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finstarap.sharepoint.com/Storage MM/Finance/"/>
    </mc:Choice>
  </mc:AlternateContent>
  <bookViews>
    <workbookView xWindow="0" yWindow="0" windowWidth="19200" windowHeight="6648" activeTab="3"/>
  </bookViews>
  <sheets>
    <sheet name="LGC" sheetId="1" r:id="rId1"/>
    <sheet name="DCL" sheetId="2" r:id="rId2"/>
    <sheet name="APV" sheetId="3" r:id="rId3"/>
    <sheet name="HeadCount Plan" sheetId="5" r:id="rId4"/>
  </sheets>
  <externalReferences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7" i="5" l="1"/>
  <c r="B22" i="1" l="1"/>
  <c r="G7" i="2" l="1"/>
  <c r="G8" i="2"/>
  <c r="G9" i="2"/>
  <c r="G10" i="2"/>
  <c r="G11" i="2"/>
  <c r="G12" i="2"/>
  <c r="G13" i="2"/>
  <c r="G14" i="2"/>
  <c r="G15" i="2"/>
  <c r="G16" i="2"/>
  <c r="G17" i="2"/>
  <c r="G18" i="2"/>
  <c r="G20" i="2"/>
  <c r="E7" i="2"/>
  <c r="E8" i="2"/>
  <c r="E9" i="2"/>
  <c r="E10" i="2"/>
  <c r="E11" i="2"/>
  <c r="E12" i="2"/>
  <c r="E13" i="2"/>
  <c r="E14" i="2"/>
  <c r="E15" i="2"/>
  <c r="E17" i="2"/>
  <c r="E18" i="2"/>
  <c r="E19" i="2"/>
  <c r="E20" i="2"/>
  <c r="E21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G33" i="1" l="1"/>
  <c r="G32" i="1"/>
  <c r="G31" i="1"/>
  <c r="G27" i="1"/>
  <c r="G26" i="1"/>
  <c r="G24" i="1"/>
  <c r="G23" i="1"/>
  <c r="G20" i="1"/>
  <c r="G19" i="1"/>
  <c r="G18" i="1"/>
  <c r="G17" i="1"/>
  <c r="G15" i="1"/>
  <c r="G14" i="1"/>
  <c r="G13" i="1"/>
  <c r="G12" i="1"/>
  <c r="G10" i="1"/>
  <c r="E10" i="1"/>
  <c r="E12" i="1"/>
  <c r="E13" i="1"/>
  <c r="E14" i="1"/>
  <c r="E15" i="1"/>
  <c r="E16" i="1"/>
  <c r="E17" i="1"/>
  <c r="E18" i="1"/>
  <c r="E19" i="1"/>
  <c r="E20" i="1"/>
  <c r="E23" i="1"/>
  <c r="E24" i="1"/>
  <c r="E26" i="1"/>
  <c r="E27" i="1"/>
  <c r="C10" i="1"/>
  <c r="C12" i="1"/>
  <c r="C13" i="1"/>
  <c r="C14" i="1"/>
  <c r="C15" i="1"/>
  <c r="C16" i="1"/>
  <c r="C17" i="1"/>
  <c r="C18" i="1"/>
  <c r="C19" i="1"/>
  <c r="C20" i="1"/>
  <c r="C23" i="1"/>
  <c r="C24" i="1"/>
  <c r="C25" i="1"/>
  <c r="C26" i="1"/>
  <c r="C27" i="1"/>
  <c r="C28" i="1"/>
  <c r="C31" i="1"/>
  <c r="C32" i="1"/>
  <c r="C33" i="1"/>
  <c r="C34" i="1"/>
  <c r="C35" i="1"/>
  <c r="C36" i="1"/>
  <c r="C37" i="1"/>
  <c r="D25" i="1" l="1"/>
  <c r="E25" i="1" s="1"/>
  <c r="F25" i="1"/>
  <c r="G25" i="1" s="1"/>
  <c r="F22" i="1"/>
  <c r="G22" i="1" s="1"/>
  <c r="C22" i="1"/>
  <c r="D22" i="1"/>
  <c r="E22" i="1" s="1"/>
  <c r="F21" i="1"/>
  <c r="G21" i="1" s="1"/>
  <c r="F28" i="1"/>
  <c r="G28" i="1" s="1"/>
  <c r="D28" i="1"/>
  <c r="E28" i="1" s="1"/>
  <c r="D33" i="1"/>
  <c r="E33" i="1" s="1"/>
  <c r="F11" i="1"/>
  <c r="G11" i="1" s="1"/>
  <c r="B11" i="1"/>
  <c r="C11" i="1" s="1"/>
  <c r="D11" i="1"/>
  <c r="E11" i="1" s="1"/>
  <c r="F9" i="1" l="1"/>
  <c r="G9" i="1" s="1"/>
  <c r="D9" i="1"/>
  <c r="E9" i="1" s="1"/>
  <c r="B9" i="1"/>
  <c r="C9" i="1" s="1"/>
  <c r="D9" i="3" l="1"/>
  <c r="C9" i="3"/>
  <c r="B9" i="3"/>
  <c r="F6" i="2"/>
  <c r="G6" i="2" s="1"/>
  <c r="D6" i="2"/>
  <c r="E6" i="2" s="1"/>
  <c r="B6" i="2"/>
  <c r="C6" i="2" s="1"/>
  <c r="C22" i="2" s="1"/>
  <c r="C23" i="2" l="1"/>
  <c r="C24" i="2"/>
  <c r="C25" i="2" s="1"/>
  <c r="D21" i="1"/>
  <c r="E21" i="1" s="1"/>
  <c r="F36" i="1" l="1"/>
  <c r="G36" i="1" s="1"/>
  <c r="D36" i="1"/>
  <c r="E36" i="1" s="1"/>
  <c r="B21" i="1"/>
  <c r="C21" i="1" s="1"/>
  <c r="F16" i="1"/>
  <c r="G16" i="1" s="1"/>
  <c r="B30" i="1" l="1"/>
  <c r="C30" i="1" s="1"/>
  <c r="FU114" i="5"/>
  <c r="CW114" i="5"/>
  <c r="CV114" i="5"/>
  <c r="CU114" i="5"/>
  <c r="N113" i="5"/>
  <c r="F113" i="5"/>
  <c r="N112" i="5"/>
  <c r="F112" i="5"/>
  <c r="N111" i="5"/>
  <c r="F111" i="5"/>
  <c r="CS110" i="5"/>
  <c r="CT110" i="5" s="1"/>
  <c r="CR110" i="5"/>
  <c r="CQ110" i="5"/>
  <c r="CP110" i="5"/>
  <c r="CO110" i="5"/>
  <c r="CN110" i="5"/>
  <c r="CM110" i="5"/>
  <c r="CL110" i="5"/>
  <c r="CK110" i="5"/>
  <c r="CJ110" i="5"/>
  <c r="CI110" i="5"/>
  <c r="N110" i="5"/>
  <c r="H110" i="5"/>
  <c r="E110" i="5"/>
  <c r="F110" i="5" s="1"/>
  <c r="CS109" i="5"/>
  <c r="CT109" i="5" s="1"/>
  <c r="CR109" i="5"/>
  <c r="CQ109" i="5"/>
  <c r="CP109" i="5"/>
  <c r="CO109" i="5"/>
  <c r="CN109" i="5"/>
  <c r="CM109" i="5"/>
  <c r="CL109" i="5"/>
  <c r="CK109" i="5"/>
  <c r="CJ109" i="5"/>
  <c r="CI109" i="5"/>
  <c r="CH109" i="5"/>
  <c r="CG109" i="5"/>
  <c r="CF109" i="5"/>
  <c r="CE109" i="5"/>
  <c r="CD109" i="5"/>
  <c r="CC109" i="5"/>
  <c r="CB109" i="5"/>
  <c r="CA109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G109" i="5"/>
  <c r="BF109" i="5"/>
  <c r="BE109" i="5"/>
  <c r="BD109" i="5"/>
  <c r="BC109" i="5"/>
  <c r="BB109" i="5"/>
  <c r="BA109" i="5"/>
  <c r="AZ109" i="5"/>
  <c r="AY109" i="5"/>
  <c r="AX109" i="5"/>
  <c r="AW109" i="5"/>
  <c r="AV109" i="5"/>
  <c r="AU109" i="5"/>
  <c r="AT109" i="5"/>
  <c r="AS109" i="5"/>
  <c r="AR109" i="5"/>
  <c r="AO109" i="5"/>
  <c r="AN109" i="5"/>
  <c r="AM109" i="5"/>
  <c r="N109" i="5"/>
  <c r="H109" i="5"/>
  <c r="E109" i="5"/>
  <c r="F109" i="5" s="1"/>
  <c r="N108" i="5"/>
  <c r="F108" i="5"/>
  <c r="H108" i="5" s="1"/>
  <c r="CY108" i="5" s="1"/>
  <c r="CS107" i="5"/>
  <c r="CT107" i="5" s="1"/>
  <c r="CR107" i="5"/>
  <c r="CQ107" i="5"/>
  <c r="CP107" i="5"/>
  <c r="CO107" i="5"/>
  <c r="CN107" i="5"/>
  <c r="CM107" i="5"/>
  <c r="CL107" i="5"/>
  <c r="CK107" i="5"/>
  <c r="CJ107" i="5"/>
  <c r="CI107" i="5"/>
  <c r="CH107" i="5"/>
  <c r="CG107" i="5"/>
  <c r="CF107" i="5"/>
  <c r="CE107" i="5"/>
  <c r="CD107" i="5"/>
  <c r="CC107" i="5"/>
  <c r="CB107" i="5"/>
  <c r="CA107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G107" i="5"/>
  <c r="BF107" i="5"/>
  <c r="BE107" i="5"/>
  <c r="BD107" i="5"/>
  <c r="BC107" i="5"/>
  <c r="BB107" i="5"/>
  <c r="BA107" i="5"/>
  <c r="AZ107" i="5"/>
  <c r="AY107" i="5"/>
  <c r="AX107" i="5"/>
  <c r="AW107" i="5"/>
  <c r="AV107" i="5"/>
  <c r="AU107" i="5"/>
  <c r="AT107" i="5"/>
  <c r="AS107" i="5"/>
  <c r="AR107" i="5"/>
  <c r="AO107" i="5"/>
  <c r="AN107" i="5"/>
  <c r="AM107" i="5"/>
  <c r="N107" i="5"/>
  <c r="H107" i="5"/>
  <c r="E107" i="5"/>
  <c r="F107" i="5" s="1"/>
  <c r="CS106" i="5"/>
  <c r="CT106" i="5" s="1"/>
  <c r="CR106" i="5"/>
  <c r="CQ106" i="5"/>
  <c r="CP106" i="5"/>
  <c r="CO106" i="5"/>
  <c r="CN106" i="5"/>
  <c r="CM106" i="5"/>
  <c r="CL106" i="5"/>
  <c r="CK106" i="5"/>
  <c r="CJ106" i="5"/>
  <c r="CI106" i="5"/>
  <c r="CH106" i="5"/>
  <c r="CG106" i="5"/>
  <c r="CF106" i="5"/>
  <c r="CE106" i="5"/>
  <c r="CD106" i="5"/>
  <c r="CC106" i="5"/>
  <c r="CB106" i="5"/>
  <c r="CA106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D106" i="5"/>
  <c r="BC106" i="5"/>
  <c r="BB106" i="5"/>
  <c r="BA106" i="5"/>
  <c r="AZ106" i="5"/>
  <c r="AY106" i="5"/>
  <c r="AX106" i="5"/>
  <c r="AW106" i="5"/>
  <c r="AV106" i="5"/>
  <c r="AU106" i="5"/>
  <c r="AT106" i="5"/>
  <c r="AS106" i="5"/>
  <c r="AR106" i="5"/>
  <c r="AO106" i="5"/>
  <c r="AN106" i="5"/>
  <c r="AM106" i="5"/>
  <c r="N106" i="5"/>
  <c r="F106" i="5"/>
  <c r="H106" i="5" s="1"/>
  <c r="N105" i="5"/>
  <c r="H105" i="5"/>
  <c r="E105" i="5"/>
  <c r="F105" i="5" s="1"/>
  <c r="CS104" i="5"/>
  <c r="CT104" i="5" s="1"/>
  <c r="CR104" i="5"/>
  <c r="CQ104" i="5"/>
  <c r="CP104" i="5"/>
  <c r="CO104" i="5"/>
  <c r="CN104" i="5"/>
  <c r="CM104" i="5"/>
  <c r="CL104" i="5"/>
  <c r="CK104" i="5"/>
  <c r="CJ104" i="5"/>
  <c r="CI104" i="5"/>
  <c r="CH104" i="5"/>
  <c r="CG104" i="5"/>
  <c r="CF104" i="5"/>
  <c r="CE104" i="5"/>
  <c r="CD104" i="5"/>
  <c r="CC104" i="5"/>
  <c r="CB104" i="5"/>
  <c r="CA104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O104" i="5"/>
  <c r="AN104" i="5"/>
  <c r="AM104" i="5"/>
  <c r="N104" i="5"/>
  <c r="H104" i="5"/>
  <c r="E104" i="5"/>
  <c r="F104" i="5" s="1"/>
  <c r="N103" i="5"/>
  <c r="F103" i="5"/>
  <c r="CS102" i="5"/>
  <c r="CT102" i="5" s="1"/>
  <c r="CR102" i="5"/>
  <c r="CQ102" i="5"/>
  <c r="CP102" i="5"/>
  <c r="CO102" i="5"/>
  <c r="CN102" i="5"/>
  <c r="CM102" i="5"/>
  <c r="CL102" i="5"/>
  <c r="CK102" i="5"/>
  <c r="CJ102" i="5"/>
  <c r="CI102" i="5"/>
  <c r="CH102" i="5"/>
  <c r="CG102" i="5"/>
  <c r="CF102" i="5"/>
  <c r="CE102" i="5"/>
  <c r="CD102" i="5"/>
  <c r="CC102" i="5"/>
  <c r="CB102" i="5"/>
  <c r="CA102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D102" i="5"/>
  <c r="BC102" i="5"/>
  <c r="BB102" i="5"/>
  <c r="BA102" i="5"/>
  <c r="AZ102" i="5"/>
  <c r="AY102" i="5"/>
  <c r="AX102" i="5"/>
  <c r="AW102" i="5"/>
  <c r="AV102" i="5"/>
  <c r="AU102" i="5"/>
  <c r="AT102" i="5"/>
  <c r="AS102" i="5"/>
  <c r="AR102" i="5"/>
  <c r="AO102" i="5"/>
  <c r="AN102" i="5"/>
  <c r="AM102" i="5"/>
  <c r="N102" i="5"/>
  <c r="H102" i="5"/>
  <c r="E102" i="5"/>
  <c r="F102" i="5" s="1"/>
  <c r="CS101" i="5"/>
  <c r="CT101" i="5" s="1"/>
  <c r="CR101" i="5"/>
  <c r="CQ101" i="5"/>
  <c r="CP101" i="5"/>
  <c r="CO101" i="5"/>
  <c r="CN101" i="5"/>
  <c r="CM101" i="5"/>
  <c r="CL101" i="5"/>
  <c r="CK101" i="5"/>
  <c r="CJ101" i="5"/>
  <c r="CI101" i="5"/>
  <c r="CH101" i="5"/>
  <c r="CG101" i="5"/>
  <c r="CF101" i="5"/>
  <c r="CE101" i="5"/>
  <c r="CD101" i="5"/>
  <c r="CC101" i="5"/>
  <c r="CB101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D101" i="5"/>
  <c r="BC101" i="5"/>
  <c r="BB101" i="5"/>
  <c r="BA101" i="5"/>
  <c r="AZ101" i="5"/>
  <c r="AY101" i="5"/>
  <c r="AX101" i="5"/>
  <c r="AW101" i="5"/>
  <c r="AV101" i="5"/>
  <c r="AU101" i="5"/>
  <c r="AT101" i="5"/>
  <c r="AS101" i="5"/>
  <c r="AR101" i="5"/>
  <c r="AO101" i="5"/>
  <c r="AN101" i="5"/>
  <c r="AM101" i="5"/>
  <c r="N101" i="5"/>
  <c r="E101" i="5"/>
  <c r="F101" i="5" s="1"/>
  <c r="N100" i="5"/>
  <c r="H100" i="5"/>
  <c r="E100" i="5"/>
  <c r="F100" i="5" s="1"/>
  <c r="CS99" i="5"/>
  <c r="CT99" i="5" s="1"/>
  <c r="CR99" i="5"/>
  <c r="CQ99" i="5"/>
  <c r="CP99" i="5"/>
  <c r="CO99" i="5"/>
  <c r="CN99" i="5"/>
  <c r="CM99" i="5"/>
  <c r="CL99" i="5"/>
  <c r="CK99" i="5"/>
  <c r="CJ99" i="5"/>
  <c r="CI99" i="5"/>
  <c r="CH99" i="5"/>
  <c r="CG99" i="5"/>
  <c r="CF99" i="5"/>
  <c r="CE99" i="5"/>
  <c r="CD99" i="5"/>
  <c r="CC99" i="5"/>
  <c r="CB99" i="5"/>
  <c r="CA99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D99" i="5"/>
  <c r="BC99" i="5"/>
  <c r="BB99" i="5"/>
  <c r="BA99" i="5"/>
  <c r="AZ99" i="5"/>
  <c r="AY99" i="5"/>
  <c r="AX99" i="5"/>
  <c r="AW99" i="5"/>
  <c r="AV99" i="5"/>
  <c r="AU99" i="5"/>
  <c r="AT99" i="5"/>
  <c r="AS99" i="5"/>
  <c r="AR99" i="5"/>
  <c r="AO99" i="5"/>
  <c r="AN99" i="5"/>
  <c r="AM99" i="5"/>
  <c r="N99" i="5"/>
  <c r="H99" i="5"/>
  <c r="E99" i="5"/>
  <c r="F99" i="5" s="1"/>
  <c r="N98" i="5"/>
  <c r="F98" i="5"/>
  <c r="CS97" i="5"/>
  <c r="CT97" i="5" s="1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C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O97" i="5"/>
  <c r="AN97" i="5"/>
  <c r="AM97" i="5"/>
  <c r="N97" i="5"/>
  <c r="H97" i="5"/>
  <c r="E97" i="5"/>
  <c r="F97" i="5" s="1"/>
  <c r="CS96" i="5"/>
  <c r="CT96" i="5" s="1"/>
  <c r="CR96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O96" i="5"/>
  <c r="AN96" i="5"/>
  <c r="AM96" i="5"/>
  <c r="N96" i="5"/>
  <c r="F96" i="5"/>
  <c r="CS95" i="5"/>
  <c r="CT95" i="5" s="1"/>
  <c r="CR95" i="5"/>
  <c r="CQ95" i="5"/>
  <c r="CP95" i="5"/>
  <c r="CO95" i="5"/>
  <c r="CN95" i="5"/>
  <c r="CM95" i="5"/>
  <c r="CL95" i="5"/>
  <c r="CK95" i="5"/>
  <c r="CJ95" i="5"/>
  <c r="CI95" i="5"/>
  <c r="CH95" i="5"/>
  <c r="CG95" i="5"/>
  <c r="CF95" i="5"/>
  <c r="CE95" i="5"/>
  <c r="CD95" i="5"/>
  <c r="CC95" i="5"/>
  <c r="CB95" i="5"/>
  <c r="CA95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D95" i="5"/>
  <c r="BC95" i="5"/>
  <c r="BB95" i="5"/>
  <c r="BA95" i="5"/>
  <c r="AZ95" i="5"/>
  <c r="AY95" i="5"/>
  <c r="AX95" i="5"/>
  <c r="AW95" i="5"/>
  <c r="AV95" i="5"/>
  <c r="AU95" i="5"/>
  <c r="AT95" i="5"/>
  <c r="AS95" i="5"/>
  <c r="AR95" i="5"/>
  <c r="AO95" i="5"/>
  <c r="AN95" i="5"/>
  <c r="AM95" i="5"/>
  <c r="N95" i="5"/>
  <c r="H95" i="5"/>
  <c r="E95" i="5"/>
  <c r="F95" i="5" s="1"/>
  <c r="CS94" i="5"/>
  <c r="CT94" i="5" s="1"/>
  <c r="CR94" i="5"/>
  <c r="CQ94" i="5"/>
  <c r="CP94" i="5"/>
  <c r="CO94" i="5"/>
  <c r="CN94" i="5"/>
  <c r="CM94" i="5"/>
  <c r="CL94" i="5"/>
  <c r="CK94" i="5"/>
  <c r="CJ94" i="5"/>
  <c r="CI94" i="5"/>
  <c r="CH94" i="5"/>
  <c r="CG94" i="5"/>
  <c r="CF94" i="5"/>
  <c r="CE94" i="5"/>
  <c r="CD94" i="5"/>
  <c r="CC94" i="5"/>
  <c r="CB94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D94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O94" i="5"/>
  <c r="AN94" i="5"/>
  <c r="AM94" i="5"/>
  <c r="N94" i="5"/>
  <c r="H94" i="5"/>
  <c r="E94" i="5"/>
  <c r="F94" i="5" s="1"/>
  <c r="CS93" i="5"/>
  <c r="CT93" i="5" s="1"/>
  <c r="CR93" i="5"/>
  <c r="CQ93" i="5"/>
  <c r="CP93" i="5"/>
  <c r="CO93" i="5"/>
  <c r="CN93" i="5"/>
  <c r="CM93" i="5"/>
  <c r="CL93" i="5"/>
  <c r="CK93" i="5"/>
  <c r="CJ93" i="5"/>
  <c r="CI93" i="5"/>
  <c r="CH93" i="5"/>
  <c r="CG93" i="5"/>
  <c r="CF93" i="5"/>
  <c r="CE93" i="5"/>
  <c r="CD93" i="5"/>
  <c r="CC93" i="5"/>
  <c r="CB93" i="5"/>
  <c r="CA93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O93" i="5"/>
  <c r="AN93" i="5"/>
  <c r="AM93" i="5"/>
  <c r="N93" i="5"/>
  <c r="H93" i="5"/>
  <c r="E93" i="5"/>
  <c r="F93" i="5" s="1"/>
  <c r="CS92" i="5"/>
  <c r="CT92" i="5" s="1"/>
  <c r="CR92" i="5"/>
  <c r="CQ92" i="5"/>
  <c r="CP92" i="5"/>
  <c r="CO92" i="5"/>
  <c r="CN92" i="5"/>
  <c r="CM92" i="5"/>
  <c r="CL92" i="5"/>
  <c r="CK92" i="5"/>
  <c r="CJ92" i="5"/>
  <c r="CI92" i="5"/>
  <c r="CH92" i="5"/>
  <c r="CG92" i="5"/>
  <c r="CF92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D92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O92" i="5"/>
  <c r="AN92" i="5"/>
  <c r="AM92" i="5"/>
  <c r="N92" i="5"/>
  <c r="H92" i="5"/>
  <c r="E92" i="5"/>
  <c r="F92" i="5" s="1"/>
  <c r="CS91" i="5"/>
  <c r="CT91" i="5" s="1"/>
  <c r="CR91" i="5"/>
  <c r="CQ91" i="5"/>
  <c r="CP91" i="5"/>
  <c r="CO91" i="5"/>
  <c r="CN91" i="5"/>
  <c r="CM91" i="5"/>
  <c r="CL91" i="5"/>
  <c r="CK91" i="5"/>
  <c r="CJ91" i="5"/>
  <c r="CI91" i="5"/>
  <c r="CH91" i="5"/>
  <c r="CG91" i="5"/>
  <c r="CF91" i="5"/>
  <c r="CE91" i="5"/>
  <c r="CD91" i="5"/>
  <c r="CC91" i="5"/>
  <c r="CB91" i="5"/>
  <c r="CA91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D91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O91" i="5"/>
  <c r="AN91" i="5"/>
  <c r="AM91" i="5"/>
  <c r="N91" i="5"/>
  <c r="H91" i="5"/>
  <c r="E91" i="5"/>
  <c r="F91" i="5" s="1"/>
  <c r="CS90" i="5"/>
  <c r="CT90" i="5" s="1"/>
  <c r="CR90" i="5"/>
  <c r="CQ90" i="5"/>
  <c r="CP90" i="5"/>
  <c r="CO90" i="5"/>
  <c r="CN90" i="5"/>
  <c r="CM90" i="5"/>
  <c r="CL90" i="5"/>
  <c r="CK90" i="5"/>
  <c r="CJ90" i="5"/>
  <c r="CI90" i="5"/>
  <c r="CH90" i="5"/>
  <c r="CG90" i="5"/>
  <c r="CF90" i="5"/>
  <c r="CE90" i="5"/>
  <c r="CD90" i="5"/>
  <c r="CC90" i="5"/>
  <c r="CB90" i="5"/>
  <c r="CA90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D90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O90" i="5"/>
  <c r="AN90" i="5"/>
  <c r="AM90" i="5"/>
  <c r="N90" i="5"/>
  <c r="H90" i="5"/>
  <c r="E90" i="5"/>
  <c r="F90" i="5" s="1"/>
  <c r="FT90" i="5" s="1"/>
  <c r="N89" i="5"/>
  <c r="F89" i="5"/>
  <c r="N88" i="5"/>
  <c r="F88" i="5"/>
  <c r="N87" i="5"/>
  <c r="F87" i="5"/>
  <c r="N86" i="5"/>
  <c r="F86" i="5"/>
  <c r="CS85" i="5"/>
  <c r="CT85" i="5" s="1"/>
  <c r="CR85" i="5"/>
  <c r="CQ85" i="5"/>
  <c r="CP85" i="5"/>
  <c r="CO85" i="5"/>
  <c r="CN85" i="5"/>
  <c r="CM85" i="5"/>
  <c r="CL85" i="5"/>
  <c r="CK85" i="5"/>
  <c r="CJ85" i="5"/>
  <c r="CI85" i="5"/>
  <c r="CH85" i="5"/>
  <c r="CG85" i="5"/>
  <c r="CF85" i="5"/>
  <c r="CE85" i="5"/>
  <c r="CD85" i="5"/>
  <c r="CC85" i="5"/>
  <c r="CB85" i="5"/>
  <c r="CA85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O85" i="5"/>
  <c r="AN85" i="5"/>
  <c r="AM85" i="5"/>
  <c r="N85" i="5"/>
  <c r="F85" i="5"/>
  <c r="N84" i="5"/>
  <c r="F84" i="5"/>
  <c r="CS83" i="5"/>
  <c r="CT83" i="5" s="1"/>
  <c r="CR83" i="5"/>
  <c r="CQ83" i="5"/>
  <c r="CP83" i="5"/>
  <c r="CO83" i="5"/>
  <c r="CN83" i="5"/>
  <c r="CM83" i="5"/>
  <c r="CL83" i="5"/>
  <c r="CK83" i="5"/>
  <c r="CJ83" i="5"/>
  <c r="CI83" i="5"/>
  <c r="CH83" i="5"/>
  <c r="CG83" i="5"/>
  <c r="CF83" i="5"/>
  <c r="CE83" i="5"/>
  <c r="CD83" i="5"/>
  <c r="CC83" i="5"/>
  <c r="CB83" i="5"/>
  <c r="CA83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D83" i="5"/>
  <c r="BC83" i="5"/>
  <c r="BB83" i="5"/>
  <c r="BA83" i="5"/>
  <c r="AZ83" i="5"/>
  <c r="AY83" i="5"/>
  <c r="AX83" i="5"/>
  <c r="AW83" i="5"/>
  <c r="AV83" i="5"/>
  <c r="AU83" i="5"/>
  <c r="AT83" i="5"/>
  <c r="AS83" i="5"/>
  <c r="AR83" i="5"/>
  <c r="AO83" i="5"/>
  <c r="AN83" i="5"/>
  <c r="AM83" i="5"/>
  <c r="N83" i="5"/>
  <c r="H83" i="5"/>
  <c r="E83" i="5"/>
  <c r="F83" i="5" s="1"/>
  <c r="CS82" i="5"/>
  <c r="CT82" i="5" s="1"/>
  <c r="CR82" i="5"/>
  <c r="CQ82" i="5"/>
  <c r="CP82" i="5"/>
  <c r="CO82" i="5"/>
  <c r="CN82" i="5"/>
  <c r="CM82" i="5"/>
  <c r="CL82" i="5"/>
  <c r="CK82" i="5"/>
  <c r="CJ82" i="5"/>
  <c r="CI82" i="5"/>
  <c r="CH82" i="5"/>
  <c r="CG82" i="5"/>
  <c r="CF82" i="5"/>
  <c r="CE82" i="5"/>
  <c r="CD82" i="5"/>
  <c r="CC82" i="5"/>
  <c r="CB82" i="5"/>
  <c r="CA82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D82" i="5"/>
  <c r="BC82" i="5"/>
  <c r="BB82" i="5"/>
  <c r="BA82" i="5"/>
  <c r="AZ82" i="5"/>
  <c r="AY82" i="5"/>
  <c r="AX82" i="5"/>
  <c r="AW82" i="5"/>
  <c r="AV82" i="5"/>
  <c r="AU82" i="5"/>
  <c r="AT82" i="5"/>
  <c r="AS82" i="5"/>
  <c r="AR82" i="5"/>
  <c r="AO82" i="5"/>
  <c r="AN82" i="5"/>
  <c r="AM82" i="5"/>
  <c r="N82" i="5"/>
  <c r="H82" i="5"/>
  <c r="E82" i="5"/>
  <c r="F82" i="5" s="1"/>
  <c r="CS81" i="5"/>
  <c r="CT81" i="5" s="1"/>
  <c r="CR81" i="5"/>
  <c r="CQ81" i="5"/>
  <c r="CP81" i="5"/>
  <c r="CO81" i="5"/>
  <c r="CN81" i="5"/>
  <c r="CM81" i="5"/>
  <c r="CL81" i="5"/>
  <c r="CK81" i="5"/>
  <c r="CJ81" i="5"/>
  <c r="CI81" i="5"/>
  <c r="CH81" i="5"/>
  <c r="CG81" i="5"/>
  <c r="CF81" i="5"/>
  <c r="CE81" i="5"/>
  <c r="CD81" i="5"/>
  <c r="CC81" i="5"/>
  <c r="CB81" i="5"/>
  <c r="CA81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D81" i="5"/>
  <c r="BC81" i="5"/>
  <c r="BB81" i="5"/>
  <c r="BA81" i="5"/>
  <c r="AZ81" i="5"/>
  <c r="AY81" i="5"/>
  <c r="AX81" i="5"/>
  <c r="AW81" i="5"/>
  <c r="AV81" i="5"/>
  <c r="AU81" i="5"/>
  <c r="AT81" i="5"/>
  <c r="AS81" i="5"/>
  <c r="AR81" i="5"/>
  <c r="AO81" i="5"/>
  <c r="AN81" i="5"/>
  <c r="AM81" i="5"/>
  <c r="N81" i="5"/>
  <c r="H81" i="5"/>
  <c r="E81" i="5"/>
  <c r="F81" i="5" s="1"/>
  <c r="CS80" i="5"/>
  <c r="CT80" i="5" s="1"/>
  <c r="CR80" i="5"/>
  <c r="CQ80" i="5"/>
  <c r="CP80" i="5"/>
  <c r="CO80" i="5"/>
  <c r="CN80" i="5"/>
  <c r="CM80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O80" i="5"/>
  <c r="AN80" i="5"/>
  <c r="AM80" i="5"/>
  <c r="N80" i="5"/>
  <c r="H80" i="5"/>
  <c r="E80" i="5"/>
  <c r="F80" i="5" s="1"/>
  <c r="CS79" i="5"/>
  <c r="CT79" i="5" s="1"/>
  <c r="CR79" i="5"/>
  <c r="CQ79" i="5"/>
  <c r="CP79" i="5"/>
  <c r="CO79" i="5"/>
  <c r="CN79" i="5"/>
  <c r="CM79" i="5"/>
  <c r="CL79" i="5"/>
  <c r="CK79" i="5"/>
  <c r="CJ79" i="5"/>
  <c r="CI79" i="5"/>
  <c r="CH79" i="5"/>
  <c r="CG79" i="5"/>
  <c r="CF79" i="5"/>
  <c r="CE79" i="5"/>
  <c r="CD79" i="5"/>
  <c r="CC79" i="5"/>
  <c r="CB79" i="5"/>
  <c r="CA79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D79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O79" i="5"/>
  <c r="AN79" i="5"/>
  <c r="AM79" i="5"/>
  <c r="N79" i="5"/>
  <c r="H79" i="5"/>
  <c r="E79" i="5"/>
  <c r="F79" i="5" s="1"/>
  <c r="CS78" i="5"/>
  <c r="CT78" i="5" s="1"/>
  <c r="CR78" i="5"/>
  <c r="CQ78" i="5"/>
  <c r="CP78" i="5"/>
  <c r="CO78" i="5"/>
  <c r="CN78" i="5"/>
  <c r="CM78" i="5"/>
  <c r="CL78" i="5"/>
  <c r="CK78" i="5"/>
  <c r="CJ78" i="5"/>
  <c r="CI78" i="5"/>
  <c r="CH78" i="5"/>
  <c r="CG78" i="5"/>
  <c r="CF78" i="5"/>
  <c r="CE78" i="5"/>
  <c r="CD78" i="5"/>
  <c r="CC78" i="5"/>
  <c r="CB78" i="5"/>
  <c r="CA78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O78" i="5"/>
  <c r="AN78" i="5"/>
  <c r="AM78" i="5"/>
  <c r="N78" i="5"/>
  <c r="H78" i="5"/>
  <c r="E78" i="5"/>
  <c r="F78" i="5" s="1"/>
  <c r="CS77" i="5"/>
  <c r="CT77" i="5" s="1"/>
  <c r="CR77" i="5"/>
  <c r="CQ77" i="5"/>
  <c r="CP77" i="5"/>
  <c r="CO77" i="5"/>
  <c r="CN77" i="5"/>
  <c r="CM77" i="5"/>
  <c r="CL77" i="5"/>
  <c r="CK77" i="5"/>
  <c r="CJ77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O77" i="5"/>
  <c r="AN77" i="5"/>
  <c r="AM77" i="5"/>
  <c r="N77" i="5"/>
  <c r="H77" i="5"/>
  <c r="E77" i="5"/>
  <c r="F77" i="5" s="1"/>
  <c r="CS76" i="5"/>
  <c r="CT76" i="5" s="1"/>
  <c r="CR76" i="5"/>
  <c r="CQ76" i="5"/>
  <c r="CP76" i="5"/>
  <c r="CO76" i="5"/>
  <c r="CN76" i="5"/>
  <c r="CM76" i="5"/>
  <c r="CL76" i="5"/>
  <c r="CK76" i="5"/>
  <c r="CJ76" i="5"/>
  <c r="CI76" i="5"/>
  <c r="CH76" i="5"/>
  <c r="CG76" i="5"/>
  <c r="CF76" i="5"/>
  <c r="CE76" i="5"/>
  <c r="CD76" i="5"/>
  <c r="CC76" i="5"/>
  <c r="CB76" i="5"/>
  <c r="CA76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O76" i="5"/>
  <c r="AN76" i="5"/>
  <c r="AM76" i="5"/>
  <c r="N76" i="5"/>
  <c r="F76" i="5"/>
  <c r="CS75" i="5"/>
  <c r="CT75" i="5" s="1"/>
  <c r="CR75" i="5"/>
  <c r="CQ75" i="5"/>
  <c r="CP75" i="5"/>
  <c r="CO75" i="5"/>
  <c r="CN75" i="5"/>
  <c r="CM75" i="5"/>
  <c r="CL75" i="5"/>
  <c r="CK75" i="5"/>
  <c r="CJ75" i="5"/>
  <c r="CI75" i="5"/>
  <c r="CH75" i="5"/>
  <c r="CG75" i="5"/>
  <c r="CF75" i="5"/>
  <c r="CE75" i="5"/>
  <c r="CD75" i="5"/>
  <c r="CC75" i="5"/>
  <c r="CB75" i="5"/>
  <c r="CA75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D75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O75" i="5"/>
  <c r="AN75" i="5"/>
  <c r="AM75" i="5"/>
  <c r="N75" i="5"/>
  <c r="H75" i="5"/>
  <c r="E75" i="5"/>
  <c r="F75" i="5" s="1"/>
  <c r="CS74" i="5"/>
  <c r="CT74" i="5" s="1"/>
  <c r="CR74" i="5"/>
  <c r="CQ74" i="5"/>
  <c r="CP74" i="5"/>
  <c r="CO74" i="5"/>
  <c r="CN74" i="5"/>
  <c r="CM74" i="5"/>
  <c r="CL74" i="5"/>
  <c r="CK74" i="5"/>
  <c r="CJ74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O74" i="5"/>
  <c r="AN74" i="5"/>
  <c r="AM74" i="5"/>
  <c r="N74" i="5"/>
  <c r="H74" i="5"/>
  <c r="E74" i="5"/>
  <c r="F74" i="5" s="1"/>
  <c r="CS73" i="5"/>
  <c r="CT73" i="5" s="1"/>
  <c r="CR73" i="5"/>
  <c r="CQ73" i="5"/>
  <c r="CP73" i="5"/>
  <c r="CO73" i="5"/>
  <c r="CN73" i="5"/>
  <c r="CM73" i="5"/>
  <c r="CL73" i="5"/>
  <c r="CK73" i="5"/>
  <c r="CJ73" i="5"/>
  <c r="CI73" i="5"/>
  <c r="CH73" i="5"/>
  <c r="CG73" i="5"/>
  <c r="CF73" i="5"/>
  <c r="CE73" i="5"/>
  <c r="CD73" i="5"/>
  <c r="CC73" i="5"/>
  <c r="CB73" i="5"/>
  <c r="CA73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D73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O73" i="5"/>
  <c r="AN73" i="5"/>
  <c r="AM73" i="5"/>
  <c r="N73" i="5"/>
  <c r="H73" i="5"/>
  <c r="E73" i="5"/>
  <c r="F73" i="5" s="1"/>
  <c r="CS72" i="5"/>
  <c r="CT72" i="5" s="1"/>
  <c r="CR72" i="5"/>
  <c r="CQ72" i="5"/>
  <c r="CP72" i="5"/>
  <c r="CO72" i="5"/>
  <c r="CN72" i="5"/>
  <c r="CM72" i="5"/>
  <c r="CL72" i="5"/>
  <c r="CK72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O72" i="5"/>
  <c r="AN72" i="5"/>
  <c r="AM72" i="5"/>
  <c r="N72" i="5"/>
  <c r="H72" i="5"/>
  <c r="E72" i="5"/>
  <c r="F72" i="5" s="1"/>
  <c r="CS71" i="5"/>
  <c r="CT71" i="5" s="1"/>
  <c r="CR71" i="5"/>
  <c r="CQ71" i="5"/>
  <c r="CP71" i="5"/>
  <c r="CO71" i="5"/>
  <c r="CN71" i="5"/>
  <c r="CM71" i="5"/>
  <c r="CL71" i="5"/>
  <c r="CK71" i="5"/>
  <c r="CJ71" i="5"/>
  <c r="CI71" i="5"/>
  <c r="N71" i="5"/>
  <c r="H71" i="5"/>
  <c r="E71" i="5"/>
  <c r="F71" i="5" s="1"/>
  <c r="CS70" i="5"/>
  <c r="CT70" i="5" s="1"/>
  <c r="CR70" i="5"/>
  <c r="CQ70" i="5"/>
  <c r="CP70" i="5"/>
  <c r="CO70" i="5"/>
  <c r="CN70" i="5"/>
  <c r="CM70" i="5"/>
  <c r="CL70" i="5"/>
  <c r="CK70" i="5"/>
  <c r="CJ70" i="5"/>
  <c r="CI70" i="5"/>
  <c r="N70" i="5"/>
  <c r="H70" i="5"/>
  <c r="DQ70" i="5" s="1"/>
  <c r="E70" i="5"/>
  <c r="F70" i="5" s="1"/>
  <c r="CS69" i="5"/>
  <c r="CT69" i="5" s="1"/>
  <c r="CR69" i="5"/>
  <c r="CQ69" i="5"/>
  <c r="CP69" i="5"/>
  <c r="CO69" i="5"/>
  <c r="CN69" i="5"/>
  <c r="CM69" i="5"/>
  <c r="CL69" i="5"/>
  <c r="CK69" i="5"/>
  <c r="CJ69" i="5"/>
  <c r="CI69" i="5"/>
  <c r="N69" i="5"/>
  <c r="H69" i="5"/>
  <c r="E69" i="5"/>
  <c r="F69" i="5" s="1"/>
  <c r="DA68" i="5"/>
  <c r="CS68" i="5"/>
  <c r="CT68" i="5" s="1"/>
  <c r="CR68" i="5"/>
  <c r="CQ68" i="5"/>
  <c r="CP68" i="5"/>
  <c r="CO68" i="5"/>
  <c r="CN68" i="5"/>
  <c r="CM68" i="5"/>
  <c r="CL68" i="5"/>
  <c r="CK68" i="5"/>
  <c r="CJ68" i="5"/>
  <c r="CI68" i="5"/>
  <c r="N68" i="5"/>
  <c r="H68" i="5"/>
  <c r="E68" i="5"/>
  <c r="F68" i="5" s="1"/>
  <c r="CS67" i="5"/>
  <c r="CT67" i="5" s="1"/>
  <c r="CR67" i="5"/>
  <c r="CQ67" i="5"/>
  <c r="CP67" i="5"/>
  <c r="CO67" i="5"/>
  <c r="CN67" i="5"/>
  <c r="CM67" i="5"/>
  <c r="CL67" i="5"/>
  <c r="CK67" i="5"/>
  <c r="CJ67" i="5"/>
  <c r="CI67" i="5"/>
  <c r="CH67" i="5"/>
  <c r="CG67" i="5"/>
  <c r="CF67" i="5"/>
  <c r="CE67" i="5"/>
  <c r="CD67" i="5"/>
  <c r="CC67" i="5"/>
  <c r="CB67" i="5"/>
  <c r="CA67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D67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O67" i="5"/>
  <c r="AN67" i="5"/>
  <c r="AM67" i="5"/>
  <c r="N67" i="5"/>
  <c r="H67" i="5"/>
  <c r="E67" i="5"/>
  <c r="F67" i="5" s="1"/>
  <c r="FL67" i="5" s="1"/>
  <c r="CS66" i="5"/>
  <c r="CT66" i="5" s="1"/>
  <c r="CR66" i="5"/>
  <c r="CQ66" i="5"/>
  <c r="CP66" i="5"/>
  <c r="CO66" i="5"/>
  <c r="CN66" i="5"/>
  <c r="CM66" i="5"/>
  <c r="CL66" i="5"/>
  <c r="CK66" i="5"/>
  <c r="CJ66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O66" i="5"/>
  <c r="AN66" i="5"/>
  <c r="AM66" i="5"/>
  <c r="N66" i="5"/>
  <c r="H66" i="5"/>
  <c r="E66" i="5"/>
  <c r="F66" i="5" s="1"/>
  <c r="FP66" i="5" s="1"/>
  <c r="CS65" i="5"/>
  <c r="CT65" i="5" s="1"/>
  <c r="CR65" i="5"/>
  <c r="CQ65" i="5"/>
  <c r="CP65" i="5"/>
  <c r="CO65" i="5"/>
  <c r="CN65" i="5"/>
  <c r="CM65" i="5"/>
  <c r="CL65" i="5"/>
  <c r="CK65" i="5"/>
  <c r="CJ65" i="5"/>
  <c r="CI65" i="5"/>
  <c r="CH65" i="5"/>
  <c r="CG65" i="5"/>
  <c r="CF65" i="5"/>
  <c r="CE65" i="5"/>
  <c r="CD65" i="5"/>
  <c r="CC65" i="5"/>
  <c r="CB65" i="5"/>
  <c r="CA65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O65" i="5"/>
  <c r="AN65" i="5"/>
  <c r="AM65" i="5"/>
  <c r="N65" i="5"/>
  <c r="H65" i="5"/>
  <c r="E65" i="5"/>
  <c r="F65" i="5" s="1"/>
  <c r="CS64" i="5"/>
  <c r="CT64" i="5" s="1"/>
  <c r="CR64" i="5"/>
  <c r="CQ64" i="5"/>
  <c r="CP64" i="5"/>
  <c r="CO64" i="5"/>
  <c r="CN64" i="5"/>
  <c r="CM64" i="5"/>
  <c r="CL64" i="5"/>
  <c r="CK64" i="5"/>
  <c r="CJ64" i="5"/>
  <c r="CI64" i="5"/>
  <c r="CH64" i="5"/>
  <c r="CG64" i="5"/>
  <c r="CF64" i="5"/>
  <c r="CE64" i="5"/>
  <c r="CD64" i="5"/>
  <c r="CC64" i="5"/>
  <c r="CB64" i="5"/>
  <c r="CA64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O64" i="5"/>
  <c r="AN64" i="5"/>
  <c r="AM64" i="5"/>
  <c r="N64" i="5"/>
  <c r="H64" i="5"/>
  <c r="E64" i="5"/>
  <c r="F64" i="5" s="1"/>
  <c r="FM64" i="5" s="1"/>
  <c r="AO63" i="5"/>
  <c r="AN63" i="5"/>
  <c r="AM63" i="5"/>
  <c r="N63" i="5"/>
  <c r="F63" i="5"/>
  <c r="H63" i="5" s="1"/>
  <c r="AO62" i="5"/>
  <c r="AN62" i="5"/>
  <c r="AM62" i="5"/>
  <c r="N62" i="5"/>
  <c r="F62" i="5"/>
  <c r="AM61" i="5"/>
  <c r="N61" i="5"/>
  <c r="F61" i="5"/>
  <c r="N60" i="5"/>
  <c r="F60" i="5"/>
  <c r="CS59" i="5"/>
  <c r="CT59" i="5" s="1"/>
  <c r="CR59" i="5"/>
  <c r="CQ59" i="5"/>
  <c r="CP59" i="5"/>
  <c r="CO59" i="5"/>
  <c r="CN59" i="5"/>
  <c r="CM59" i="5"/>
  <c r="CL59" i="5"/>
  <c r="CK59" i="5"/>
  <c r="CJ59" i="5"/>
  <c r="CI59" i="5"/>
  <c r="CH59" i="5"/>
  <c r="CG59" i="5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O59" i="5"/>
  <c r="AN59" i="5"/>
  <c r="AM59" i="5"/>
  <c r="N59" i="5"/>
  <c r="H59" i="5"/>
  <c r="E59" i="5"/>
  <c r="F59" i="5" s="1"/>
  <c r="CS58" i="5"/>
  <c r="CT58" i="5" s="1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O58" i="5"/>
  <c r="AN58" i="5"/>
  <c r="AM58" i="5"/>
  <c r="N58" i="5"/>
  <c r="H58" i="5"/>
  <c r="E58" i="5"/>
  <c r="F58" i="5" s="1"/>
  <c r="CS57" i="5"/>
  <c r="CT57" i="5" s="1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O57" i="5"/>
  <c r="AN57" i="5"/>
  <c r="AM57" i="5"/>
  <c r="N57" i="5"/>
  <c r="H57" i="5"/>
  <c r="E57" i="5"/>
  <c r="F57" i="5" s="1"/>
  <c r="CS56" i="5"/>
  <c r="CT56" i="5" s="1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O56" i="5"/>
  <c r="AN56" i="5"/>
  <c r="AM56" i="5"/>
  <c r="N56" i="5"/>
  <c r="H56" i="5"/>
  <c r="E56" i="5"/>
  <c r="F56" i="5" s="1"/>
  <c r="CS55" i="5"/>
  <c r="CT55" i="5" s="1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O55" i="5"/>
  <c r="AN55" i="5"/>
  <c r="AM55" i="5"/>
  <c r="N55" i="5"/>
  <c r="H55" i="5"/>
  <c r="EW55" i="5" s="1"/>
  <c r="F55" i="5"/>
  <c r="CS54" i="5"/>
  <c r="CT54" i="5" s="1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O54" i="5"/>
  <c r="AN54" i="5"/>
  <c r="AM54" i="5"/>
  <c r="N54" i="5"/>
  <c r="F54" i="5"/>
  <c r="CS53" i="5"/>
  <c r="CT53" i="5" s="1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O53" i="5"/>
  <c r="AN53" i="5"/>
  <c r="AM53" i="5"/>
  <c r="N53" i="5"/>
  <c r="F53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O52" i="5"/>
  <c r="AN52" i="5"/>
  <c r="AM52" i="5"/>
  <c r="N52" i="5"/>
  <c r="F52" i="5"/>
  <c r="BJ51" i="5"/>
  <c r="N51" i="5"/>
  <c r="CT51" i="5" s="1"/>
  <c r="H51" i="5"/>
  <c r="E51" i="5"/>
  <c r="F51" i="5" s="1"/>
  <c r="N50" i="5"/>
  <c r="BA50" i="5" s="1"/>
  <c r="H50" i="5"/>
  <c r="E50" i="5"/>
  <c r="F50" i="5" s="1"/>
  <c r="N49" i="5"/>
  <c r="BK49" i="5" s="1"/>
  <c r="H49" i="5"/>
  <c r="E49" i="5"/>
  <c r="F49" i="5" s="1"/>
  <c r="N48" i="5"/>
  <c r="CH48" i="5" s="1"/>
  <c r="H48" i="5"/>
  <c r="E48" i="5"/>
  <c r="F48" i="5" s="1"/>
  <c r="BW47" i="5"/>
  <c r="AU47" i="5"/>
  <c r="N47" i="5"/>
  <c r="H47" i="5"/>
  <c r="E47" i="5"/>
  <c r="F47" i="5" s="1"/>
  <c r="N46" i="5"/>
  <c r="G46" i="5"/>
  <c r="F46" i="5"/>
  <c r="H46" i="5" s="1"/>
  <c r="CJ45" i="5"/>
  <c r="CA45" i="5"/>
  <c r="AY45" i="5"/>
  <c r="AS45" i="5"/>
  <c r="N45" i="5"/>
  <c r="BH45" i="5" s="1"/>
  <c r="F45" i="5"/>
  <c r="N44" i="5"/>
  <c r="CN44" i="5" s="1"/>
  <c r="F44" i="5"/>
  <c r="CE43" i="5"/>
  <c r="CD43" i="5"/>
  <c r="BK43" i="5"/>
  <c r="BJ43" i="5"/>
  <c r="AT43" i="5"/>
  <c r="AO43" i="5"/>
  <c r="N43" i="5"/>
  <c r="CP43" i="5" s="1"/>
  <c r="F43" i="5"/>
  <c r="N42" i="5"/>
  <c r="CT42" i="5" s="1"/>
  <c r="F42" i="5"/>
  <c r="N41" i="5"/>
  <c r="BS41" i="5" s="1"/>
  <c r="H41" i="5"/>
  <c r="F41" i="5"/>
  <c r="BM40" i="5"/>
  <c r="N40" i="5"/>
  <c r="CH40" i="5" s="1"/>
  <c r="H40" i="5"/>
  <c r="DH40" i="5" s="1"/>
  <c r="F40" i="5"/>
  <c r="BS39" i="5"/>
  <c r="N39" i="5"/>
  <c r="CN39" i="5" s="1"/>
  <c r="H39" i="5"/>
  <c r="F39" i="5"/>
  <c r="G39" i="5" s="1"/>
  <c r="N38" i="5"/>
  <c r="CQ38" i="5" s="1"/>
  <c r="H38" i="5"/>
  <c r="DJ38" i="5" s="1"/>
  <c r="F38" i="5"/>
  <c r="BO37" i="5"/>
  <c r="N37" i="5"/>
  <c r="CC37" i="5" s="1"/>
  <c r="H37" i="5"/>
  <c r="F37" i="5"/>
  <c r="N36" i="5"/>
  <c r="CT36" i="5" s="1"/>
  <c r="F36" i="5"/>
  <c r="CK35" i="5"/>
  <c r="BM35" i="5"/>
  <c r="AW35" i="5"/>
  <c r="AO35" i="5"/>
  <c r="N35" i="5"/>
  <c r="BN35" i="5" s="1"/>
  <c r="F35" i="5"/>
  <c r="BU34" i="5"/>
  <c r="AS34" i="5"/>
  <c r="N34" i="5"/>
  <c r="CR34" i="5" s="1"/>
  <c r="F34" i="5"/>
  <c r="CN33" i="5"/>
  <c r="N33" i="5"/>
  <c r="AY33" i="5" s="1"/>
  <c r="F33" i="5"/>
  <c r="AV32" i="5"/>
  <c r="N32" i="5"/>
  <c r="F32" i="5"/>
  <c r="G32" i="5" s="1"/>
  <c r="CQ31" i="5"/>
  <c r="CJ31" i="5"/>
  <c r="CC31" i="5"/>
  <c r="BU31" i="5"/>
  <c r="BO31" i="5"/>
  <c r="BH31" i="5"/>
  <c r="AZ31" i="5"/>
  <c r="AS31" i="5"/>
  <c r="AM31" i="5"/>
  <c r="N31" i="5"/>
  <c r="CT31" i="5" s="1"/>
  <c r="F31" i="5"/>
  <c r="G31" i="5" s="1"/>
  <c r="BF30" i="5"/>
  <c r="N30" i="5"/>
  <c r="BV30" i="5" s="1"/>
  <c r="F30" i="5"/>
  <c r="N29" i="5"/>
  <c r="BU29" i="5" s="1"/>
  <c r="F29" i="5"/>
  <c r="N28" i="5"/>
  <c r="CQ28" i="5" s="1"/>
  <c r="F28" i="5"/>
  <c r="N27" i="5"/>
  <c r="CH27" i="5" s="1"/>
  <c r="F27" i="5"/>
  <c r="G27" i="5" s="1"/>
  <c r="N26" i="5"/>
  <c r="CL26" i="5" s="1"/>
  <c r="F26" i="5"/>
  <c r="H26" i="5" s="1"/>
  <c r="DB26" i="5" s="1"/>
  <c r="N25" i="5"/>
  <c r="F25" i="5"/>
  <c r="BO24" i="5"/>
  <c r="AY24" i="5"/>
  <c r="N24" i="5"/>
  <c r="BZ24" i="5" s="1"/>
  <c r="F24" i="5"/>
  <c r="BO23" i="5"/>
  <c r="AY23" i="5"/>
  <c r="N23" i="5"/>
  <c r="BY23" i="5" s="1"/>
  <c r="F23" i="5"/>
  <c r="N22" i="5"/>
  <c r="AZ22" i="5" s="1"/>
  <c r="F22" i="5"/>
  <c r="N21" i="5"/>
  <c r="BX21" i="5" s="1"/>
  <c r="F21" i="5"/>
  <c r="H21" i="5" s="1"/>
  <c r="N20" i="5"/>
  <c r="BS20" i="5" s="1"/>
  <c r="F20" i="5"/>
  <c r="H20" i="5" s="1"/>
  <c r="N19" i="5"/>
  <c r="CL19" i="5" s="1"/>
  <c r="F19" i="5"/>
  <c r="N18" i="5"/>
  <c r="CR18" i="5" s="1"/>
  <c r="F18" i="5"/>
  <c r="CS17" i="5"/>
  <c r="CA17" i="5"/>
  <c r="BK17" i="5"/>
  <c r="AW17" i="5"/>
  <c r="AM17" i="5"/>
  <c r="N17" i="5"/>
  <c r="CN17" i="5" s="1"/>
  <c r="F17" i="5"/>
  <c r="N16" i="5"/>
  <c r="CG16" i="5" s="1"/>
  <c r="F16" i="5"/>
  <c r="N15" i="5"/>
  <c r="CT15" i="5" s="1"/>
  <c r="F15" i="5"/>
  <c r="N14" i="5"/>
  <c r="F14" i="5"/>
  <c r="N13" i="5"/>
  <c r="CS13" i="5" s="1"/>
  <c r="F13" i="5"/>
  <c r="N12" i="5"/>
  <c r="CF12" i="5" s="1"/>
  <c r="F12" i="5"/>
  <c r="AX11" i="5"/>
  <c r="N11" i="5"/>
  <c r="CT11" i="5" s="1"/>
  <c r="F11" i="5"/>
  <c r="CP10" i="5"/>
  <c r="CK10" i="5"/>
  <c r="CB10" i="5"/>
  <c r="BT10" i="5"/>
  <c r="BN10" i="5"/>
  <c r="BF10" i="5"/>
  <c r="AT10" i="5"/>
  <c r="AP10" i="5"/>
  <c r="AN10" i="5"/>
  <c r="N10" i="5"/>
  <c r="CG10" i="5" s="1"/>
  <c r="F10" i="5"/>
  <c r="CR9" i="5"/>
  <c r="CC9" i="5"/>
  <c r="BX9" i="5"/>
  <c r="BQ9" i="5"/>
  <c r="BI9" i="5"/>
  <c r="BD9" i="5"/>
  <c r="AW9" i="5"/>
  <c r="AQ9" i="5"/>
  <c r="AM9" i="5"/>
  <c r="N9" i="5"/>
  <c r="CN9" i="5" s="1"/>
  <c r="F9" i="5"/>
  <c r="BH8" i="5"/>
  <c r="N8" i="5"/>
  <c r="CT8" i="5" s="1"/>
  <c r="F8" i="5"/>
  <c r="N7" i="5"/>
  <c r="CG7" i="5" s="1"/>
  <c r="F7" i="5"/>
  <c r="CS6" i="5"/>
  <c r="CO6" i="5"/>
  <c r="CI6" i="5"/>
  <c r="CE6" i="5"/>
  <c r="CC6" i="5"/>
  <c r="BT6" i="5"/>
  <c r="BS6" i="5"/>
  <c r="BM6" i="5"/>
  <c r="BH6" i="5"/>
  <c r="BC6" i="5"/>
  <c r="AY6" i="5"/>
  <c r="AR6" i="5"/>
  <c r="AN6" i="5"/>
  <c r="AM6" i="5"/>
  <c r="N6" i="5"/>
  <c r="CT6" i="5" s="1"/>
  <c r="F6" i="5"/>
  <c r="CE5" i="5"/>
  <c r="N5" i="5"/>
  <c r="CT5" i="5" s="1"/>
  <c r="F5" i="5"/>
  <c r="CL4" i="5"/>
  <c r="CH4" i="5"/>
  <c r="BZ4" i="5"/>
  <c r="BR4" i="5"/>
  <c r="BO4" i="5"/>
  <c r="BN4" i="5"/>
  <c r="BB4" i="5"/>
  <c r="AT4" i="5"/>
  <c r="AN4" i="5"/>
  <c r="N4" i="5"/>
  <c r="CS4" i="5" s="1"/>
  <c r="F4" i="5"/>
  <c r="N3" i="5"/>
  <c r="CD3" i="5" s="1"/>
  <c r="F3" i="5"/>
  <c r="N2" i="5"/>
  <c r="BQ2" i="5" s="1"/>
  <c r="F2" i="5"/>
  <c r="F37" i="1"/>
  <c r="G37" i="1" s="1"/>
  <c r="D37" i="1"/>
  <c r="E37" i="1" s="1"/>
  <c r="B8" i="1"/>
  <c r="B7" i="1"/>
  <c r="F35" i="1"/>
  <c r="G35" i="1" s="1"/>
  <c r="D35" i="1"/>
  <c r="E35" i="1" s="1"/>
  <c r="DF97" i="5" l="1"/>
  <c r="D7" i="1"/>
  <c r="C7" i="1"/>
  <c r="BK18" i="5"/>
  <c r="CM18" i="5"/>
  <c r="CM5" i="5"/>
  <c r="AV9" i="5"/>
  <c r="BH9" i="5"/>
  <c r="BS9" i="5"/>
  <c r="CG9" i="5"/>
  <c r="CS9" i="5"/>
  <c r="BD12" i="5"/>
  <c r="AN15" i="5"/>
  <c r="BP15" i="5"/>
  <c r="CR15" i="5"/>
  <c r="BH17" i="5"/>
  <c r="CC17" i="5"/>
  <c r="AR18" i="5"/>
  <c r="BV18" i="5"/>
  <c r="BI34" i="5"/>
  <c r="CJ34" i="5"/>
  <c r="FJ34" i="5" s="1"/>
  <c r="CS41" i="5"/>
  <c r="BC43" i="5"/>
  <c r="BV43" i="5"/>
  <c r="CO43" i="5"/>
  <c r="AU44" i="5"/>
  <c r="BV44" i="5"/>
  <c r="BU45" i="5"/>
  <c r="DN85" i="5"/>
  <c r="BF15" i="5"/>
  <c r="AW27" i="5"/>
  <c r="AU31" i="5"/>
  <c r="BI31" i="5"/>
  <c r="BX31" i="5"/>
  <c r="CK31" i="5"/>
  <c r="AO34" i="5"/>
  <c r="BT34" i="5"/>
  <c r="ET34" i="5" s="1"/>
  <c r="CS34" i="5"/>
  <c r="BL39" i="5"/>
  <c r="BC44" i="5"/>
  <c r="CE44" i="5"/>
  <c r="EJ56" i="5"/>
  <c r="H85" i="5"/>
  <c r="CH15" i="5"/>
  <c r="D8" i="1"/>
  <c r="C8" i="1"/>
  <c r="BA2" i="5"/>
  <c r="AY5" i="5"/>
  <c r="CJ9" i="5"/>
  <c r="CE12" i="5"/>
  <c r="AO15" i="5"/>
  <c r="BV15" i="5"/>
  <c r="AV18" i="5"/>
  <c r="BX18" i="5"/>
  <c r="CC2" i="5"/>
  <c r="BF4" i="5"/>
  <c r="BW4" i="5"/>
  <c r="CT4" i="5"/>
  <c r="BG5" i="5"/>
  <c r="AW6" i="5"/>
  <c r="BI6" i="5"/>
  <c r="BX6" i="5"/>
  <c r="CN6" i="5"/>
  <c r="AN9" i="5"/>
  <c r="BA9" i="5"/>
  <c r="BO9" i="5"/>
  <c r="BY9" i="5"/>
  <c r="CM9" i="5"/>
  <c r="BE10" i="5"/>
  <c r="BZ10" i="5"/>
  <c r="CR10" i="5"/>
  <c r="BB15" i="5"/>
  <c r="CF15" i="5"/>
  <c r="AO17" i="5"/>
  <c r="BQ17" i="5"/>
  <c r="BG18" i="5"/>
  <c r="CI18" i="5"/>
  <c r="FI18" i="5" s="1"/>
  <c r="BF19" i="5"/>
  <c r="BP27" i="5"/>
  <c r="BK44" i="5"/>
  <c r="CF44" i="5"/>
  <c r="BM48" i="5"/>
  <c r="AN31" i="5"/>
  <c r="BC31" i="5"/>
  <c r="BP31" i="5"/>
  <c r="CE31" i="5"/>
  <c r="CS31" i="5"/>
  <c r="BD34" i="5"/>
  <c r="CG34" i="5"/>
  <c r="CD35" i="5"/>
  <c r="DC39" i="5"/>
  <c r="CY40" i="5"/>
  <c r="BA43" i="5"/>
  <c r="BS43" i="5"/>
  <c r="CL43" i="5"/>
  <c r="AT44" i="5"/>
  <c r="BO44" i="5"/>
  <c r="DD48" i="5"/>
  <c r="DJ51" i="5"/>
  <c r="BZ51" i="5"/>
  <c r="FA75" i="5"/>
  <c r="C78" i="5"/>
  <c r="DJ81" i="5"/>
  <c r="FI59" i="5"/>
  <c r="EM59" i="5"/>
  <c r="EE66" i="5"/>
  <c r="EU66" i="5"/>
  <c r="DF71" i="5"/>
  <c r="FD74" i="5"/>
  <c r="EX81" i="5"/>
  <c r="C95" i="5"/>
  <c r="G95" i="5" s="1"/>
  <c r="EF104" i="5"/>
  <c r="ES41" i="5"/>
  <c r="ER79" i="5"/>
  <c r="ED82" i="5"/>
  <c r="ET85" i="5"/>
  <c r="BM7" i="5"/>
  <c r="BU11" i="5"/>
  <c r="CC13" i="5"/>
  <c r="BE16" i="5"/>
  <c r="CT25" i="5"/>
  <c r="CH25" i="5"/>
  <c r="BV25" i="5"/>
  <c r="BL25" i="5"/>
  <c r="BA25" i="5"/>
  <c r="AO25" i="5"/>
  <c r="CS25" i="5"/>
  <c r="CD25" i="5"/>
  <c r="BT25" i="5"/>
  <c r="BI25" i="5"/>
  <c r="AX25" i="5"/>
  <c r="AM25" i="5"/>
  <c r="BE29" i="5"/>
  <c r="EE29" i="5" s="1"/>
  <c r="CK7" i="5"/>
  <c r="CM14" i="5"/>
  <c r="BQ14" i="5"/>
  <c r="CP16" i="5"/>
  <c r="CB19" i="5"/>
  <c r="CQ22" i="5"/>
  <c r="CT22" i="5"/>
  <c r="CL22" i="5"/>
  <c r="CF22" i="5"/>
  <c r="BY22" i="5"/>
  <c r="BQ22" i="5"/>
  <c r="BJ22" i="5"/>
  <c r="BD22" i="5"/>
  <c r="AV22" i="5"/>
  <c r="AN22" i="5"/>
  <c r="CR22" i="5"/>
  <c r="CK22" i="5"/>
  <c r="CD22" i="5"/>
  <c r="BV22" i="5"/>
  <c r="BP22" i="5"/>
  <c r="BI22" i="5"/>
  <c r="BA22" i="5"/>
  <c r="AT22" i="5"/>
  <c r="AM22" i="5"/>
  <c r="CB25" i="5"/>
  <c r="BW28" i="5"/>
  <c r="BQ7" i="5"/>
  <c r="BK11" i="5"/>
  <c r="BZ11" i="5"/>
  <c r="CL11" i="5"/>
  <c r="BN12" i="5"/>
  <c r="BJ13" i="5"/>
  <c r="AM14" i="5"/>
  <c r="AN16" i="5"/>
  <c r="BZ16" i="5"/>
  <c r="BN19" i="5"/>
  <c r="BN21" i="5"/>
  <c r="BE22" i="5"/>
  <c r="CG22" i="5"/>
  <c r="AS25" i="5"/>
  <c r="CL25" i="5"/>
  <c r="CN27" i="5"/>
  <c r="CD27" i="5"/>
  <c r="BT27" i="5"/>
  <c r="BJ27" i="5"/>
  <c r="BB27" i="5"/>
  <c r="AR27" i="5"/>
  <c r="CT27" i="5"/>
  <c r="CK27" i="5"/>
  <c r="BZ27" i="5"/>
  <c r="BR27" i="5"/>
  <c r="BI27" i="5"/>
  <c r="AX27" i="5"/>
  <c r="AN27" i="5"/>
  <c r="BX27" i="5"/>
  <c r="AO28" i="5"/>
  <c r="AN29" i="5"/>
  <c r="CS29" i="5"/>
  <c r="AY37" i="5"/>
  <c r="DY37" i="5" s="1"/>
  <c r="CL46" i="5"/>
  <c r="CP46" i="5"/>
  <c r="FP46" i="5" s="1"/>
  <c r="BU46" i="5"/>
  <c r="AZ46" i="5"/>
  <c r="DZ46" i="5" s="1"/>
  <c r="CG46" i="5"/>
  <c r="BL46" i="5"/>
  <c r="AO46" i="5"/>
  <c r="BJ46" i="5"/>
  <c r="EJ46" i="5" s="1"/>
  <c r="CR46" i="5"/>
  <c r="BA46" i="5"/>
  <c r="DE67" i="5"/>
  <c r="CD4" i="5"/>
  <c r="CM4" i="5"/>
  <c r="BO5" i="5"/>
  <c r="AW7" i="5"/>
  <c r="BU7" i="5"/>
  <c r="EU7" i="5" s="1"/>
  <c r="AP11" i="5"/>
  <c r="BC11" i="5"/>
  <c r="BQ11" i="5"/>
  <c r="CA11" i="5"/>
  <c r="CO11" i="5"/>
  <c r="AR12" i="5"/>
  <c r="BS12" i="5"/>
  <c r="CP12" i="5"/>
  <c r="AR13" i="5"/>
  <c r="BP13" i="5"/>
  <c r="CR13" i="5"/>
  <c r="AU14" i="5"/>
  <c r="CF14" i="5"/>
  <c r="AV16" i="5"/>
  <c r="BM16" i="5"/>
  <c r="AV19" i="5"/>
  <c r="DV19" i="5" s="1"/>
  <c r="BQ19" i="5"/>
  <c r="AS22" i="5"/>
  <c r="BF22" i="5"/>
  <c r="BU22" i="5"/>
  <c r="CJ22" i="5"/>
  <c r="H23" i="5"/>
  <c r="EY23" i="5" s="1"/>
  <c r="AV25" i="5"/>
  <c r="BQ25" i="5"/>
  <c r="CO25" i="5"/>
  <c r="AM27" i="5"/>
  <c r="BE27" i="5"/>
  <c r="BY27" i="5"/>
  <c r="CS27" i="5"/>
  <c r="BC28" i="5"/>
  <c r="AV29" i="5"/>
  <c r="BA37" i="5"/>
  <c r="EA37" i="5" s="1"/>
  <c r="DH41" i="5"/>
  <c r="DQ41" i="5"/>
  <c r="CT45" i="5"/>
  <c r="CN45" i="5"/>
  <c r="FN45" i="5" s="1"/>
  <c r="CF45" i="5"/>
  <c r="BY45" i="5"/>
  <c r="BS45" i="5"/>
  <c r="BK45" i="5"/>
  <c r="BD45" i="5"/>
  <c r="AW45" i="5"/>
  <c r="AO45" i="5"/>
  <c r="CS45" i="5"/>
  <c r="CK45" i="5"/>
  <c r="CE45" i="5"/>
  <c r="BX45" i="5"/>
  <c r="BP45" i="5"/>
  <c r="BI45" i="5"/>
  <c r="BC45" i="5"/>
  <c r="AU45" i="5"/>
  <c r="AN45" i="5"/>
  <c r="CI45" i="5"/>
  <c r="BT45" i="5"/>
  <c r="BE45" i="5"/>
  <c r="AR45" i="5"/>
  <c r="CQ45" i="5"/>
  <c r="CC45" i="5"/>
  <c r="BO45" i="5"/>
  <c r="AZ45" i="5"/>
  <c r="AM45" i="5"/>
  <c r="BM45" i="5"/>
  <c r="CO45" i="5"/>
  <c r="BV46" i="5"/>
  <c r="EV46" i="5" s="1"/>
  <c r="DK48" i="5"/>
  <c r="DD70" i="5"/>
  <c r="FS73" i="5"/>
  <c r="EQ73" i="5"/>
  <c r="DK73" i="5"/>
  <c r="BJ11" i="5"/>
  <c r="CI11" i="5"/>
  <c r="BA13" i="5"/>
  <c r="BG14" i="5"/>
  <c r="CN16" i="5"/>
  <c r="CF16" i="5"/>
  <c r="BU16" i="5"/>
  <c r="BL16" i="5"/>
  <c r="BB16" i="5"/>
  <c r="AR16" i="5"/>
  <c r="CL16" i="5"/>
  <c r="CB16" i="5"/>
  <c r="BR16" i="5"/>
  <c r="BJ16" i="5"/>
  <c r="AZ16" i="5"/>
  <c r="AP16" i="5"/>
  <c r="BX16" i="5"/>
  <c r="CQ19" i="5"/>
  <c r="CR19" i="5"/>
  <c r="FR19" i="5" s="1"/>
  <c r="CG19" i="5"/>
  <c r="BV19" i="5"/>
  <c r="BL19" i="5"/>
  <c r="BA19" i="5"/>
  <c r="EA19" i="5" s="1"/>
  <c r="AP19" i="5"/>
  <c r="CO19" i="5"/>
  <c r="CD19" i="5"/>
  <c r="BT19" i="5"/>
  <c r="ET19" i="5" s="1"/>
  <c r="BI19" i="5"/>
  <c r="AX19" i="5"/>
  <c r="AM19" i="5"/>
  <c r="CQ21" i="5"/>
  <c r="FQ21" i="5" s="1"/>
  <c r="CT21" i="5"/>
  <c r="BC21" i="5"/>
  <c r="EC21" i="5" s="1"/>
  <c r="CI21" i="5"/>
  <c r="AR21" i="5"/>
  <c r="DR21" i="5" s="1"/>
  <c r="BN22" i="5"/>
  <c r="CB22" i="5"/>
  <c r="CP22" i="5"/>
  <c r="BF25" i="5"/>
  <c r="CI28" i="5"/>
  <c r="BS28" i="5"/>
  <c r="AY28" i="5"/>
  <c r="CF28" i="5"/>
  <c r="FF28" i="5" s="1"/>
  <c r="BK28" i="5"/>
  <c r="AR28" i="5"/>
  <c r="CQ29" i="5"/>
  <c r="CR29" i="5"/>
  <c r="CF29" i="5"/>
  <c r="CN29" i="5"/>
  <c r="CC29" i="5"/>
  <c r="BT29" i="5"/>
  <c r="BH29" i="5"/>
  <c r="CJ29" i="5"/>
  <c r="BP29" i="5"/>
  <c r="BD29" i="5"/>
  <c r="AR29" i="5"/>
  <c r="CB29" i="5"/>
  <c r="BM29" i="5"/>
  <c r="AZ29" i="5"/>
  <c r="DZ29" i="5" s="1"/>
  <c r="AO29" i="5"/>
  <c r="CK29" i="5"/>
  <c r="H35" i="5"/>
  <c r="DA35" i="5" s="1"/>
  <c r="CR37" i="5"/>
  <c r="FR37" i="5" s="1"/>
  <c r="CM37" i="5"/>
  <c r="CG37" i="5"/>
  <c r="FG37" i="5" s="1"/>
  <c r="BZ37" i="5"/>
  <c r="BR37" i="5"/>
  <c r="ER37" i="5" s="1"/>
  <c r="BK37" i="5"/>
  <c r="BE37" i="5"/>
  <c r="AW37" i="5"/>
  <c r="AN37" i="5"/>
  <c r="DN37" i="5" s="1"/>
  <c r="CS37" i="5"/>
  <c r="CL37" i="5"/>
  <c r="FL37" i="5" s="1"/>
  <c r="CE37" i="5"/>
  <c r="BW37" i="5"/>
  <c r="EW37" i="5" s="1"/>
  <c r="BQ37" i="5"/>
  <c r="BJ37" i="5"/>
  <c r="EJ37" i="5" s="1"/>
  <c r="BB37" i="5"/>
  <c r="EB37" i="5" s="1"/>
  <c r="AU37" i="5"/>
  <c r="DU37" i="5" s="1"/>
  <c r="AM37" i="5"/>
  <c r="CK37" i="5"/>
  <c r="FK37" i="5" s="1"/>
  <c r="BV37" i="5"/>
  <c r="EV37" i="5" s="1"/>
  <c r="BG37" i="5"/>
  <c r="EG37" i="5" s="1"/>
  <c r="AT37" i="5"/>
  <c r="CH37" i="5"/>
  <c r="FH37" i="5" s="1"/>
  <c r="BU37" i="5"/>
  <c r="BF37" i="5"/>
  <c r="EF37" i="5" s="1"/>
  <c r="AO37" i="5"/>
  <c r="CQ37" i="5"/>
  <c r="AO7" i="5"/>
  <c r="CS7" i="5"/>
  <c r="AY11" i="5"/>
  <c r="CN12" i="5"/>
  <c r="AN13" i="5"/>
  <c r="CL13" i="5"/>
  <c r="BU14" i="5"/>
  <c r="BF16" i="5"/>
  <c r="CS16" i="5"/>
  <c r="AS19" i="5"/>
  <c r="DS19" i="5" s="1"/>
  <c r="CJ19" i="5"/>
  <c r="AO22" i="5"/>
  <c r="BT22" i="5"/>
  <c r="BN25" i="5"/>
  <c r="BO26" i="5"/>
  <c r="EO26" i="5" s="1"/>
  <c r="AX26" i="5"/>
  <c r="BD27" i="5"/>
  <c r="CO27" i="5"/>
  <c r="BX28" i="5"/>
  <c r="BL29" i="5"/>
  <c r="CA37" i="5"/>
  <c r="H88" i="5"/>
  <c r="CG2" i="5"/>
  <c r="AX4" i="5"/>
  <c r="BG4" i="5"/>
  <c r="AW2" i="5"/>
  <c r="AM4" i="5"/>
  <c r="AY4" i="5"/>
  <c r="BJ4" i="5"/>
  <c r="BV4" i="5"/>
  <c r="CE4" i="5"/>
  <c r="CP4" i="5"/>
  <c r="AQ5" i="5"/>
  <c r="BW5" i="5"/>
  <c r="AS6" i="5"/>
  <c r="BD6" i="5"/>
  <c r="BO6" i="5"/>
  <c r="EO6" i="5" s="1"/>
  <c r="BY6" i="5"/>
  <c r="CJ6" i="5"/>
  <c r="BA7" i="5"/>
  <c r="AS9" i="5"/>
  <c r="BC9" i="5"/>
  <c r="BL9" i="5"/>
  <c r="BW9" i="5"/>
  <c r="CE9" i="5"/>
  <c r="AZ10" i="5"/>
  <c r="BP10" i="5"/>
  <c r="AS11" i="5"/>
  <c r="BF11" i="5"/>
  <c r="BS11" i="5"/>
  <c r="CE11" i="5"/>
  <c r="BC12" i="5"/>
  <c r="CA12" i="5"/>
  <c r="AZ13" i="5"/>
  <c r="BX13" i="5"/>
  <c r="BE14" i="5"/>
  <c r="CK14" i="5"/>
  <c r="H16" i="5"/>
  <c r="DE16" i="5" s="1"/>
  <c r="G16" i="5"/>
  <c r="AW16" i="5"/>
  <c r="BQ16" i="5"/>
  <c r="CH16" i="5"/>
  <c r="BD19" i="5"/>
  <c r="BY19" i="5"/>
  <c r="CT19" i="5"/>
  <c r="AX22" i="5"/>
  <c r="BL22" i="5"/>
  <c r="BZ22" i="5"/>
  <c r="CO22" i="5"/>
  <c r="BD25" i="5"/>
  <c r="BY25" i="5"/>
  <c r="DF26" i="5"/>
  <c r="CX26" i="5"/>
  <c r="AT27" i="5"/>
  <c r="BM27" i="5"/>
  <c r="CF27" i="5"/>
  <c r="BH28" i="5"/>
  <c r="H29" i="5"/>
  <c r="DI29" i="5" s="1"/>
  <c r="G29" i="5"/>
  <c r="AW29" i="5"/>
  <c r="BX29" i="5"/>
  <c r="BQ32" i="5"/>
  <c r="BE32" i="5"/>
  <c r="DL35" i="5"/>
  <c r="BM37" i="5"/>
  <c r="EM37" i="5" s="1"/>
  <c r="CP37" i="5"/>
  <c r="CF46" i="5"/>
  <c r="CG50" i="5"/>
  <c r="BQ50" i="5"/>
  <c r="EQ50" i="5" s="1"/>
  <c r="DY91" i="5"/>
  <c r="DF91" i="5"/>
  <c r="FB91" i="5"/>
  <c r="AU15" i="5"/>
  <c r="DU15" i="5" s="1"/>
  <c r="BK15" i="5"/>
  <c r="BW15" i="5"/>
  <c r="CL15" i="5"/>
  <c r="CK17" i="5"/>
  <c r="AZ18" i="5"/>
  <c r="BN18" i="5"/>
  <c r="CB18" i="5"/>
  <c r="CQ18" i="5"/>
  <c r="CJ23" i="5"/>
  <c r="CJ24" i="5"/>
  <c r="CT40" i="5"/>
  <c r="FT40" i="5" s="1"/>
  <c r="BX40" i="5"/>
  <c r="EX40" i="5" s="1"/>
  <c r="AS40" i="5"/>
  <c r="CS40" i="5"/>
  <c r="BN40" i="5"/>
  <c r="AR40" i="5"/>
  <c r="DR40" i="5" s="1"/>
  <c r="CJ40" i="5"/>
  <c r="CR48" i="5"/>
  <c r="CB48" i="5"/>
  <c r="AZ48" i="5"/>
  <c r="DZ48" i="5" s="1"/>
  <c r="BU48" i="5"/>
  <c r="EU48" i="5" s="1"/>
  <c r="AR48" i="5"/>
  <c r="CP48" i="5"/>
  <c r="FP48" i="5" s="1"/>
  <c r="FT74" i="5"/>
  <c r="EN74" i="5"/>
  <c r="FL90" i="5"/>
  <c r="FD90" i="5"/>
  <c r="EN90" i="5"/>
  <c r="DH90" i="5"/>
  <c r="CY104" i="5"/>
  <c r="AZ15" i="5"/>
  <c r="BL15" i="5"/>
  <c r="CA15" i="5"/>
  <c r="CQ15" i="5"/>
  <c r="BA17" i="5"/>
  <c r="BS17" i="5"/>
  <c r="CM17" i="5"/>
  <c r="AN18" i="5"/>
  <c r="BC18" i="5"/>
  <c r="BR18" i="5"/>
  <c r="ER18" i="5" s="1"/>
  <c r="CF18" i="5"/>
  <c r="CT18" i="5"/>
  <c r="AS23" i="5"/>
  <c r="CO23" i="5"/>
  <c r="AT24" i="5"/>
  <c r="CP24" i="5"/>
  <c r="DE26" i="5"/>
  <c r="CI33" i="5"/>
  <c r="FI33" i="5" s="1"/>
  <c r="BX33" i="5"/>
  <c r="BK33" i="5"/>
  <c r="CS39" i="5"/>
  <c r="CG39" i="5"/>
  <c r="BD39" i="5"/>
  <c r="ED39" i="5" s="1"/>
  <c r="BY39" i="5"/>
  <c r="AW39" i="5"/>
  <c r="BB40" i="5"/>
  <c r="EB40" i="5" s="1"/>
  <c r="CP44" i="5"/>
  <c r="CL44" i="5"/>
  <c r="CD44" i="5"/>
  <c r="BS44" i="5"/>
  <c r="BJ44" i="5"/>
  <c r="AZ44" i="5"/>
  <c r="AN44" i="5"/>
  <c r="CT44" i="5"/>
  <c r="CJ44" i="5"/>
  <c r="BZ44" i="5"/>
  <c r="BP44" i="5"/>
  <c r="BH44" i="5"/>
  <c r="AX44" i="5"/>
  <c r="AM44" i="5"/>
  <c r="BD44" i="5"/>
  <c r="BX44" i="5"/>
  <c r="CQ44" i="5"/>
  <c r="BF48" i="5"/>
  <c r="DT80" i="5"/>
  <c r="EZ80" i="5"/>
  <c r="DX90" i="5"/>
  <c r="H103" i="5"/>
  <c r="DB103" i="5" s="1"/>
  <c r="AO31" i="5"/>
  <c r="AW31" i="5"/>
  <c r="BD31" i="5"/>
  <c r="BK31" i="5"/>
  <c r="BS31" i="5"/>
  <c r="BY31" i="5"/>
  <c r="CF31" i="5"/>
  <c r="CN31" i="5"/>
  <c r="AW34" i="5"/>
  <c r="BL34" i="5"/>
  <c r="BY34" i="5"/>
  <c r="CO34" i="5"/>
  <c r="AU43" i="5"/>
  <c r="BE43" i="5"/>
  <c r="BO43" i="5"/>
  <c r="BY43" i="5"/>
  <c r="CG43" i="5"/>
  <c r="CQ43" i="5"/>
  <c r="CP51" i="5"/>
  <c r="DK66" i="5"/>
  <c r="C67" i="5"/>
  <c r="G67" i="5" s="1"/>
  <c r="DZ67" i="5"/>
  <c r="ET67" i="5"/>
  <c r="FN72" i="5"/>
  <c r="C72" i="5"/>
  <c r="G72" i="5" s="1"/>
  <c r="EY92" i="5"/>
  <c r="AR31" i="5"/>
  <c r="AY31" i="5"/>
  <c r="BE31" i="5"/>
  <c r="BM31" i="5"/>
  <c r="EM31" i="5" s="1"/>
  <c r="BT31" i="5"/>
  <c r="CA31" i="5"/>
  <c r="CI31" i="5"/>
  <c r="CO31" i="5"/>
  <c r="AN34" i="5"/>
  <c r="BA34" i="5"/>
  <c r="BM34" i="5"/>
  <c r="CC34" i="5"/>
  <c r="FC34" i="5" s="1"/>
  <c r="G40" i="5"/>
  <c r="AM43" i="5"/>
  <c r="AX43" i="5"/>
  <c r="BI43" i="5"/>
  <c r="BQ43" i="5"/>
  <c r="BZ43" i="5"/>
  <c r="CK43" i="5"/>
  <c r="CT43" i="5"/>
  <c r="AT51" i="5"/>
  <c r="C55" i="5"/>
  <c r="G55" i="5" s="1"/>
  <c r="DK59" i="5"/>
  <c r="DE63" i="5"/>
  <c r="DZ65" i="5"/>
  <c r="FA66" i="5"/>
  <c r="FM70" i="5"/>
  <c r="C74" i="5"/>
  <c r="G74" i="5" s="1"/>
  <c r="C77" i="5"/>
  <c r="G77" i="5" s="1"/>
  <c r="EB80" i="5"/>
  <c r="DJ95" i="5"/>
  <c r="EP95" i="5"/>
  <c r="EU106" i="5"/>
  <c r="FG107" i="5"/>
  <c r="DL108" i="5"/>
  <c r="DJ110" i="5"/>
  <c r="G7" i="5"/>
  <c r="AR5" i="5"/>
  <c r="BH5" i="5"/>
  <c r="BP5" i="5"/>
  <c r="BX5" i="5"/>
  <c r="CF5" i="5"/>
  <c r="CN5" i="5"/>
  <c r="G6" i="5"/>
  <c r="BX8" i="5"/>
  <c r="CD8" i="5"/>
  <c r="AZ8" i="5"/>
  <c r="G10" i="5"/>
  <c r="H10" i="5"/>
  <c r="H15" i="5"/>
  <c r="AZ5" i="5"/>
  <c r="H7" i="5"/>
  <c r="BL8" i="5"/>
  <c r="BM2" i="5"/>
  <c r="CS2" i="5"/>
  <c r="BN3" i="5"/>
  <c r="AU4" i="5"/>
  <c r="BC4" i="5"/>
  <c r="BK4" i="5"/>
  <c r="BS4" i="5"/>
  <c r="CA4" i="5"/>
  <c r="CI4" i="5"/>
  <c r="CQ4" i="5"/>
  <c r="AM5" i="5"/>
  <c r="AU5" i="5"/>
  <c r="BC5" i="5"/>
  <c r="BK5" i="5"/>
  <c r="BS5" i="5"/>
  <c r="CA5" i="5"/>
  <c r="CI5" i="5"/>
  <c r="CQ5" i="5"/>
  <c r="H6" i="5"/>
  <c r="AO6" i="5"/>
  <c r="AU6" i="5"/>
  <c r="AZ6" i="5"/>
  <c r="BE6" i="5"/>
  <c r="BK6" i="5"/>
  <c r="BP6" i="5"/>
  <c r="BU6" i="5"/>
  <c r="CA6" i="5"/>
  <c r="CF6" i="5"/>
  <c r="CK6" i="5"/>
  <c r="CQ6" i="5"/>
  <c r="DC6" i="5"/>
  <c r="CR7" i="5"/>
  <c r="CO7" i="5"/>
  <c r="BY7" i="5"/>
  <c r="BI7" i="5"/>
  <c r="AS7" i="5"/>
  <c r="BE7" i="5"/>
  <c r="CC7" i="5"/>
  <c r="AR8" i="5"/>
  <c r="BP8" i="5"/>
  <c r="CT10" i="5"/>
  <c r="CL10" i="5"/>
  <c r="CF10" i="5"/>
  <c r="BY10" i="5"/>
  <c r="BQ10" i="5"/>
  <c r="BJ10" i="5"/>
  <c r="BD10" i="5"/>
  <c r="AV10" i="5"/>
  <c r="AO10" i="5"/>
  <c r="CO10" i="5"/>
  <c r="CD10" i="5"/>
  <c r="BU10" i="5"/>
  <c r="BL10" i="5"/>
  <c r="BA10" i="5"/>
  <c r="AS10" i="5"/>
  <c r="AX10" i="5"/>
  <c r="BI10" i="5"/>
  <c r="BV10" i="5"/>
  <c r="CJ10" i="5"/>
  <c r="AU12" i="5"/>
  <c r="BJ12" i="5"/>
  <c r="BT12" i="5"/>
  <c r="AT13" i="5"/>
  <c r="BB13" i="5"/>
  <c r="BQ13" i="5"/>
  <c r="CF13" i="5"/>
  <c r="G15" i="5"/>
  <c r="CT3" i="5"/>
  <c r="AX3" i="5"/>
  <c r="AN5" i="5"/>
  <c r="AV5" i="5"/>
  <c r="BD5" i="5"/>
  <c r="BL5" i="5"/>
  <c r="BT5" i="5"/>
  <c r="CB5" i="5"/>
  <c r="CJ5" i="5"/>
  <c r="CR5" i="5"/>
  <c r="AQ6" i="5"/>
  <c r="AV6" i="5"/>
  <c r="BA6" i="5"/>
  <c r="BG6" i="5"/>
  <c r="BL6" i="5"/>
  <c r="BQ6" i="5"/>
  <c r="BW6" i="5"/>
  <c r="CB6" i="5"/>
  <c r="FB6" i="5" s="1"/>
  <c r="CG6" i="5"/>
  <c r="CM6" i="5"/>
  <c r="CR6" i="5"/>
  <c r="DG6" i="5"/>
  <c r="AV8" i="5"/>
  <c r="CI8" i="5"/>
  <c r="CQ12" i="5"/>
  <c r="CJ12" i="5"/>
  <c r="CD12" i="5"/>
  <c r="BV12" i="5"/>
  <c r="BO12" i="5"/>
  <c r="BH12" i="5"/>
  <c r="AZ12" i="5"/>
  <c r="AT12" i="5"/>
  <c r="AM12" i="5"/>
  <c r="CT12" i="5"/>
  <c r="CI12" i="5"/>
  <c r="BZ12" i="5"/>
  <c r="BP12" i="5"/>
  <c r="BF12" i="5"/>
  <c r="AX12" i="5"/>
  <c r="AN12" i="5"/>
  <c r="AY12" i="5"/>
  <c r="BK12" i="5"/>
  <c r="BX12" i="5"/>
  <c r="CL12" i="5"/>
  <c r="CQ13" i="5"/>
  <c r="CT13" i="5"/>
  <c r="CO13" i="5"/>
  <c r="CJ13" i="5"/>
  <c r="CD13" i="5"/>
  <c r="BY13" i="5"/>
  <c r="BT13" i="5"/>
  <c r="BN13" i="5"/>
  <c r="BI13" i="5"/>
  <c r="BD13" i="5"/>
  <c r="AX13" i="5"/>
  <c r="AS13" i="5"/>
  <c r="AM13" i="5"/>
  <c r="CP13" i="5"/>
  <c r="FP13" i="5" s="1"/>
  <c r="CH13" i="5"/>
  <c r="CB13" i="5"/>
  <c r="BU13" i="5"/>
  <c r="BM13" i="5"/>
  <c r="BF13" i="5"/>
  <c r="CN13" i="5"/>
  <c r="CG13" i="5"/>
  <c r="BZ13" i="5"/>
  <c r="BR13" i="5"/>
  <c r="BL13" i="5"/>
  <c r="BE13" i="5"/>
  <c r="AW13" i="5"/>
  <c r="AO13" i="5"/>
  <c r="AV13" i="5"/>
  <c r="BH13" i="5"/>
  <c r="BV13" i="5"/>
  <c r="CK13" i="5"/>
  <c r="G19" i="5"/>
  <c r="EU16" i="5"/>
  <c r="G18" i="5"/>
  <c r="H19" i="5"/>
  <c r="CQ20" i="5"/>
  <c r="CS20" i="5"/>
  <c r="FS20" i="5" s="1"/>
  <c r="BX20" i="5"/>
  <c r="BC20" i="5"/>
  <c r="CI20" i="5"/>
  <c r="BM20" i="5"/>
  <c r="EM20" i="5" s="1"/>
  <c r="AR20" i="5"/>
  <c r="DR20" i="5" s="1"/>
  <c r="CC20" i="5"/>
  <c r="CT9" i="5"/>
  <c r="CQ9" i="5"/>
  <c r="CK9" i="5"/>
  <c r="CF9" i="5"/>
  <c r="CA9" i="5"/>
  <c r="BU9" i="5"/>
  <c r="BP9" i="5"/>
  <c r="BK9" i="5"/>
  <c r="BE9" i="5"/>
  <c r="AZ9" i="5"/>
  <c r="AU9" i="5"/>
  <c r="AO9" i="5"/>
  <c r="AR9" i="5"/>
  <c r="AY9" i="5"/>
  <c r="BG9" i="5"/>
  <c r="BM9" i="5"/>
  <c r="BT9" i="5"/>
  <c r="CB9" i="5"/>
  <c r="CI9" i="5"/>
  <c r="CO9" i="5"/>
  <c r="CQ11" i="5"/>
  <c r="CK11" i="5"/>
  <c r="CD11" i="5"/>
  <c r="BV11" i="5"/>
  <c r="BO11" i="5"/>
  <c r="BI11" i="5"/>
  <c r="BA11" i="5"/>
  <c r="AT11" i="5"/>
  <c r="AM11" i="5"/>
  <c r="AU11" i="5"/>
  <c r="BE11" i="5"/>
  <c r="BN11" i="5"/>
  <c r="BY11" i="5"/>
  <c r="CG11" i="5"/>
  <c r="CP11" i="5"/>
  <c r="AV14" i="5"/>
  <c r="BK14" i="5"/>
  <c r="CA14" i="5"/>
  <c r="EK15" i="5"/>
  <c r="EW15" i="5"/>
  <c r="CQ16" i="5"/>
  <c r="CT16" i="5"/>
  <c r="CO16" i="5"/>
  <c r="CJ16" i="5"/>
  <c r="CD16" i="5"/>
  <c r="BY16" i="5"/>
  <c r="BT16" i="5"/>
  <c r="BN16" i="5"/>
  <c r="BI16" i="5"/>
  <c r="EI16" i="5" s="1"/>
  <c r="BD16" i="5"/>
  <c r="AX16" i="5"/>
  <c r="AS16" i="5"/>
  <c r="AM16" i="5"/>
  <c r="AT16" i="5"/>
  <c r="BA16" i="5"/>
  <c r="BH16" i="5"/>
  <c r="BP16" i="5"/>
  <c r="BV16" i="5"/>
  <c r="CC16" i="5"/>
  <c r="CK16" i="5"/>
  <c r="CR16" i="5"/>
  <c r="AU17" i="5"/>
  <c r="BC17" i="5"/>
  <c r="BL17" i="5"/>
  <c r="BW17" i="5"/>
  <c r="CF17" i="5"/>
  <c r="H18" i="5"/>
  <c r="FR18" i="5" s="1"/>
  <c r="AW20" i="5"/>
  <c r="DW20" i="5" s="1"/>
  <c r="CN20" i="5"/>
  <c r="FN20" i="5" s="1"/>
  <c r="CS14" i="5"/>
  <c r="CR14" i="5"/>
  <c r="CG14" i="5"/>
  <c r="BW14" i="5"/>
  <c r="BL14" i="5"/>
  <c r="BA14" i="5"/>
  <c r="AO14" i="5"/>
  <c r="AZ14" i="5"/>
  <c r="BP14" i="5"/>
  <c r="CB14" i="5"/>
  <c r="CQ14" i="5"/>
  <c r="EL15" i="5"/>
  <c r="CQ17" i="5"/>
  <c r="CI17" i="5"/>
  <c r="CB17" i="5"/>
  <c r="BU17" i="5"/>
  <c r="BM17" i="5"/>
  <c r="BG17" i="5"/>
  <c r="AZ17" i="5"/>
  <c r="AR17" i="5"/>
  <c r="AV17" i="5"/>
  <c r="BE17" i="5"/>
  <c r="BP17" i="5"/>
  <c r="BX17" i="5"/>
  <c r="CG17" i="5"/>
  <c r="CR17" i="5"/>
  <c r="BH20" i="5"/>
  <c r="G21" i="5"/>
  <c r="H24" i="5"/>
  <c r="DE24" i="5" s="1"/>
  <c r="CP26" i="5"/>
  <c r="CM26" i="5"/>
  <c r="FM26" i="5" s="1"/>
  <c r="BW26" i="5"/>
  <c r="BG26" i="5"/>
  <c r="BF26" i="5"/>
  <c r="CD26" i="5"/>
  <c r="FD26" i="5" s="1"/>
  <c r="H28" i="5"/>
  <c r="CP30" i="5"/>
  <c r="CT30" i="5"/>
  <c r="CD30" i="5"/>
  <c r="BN30" i="5"/>
  <c r="AX30" i="5"/>
  <c r="CE30" i="5"/>
  <c r="BG30" i="5"/>
  <c r="AO30" i="5"/>
  <c r="CL30" i="5"/>
  <c r="BO30" i="5"/>
  <c r="BW30" i="5"/>
  <c r="AV15" i="5"/>
  <c r="DV15" i="5" s="1"/>
  <c r="BG15" i="5"/>
  <c r="EG15" i="5" s="1"/>
  <c r="BR15" i="5"/>
  <c r="CB15" i="5"/>
  <c r="FB15" i="5" s="1"/>
  <c r="CM15" i="5"/>
  <c r="FM15" i="5" s="1"/>
  <c r="AO18" i="5"/>
  <c r="AX18" i="5"/>
  <c r="BF18" i="5"/>
  <c r="EF18" i="5" s="1"/>
  <c r="BL18" i="5"/>
  <c r="BS18" i="5"/>
  <c r="CA18" i="5"/>
  <c r="CH18" i="5"/>
  <c r="CN18" i="5"/>
  <c r="AN19" i="5"/>
  <c r="AT19" i="5"/>
  <c r="AZ19" i="5"/>
  <c r="BE19" i="5"/>
  <c r="BJ19" i="5"/>
  <c r="BP19" i="5"/>
  <c r="BU19" i="5"/>
  <c r="EU19" i="5" s="1"/>
  <c r="BZ19" i="5"/>
  <c r="CF19" i="5"/>
  <c r="CK19" i="5"/>
  <c r="CP19" i="5"/>
  <c r="AX21" i="5"/>
  <c r="BS21" i="5"/>
  <c r="CN21" i="5"/>
  <c r="AR22" i="5"/>
  <c r="AW22" i="5"/>
  <c r="BB22" i="5"/>
  <c r="BH22" i="5"/>
  <c r="BM22" i="5"/>
  <c r="BR22" i="5"/>
  <c r="BX22" i="5"/>
  <c r="CC22" i="5"/>
  <c r="CH22" i="5"/>
  <c r="CN22" i="5"/>
  <c r="CS22" i="5"/>
  <c r="BT23" i="5"/>
  <c r="BT24" i="5"/>
  <c r="AN25" i="5"/>
  <c r="AT25" i="5"/>
  <c r="AZ25" i="5"/>
  <c r="BE25" i="5"/>
  <c r="BJ25" i="5"/>
  <c r="BP25" i="5"/>
  <c r="BU25" i="5"/>
  <c r="BZ25" i="5"/>
  <c r="CG25" i="5"/>
  <c r="CN25" i="5"/>
  <c r="AO26" i="5"/>
  <c r="BN26" i="5"/>
  <c r="CE26" i="5"/>
  <c r="CQ27" i="5"/>
  <c r="CR27" i="5"/>
  <c r="CL27" i="5"/>
  <c r="CG27" i="5"/>
  <c r="CB27" i="5"/>
  <c r="BV27" i="5"/>
  <c r="BQ27" i="5"/>
  <c r="BL27" i="5"/>
  <c r="BF27" i="5"/>
  <c r="BA27" i="5"/>
  <c r="AV27" i="5"/>
  <c r="AO27" i="5"/>
  <c r="AS27" i="5"/>
  <c r="AZ27" i="5"/>
  <c r="BH27" i="5"/>
  <c r="BN27" i="5"/>
  <c r="BU27" i="5"/>
  <c r="CC27" i="5"/>
  <c r="CJ27" i="5"/>
  <c r="CP27" i="5"/>
  <c r="CN28" i="5"/>
  <c r="FN28" i="5" s="1"/>
  <c r="CM28" i="5"/>
  <c r="CA28" i="5"/>
  <c r="BP28" i="5"/>
  <c r="BG28" i="5"/>
  <c r="EG28" i="5" s="1"/>
  <c r="AU28" i="5"/>
  <c r="AZ28" i="5"/>
  <c r="BO28" i="5"/>
  <c r="CE28" i="5"/>
  <c r="FE28" i="5" s="1"/>
  <c r="CY28" i="5"/>
  <c r="AY30" i="5"/>
  <c r="CM30" i="5"/>
  <c r="CQ32" i="5"/>
  <c r="CN32" i="5"/>
  <c r="CF32" i="5"/>
  <c r="FF32" i="5" s="1"/>
  <c r="BX32" i="5"/>
  <c r="BP32" i="5"/>
  <c r="BH32" i="5"/>
  <c r="AZ32" i="5"/>
  <c r="DZ32" i="5" s="1"/>
  <c r="AR32" i="5"/>
  <c r="CR32" i="5"/>
  <c r="CG32" i="5"/>
  <c r="BU32" i="5"/>
  <c r="EU32" i="5" s="1"/>
  <c r="BL32" i="5"/>
  <c r="BA32" i="5"/>
  <c r="AO32" i="5"/>
  <c r="CO32" i="5"/>
  <c r="CC32" i="5"/>
  <c r="BT32" i="5"/>
  <c r="BI32" i="5"/>
  <c r="AW32" i="5"/>
  <c r="AN32" i="5"/>
  <c r="CS32" i="5"/>
  <c r="CJ32" i="5"/>
  <c r="BY32" i="5"/>
  <c r="BM32" i="5"/>
  <c r="BD32" i="5"/>
  <c r="AS32" i="5"/>
  <c r="CB32" i="5"/>
  <c r="FB32" i="5" s="1"/>
  <c r="H33" i="5"/>
  <c r="DG33" i="5" s="1"/>
  <c r="CY33" i="5"/>
  <c r="AU18" i="5"/>
  <c r="DU18" i="5" s="1"/>
  <c r="BB18" i="5"/>
  <c r="BH18" i="5"/>
  <c r="BP18" i="5"/>
  <c r="BW18" i="5"/>
  <c r="CD18" i="5"/>
  <c r="CL18" i="5"/>
  <c r="AR19" i="5"/>
  <c r="AW19" i="5"/>
  <c r="BB19" i="5"/>
  <c r="BH19" i="5"/>
  <c r="BM19" i="5"/>
  <c r="BR19" i="5"/>
  <c r="BX19" i="5"/>
  <c r="CC19" i="5"/>
  <c r="CH19" i="5"/>
  <c r="CN19" i="5"/>
  <c r="FN19" i="5" s="1"/>
  <c r="CS19" i="5"/>
  <c r="BH21" i="5"/>
  <c r="EH21" i="5" s="1"/>
  <c r="CD21" i="5"/>
  <c r="G24" i="5"/>
  <c r="DY24" i="5"/>
  <c r="CQ25" i="5"/>
  <c r="CP25" i="5"/>
  <c r="CK25" i="5"/>
  <c r="CF25" i="5"/>
  <c r="AR25" i="5"/>
  <c r="AW25" i="5"/>
  <c r="BB25" i="5"/>
  <c r="BH25" i="5"/>
  <c r="BM25" i="5"/>
  <c r="BR25" i="5"/>
  <c r="BX25" i="5"/>
  <c r="CC25" i="5"/>
  <c r="CJ25" i="5"/>
  <c r="CR25" i="5"/>
  <c r="AY26" i="5"/>
  <c r="DY26" i="5" s="1"/>
  <c r="BV26" i="5"/>
  <c r="CT26" i="5"/>
  <c r="DJ26" i="5"/>
  <c r="H30" i="5"/>
  <c r="CK32" i="5"/>
  <c r="AR33" i="5"/>
  <c r="BH33" i="5"/>
  <c r="EH33" i="5" s="1"/>
  <c r="BW33" i="5"/>
  <c r="CO35" i="5"/>
  <c r="CL35" i="5"/>
  <c r="BV35" i="5"/>
  <c r="EV35" i="5" s="1"/>
  <c r="BF35" i="5"/>
  <c r="BE35" i="5"/>
  <c r="CC35" i="5"/>
  <c r="CT35" i="5"/>
  <c r="FT35" i="5" s="1"/>
  <c r="AX38" i="5"/>
  <c r="BV38" i="5"/>
  <c r="AN39" i="5"/>
  <c r="DN39" i="5" s="1"/>
  <c r="AV39" i="5"/>
  <c r="DV39" i="5" s="1"/>
  <c r="BC39" i="5"/>
  <c r="BI39" i="5"/>
  <c r="BQ39" i="5"/>
  <c r="BX39" i="5"/>
  <c r="EX39" i="5" s="1"/>
  <c r="CE39" i="5"/>
  <c r="CM39" i="5"/>
  <c r="DL40" i="5"/>
  <c r="DD40" i="5"/>
  <c r="FS40" i="5"/>
  <c r="DG40" i="5"/>
  <c r="EN40" i="5"/>
  <c r="CT41" i="5"/>
  <c r="FT41" i="5" s="1"/>
  <c r="CD41" i="5"/>
  <c r="FD41" i="5" s="1"/>
  <c r="BI41" i="5"/>
  <c r="AM41" i="5"/>
  <c r="DM41" i="5" s="1"/>
  <c r="BM41" i="5"/>
  <c r="EM41" i="5" s="1"/>
  <c r="CO41" i="5"/>
  <c r="CT47" i="5"/>
  <c r="CM47" i="5"/>
  <c r="CF47" i="5"/>
  <c r="FF47" i="5" s="1"/>
  <c r="BX47" i="5"/>
  <c r="BR47" i="5"/>
  <c r="BK47" i="5"/>
  <c r="BC47" i="5"/>
  <c r="EC47" i="5" s="1"/>
  <c r="AV47" i="5"/>
  <c r="AN47" i="5"/>
  <c r="CQ47" i="5"/>
  <c r="FQ47" i="5" s="1"/>
  <c r="CI47" i="5"/>
  <c r="FI47" i="5" s="1"/>
  <c r="CB47" i="5"/>
  <c r="BV47" i="5"/>
  <c r="BN47" i="5"/>
  <c r="EN47" i="5" s="1"/>
  <c r="BG47" i="5"/>
  <c r="EG47" i="5" s="1"/>
  <c r="AZ47" i="5"/>
  <c r="AR47" i="5"/>
  <c r="CN47" i="5"/>
  <c r="FN47" i="5" s="1"/>
  <c r="CH47" i="5"/>
  <c r="FH47" i="5" s="1"/>
  <c r="CA47" i="5"/>
  <c r="BS47" i="5"/>
  <c r="BL47" i="5"/>
  <c r="BF47" i="5"/>
  <c r="EF47" i="5" s="1"/>
  <c r="AX47" i="5"/>
  <c r="AO47" i="5"/>
  <c r="BP47" i="5"/>
  <c r="EP47" i="5" s="1"/>
  <c r="CR47" i="5"/>
  <c r="FR47" i="5" s="1"/>
  <c r="H34" i="5"/>
  <c r="DK34" i="5" s="1"/>
  <c r="CM38" i="5"/>
  <c r="FM38" i="5" s="1"/>
  <c r="CI38" i="5"/>
  <c r="BS38" i="5"/>
  <c r="BC38" i="5"/>
  <c r="AM38" i="5"/>
  <c r="BF38" i="5"/>
  <c r="EF38" i="5" s="1"/>
  <c r="CA38" i="5"/>
  <c r="CT38" i="5"/>
  <c r="FT38" i="5" s="1"/>
  <c r="CS49" i="5"/>
  <c r="CQ49" i="5"/>
  <c r="FQ49" i="5" s="1"/>
  <c r="CI49" i="5"/>
  <c r="CA49" i="5"/>
  <c r="FA49" i="5" s="1"/>
  <c r="BS49" i="5"/>
  <c r="CT49" i="5"/>
  <c r="FT49" i="5" s="1"/>
  <c r="CH49" i="5"/>
  <c r="BW49" i="5"/>
  <c r="EW49" i="5" s="1"/>
  <c r="BN49" i="5"/>
  <c r="BF49" i="5"/>
  <c r="EF49" i="5" s="1"/>
  <c r="AX49" i="5"/>
  <c r="AN49" i="5"/>
  <c r="DN49" i="5" s="1"/>
  <c r="CM49" i="5"/>
  <c r="CD49" i="5"/>
  <c r="FD49" i="5" s="1"/>
  <c r="BR49" i="5"/>
  <c r="BJ49" i="5"/>
  <c r="EJ49" i="5" s="1"/>
  <c r="BB49" i="5"/>
  <c r="AT49" i="5"/>
  <c r="DT49" i="5" s="1"/>
  <c r="CL49" i="5"/>
  <c r="BZ49" i="5"/>
  <c r="EZ49" i="5" s="1"/>
  <c r="BO49" i="5"/>
  <c r="BG49" i="5"/>
  <c r="EG49" i="5" s="1"/>
  <c r="AY49" i="5"/>
  <c r="AO49" i="5"/>
  <c r="DO49" i="5" s="1"/>
  <c r="BV49" i="5"/>
  <c r="CZ50" i="5"/>
  <c r="DP50" i="5"/>
  <c r="DH50" i="5"/>
  <c r="DC50" i="5"/>
  <c r="CM33" i="5"/>
  <c r="FM33" i="5" s="1"/>
  <c r="CA33" i="5"/>
  <c r="BP33" i="5"/>
  <c r="EP33" i="5" s="1"/>
  <c r="BG33" i="5"/>
  <c r="AU33" i="5"/>
  <c r="AZ33" i="5"/>
  <c r="BO33" i="5"/>
  <c r="CE33" i="5"/>
  <c r="CQ33" i="5"/>
  <c r="FQ33" i="5" s="1"/>
  <c r="G34" i="5"/>
  <c r="DS34" i="5"/>
  <c r="BK38" i="5"/>
  <c r="CD38" i="5"/>
  <c r="FD38" i="5" s="1"/>
  <c r="CT39" i="5"/>
  <c r="CQ39" i="5"/>
  <c r="CK39" i="5"/>
  <c r="CF39" i="5"/>
  <c r="FF39" i="5" s="1"/>
  <c r="CA39" i="5"/>
  <c r="BU39" i="5"/>
  <c r="EU39" i="5" s="1"/>
  <c r="BP39" i="5"/>
  <c r="BK39" i="5"/>
  <c r="EK39" i="5" s="1"/>
  <c r="BE39" i="5"/>
  <c r="EE39" i="5" s="1"/>
  <c r="AZ39" i="5"/>
  <c r="DZ39" i="5" s="1"/>
  <c r="AU39" i="5"/>
  <c r="AO39" i="5"/>
  <c r="DO39" i="5" s="1"/>
  <c r="AR39" i="5"/>
  <c r="AY39" i="5"/>
  <c r="BG39" i="5"/>
  <c r="BM39" i="5"/>
  <c r="EM39" i="5" s="1"/>
  <c r="BT39" i="5"/>
  <c r="ET39" i="5" s="1"/>
  <c r="CB39" i="5"/>
  <c r="CI39" i="5"/>
  <c r="CO39" i="5"/>
  <c r="FO39" i="5" s="1"/>
  <c r="FH40" i="5"/>
  <c r="DA40" i="5"/>
  <c r="DI40" i="5"/>
  <c r="DL41" i="5"/>
  <c r="DA41" i="5"/>
  <c r="AX41" i="5"/>
  <c r="DX41" i="5" s="1"/>
  <c r="BW41" i="5"/>
  <c r="EW41" i="5" s="1"/>
  <c r="DB41" i="5"/>
  <c r="BB47" i="5"/>
  <c r="EB47" i="5" s="1"/>
  <c r="CD47" i="5"/>
  <c r="AU49" i="5"/>
  <c r="DU49" i="5" s="1"/>
  <c r="CE49" i="5"/>
  <c r="FE49" i="5" s="1"/>
  <c r="H32" i="5"/>
  <c r="AO33" i="5"/>
  <c r="DO33" i="5" s="1"/>
  <c r="BC33" i="5"/>
  <c r="EC33" i="5" s="1"/>
  <c r="BS33" i="5"/>
  <c r="CF33" i="5"/>
  <c r="CQ34" i="5"/>
  <c r="CN34" i="5"/>
  <c r="FN34" i="5" s="1"/>
  <c r="CF34" i="5"/>
  <c r="BX34" i="5"/>
  <c r="BP34" i="5"/>
  <c r="BH34" i="5"/>
  <c r="EH34" i="5" s="1"/>
  <c r="AZ34" i="5"/>
  <c r="AR34" i="5"/>
  <c r="AV34" i="5"/>
  <c r="BE34" i="5"/>
  <c r="EE34" i="5" s="1"/>
  <c r="BQ34" i="5"/>
  <c r="CB34" i="5"/>
  <c r="CK34" i="5"/>
  <c r="AX35" i="5"/>
  <c r="BU35" i="5"/>
  <c r="CS35" i="5"/>
  <c r="FP37" i="5"/>
  <c r="DB38" i="5"/>
  <c r="AU38" i="5"/>
  <c r="BN38" i="5"/>
  <c r="EN38" i="5" s="1"/>
  <c r="CL38" i="5"/>
  <c r="EI39" i="5"/>
  <c r="DD39" i="5"/>
  <c r="AM39" i="5"/>
  <c r="AS39" i="5"/>
  <c r="BA39" i="5"/>
  <c r="BH39" i="5"/>
  <c r="BO39" i="5"/>
  <c r="BW39" i="5"/>
  <c r="CC39" i="5"/>
  <c r="FC39" i="5" s="1"/>
  <c r="CJ39" i="5"/>
  <c r="CR39" i="5"/>
  <c r="EM40" i="5"/>
  <c r="DC40" i="5"/>
  <c r="DS40" i="5"/>
  <c r="BB41" i="5"/>
  <c r="EB41" i="5" s="1"/>
  <c r="CH41" i="5"/>
  <c r="FH41" i="5" s="1"/>
  <c r="DF41" i="5"/>
  <c r="BH47" i="5"/>
  <c r="CL47" i="5"/>
  <c r="EF48" i="5"/>
  <c r="BC49" i="5"/>
  <c r="CP49" i="5"/>
  <c r="AS29" i="5"/>
  <c r="BA29" i="5"/>
  <c r="BI29" i="5"/>
  <c r="BQ29" i="5"/>
  <c r="BY29" i="5"/>
  <c r="CG29" i="5"/>
  <c r="CO29" i="5"/>
  <c r="AV31" i="5"/>
  <c r="BA31" i="5"/>
  <c r="BG31" i="5"/>
  <c r="BL31" i="5"/>
  <c r="BQ31" i="5"/>
  <c r="BW31" i="5"/>
  <c r="CB31" i="5"/>
  <c r="CG31" i="5"/>
  <c r="CM31" i="5"/>
  <c r="CR31" i="5"/>
  <c r="AS37" i="5"/>
  <c r="AX37" i="5"/>
  <c r="BC37" i="5"/>
  <c r="BI37" i="5"/>
  <c r="BN37" i="5"/>
  <c r="EN37" i="5" s="1"/>
  <c r="BS37" i="5"/>
  <c r="BY37" i="5"/>
  <c r="CD37" i="5"/>
  <c r="FD37" i="5" s="1"/>
  <c r="CI37" i="5"/>
  <c r="FI37" i="5" s="1"/>
  <c r="CO37" i="5"/>
  <c r="CT37" i="5"/>
  <c r="FT39" i="5"/>
  <c r="BD40" i="5"/>
  <c r="ED40" i="5" s="1"/>
  <c r="BY40" i="5"/>
  <c r="EY40" i="5" s="1"/>
  <c r="AS43" i="5"/>
  <c r="AY43" i="5"/>
  <c r="BF43" i="5"/>
  <c r="BN43" i="5"/>
  <c r="BU43" i="5"/>
  <c r="CA43" i="5"/>
  <c r="CI43" i="5"/>
  <c r="AR44" i="5"/>
  <c r="AY44" i="5"/>
  <c r="BF44" i="5"/>
  <c r="BN44" i="5"/>
  <c r="BT44" i="5"/>
  <c r="CA44" i="5"/>
  <c r="CI44" i="5"/>
  <c r="AV45" i="5"/>
  <c r="BA45" i="5"/>
  <c r="BG45" i="5"/>
  <c r="BL45" i="5"/>
  <c r="BQ45" i="5"/>
  <c r="BW45" i="5"/>
  <c r="CB45" i="5"/>
  <c r="CG45" i="5"/>
  <c r="CM45" i="5"/>
  <c r="CR45" i="5"/>
  <c r="AT46" i="5"/>
  <c r="BE46" i="5"/>
  <c r="EE46" i="5" s="1"/>
  <c r="BP46" i="5"/>
  <c r="EP46" i="5" s="1"/>
  <c r="BZ46" i="5"/>
  <c r="CK46" i="5"/>
  <c r="FM47" i="5"/>
  <c r="AM48" i="5"/>
  <c r="AV48" i="5"/>
  <c r="BB48" i="5"/>
  <c r="BJ48" i="5"/>
  <c r="EJ48" i="5" s="1"/>
  <c r="BQ48" i="5"/>
  <c r="EQ48" i="5" s="1"/>
  <c r="BX48" i="5"/>
  <c r="CF48" i="5"/>
  <c r="CL48" i="5"/>
  <c r="FL48" i="5" s="1"/>
  <c r="CS48" i="5"/>
  <c r="FS48" i="5" s="1"/>
  <c r="G49" i="5"/>
  <c r="CX49" i="5"/>
  <c r="EK49" i="5"/>
  <c r="AX51" i="5"/>
  <c r="DX51" i="5" s="1"/>
  <c r="BN51" i="5"/>
  <c r="CD51" i="5"/>
  <c r="DU55" i="5"/>
  <c r="FB58" i="5"/>
  <c r="EG58" i="5"/>
  <c r="DM58" i="5"/>
  <c r="CZ58" i="5"/>
  <c r="FR58" i="5"/>
  <c r="EW58" i="5"/>
  <c r="DZ58" i="5"/>
  <c r="DL58" i="5"/>
  <c r="FQ58" i="5"/>
  <c r="EP58" i="5"/>
  <c r="DU58" i="5"/>
  <c r="DF58" i="5"/>
  <c r="FI58" i="5"/>
  <c r="EH58" i="5"/>
  <c r="DR58" i="5"/>
  <c r="DE58" i="5"/>
  <c r="FT69" i="5"/>
  <c r="FJ69" i="5"/>
  <c r="AV46" i="5"/>
  <c r="BF46" i="5"/>
  <c r="BQ46" i="5"/>
  <c r="EQ46" i="5" s="1"/>
  <c r="CB46" i="5"/>
  <c r="AN48" i="5"/>
  <c r="DN48" i="5" s="1"/>
  <c r="AW48" i="5"/>
  <c r="BE48" i="5"/>
  <c r="BL48" i="5"/>
  <c r="BR48" i="5"/>
  <c r="BZ48" i="5"/>
  <c r="CG48" i="5"/>
  <c r="FG48" i="5" s="1"/>
  <c r="CN48" i="5"/>
  <c r="FN48" i="5" s="1"/>
  <c r="CZ48" i="5"/>
  <c r="DE49" i="5"/>
  <c r="CS51" i="5"/>
  <c r="FS51" i="5" s="1"/>
  <c r="CQ51" i="5"/>
  <c r="FQ51" i="5" s="1"/>
  <c r="CI51" i="5"/>
  <c r="FI51" i="5" s="1"/>
  <c r="CA51" i="5"/>
  <c r="FA51" i="5" s="1"/>
  <c r="BS51" i="5"/>
  <c r="ES51" i="5" s="1"/>
  <c r="BK51" i="5"/>
  <c r="EK51" i="5" s="1"/>
  <c r="BC51" i="5"/>
  <c r="EC51" i="5" s="1"/>
  <c r="AU51" i="5"/>
  <c r="DU51" i="5" s="1"/>
  <c r="CM51" i="5"/>
  <c r="CE51" i="5"/>
  <c r="BW51" i="5"/>
  <c r="BO51" i="5"/>
  <c r="BG51" i="5"/>
  <c r="AY51" i="5"/>
  <c r="AO51" i="5"/>
  <c r="BB51" i="5"/>
  <c r="BR51" i="5"/>
  <c r="ER51" i="5" s="1"/>
  <c r="CH51" i="5"/>
  <c r="EK55" i="5"/>
  <c r="FL57" i="5"/>
  <c r="DG57" i="5"/>
  <c r="EI57" i="5"/>
  <c r="FS57" i="5"/>
  <c r="DM57" i="5"/>
  <c r="AN51" i="5"/>
  <c r="DN51" i="5" s="1"/>
  <c r="BF51" i="5"/>
  <c r="BV51" i="5"/>
  <c r="CL51" i="5"/>
  <c r="CY55" i="5"/>
  <c r="EQ57" i="5"/>
  <c r="AT48" i="5"/>
  <c r="BA48" i="5"/>
  <c r="BH48" i="5"/>
  <c r="EH48" i="5" s="1"/>
  <c r="BP48" i="5"/>
  <c r="EP48" i="5" s="1"/>
  <c r="BV48" i="5"/>
  <c r="EV48" i="5" s="1"/>
  <c r="CC48" i="5"/>
  <c r="CK48" i="5"/>
  <c r="FK48" i="5" s="1"/>
  <c r="DF49" i="5"/>
  <c r="H53" i="5"/>
  <c r="DE53" i="5"/>
  <c r="FO55" i="5"/>
  <c r="FQ55" i="5"/>
  <c r="FA55" i="5"/>
  <c r="EP55" i="5"/>
  <c r="EA55" i="5"/>
  <c r="DK55" i="5"/>
  <c r="DA55" i="5"/>
  <c r="FG55" i="5"/>
  <c r="EQ55" i="5"/>
  <c r="EE55" i="5"/>
  <c r="DO55" i="5"/>
  <c r="DE55" i="5"/>
  <c r="DJ55" i="5"/>
  <c r="FM55" i="5"/>
  <c r="FR77" i="5"/>
  <c r="DK77" i="5"/>
  <c r="FB77" i="5"/>
  <c r="EW77" i="5"/>
  <c r="EG77" i="5"/>
  <c r="DF77" i="5"/>
  <c r="FD78" i="5"/>
  <c r="DN78" i="5"/>
  <c r="EY78" i="5"/>
  <c r="DH78" i="5"/>
  <c r="ED78" i="5"/>
  <c r="EI78" i="5"/>
  <c r="EX56" i="5"/>
  <c r="DG56" i="5"/>
  <c r="FL56" i="5"/>
  <c r="C59" i="5"/>
  <c r="G59" i="5" s="1"/>
  <c r="DY59" i="5"/>
  <c r="FB59" i="5"/>
  <c r="H61" i="5"/>
  <c r="DA64" i="5"/>
  <c r="DV64" i="5"/>
  <c r="EM64" i="5"/>
  <c r="FC64" i="5"/>
  <c r="EU65" i="5"/>
  <c r="CZ66" i="5"/>
  <c r="DT66" i="5"/>
  <c r="EO66" i="5"/>
  <c r="FE66" i="5"/>
  <c r="FP67" i="5"/>
  <c r="FA67" i="5"/>
  <c r="EK67" i="5"/>
  <c r="DY67" i="5"/>
  <c r="DJ67" i="5"/>
  <c r="CZ67" i="5"/>
  <c r="DP67" i="5"/>
  <c r="EJ67" i="5"/>
  <c r="FE67" i="5"/>
  <c r="FR68" i="5"/>
  <c r="FM68" i="5"/>
  <c r="DK68" i="5"/>
  <c r="FG73" i="5"/>
  <c r="EM73" i="5"/>
  <c r="DS73" i="5"/>
  <c r="DC73" i="5"/>
  <c r="EA73" i="5"/>
  <c r="FC73" i="5"/>
  <c r="DT74" i="5"/>
  <c r="DE75" i="5"/>
  <c r="EW75" i="5"/>
  <c r="C76" i="5"/>
  <c r="G76" i="5" s="1"/>
  <c r="DQ83" i="5"/>
  <c r="DA83" i="5"/>
  <c r="EG83" i="5"/>
  <c r="EL97" i="5"/>
  <c r="DB105" i="5"/>
  <c r="DF105" i="5"/>
  <c r="DE51" i="5"/>
  <c r="C53" i="5"/>
  <c r="G53" i="5" s="1"/>
  <c r="FT55" i="5"/>
  <c r="DF55" i="5"/>
  <c r="DQ55" i="5"/>
  <c r="EG55" i="5"/>
  <c r="EU55" i="5"/>
  <c r="FK55" i="5"/>
  <c r="DO56" i="5"/>
  <c r="FS56" i="5"/>
  <c r="FR59" i="5"/>
  <c r="DC59" i="5"/>
  <c r="EG59" i="5"/>
  <c r="H62" i="5"/>
  <c r="DB62" i="5" s="1"/>
  <c r="DG64" i="5"/>
  <c r="DW64" i="5"/>
  <c r="EQ64" i="5"/>
  <c r="EJ65" i="5"/>
  <c r="DD65" i="5"/>
  <c r="FF65" i="5"/>
  <c r="DD66" i="5"/>
  <c r="DY66" i="5"/>
  <c r="EQ66" i="5"/>
  <c r="FK66" i="5"/>
  <c r="FJ67" i="5"/>
  <c r="DD67" i="5"/>
  <c r="DU67" i="5"/>
  <c r="EP67" i="5"/>
  <c r="FF67" i="5"/>
  <c r="FQ68" i="5"/>
  <c r="DA70" i="5"/>
  <c r="EX72" i="5"/>
  <c r="DN72" i="5"/>
  <c r="DG73" i="5"/>
  <c r="EI73" i="5"/>
  <c r="FO73" i="5"/>
  <c r="DX74" i="5"/>
  <c r="DQ75" i="5"/>
  <c r="EH81" i="5"/>
  <c r="FM83" i="5"/>
  <c r="FR91" i="5"/>
  <c r="C91" i="5"/>
  <c r="G91" i="5" s="1"/>
  <c r="FO92" i="5"/>
  <c r="DC92" i="5"/>
  <c r="EB94" i="5"/>
  <c r="DT94" i="5"/>
  <c r="FE94" i="5"/>
  <c r="DL94" i="5"/>
  <c r="FR97" i="5"/>
  <c r="ER99" i="5"/>
  <c r="EB99" i="5"/>
  <c r="FH99" i="5"/>
  <c r="DL99" i="5"/>
  <c r="FA109" i="5"/>
  <c r="EK109" i="5"/>
  <c r="FQ109" i="5"/>
  <c r="DE109" i="5"/>
  <c r="DU109" i="5"/>
  <c r="EB58" i="5"/>
  <c r="EN58" i="5"/>
  <c r="EV58" i="5"/>
  <c r="FD58" i="5"/>
  <c r="FL58" i="5"/>
  <c r="FI64" i="5"/>
  <c r="ES64" i="5"/>
  <c r="EG64" i="5"/>
  <c r="DR64" i="5"/>
  <c r="DB64" i="5"/>
  <c r="DK64" i="5"/>
  <c r="EC64" i="5"/>
  <c r="EX64" i="5"/>
  <c r="FN64" i="5"/>
  <c r="DO65" i="5"/>
  <c r="FP65" i="5"/>
  <c r="DR72" i="5"/>
  <c r="FM75" i="5"/>
  <c r="EG75" i="5"/>
  <c r="DA75" i="5"/>
  <c r="DU75" i="5"/>
  <c r="FQ75" i="5"/>
  <c r="EA77" i="5"/>
  <c r="DZ92" i="5"/>
  <c r="C54" i="5"/>
  <c r="G54" i="5" s="1"/>
  <c r="DV55" i="5"/>
  <c r="DZ55" i="5"/>
  <c r="EL55" i="5"/>
  <c r="FB55" i="5"/>
  <c r="FF55" i="5"/>
  <c r="FR55" i="5"/>
  <c r="C56" i="5"/>
  <c r="G56" i="5" s="1"/>
  <c r="EQ56" i="5"/>
  <c r="FS59" i="5"/>
  <c r="FO59" i="5"/>
  <c r="DR59" i="5"/>
  <c r="ET59" i="5"/>
  <c r="DP63" i="5"/>
  <c r="C64" i="5"/>
  <c r="G64" i="5" s="1"/>
  <c r="DM64" i="5"/>
  <c r="EH64" i="5"/>
  <c r="FB64" i="5"/>
  <c r="FS64" i="5"/>
  <c r="FL66" i="5"/>
  <c r="CY66" i="5"/>
  <c r="DO66" i="5"/>
  <c r="EF66" i="5"/>
  <c r="DN67" i="5"/>
  <c r="EF67" i="5"/>
  <c r="EV67" i="5"/>
  <c r="FQ67" i="5"/>
  <c r="DE68" i="5"/>
  <c r="FQ70" i="5"/>
  <c r="FP70" i="5"/>
  <c r="DI70" i="5"/>
  <c r="DL70" i="5"/>
  <c r="ET72" i="5"/>
  <c r="DW73" i="5"/>
  <c r="EY73" i="5"/>
  <c r="FH74" i="5"/>
  <c r="FP74" i="5"/>
  <c r="EJ74" i="5"/>
  <c r="DD74" i="5"/>
  <c r="DH74" i="5"/>
  <c r="EZ74" i="5"/>
  <c r="C75" i="5"/>
  <c r="G75" i="5" s="1"/>
  <c r="EK75" i="5"/>
  <c r="FB97" i="5"/>
  <c r="DQ105" i="5"/>
  <c r="C65" i="5"/>
  <c r="G65" i="5" s="1"/>
  <c r="DI66" i="5"/>
  <c r="DU66" i="5"/>
  <c r="EJ66" i="5"/>
  <c r="EZ66" i="5"/>
  <c r="FH79" i="5"/>
  <c r="DL79" i="5"/>
  <c r="DB81" i="5"/>
  <c r="EP81" i="5"/>
  <c r="C82" i="5"/>
  <c r="G82" i="5" s="1"/>
  <c r="FJ82" i="5"/>
  <c r="DA90" i="5"/>
  <c r="DQ90" i="5"/>
  <c r="EG90" i="5"/>
  <c r="EW90" i="5"/>
  <c r="FM90" i="5"/>
  <c r="DA91" i="5"/>
  <c r="DV91" i="5"/>
  <c r="EO91" i="5"/>
  <c r="DB92" i="5"/>
  <c r="DS92" i="5"/>
  <c r="EQ92" i="5"/>
  <c r="C94" i="5"/>
  <c r="G94" i="5" s="1"/>
  <c r="DZ95" i="5"/>
  <c r="C97" i="5"/>
  <c r="G97" i="5" s="1"/>
  <c r="EC97" i="5"/>
  <c r="FI97" i="5"/>
  <c r="C99" i="5"/>
  <c r="G99" i="5" s="1"/>
  <c r="C101" i="5"/>
  <c r="DE103" i="5"/>
  <c r="FS106" i="5"/>
  <c r="C80" i="5"/>
  <c r="G80" i="5" s="1"/>
  <c r="FH80" i="5"/>
  <c r="DR81" i="5"/>
  <c r="FN81" i="5"/>
  <c r="C90" i="5"/>
  <c r="G90" i="5" s="1"/>
  <c r="DI90" i="5"/>
  <c r="DY90" i="5"/>
  <c r="EO90" i="5"/>
  <c r="FE90" i="5"/>
  <c r="DI91" i="5"/>
  <c r="EG91" i="5"/>
  <c r="FJ91" i="5"/>
  <c r="EH92" i="5"/>
  <c r="EP92" i="5"/>
  <c r="EX92" i="5"/>
  <c r="FF92" i="5"/>
  <c r="FN92" i="5"/>
  <c r="DJ92" i="5"/>
  <c r="EA92" i="5"/>
  <c r="FG92" i="5"/>
  <c r="FF95" i="5"/>
  <c r="DM97" i="5"/>
  <c r="ES97" i="5"/>
  <c r="DG106" i="5"/>
  <c r="C79" i="5"/>
  <c r="G79" i="5" s="1"/>
  <c r="C81" i="5"/>
  <c r="G81" i="5" s="1"/>
  <c r="CZ90" i="5"/>
  <c r="DP90" i="5"/>
  <c r="EF90" i="5"/>
  <c r="EV90" i="5"/>
  <c r="DQ91" i="5"/>
  <c r="EL91" i="5"/>
  <c r="DK92" i="5"/>
  <c r="EI92" i="5"/>
  <c r="C93" i="5"/>
  <c r="G93" i="5" s="1"/>
  <c r="DV97" i="5"/>
  <c r="EV102" i="5"/>
  <c r="DP102" i="5"/>
  <c r="C104" i="5"/>
  <c r="G104" i="5" s="1"/>
  <c r="C106" i="5"/>
  <c r="G106" i="5" s="1"/>
  <c r="C109" i="5"/>
  <c r="G109" i="5" s="1"/>
  <c r="H113" i="5"/>
  <c r="CW115" i="5"/>
  <c r="G5" i="5"/>
  <c r="H5" i="5"/>
  <c r="DB5" i="5" s="1"/>
  <c r="CS3" i="5"/>
  <c r="CO3" i="5"/>
  <c r="CK3" i="5"/>
  <c r="CG3" i="5"/>
  <c r="CC3" i="5"/>
  <c r="BY3" i="5"/>
  <c r="BU3" i="5"/>
  <c r="BQ3" i="5"/>
  <c r="BM3" i="5"/>
  <c r="BI3" i="5"/>
  <c r="BE3" i="5"/>
  <c r="BA3" i="5"/>
  <c r="AW3" i="5"/>
  <c r="AS3" i="5"/>
  <c r="AO3" i="5"/>
  <c r="CM3" i="5"/>
  <c r="CE3" i="5"/>
  <c r="BW3" i="5"/>
  <c r="BO3" i="5"/>
  <c r="BG3" i="5"/>
  <c r="AY3" i="5"/>
  <c r="AQ3" i="5"/>
  <c r="CR3" i="5"/>
  <c r="CN3" i="5"/>
  <c r="CJ3" i="5"/>
  <c r="CF3" i="5"/>
  <c r="CB3" i="5"/>
  <c r="BX3" i="5"/>
  <c r="BT3" i="5"/>
  <c r="BP3" i="5"/>
  <c r="BL3" i="5"/>
  <c r="BH3" i="5"/>
  <c r="BD3" i="5"/>
  <c r="AZ3" i="5"/>
  <c r="AV3" i="5"/>
  <c r="AR3" i="5"/>
  <c r="AN3" i="5"/>
  <c r="CQ3" i="5"/>
  <c r="CI3" i="5"/>
  <c r="CA3" i="5"/>
  <c r="BS3" i="5"/>
  <c r="BK3" i="5"/>
  <c r="BC3" i="5"/>
  <c r="AU3" i="5"/>
  <c r="AM3" i="5"/>
  <c r="BB3" i="5"/>
  <c r="BR3" i="5"/>
  <c r="CH3" i="5"/>
  <c r="G17" i="5"/>
  <c r="H17" i="5"/>
  <c r="DC20" i="5"/>
  <c r="DH20" i="5"/>
  <c r="CX20" i="5"/>
  <c r="CR2" i="5"/>
  <c r="CN2" i="5"/>
  <c r="CJ2" i="5"/>
  <c r="CF2" i="5"/>
  <c r="CB2" i="5"/>
  <c r="BX2" i="5"/>
  <c r="BT2" i="5"/>
  <c r="BP2" i="5"/>
  <c r="BL2" i="5"/>
  <c r="BH2" i="5"/>
  <c r="BD2" i="5"/>
  <c r="AZ2" i="5"/>
  <c r="AV2" i="5"/>
  <c r="AR2" i="5"/>
  <c r="CP2" i="5"/>
  <c r="CH2" i="5"/>
  <c r="BZ2" i="5"/>
  <c r="BR2" i="5"/>
  <c r="BJ2" i="5"/>
  <c r="BB2" i="5"/>
  <c r="AT2" i="5"/>
  <c r="CQ2" i="5"/>
  <c r="CM2" i="5"/>
  <c r="CI2" i="5"/>
  <c r="CE2" i="5"/>
  <c r="CA2" i="5"/>
  <c r="BW2" i="5"/>
  <c r="BS2" i="5"/>
  <c r="BO2" i="5"/>
  <c r="BK2" i="5"/>
  <c r="BG2" i="5"/>
  <c r="BC2" i="5"/>
  <c r="AY2" i="5"/>
  <c r="AU2" i="5"/>
  <c r="AN2" i="5"/>
  <c r="CT2" i="5"/>
  <c r="CL2" i="5"/>
  <c r="CD2" i="5"/>
  <c r="BV2" i="5"/>
  <c r="BN2" i="5"/>
  <c r="BF2" i="5"/>
  <c r="AX2" i="5"/>
  <c r="AM2" i="5"/>
  <c r="BE2" i="5"/>
  <c r="BU2" i="5"/>
  <c r="CK2" i="5"/>
  <c r="AP3" i="5"/>
  <c r="BF3" i="5"/>
  <c r="BV3" i="5"/>
  <c r="CL3" i="5"/>
  <c r="FB5" i="5"/>
  <c r="FO7" i="5"/>
  <c r="EI7" i="5"/>
  <c r="DO7" i="5"/>
  <c r="DC7" i="5"/>
  <c r="DL7" i="5"/>
  <c r="H12" i="5"/>
  <c r="ES12" i="5" s="1"/>
  <c r="G12" i="5"/>
  <c r="FB17" i="5"/>
  <c r="DB20" i="5"/>
  <c r="DQ21" i="5"/>
  <c r="DK21" i="5"/>
  <c r="DF21" i="5"/>
  <c r="DA21" i="5"/>
  <c r="DC21" i="5"/>
  <c r="DJ21" i="5"/>
  <c r="DE21" i="5"/>
  <c r="CY21" i="5"/>
  <c r="DI21" i="5"/>
  <c r="CX21" i="5"/>
  <c r="FI21" i="5"/>
  <c r="AS2" i="5"/>
  <c r="BI2" i="5"/>
  <c r="BY2" i="5"/>
  <c r="CO2" i="5"/>
  <c r="AT3" i="5"/>
  <c r="BJ3" i="5"/>
  <c r="BZ3" i="5"/>
  <c r="CP3" i="5"/>
  <c r="G4" i="5"/>
  <c r="H4" i="5"/>
  <c r="DB4" i="5" s="1"/>
  <c r="CS8" i="5"/>
  <c r="CO8" i="5"/>
  <c r="CK8" i="5"/>
  <c r="CG8" i="5"/>
  <c r="CC8" i="5"/>
  <c r="BY8" i="5"/>
  <c r="CR8" i="5"/>
  <c r="CM8" i="5"/>
  <c r="CH8" i="5"/>
  <c r="CB8" i="5"/>
  <c r="BW8" i="5"/>
  <c r="BS8" i="5"/>
  <c r="BO8" i="5"/>
  <c r="BK8" i="5"/>
  <c r="BG8" i="5"/>
  <c r="BC8" i="5"/>
  <c r="AY8" i="5"/>
  <c r="AU8" i="5"/>
  <c r="CJ8" i="5"/>
  <c r="BZ8" i="5"/>
  <c r="BQ8" i="5"/>
  <c r="BI8" i="5"/>
  <c r="BA8" i="5"/>
  <c r="AS8" i="5"/>
  <c r="CQ8" i="5"/>
  <c r="CL8" i="5"/>
  <c r="CF8" i="5"/>
  <c r="CA8" i="5"/>
  <c r="BV8" i="5"/>
  <c r="BR8" i="5"/>
  <c r="BN8" i="5"/>
  <c r="BJ8" i="5"/>
  <c r="BF8" i="5"/>
  <c r="BB8" i="5"/>
  <c r="AX8" i="5"/>
  <c r="AT8" i="5"/>
  <c r="AN8" i="5"/>
  <c r="CP8" i="5"/>
  <c r="CE8" i="5"/>
  <c r="BU8" i="5"/>
  <c r="BM8" i="5"/>
  <c r="BE8" i="5"/>
  <c r="AW8" i="5"/>
  <c r="AM8" i="5"/>
  <c r="BD8" i="5"/>
  <c r="BT8" i="5"/>
  <c r="CN8" i="5"/>
  <c r="FT15" i="5"/>
  <c r="DP17" i="5"/>
  <c r="DT19" i="5"/>
  <c r="DG19" i="5"/>
  <c r="FC19" i="5"/>
  <c r="DL19" i="5"/>
  <c r="DG20" i="5"/>
  <c r="EX20" i="5"/>
  <c r="DB21" i="5"/>
  <c r="ES21" i="5"/>
  <c r="FN21" i="5"/>
  <c r="BD23" i="5"/>
  <c r="BD24" i="5"/>
  <c r="ED24" i="5" s="1"/>
  <c r="G11" i="5"/>
  <c r="H11" i="5"/>
  <c r="FL11" i="5" s="1"/>
  <c r="H13" i="5"/>
  <c r="CX13" i="5" s="1"/>
  <c r="G13" i="5"/>
  <c r="EQ17" i="5"/>
  <c r="DK19" i="5"/>
  <c r="DL20" i="5"/>
  <c r="EH20" i="5"/>
  <c r="FC20" i="5"/>
  <c r="DG21" i="5"/>
  <c r="EX21" i="5"/>
  <c r="CT23" i="5"/>
  <c r="CP23" i="5"/>
  <c r="CL23" i="5"/>
  <c r="CH23" i="5"/>
  <c r="CD23" i="5"/>
  <c r="BZ23" i="5"/>
  <c r="BV23" i="5"/>
  <c r="BR23" i="5"/>
  <c r="BN23" i="5"/>
  <c r="BJ23" i="5"/>
  <c r="BF23" i="5"/>
  <c r="BB23" i="5"/>
  <c r="AX23" i="5"/>
  <c r="AT23" i="5"/>
  <c r="AN23" i="5"/>
  <c r="CS23" i="5"/>
  <c r="CN23" i="5"/>
  <c r="CI23" i="5"/>
  <c r="CC23" i="5"/>
  <c r="BX23" i="5"/>
  <c r="BS23" i="5"/>
  <c r="BM23" i="5"/>
  <c r="BH23" i="5"/>
  <c r="BC23" i="5"/>
  <c r="AW23" i="5"/>
  <c r="AR23" i="5"/>
  <c r="CK23" i="5"/>
  <c r="CA23" i="5"/>
  <c r="BP23" i="5"/>
  <c r="BE23" i="5"/>
  <c r="AU23" i="5"/>
  <c r="CR23" i="5"/>
  <c r="CM23" i="5"/>
  <c r="CG23" i="5"/>
  <c r="CB23" i="5"/>
  <c r="BW23" i="5"/>
  <c r="BQ23" i="5"/>
  <c r="BL23" i="5"/>
  <c r="BG23" i="5"/>
  <c r="BA23" i="5"/>
  <c r="AV23" i="5"/>
  <c r="AO23" i="5"/>
  <c r="CQ23" i="5"/>
  <c r="CF23" i="5"/>
  <c r="BU23" i="5"/>
  <c r="BK23" i="5"/>
  <c r="AZ23" i="5"/>
  <c r="AM23" i="5"/>
  <c r="BI23" i="5"/>
  <c r="CE23" i="5"/>
  <c r="CS24" i="5"/>
  <c r="FS24" i="5" s="1"/>
  <c r="CO24" i="5"/>
  <c r="FO24" i="5" s="1"/>
  <c r="CK24" i="5"/>
  <c r="FK24" i="5" s="1"/>
  <c r="CG24" i="5"/>
  <c r="CC24" i="5"/>
  <c r="BY24" i="5"/>
  <c r="EY24" i="5" s="1"/>
  <c r="BU24" i="5"/>
  <c r="EU24" i="5" s="1"/>
  <c r="BQ24" i="5"/>
  <c r="BM24" i="5"/>
  <c r="BI24" i="5"/>
  <c r="EI24" i="5" s="1"/>
  <c r="BE24" i="5"/>
  <c r="EE24" i="5" s="1"/>
  <c r="BA24" i="5"/>
  <c r="AW24" i="5"/>
  <c r="AS24" i="5"/>
  <c r="DS24" i="5" s="1"/>
  <c r="AM24" i="5"/>
  <c r="DM24" i="5" s="1"/>
  <c r="CT24" i="5"/>
  <c r="CN24" i="5"/>
  <c r="CI24" i="5"/>
  <c r="CD24" i="5"/>
  <c r="FD24" i="5" s="1"/>
  <c r="BX24" i="5"/>
  <c r="BS24" i="5"/>
  <c r="BN24" i="5"/>
  <c r="BH24" i="5"/>
  <c r="BC24" i="5"/>
  <c r="AX24" i="5"/>
  <c r="AR24" i="5"/>
  <c r="CQ24" i="5"/>
  <c r="FQ24" i="5" s="1"/>
  <c r="CL24" i="5"/>
  <c r="CA24" i="5"/>
  <c r="FA24" i="5" s="1"/>
  <c r="BP24" i="5"/>
  <c r="EP24" i="5" s="1"/>
  <c r="BF24" i="5"/>
  <c r="EF24" i="5" s="1"/>
  <c r="AU24" i="5"/>
  <c r="DU24" i="5" s="1"/>
  <c r="CR24" i="5"/>
  <c r="FR24" i="5" s="1"/>
  <c r="CM24" i="5"/>
  <c r="CH24" i="5"/>
  <c r="CB24" i="5"/>
  <c r="BW24" i="5"/>
  <c r="EW24" i="5" s="1"/>
  <c r="BR24" i="5"/>
  <c r="BL24" i="5"/>
  <c r="EL24" i="5" s="1"/>
  <c r="BG24" i="5"/>
  <c r="BB24" i="5"/>
  <c r="AV24" i="5"/>
  <c r="AO24" i="5"/>
  <c r="DO24" i="5" s="1"/>
  <c r="CF24" i="5"/>
  <c r="FF24" i="5" s="1"/>
  <c r="BV24" i="5"/>
  <c r="BK24" i="5"/>
  <c r="EK24" i="5" s="1"/>
  <c r="AZ24" i="5"/>
  <c r="DZ24" i="5" s="1"/>
  <c r="AN24" i="5"/>
  <c r="DN24" i="5" s="1"/>
  <c r="BJ24" i="5"/>
  <c r="EJ24" i="5" s="1"/>
  <c r="CE24" i="5"/>
  <c r="FE24" i="5" s="1"/>
  <c r="H25" i="5"/>
  <c r="FB25" i="5" s="1"/>
  <c r="G25" i="5"/>
  <c r="DI46" i="5"/>
  <c r="EZ46" i="5"/>
  <c r="FK46" i="5"/>
  <c r="CZ6" i="5"/>
  <c r="AT7" i="5"/>
  <c r="BB7" i="5"/>
  <c r="BJ7" i="5"/>
  <c r="EJ7" i="5" s="1"/>
  <c r="BR7" i="5"/>
  <c r="BZ7" i="5"/>
  <c r="CH7" i="5"/>
  <c r="CP7" i="5"/>
  <c r="FP7" i="5" s="1"/>
  <c r="DK10" i="5"/>
  <c r="G14" i="5"/>
  <c r="DG18" i="5"/>
  <c r="DR18" i="5"/>
  <c r="EC18" i="5"/>
  <c r="FN18" i="5"/>
  <c r="AS20" i="5"/>
  <c r="BD20" i="5"/>
  <c r="ED20" i="5" s="1"/>
  <c r="BO20" i="5"/>
  <c r="BY20" i="5"/>
  <c r="CJ20" i="5"/>
  <c r="AT21" i="5"/>
  <c r="BD21" i="5"/>
  <c r="ED21" i="5" s="1"/>
  <c r="BO21" i="5"/>
  <c r="EO21" i="5" s="1"/>
  <c r="BZ21" i="5"/>
  <c r="EZ21" i="5" s="1"/>
  <c r="CJ21" i="5"/>
  <c r="FJ21" i="5" s="1"/>
  <c r="FT26" i="5"/>
  <c r="FT30" i="5"/>
  <c r="DB33" i="5"/>
  <c r="DR33" i="5"/>
  <c r="EX33" i="5"/>
  <c r="FS35" i="5"/>
  <c r="AM36" i="5"/>
  <c r="BC36" i="5"/>
  <c r="BS36" i="5"/>
  <c r="CI36" i="5"/>
  <c r="G37" i="5"/>
  <c r="DA37" i="5"/>
  <c r="DQ37" i="5"/>
  <c r="FL38" i="5"/>
  <c r="EV38" i="5"/>
  <c r="DX38" i="5"/>
  <c r="DP38" i="5"/>
  <c r="DL38" i="5"/>
  <c r="DH38" i="5"/>
  <c r="DD38" i="5"/>
  <c r="CZ38" i="5"/>
  <c r="FI38" i="5"/>
  <c r="DK38" i="5"/>
  <c r="DG38" i="5"/>
  <c r="DC38" i="5"/>
  <c r="CY38" i="5"/>
  <c r="G38" i="5"/>
  <c r="DU38" i="5"/>
  <c r="EK38" i="5"/>
  <c r="AM42" i="5"/>
  <c r="BJ42" i="5"/>
  <c r="CF42" i="5"/>
  <c r="CZ46" i="5"/>
  <c r="DK46" i="5"/>
  <c r="EF46" i="5"/>
  <c r="FL46" i="5"/>
  <c r="G47" i="5"/>
  <c r="CY47" i="5"/>
  <c r="DJ47" i="5"/>
  <c r="DU47" i="5"/>
  <c r="FA47" i="5"/>
  <c r="CQ50" i="5"/>
  <c r="CM50" i="5"/>
  <c r="CI50" i="5"/>
  <c r="CE50" i="5"/>
  <c r="FE50" i="5" s="1"/>
  <c r="CA50" i="5"/>
  <c r="BW50" i="5"/>
  <c r="BS50" i="5"/>
  <c r="BO50" i="5"/>
  <c r="EO50" i="5" s="1"/>
  <c r="BK50" i="5"/>
  <c r="EK50" i="5" s="1"/>
  <c r="BG50" i="5"/>
  <c r="BC50" i="5"/>
  <c r="AY50" i="5"/>
  <c r="DY50" i="5" s="1"/>
  <c r="AU50" i="5"/>
  <c r="DU50" i="5" s="1"/>
  <c r="AO50" i="5"/>
  <c r="CT50" i="5"/>
  <c r="FT50" i="5" s="1"/>
  <c r="CP50" i="5"/>
  <c r="FP50" i="5" s="1"/>
  <c r="CL50" i="5"/>
  <c r="FL50" i="5" s="1"/>
  <c r="CH50" i="5"/>
  <c r="CD50" i="5"/>
  <c r="FD50" i="5" s="1"/>
  <c r="BZ50" i="5"/>
  <c r="EZ50" i="5" s="1"/>
  <c r="BV50" i="5"/>
  <c r="EV50" i="5" s="1"/>
  <c r="BR50" i="5"/>
  <c r="BN50" i="5"/>
  <c r="EN50" i="5" s="1"/>
  <c r="BJ50" i="5"/>
  <c r="EJ50" i="5" s="1"/>
  <c r="BF50" i="5"/>
  <c r="EF50" i="5" s="1"/>
  <c r="BB50" i="5"/>
  <c r="AX50" i="5"/>
  <c r="DX50" i="5" s="1"/>
  <c r="AT50" i="5"/>
  <c r="DT50" i="5" s="1"/>
  <c r="AN50" i="5"/>
  <c r="CN50" i="5"/>
  <c r="CF50" i="5"/>
  <c r="FF50" i="5" s="1"/>
  <c r="BX50" i="5"/>
  <c r="EX50" i="5" s="1"/>
  <c r="BP50" i="5"/>
  <c r="BH50" i="5"/>
  <c r="AZ50" i="5"/>
  <c r="DZ50" i="5" s="1"/>
  <c r="AR50" i="5"/>
  <c r="DR50" i="5" s="1"/>
  <c r="CS50" i="5"/>
  <c r="CK50" i="5"/>
  <c r="CC50" i="5"/>
  <c r="BU50" i="5"/>
  <c r="EU50" i="5" s="1"/>
  <c r="BM50" i="5"/>
  <c r="BE50" i="5"/>
  <c r="AW50" i="5"/>
  <c r="AM50" i="5"/>
  <c r="DM50" i="5" s="1"/>
  <c r="BD50" i="5"/>
  <c r="ED50" i="5" s="1"/>
  <c r="BT50" i="5"/>
  <c r="CJ50" i="5"/>
  <c r="FJ50" i="5" s="1"/>
  <c r="FR52" i="5"/>
  <c r="DV52" i="5"/>
  <c r="H52" i="5"/>
  <c r="EL52" i="5" s="1"/>
  <c r="FQ52" i="5"/>
  <c r="EO52" i="5"/>
  <c r="EK52" i="5"/>
  <c r="DY52" i="5"/>
  <c r="DE52" i="5"/>
  <c r="FK52" i="5"/>
  <c r="EE52" i="5"/>
  <c r="DW52" i="5"/>
  <c r="CY52" i="5"/>
  <c r="ER52" i="5"/>
  <c r="EJ52" i="5"/>
  <c r="DL52" i="5"/>
  <c r="EI52" i="5"/>
  <c r="EY52" i="5"/>
  <c r="G2" i="5"/>
  <c r="G3" i="5"/>
  <c r="AR4" i="5"/>
  <c r="AV4" i="5"/>
  <c r="AZ4" i="5"/>
  <c r="BD4" i="5"/>
  <c r="BH4" i="5"/>
  <c r="BL4" i="5"/>
  <c r="BP4" i="5"/>
  <c r="EP4" i="5" s="1"/>
  <c r="BT4" i="5"/>
  <c r="BX4" i="5"/>
  <c r="CB4" i="5"/>
  <c r="CF4" i="5"/>
  <c r="FF4" i="5" s="1"/>
  <c r="CJ4" i="5"/>
  <c r="CN4" i="5"/>
  <c r="CR4" i="5"/>
  <c r="AO5" i="5"/>
  <c r="DO5" i="5" s="1"/>
  <c r="AS5" i="5"/>
  <c r="AW5" i="5"/>
  <c r="BA5" i="5"/>
  <c r="BE5" i="5"/>
  <c r="EE5" i="5" s="1"/>
  <c r="BI5" i="5"/>
  <c r="BM5" i="5"/>
  <c r="BQ5" i="5"/>
  <c r="BU5" i="5"/>
  <c r="EU5" i="5" s="1"/>
  <c r="BY5" i="5"/>
  <c r="CC5" i="5"/>
  <c r="CG5" i="5"/>
  <c r="CK5" i="5"/>
  <c r="FK5" i="5" s="1"/>
  <c r="CO5" i="5"/>
  <c r="CS5" i="5"/>
  <c r="AP6" i="5"/>
  <c r="AT6" i="5"/>
  <c r="DT6" i="5" s="1"/>
  <c r="AX6" i="5"/>
  <c r="BB6" i="5"/>
  <c r="BF6" i="5"/>
  <c r="BJ6" i="5"/>
  <c r="EJ6" i="5" s="1"/>
  <c r="BN6" i="5"/>
  <c r="BR6" i="5"/>
  <c r="BV6" i="5"/>
  <c r="BZ6" i="5"/>
  <c r="EZ6" i="5" s="1"/>
  <c r="CD6" i="5"/>
  <c r="CH6" i="5"/>
  <c r="CL6" i="5"/>
  <c r="FL6" i="5" s="1"/>
  <c r="CP6" i="5"/>
  <c r="FP6" i="5" s="1"/>
  <c r="DE6" i="5"/>
  <c r="DU6" i="5"/>
  <c r="DY6" i="5"/>
  <c r="ES6" i="5"/>
  <c r="FI6" i="5"/>
  <c r="FQ6" i="5"/>
  <c r="AM7" i="5"/>
  <c r="AQ7" i="5"/>
  <c r="AU7" i="5"/>
  <c r="AY7" i="5"/>
  <c r="DY7" i="5" s="1"/>
  <c r="BC7" i="5"/>
  <c r="BG7" i="5"/>
  <c r="BK7" i="5"/>
  <c r="BO7" i="5"/>
  <c r="EO7" i="5" s="1"/>
  <c r="BS7" i="5"/>
  <c r="BW7" i="5"/>
  <c r="CA7" i="5"/>
  <c r="CE7" i="5"/>
  <c r="FE7" i="5" s="1"/>
  <c r="CI7" i="5"/>
  <c r="CM7" i="5"/>
  <c r="CQ7" i="5"/>
  <c r="CX7" i="5"/>
  <c r="G8" i="5"/>
  <c r="G9" i="5"/>
  <c r="CQ10" i="5"/>
  <c r="CM10" i="5"/>
  <c r="CI10" i="5"/>
  <c r="CE10" i="5"/>
  <c r="FE10" i="5" s="1"/>
  <c r="CA10" i="5"/>
  <c r="BW10" i="5"/>
  <c r="BS10" i="5"/>
  <c r="BO10" i="5"/>
  <c r="EO10" i="5" s="1"/>
  <c r="BK10" i="5"/>
  <c r="BG10" i="5"/>
  <c r="BC10" i="5"/>
  <c r="EC10" i="5" s="1"/>
  <c r="AY10" i="5"/>
  <c r="DY10" i="5" s="1"/>
  <c r="AU10" i="5"/>
  <c r="AQ10" i="5"/>
  <c r="AM10" i="5"/>
  <c r="DM10" i="5" s="1"/>
  <c r="AR10" i="5"/>
  <c r="DR10" i="5" s="1"/>
  <c r="AW10" i="5"/>
  <c r="BB10" i="5"/>
  <c r="BH10" i="5"/>
  <c r="EH10" i="5" s="1"/>
  <c r="BM10" i="5"/>
  <c r="BR10" i="5"/>
  <c r="BX10" i="5"/>
  <c r="EX10" i="5" s="1"/>
  <c r="CC10" i="5"/>
  <c r="FC10" i="5" s="1"/>
  <c r="CH10" i="5"/>
  <c r="FH10" i="5" s="1"/>
  <c r="CN10" i="5"/>
  <c r="CS10" i="5"/>
  <c r="DA10" i="5"/>
  <c r="DG10" i="5"/>
  <c r="ER10" i="5"/>
  <c r="CR11" i="5"/>
  <c r="CN11" i="5"/>
  <c r="CJ11" i="5"/>
  <c r="CF11" i="5"/>
  <c r="CB11" i="5"/>
  <c r="BX11" i="5"/>
  <c r="BT11" i="5"/>
  <c r="BP11" i="5"/>
  <c r="BL11" i="5"/>
  <c r="BH11" i="5"/>
  <c r="BD11" i="5"/>
  <c r="AZ11" i="5"/>
  <c r="AV11" i="5"/>
  <c r="AR11" i="5"/>
  <c r="AN11" i="5"/>
  <c r="AQ11" i="5"/>
  <c r="AW11" i="5"/>
  <c r="BB11" i="5"/>
  <c r="BG11" i="5"/>
  <c r="BM11" i="5"/>
  <c r="BR11" i="5"/>
  <c r="BW11" i="5"/>
  <c r="CC11" i="5"/>
  <c r="CH11" i="5"/>
  <c r="CM11" i="5"/>
  <c r="CS11" i="5"/>
  <c r="CS12" i="5"/>
  <c r="CO12" i="5"/>
  <c r="CK12" i="5"/>
  <c r="CG12" i="5"/>
  <c r="CC12" i="5"/>
  <c r="BY12" i="5"/>
  <c r="BU12" i="5"/>
  <c r="BQ12" i="5"/>
  <c r="BM12" i="5"/>
  <c r="BI12" i="5"/>
  <c r="BE12" i="5"/>
  <c r="BA12" i="5"/>
  <c r="AW12" i="5"/>
  <c r="AS12" i="5"/>
  <c r="AO12" i="5"/>
  <c r="AQ12" i="5"/>
  <c r="AV12" i="5"/>
  <c r="BB12" i="5"/>
  <c r="BG12" i="5"/>
  <c r="BL12" i="5"/>
  <c r="BR12" i="5"/>
  <c r="BW12" i="5"/>
  <c r="CB12" i="5"/>
  <c r="CH12" i="5"/>
  <c r="CM12" i="5"/>
  <c r="CR12" i="5"/>
  <c r="H14" i="5"/>
  <c r="AR14" i="5"/>
  <c r="AW14" i="5"/>
  <c r="BC14" i="5"/>
  <c r="BH14" i="5"/>
  <c r="BM14" i="5"/>
  <c r="BS14" i="5"/>
  <c r="BX14" i="5"/>
  <c r="CC14" i="5"/>
  <c r="CI14" i="5"/>
  <c r="CN14" i="5"/>
  <c r="AR15" i="5"/>
  <c r="AX15" i="5"/>
  <c r="DX15" i="5" s="1"/>
  <c r="BC15" i="5"/>
  <c r="EC15" i="5" s="1"/>
  <c r="BH15" i="5"/>
  <c r="EH15" i="5" s="1"/>
  <c r="BN15" i="5"/>
  <c r="EN15" i="5" s="1"/>
  <c r="BS15" i="5"/>
  <c r="ES15" i="5" s="1"/>
  <c r="BX15" i="5"/>
  <c r="EX15" i="5" s="1"/>
  <c r="CD15" i="5"/>
  <c r="CI15" i="5"/>
  <c r="FI15" i="5" s="1"/>
  <c r="CN15" i="5"/>
  <c r="FN15" i="5" s="1"/>
  <c r="DB15" i="5"/>
  <c r="DG15" i="5"/>
  <c r="DR15" i="5"/>
  <c r="FC16" i="5"/>
  <c r="CT17" i="5"/>
  <c r="CP17" i="5"/>
  <c r="CL17" i="5"/>
  <c r="CH17" i="5"/>
  <c r="CD17" i="5"/>
  <c r="BZ17" i="5"/>
  <c r="BV17" i="5"/>
  <c r="BR17" i="5"/>
  <c r="BN17" i="5"/>
  <c r="BJ17" i="5"/>
  <c r="BF17" i="5"/>
  <c r="BB17" i="5"/>
  <c r="AX17" i="5"/>
  <c r="AT17" i="5"/>
  <c r="AN17" i="5"/>
  <c r="AS17" i="5"/>
  <c r="AY17" i="5"/>
  <c r="BD17" i="5"/>
  <c r="BI17" i="5"/>
  <c r="BO17" i="5"/>
  <c r="BT17" i="5"/>
  <c r="BY17" i="5"/>
  <c r="CE17" i="5"/>
  <c r="CJ17" i="5"/>
  <c r="CO17" i="5"/>
  <c r="CS18" i="5"/>
  <c r="FS18" i="5" s="1"/>
  <c r="CO18" i="5"/>
  <c r="FO18" i="5" s="1"/>
  <c r="CK18" i="5"/>
  <c r="CG18" i="5"/>
  <c r="FG18" i="5" s="1"/>
  <c r="CC18" i="5"/>
  <c r="FC18" i="5" s="1"/>
  <c r="BY18" i="5"/>
  <c r="EY18" i="5" s="1"/>
  <c r="BU18" i="5"/>
  <c r="BQ18" i="5"/>
  <c r="EQ18" i="5" s="1"/>
  <c r="BM18" i="5"/>
  <c r="EM18" i="5" s="1"/>
  <c r="BI18" i="5"/>
  <c r="EI18" i="5" s="1"/>
  <c r="BE18" i="5"/>
  <c r="BA18" i="5"/>
  <c r="EA18" i="5" s="1"/>
  <c r="AW18" i="5"/>
  <c r="DW18" i="5" s="1"/>
  <c r="AS18" i="5"/>
  <c r="AM18" i="5"/>
  <c r="AT18" i="5"/>
  <c r="AY18" i="5"/>
  <c r="DY18" i="5" s="1"/>
  <c r="BD18" i="5"/>
  <c r="ED18" i="5" s="1"/>
  <c r="BJ18" i="5"/>
  <c r="BO18" i="5"/>
  <c r="EO18" i="5" s="1"/>
  <c r="BT18" i="5"/>
  <c r="ET18" i="5" s="1"/>
  <c r="BZ18" i="5"/>
  <c r="EZ18" i="5" s="1"/>
  <c r="CE18" i="5"/>
  <c r="FE18" i="5" s="1"/>
  <c r="CJ18" i="5"/>
  <c r="CP18" i="5"/>
  <c r="FP18" i="5" s="1"/>
  <c r="CX18" i="5"/>
  <c r="DC18" i="5"/>
  <c r="DI18" i="5"/>
  <c r="DN18" i="5"/>
  <c r="DS18" i="5"/>
  <c r="FJ18" i="5"/>
  <c r="EX19" i="5"/>
  <c r="ED19" i="5"/>
  <c r="DF19" i="5"/>
  <c r="DB19" i="5"/>
  <c r="DM19" i="5"/>
  <c r="EY19" i="5"/>
  <c r="FO19" i="5"/>
  <c r="AM20" i="5"/>
  <c r="DM20" i="5" s="1"/>
  <c r="AU20" i="5"/>
  <c r="AZ20" i="5"/>
  <c r="DZ20" i="5" s="1"/>
  <c r="BE20" i="5"/>
  <c r="EE20" i="5" s="1"/>
  <c r="BK20" i="5"/>
  <c r="BP20" i="5"/>
  <c r="BU20" i="5"/>
  <c r="EU20" i="5" s="1"/>
  <c r="CA20" i="5"/>
  <c r="CF20" i="5"/>
  <c r="FF20" i="5" s="1"/>
  <c r="CK20" i="5"/>
  <c r="CY20" i="5"/>
  <c r="DD20" i="5"/>
  <c r="DJ20" i="5"/>
  <c r="FT21" i="5"/>
  <c r="AN21" i="5"/>
  <c r="DN21" i="5" s="1"/>
  <c r="AU21" i="5"/>
  <c r="DU21" i="5" s="1"/>
  <c r="AZ21" i="5"/>
  <c r="DZ21" i="5" s="1"/>
  <c r="BF21" i="5"/>
  <c r="BK21" i="5"/>
  <c r="EK21" i="5" s="1"/>
  <c r="BP21" i="5"/>
  <c r="EP21" i="5" s="1"/>
  <c r="BV21" i="5"/>
  <c r="EV21" i="5" s="1"/>
  <c r="CA21" i="5"/>
  <c r="FA21" i="5" s="1"/>
  <c r="CF21" i="5"/>
  <c r="FF21" i="5" s="1"/>
  <c r="CL21" i="5"/>
  <c r="FL21" i="5" s="1"/>
  <c r="G22" i="5"/>
  <c r="FE23" i="5"/>
  <c r="DA23" i="5"/>
  <c r="G23" i="5"/>
  <c r="FB23" i="5"/>
  <c r="DA24" i="5"/>
  <c r="DF24" i="5"/>
  <c r="DK24" i="5"/>
  <c r="DQ24" i="5"/>
  <c r="DV24" i="5"/>
  <c r="EA24" i="5"/>
  <c r="EG24" i="5"/>
  <c r="EQ24" i="5"/>
  <c r="FB24" i="5"/>
  <c r="FG24" i="5"/>
  <c r="FM24" i="5"/>
  <c r="AT26" i="5"/>
  <c r="BB26" i="5"/>
  <c r="EB26" i="5" s="1"/>
  <c r="BJ26" i="5"/>
  <c r="EJ26" i="5" s="1"/>
  <c r="BR26" i="5"/>
  <c r="ER26" i="5" s="1"/>
  <c r="BZ26" i="5"/>
  <c r="CH26" i="5"/>
  <c r="FH26" i="5" s="1"/>
  <c r="DA26" i="5"/>
  <c r="DI26" i="5"/>
  <c r="DQ26" i="5"/>
  <c r="EG26" i="5"/>
  <c r="EW26" i="5"/>
  <c r="FE26" i="5"/>
  <c r="H27" i="5"/>
  <c r="ET27" i="5" s="1"/>
  <c r="CT28" i="5"/>
  <c r="FT28" i="5" s="1"/>
  <c r="CP28" i="5"/>
  <c r="FP28" i="5" s="1"/>
  <c r="CL28" i="5"/>
  <c r="CH28" i="5"/>
  <c r="CD28" i="5"/>
  <c r="FD28" i="5" s="1"/>
  <c r="BZ28" i="5"/>
  <c r="EZ28" i="5" s="1"/>
  <c r="BV28" i="5"/>
  <c r="BR28" i="5"/>
  <c r="BN28" i="5"/>
  <c r="EN28" i="5" s="1"/>
  <c r="BJ28" i="5"/>
  <c r="EJ28" i="5" s="1"/>
  <c r="BF28" i="5"/>
  <c r="EF28" i="5" s="1"/>
  <c r="BB28" i="5"/>
  <c r="AX28" i="5"/>
  <c r="DX28" i="5" s="1"/>
  <c r="AT28" i="5"/>
  <c r="DT28" i="5" s="1"/>
  <c r="AN28" i="5"/>
  <c r="CS28" i="5"/>
  <c r="CO28" i="5"/>
  <c r="FO28" i="5" s="1"/>
  <c r="CK28" i="5"/>
  <c r="FK28" i="5" s="1"/>
  <c r="CG28" i="5"/>
  <c r="FG28" i="5" s="1"/>
  <c r="CC28" i="5"/>
  <c r="BY28" i="5"/>
  <c r="EY28" i="5" s="1"/>
  <c r="BU28" i="5"/>
  <c r="EU28" i="5" s="1"/>
  <c r="BQ28" i="5"/>
  <c r="BM28" i="5"/>
  <c r="BI28" i="5"/>
  <c r="EI28" i="5" s="1"/>
  <c r="BE28" i="5"/>
  <c r="EE28" i="5" s="1"/>
  <c r="BA28" i="5"/>
  <c r="AW28" i="5"/>
  <c r="AS28" i="5"/>
  <c r="DS28" i="5" s="1"/>
  <c r="AM28" i="5"/>
  <c r="DM28" i="5" s="1"/>
  <c r="AV28" i="5"/>
  <c r="DV28" i="5" s="1"/>
  <c r="BD28" i="5"/>
  <c r="BL28" i="5"/>
  <c r="EL28" i="5" s="1"/>
  <c r="BT28" i="5"/>
  <c r="ET28" i="5" s="1"/>
  <c r="CB28" i="5"/>
  <c r="CJ28" i="5"/>
  <c r="CR28" i="5"/>
  <c r="FR28" i="5" s="1"/>
  <c r="DC28" i="5"/>
  <c r="DK28" i="5"/>
  <c r="EQ28" i="5"/>
  <c r="AT30" i="5"/>
  <c r="BB30" i="5"/>
  <c r="EB30" i="5" s="1"/>
  <c r="BJ30" i="5"/>
  <c r="BR30" i="5"/>
  <c r="BZ30" i="5"/>
  <c r="CH30" i="5"/>
  <c r="FH30" i="5" s="1"/>
  <c r="DY30" i="5"/>
  <c r="FE30" i="5"/>
  <c r="H31" i="5"/>
  <c r="FQ32" i="5"/>
  <c r="DI32" i="5"/>
  <c r="DE32" i="5"/>
  <c r="CY32" i="5"/>
  <c r="DG32" i="5"/>
  <c r="DO32" i="5"/>
  <c r="EE32" i="5"/>
  <c r="EM32" i="5"/>
  <c r="FK32" i="5"/>
  <c r="FS32" i="5"/>
  <c r="CT33" i="5"/>
  <c r="FT33" i="5" s="1"/>
  <c r="CP33" i="5"/>
  <c r="CL33" i="5"/>
  <c r="CH33" i="5"/>
  <c r="FH33" i="5" s="1"/>
  <c r="CD33" i="5"/>
  <c r="FD33" i="5" s="1"/>
  <c r="BZ33" i="5"/>
  <c r="BV33" i="5"/>
  <c r="BR33" i="5"/>
  <c r="BN33" i="5"/>
  <c r="EN33" i="5" s="1"/>
  <c r="BJ33" i="5"/>
  <c r="BF33" i="5"/>
  <c r="BB33" i="5"/>
  <c r="EB33" i="5" s="1"/>
  <c r="AX33" i="5"/>
  <c r="DX33" i="5" s="1"/>
  <c r="AT33" i="5"/>
  <c r="AN33" i="5"/>
  <c r="CS33" i="5"/>
  <c r="FS33" i="5" s="1"/>
  <c r="CO33" i="5"/>
  <c r="FO33" i="5" s="1"/>
  <c r="CK33" i="5"/>
  <c r="FK33" i="5" s="1"/>
  <c r="CG33" i="5"/>
  <c r="FG33" i="5" s="1"/>
  <c r="CC33" i="5"/>
  <c r="FC33" i="5" s="1"/>
  <c r="BY33" i="5"/>
  <c r="EY33" i="5" s="1"/>
  <c r="BU33" i="5"/>
  <c r="EU33" i="5" s="1"/>
  <c r="BQ33" i="5"/>
  <c r="BM33" i="5"/>
  <c r="EM33" i="5" s="1"/>
  <c r="BI33" i="5"/>
  <c r="EI33" i="5" s="1"/>
  <c r="BE33" i="5"/>
  <c r="EE33" i="5" s="1"/>
  <c r="BA33" i="5"/>
  <c r="EA33" i="5" s="1"/>
  <c r="AW33" i="5"/>
  <c r="DW33" i="5" s="1"/>
  <c r="AS33" i="5"/>
  <c r="DS33" i="5" s="1"/>
  <c r="AM33" i="5"/>
  <c r="AV33" i="5"/>
  <c r="BD33" i="5"/>
  <c r="ED33" i="5" s="1"/>
  <c r="BL33" i="5"/>
  <c r="EL33" i="5" s="1"/>
  <c r="BT33" i="5"/>
  <c r="CB33" i="5"/>
  <c r="CJ33" i="5"/>
  <c r="FJ33" i="5" s="1"/>
  <c r="CR33" i="5"/>
  <c r="FR33" i="5" s="1"/>
  <c r="DC33" i="5"/>
  <c r="DK33" i="5"/>
  <c r="EQ33" i="5"/>
  <c r="DD34" i="5"/>
  <c r="AS35" i="5"/>
  <c r="BA35" i="5"/>
  <c r="BI35" i="5"/>
  <c r="EI35" i="5" s="1"/>
  <c r="BQ35" i="5"/>
  <c r="BY35" i="5"/>
  <c r="CG35" i="5"/>
  <c r="CZ35" i="5"/>
  <c r="DH35" i="5"/>
  <c r="DP35" i="5"/>
  <c r="EF35" i="5"/>
  <c r="EN35" i="5"/>
  <c r="FL35" i="5"/>
  <c r="AX36" i="5"/>
  <c r="BF36" i="5"/>
  <c r="BN36" i="5"/>
  <c r="BV36" i="5"/>
  <c r="CD36" i="5"/>
  <c r="CL36" i="5"/>
  <c r="DD37" i="5"/>
  <c r="DL37" i="5"/>
  <c r="DT37" i="5"/>
  <c r="EZ37" i="5"/>
  <c r="AY38" i="5"/>
  <c r="DY38" i="5" s="1"/>
  <c r="BG38" i="5"/>
  <c r="EG38" i="5" s="1"/>
  <c r="BO38" i="5"/>
  <c r="EO38" i="5" s="1"/>
  <c r="BW38" i="5"/>
  <c r="CE38" i="5"/>
  <c r="FE38" i="5" s="1"/>
  <c r="CX38" i="5"/>
  <c r="DF38" i="5"/>
  <c r="CX39" i="5"/>
  <c r="DH39" i="5"/>
  <c r="DS39" i="5"/>
  <c r="EY39" i="5"/>
  <c r="FJ39" i="5"/>
  <c r="CQ40" i="5"/>
  <c r="FQ40" i="5" s="1"/>
  <c r="CM40" i="5"/>
  <c r="FM40" i="5" s="1"/>
  <c r="CI40" i="5"/>
  <c r="FI40" i="5" s="1"/>
  <c r="CE40" i="5"/>
  <c r="FE40" i="5" s="1"/>
  <c r="CA40" i="5"/>
  <c r="BW40" i="5"/>
  <c r="EW40" i="5" s="1"/>
  <c r="BS40" i="5"/>
  <c r="ES40" i="5" s="1"/>
  <c r="BO40" i="5"/>
  <c r="EO40" i="5" s="1"/>
  <c r="BK40" i="5"/>
  <c r="EK40" i="5" s="1"/>
  <c r="BG40" i="5"/>
  <c r="EG40" i="5" s="1"/>
  <c r="BC40" i="5"/>
  <c r="EC40" i="5" s="1"/>
  <c r="AY40" i="5"/>
  <c r="DY40" i="5" s="1"/>
  <c r="AU40" i="5"/>
  <c r="DU40" i="5" s="1"/>
  <c r="DQ40" i="5"/>
  <c r="AM40" i="5"/>
  <c r="DM40" i="5" s="1"/>
  <c r="CR40" i="5"/>
  <c r="FR40" i="5" s="1"/>
  <c r="CL40" i="5"/>
  <c r="FL40" i="5" s="1"/>
  <c r="CG40" i="5"/>
  <c r="FG40" i="5" s="1"/>
  <c r="CB40" i="5"/>
  <c r="BV40" i="5"/>
  <c r="BQ40" i="5"/>
  <c r="EQ40" i="5" s="1"/>
  <c r="BL40" i="5"/>
  <c r="EL40" i="5" s="1"/>
  <c r="BF40" i="5"/>
  <c r="BA40" i="5"/>
  <c r="AV40" i="5"/>
  <c r="DV40" i="5" s="1"/>
  <c r="CP40" i="5"/>
  <c r="FP40" i="5" s="1"/>
  <c r="CK40" i="5"/>
  <c r="FK40" i="5" s="1"/>
  <c r="CF40" i="5"/>
  <c r="FF40" i="5" s="1"/>
  <c r="BZ40" i="5"/>
  <c r="EZ40" i="5" s="1"/>
  <c r="BU40" i="5"/>
  <c r="EU40" i="5" s="1"/>
  <c r="BP40" i="5"/>
  <c r="BJ40" i="5"/>
  <c r="EJ40" i="5" s="1"/>
  <c r="BE40" i="5"/>
  <c r="EE40" i="5" s="1"/>
  <c r="AZ40" i="5"/>
  <c r="DZ40" i="5" s="1"/>
  <c r="AT40" i="5"/>
  <c r="DT40" i="5" s="1"/>
  <c r="AO40" i="5"/>
  <c r="DO40" i="5" s="1"/>
  <c r="AW40" i="5"/>
  <c r="DW40" i="5" s="1"/>
  <c r="BH40" i="5"/>
  <c r="EH40" i="5" s="1"/>
  <c r="BR40" i="5"/>
  <c r="ER40" i="5" s="1"/>
  <c r="CC40" i="5"/>
  <c r="FC40" i="5" s="1"/>
  <c r="CN40" i="5"/>
  <c r="AS41" i="5"/>
  <c r="DS41" i="5" s="1"/>
  <c r="BC41" i="5"/>
  <c r="EC41" i="5" s="1"/>
  <c r="BN41" i="5"/>
  <c r="EN41" i="5" s="1"/>
  <c r="BY41" i="5"/>
  <c r="EY41" i="5" s="1"/>
  <c r="CI41" i="5"/>
  <c r="FI41" i="5" s="1"/>
  <c r="AS42" i="5"/>
  <c r="BD42" i="5"/>
  <c r="BN42" i="5"/>
  <c r="BY42" i="5"/>
  <c r="CJ42" i="5"/>
  <c r="DD46" i="5"/>
  <c r="DO46" i="5"/>
  <c r="EU46" i="5"/>
  <c r="DA47" i="5"/>
  <c r="DK47" i="5"/>
  <c r="DV47" i="5"/>
  <c r="FB47" i="5"/>
  <c r="FR48" i="5"/>
  <c r="FF48" i="5"/>
  <c r="FB48" i="5"/>
  <c r="EX48" i="5"/>
  <c r="EL48" i="5"/>
  <c r="DV48" i="5"/>
  <c r="DR48" i="5"/>
  <c r="DJ48" i="5"/>
  <c r="DF48" i="5"/>
  <c r="DB48" i="5"/>
  <c r="CX48" i="5"/>
  <c r="DM48" i="5"/>
  <c r="DH48" i="5"/>
  <c r="DC48" i="5"/>
  <c r="FH48" i="5"/>
  <c r="FC48" i="5"/>
  <c r="ER48" i="5"/>
  <c r="EM48" i="5"/>
  <c r="EB48" i="5"/>
  <c r="DW48" i="5"/>
  <c r="DQ48" i="5"/>
  <c r="DL48" i="5"/>
  <c r="DG48" i="5"/>
  <c r="DA48" i="5"/>
  <c r="DE48" i="5"/>
  <c r="DP48" i="5"/>
  <c r="EA48" i="5"/>
  <c r="AS50" i="5"/>
  <c r="DS50" i="5" s="1"/>
  <c r="BI50" i="5"/>
  <c r="EI50" i="5" s="1"/>
  <c r="BY50" i="5"/>
  <c r="EY50" i="5" s="1"/>
  <c r="CO50" i="5"/>
  <c r="FO50" i="5" s="1"/>
  <c r="DH52" i="5"/>
  <c r="DX52" i="5"/>
  <c r="CS36" i="5"/>
  <c r="CO36" i="5"/>
  <c r="CK36" i="5"/>
  <c r="CG36" i="5"/>
  <c r="CC36" i="5"/>
  <c r="BY36" i="5"/>
  <c r="BU36" i="5"/>
  <c r="BQ36" i="5"/>
  <c r="BM36" i="5"/>
  <c r="BI36" i="5"/>
  <c r="BE36" i="5"/>
  <c r="BA36" i="5"/>
  <c r="AW36" i="5"/>
  <c r="AS36" i="5"/>
  <c r="AO36" i="5"/>
  <c r="CR36" i="5"/>
  <c r="CN36" i="5"/>
  <c r="CJ36" i="5"/>
  <c r="CF36" i="5"/>
  <c r="CB36" i="5"/>
  <c r="BX36" i="5"/>
  <c r="BT36" i="5"/>
  <c r="BP36" i="5"/>
  <c r="BL36" i="5"/>
  <c r="BH36" i="5"/>
  <c r="BD36" i="5"/>
  <c r="AZ36" i="5"/>
  <c r="AV36" i="5"/>
  <c r="AR36" i="5"/>
  <c r="AN36" i="5"/>
  <c r="AT36" i="5"/>
  <c r="BB36" i="5"/>
  <c r="BJ36" i="5"/>
  <c r="BR36" i="5"/>
  <c r="BZ36" i="5"/>
  <c r="CH36" i="5"/>
  <c r="CP36" i="5"/>
  <c r="FS37" i="5"/>
  <c r="FO37" i="5"/>
  <c r="FC37" i="5"/>
  <c r="EY37" i="5"/>
  <c r="EU37" i="5"/>
  <c r="EQ37" i="5"/>
  <c r="EI37" i="5"/>
  <c r="EE37" i="5"/>
  <c r="DW37" i="5"/>
  <c r="DS37" i="5"/>
  <c r="DO37" i="5"/>
  <c r="DK37" i="5"/>
  <c r="DG37" i="5"/>
  <c r="DC37" i="5"/>
  <c r="CY37" i="5"/>
  <c r="DJ37" i="5"/>
  <c r="DF37" i="5"/>
  <c r="DB37" i="5"/>
  <c r="CX37" i="5"/>
  <c r="CZ37" i="5"/>
  <c r="DH37" i="5"/>
  <c r="DP37" i="5"/>
  <c r="DX37" i="5"/>
  <c r="FT37" i="5"/>
  <c r="CQ42" i="5"/>
  <c r="CM42" i="5"/>
  <c r="CI42" i="5"/>
  <c r="CE42" i="5"/>
  <c r="CA42" i="5"/>
  <c r="BW42" i="5"/>
  <c r="BS42" i="5"/>
  <c r="BO42" i="5"/>
  <c r="BK42" i="5"/>
  <c r="BG42" i="5"/>
  <c r="BC42" i="5"/>
  <c r="AY42" i="5"/>
  <c r="AU42" i="5"/>
  <c r="AO42" i="5"/>
  <c r="CS42" i="5"/>
  <c r="CN42" i="5"/>
  <c r="CH42" i="5"/>
  <c r="CC42" i="5"/>
  <c r="FC42" i="5" s="1"/>
  <c r="BX42" i="5"/>
  <c r="BR42" i="5"/>
  <c r="BM42" i="5"/>
  <c r="BH42" i="5"/>
  <c r="BB42" i="5"/>
  <c r="AW42" i="5"/>
  <c r="AR42" i="5"/>
  <c r="CR42" i="5"/>
  <c r="CL42" i="5"/>
  <c r="CG42" i="5"/>
  <c r="CB42" i="5"/>
  <c r="BV42" i="5"/>
  <c r="BQ42" i="5"/>
  <c r="BL42" i="5"/>
  <c r="BF42" i="5"/>
  <c r="BA42" i="5"/>
  <c r="AV42" i="5"/>
  <c r="AN42" i="5"/>
  <c r="AX42" i="5"/>
  <c r="BI42" i="5"/>
  <c r="BT42" i="5"/>
  <c r="CD42" i="5"/>
  <c r="CO42" i="5"/>
  <c r="DH46" i="5"/>
  <c r="DC46" i="5"/>
  <c r="DL46" i="5"/>
  <c r="DG46" i="5"/>
  <c r="DA46" i="5"/>
  <c r="CY46" i="5"/>
  <c r="DT46" i="5"/>
  <c r="FT47" i="5"/>
  <c r="FL47" i="5"/>
  <c r="FD47" i="5"/>
  <c r="EV47" i="5"/>
  <c r="ER47" i="5"/>
  <c r="DX47" i="5"/>
  <c r="DP47" i="5"/>
  <c r="DL47" i="5"/>
  <c r="DH47" i="5"/>
  <c r="DD47" i="5"/>
  <c r="CZ47" i="5"/>
  <c r="DN47" i="5"/>
  <c r="DI47" i="5"/>
  <c r="DC47" i="5"/>
  <c r="CX47" i="5"/>
  <c r="EX47" i="5"/>
  <c r="ES47" i="5"/>
  <c r="EH47" i="5"/>
  <c r="DR47" i="5"/>
  <c r="DG47" i="5"/>
  <c r="DB47" i="5"/>
  <c r="DF47" i="5"/>
  <c r="DQ47" i="5"/>
  <c r="EL47" i="5"/>
  <c r="EW47" i="5"/>
  <c r="EB6" i="5"/>
  <c r="ER6" i="5"/>
  <c r="DP7" i="5"/>
  <c r="AX7" i="5"/>
  <c r="BF7" i="5"/>
  <c r="BN7" i="5"/>
  <c r="EN7" i="5" s="1"/>
  <c r="BV7" i="5"/>
  <c r="EV7" i="5" s="1"/>
  <c r="CD7" i="5"/>
  <c r="CL7" i="5"/>
  <c r="CT7" i="5"/>
  <c r="FT7" i="5" s="1"/>
  <c r="DE10" i="5"/>
  <c r="EF10" i="5"/>
  <c r="EQ10" i="5"/>
  <c r="FL10" i="5"/>
  <c r="FQ10" i="5"/>
  <c r="CZ16" i="5"/>
  <c r="DB18" i="5"/>
  <c r="DM18" i="5"/>
  <c r="EH18" i="5"/>
  <c r="ES18" i="5"/>
  <c r="EX18" i="5"/>
  <c r="CT20" i="5"/>
  <c r="FT20" i="5" s="1"/>
  <c r="CP20" i="5"/>
  <c r="CL20" i="5"/>
  <c r="CH20" i="5"/>
  <c r="CD20" i="5"/>
  <c r="BZ20" i="5"/>
  <c r="BV20" i="5"/>
  <c r="BR20" i="5"/>
  <c r="ER20" i="5" s="1"/>
  <c r="BN20" i="5"/>
  <c r="BJ20" i="5"/>
  <c r="EJ20" i="5" s="1"/>
  <c r="BF20" i="5"/>
  <c r="BB20" i="5"/>
  <c r="EB20" i="5" s="1"/>
  <c r="AX20" i="5"/>
  <c r="DX20" i="5" s="1"/>
  <c r="AT20" i="5"/>
  <c r="AN20" i="5"/>
  <c r="DN20" i="5" s="1"/>
  <c r="AY20" i="5"/>
  <c r="DY20" i="5" s="1"/>
  <c r="BI20" i="5"/>
  <c r="BT20" i="5"/>
  <c r="ET20" i="5" s="1"/>
  <c r="CE20" i="5"/>
  <c r="CO20" i="5"/>
  <c r="FO20" i="5" s="1"/>
  <c r="CS21" i="5"/>
  <c r="FS21" i="5" s="1"/>
  <c r="CO21" i="5"/>
  <c r="FO21" i="5" s="1"/>
  <c r="CK21" i="5"/>
  <c r="FK21" i="5" s="1"/>
  <c r="CG21" i="5"/>
  <c r="FG21" i="5" s="1"/>
  <c r="CC21" i="5"/>
  <c r="FC21" i="5" s="1"/>
  <c r="BY21" i="5"/>
  <c r="EY21" i="5" s="1"/>
  <c r="BU21" i="5"/>
  <c r="EU21" i="5" s="1"/>
  <c r="BQ21" i="5"/>
  <c r="EQ21" i="5" s="1"/>
  <c r="BM21" i="5"/>
  <c r="EM21" i="5" s="1"/>
  <c r="BI21" i="5"/>
  <c r="EI21" i="5" s="1"/>
  <c r="BE21" i="5"/>
  <c r="EE21" i="5" s="1"/>
  <c r="BA21" i="5"/>
  <c r="EA21" i="5" s="1"/>
  <c r="AW21" i="5"/>
  <c r="DW21" i="5" s="1"/>
  <c r="AS21" i="5"/>
  <c r="DS21" i="5" s="1"/>
  <c r="AM21" i="5"/>
  <c r="DM21" i="5" s="1"/>
  <c r="AY21" i="5"/>
  <c r="DY21" i="5" s="1"/>
  <c r="BJ21" i="5"/>
  <c r="EJ21" i="5" s="1"/>
  <c r="BT21" i="5"/>
  <c r="ET21" i="5" s="1"/>
  <c r="CE21" i="5"/>
  <c r="FE21" i="5" s="1"/>
  <c r="CP21" i="5"/>
  <c r="FT24" i="5"/>
  <c r="DB28" i="5"/>
  <c r="DJ28" i="5"/>
  <c r="DZ28" i="5"/>
  <c r="EP28" i="5"/>
  <c r="EX28" i="5"/>
  <c r="DJ33" i="5"/>
  <c r="DZ33" i="5"/>
  <c r="FF33" i="5"/>
  <c r="FN33" i="5"/>
  <c r="AU36" i="5"/>
  <c r="BK36" i="5"/>
  <c r="CA36" i="5"/>
  <c r="CQ36" i="5"/>
  <c r="DI37" i="5"/>
  <c r="EO37" i="5"/>
  <c r="FE37" i="5"/>
  <c r="FM37" i="5"/>
  <c r="DE38" i="5"/>
  <c r="DM38" i="5"/>
  <c r="EC38" i="5"/>
  <c r="ES38" i="5"/>
  <c r="FA38" i="5"/>
  <c r="AZ42" i="5"/>
  <c r="BU42" i="5"/>
  <c r="CP42" i="5"/>
  <c r="H2" i="5"/>
  <c r="EC2" i="5" s="1"/>
  <c r="H3" i="5"/>
  <c r="CZ3" i="5" s="1"/>
  <c r="EJ3" i="5"/>
  <c r="AS4" i="5"/>
  <c r="AW4" i="5"/>
  <c r="BA4" i="5"/>
  <c r="BE4" i="5"/>
  <c r="BI4" i="5"/>
  <c r="BM4" i="5"/>
  <c r="EM4" i="5" s="1"/>
  <c r="BQ4" i="5"/>
  <c r="BU4" i="5"/>
  <c r="BY4" i="5"/>
  <c r="CC4" i="5"/>
  <c r="CG4" i="5"/>
  <c r="CK4" i="5"/>
  <c r="CO4" i="5"/>
  <c r="AP5" i="5"/>
  <c r="AT5" i="5"/>
  <c r="AX5" i="5"/>
  <c r="BB5" i="5"/>
  <c r="BF5" i="5"/>
  <c r="BJ5" i="5"/>
  <c r="BN5" i="5"/>
  <c r="BR5" i="5"/>
  <c r="BV5" i="5"/>
  <c r="BZ5" i="5"/>
  <c r="CD5" i="5"/>
  <c r="CH5" i="5"/>
  <c r="CL5" i="5"/>
  <c r="CP5" i="5"/>
  <c r="DB6" i="5"/>
  <c r="DF6" i="5"/>
  <c r="DR6" i="5"/>
  <c r="DV6" i="5"/>
  <c r="EH6" i="5"/>
  <c r="EL6" i="5"/>
  <c r="EX6" i="5"/>
  <c r="FN6" i="5"/>
  <c r="AN7" i="5"/>
  <c r="DN7" i="5" s="1"/>
  <c r="AR7" i="5"/>
  <c r="AV7" i="5"/>
  <c r="AZ7" i="5"/>
  <c r="DZ7" i="5" s="1"/>
  <c r="BD7" i="5"/>
  <c r="ED7" i="5" s="1"/>
  <c r="BH7" i="5"/>
  <c r="BL7" i="5"/>
  <c r="BP7" i="5"/>
  <c r="EP7" i="5" s="1"/>
  <c r="BT7" i="5"/>
  <c r="ET7" i="5" s="1"/>
  <c r="BX7" i="5"/>
  <c r="CB7" i="5"/>
  <c r="CF7" i="5"/>
  <c r="FF7" i="5" s="1"/>
  <c r="CJ7" i="5"/>
  <c r="FJ7" i="5" s="1"/>
  <c r="CN7" i="5"/>
  <c r="H8" i="5"/>
  <c r="EA8" i="5"/>
  <c r="FM8" i="5"/>
  <c r="H9" i="5"/>
  <c r="DC10" i="5"/>
  <c r="DH10" i="5"/>
  <c r="EI10" i="5"/>
  <c r="EN10" i="5"/>
  <c r="FD10" i="5"/>
  <c r="FI10" i="5"/>
  <c r="CT14" i="5"/>
  <c r="CP14" i="5"/>
  <c r="CL14" i="5"/>
  <c r="CH14" i="5"/>
  <c r="CD14" i="5"/>
  <c r="BZ14" i="5"/>
  <c r="BV14" i="5"/>
  <c r="BR14" i="5"/>
  <c r="BN14" i="5"/>
  <c r="EN14" i="5" s="1"/>
  <c r="BJ14" i="5"/>
  <c r="BF14" i="5"/>
  <c r="BB14" i="5"/>
  <c r="AX14" i="5"/>
  <c r="AT14" i="5"/>
  <c r="AN14" i="5"/>
  <c r="AS14" i="5"/>
  <c r="AY14" i="5"/>
  <c r="BD14" i="5"/>
  <c r="BI14" i="5"/>
  <c r="BO14" i="5"/>
  <c r="BT14" i="5"/>
  <c r="BY14" i="5"/>
  <c r="CE14" i="5"/>
  <c r="CJ14" i="5"/>
  <c r="CO14" i="5"/>
  <c r="CS15" i="5"/>
  <c r="FS15" i="5" s="1"/>
  <c r="CO15" i="5"/>
  <c r="FO15" i="5" s="1"/>
  <c r="CK15" i="5"/>
  <c r="FK15" i="5" s="1"/>
  <c r="CG15" i="5"/>
  <c r="FG15" i="5" s="1"/>
  <c r="CC15" i="5"/>
  <c r="FC15" i="5" s="1"/>
  <c r="BY15" i="5"/>
  <c r="EY15" i="5" s="1"/>
  <c r="BU15" i="5"/>
  <c r="EU15" i="5" s="1"/>
  <c r="BQ15" i="5"/>
  <c r="EQ15" i="5" s="1"/>
  <c r="BM15" i="5"/>
  <c r="EM15" i="5" s="1"/>
  <c r="BI15" i="5"/>
  <c r="EI15" i="5" s="1"/>
  <c r="BE15" i="5"/>
  <c r="EE15" i="5" s="1"/>
  <c r="BA15" i="5"/>
  <c r="EA15" i="5" s="1"/>
  <c r="AW15" i="5"/>
  <c r="DW15" i="5" s="1"/>
  <c r="AS15" i="5"/>
  <c r="DS15" i="5" s="1"/>
  <c r="AM15" i="5"/>
  <c r="DM15" i="5" s="1"/>
  <c r="AT15" i="5"/>
  <c r="DT15" i="5" s="1"/>
  <c r="AY15" i="5"/>
  <c r="DY15" i="5" s="1"/>
  <c r="BD15" i="5"/>
  <c r="ED15" i="5" s="1"/>
  <c r="BJ15" i="5"/>
  <c r="EJ15" i="5" s="1"/>
  <c r="BO15" i="5"/>
  <c r="EO15" i="5" s="1"/>
  <c r="BT15" i="5"/>
  <c r="ET15" i="5" s="1"/>
  <c r="BZ15" i="5"/>
  <c r="EZ15" i="5" s="1"/>
  <c r="CE15" i="5"/>
  <c r="FE15" i="5" s="1"/>
  <c r="CJ15" i="5"/>
  <c r="FJ15" i="5" s="1"/>
  <c r="CP15" i="5"/>
  <c r="FR16" i="5"/>
  <c r="FB16" i="5"/>
  <c r="EL16" i="5"/>
  <c r="DV16" i="5"/>
  <c r="DF16" i="5"/>
  <c r="DH16" i="5"/>
  <c r="FO16" i="5"/>
  <c r="FT18" i="5"/>
  <c r="CY18" i="5"/>
  <c r="DE18" i="5"/>
  <c r="DJ18" i="5"/>
  <c r="DO18" i="5"/>
  <c r="DZ18" i="5"/>
  <c r="EE18" i="5"/>
  <c r="EK18" i="5"/>
  <c r="EP18" i="5"/>
  <c r="EU18" i="5"/>
  <c r="FA18" i="5"/>
  <c r="FF18" i="5"/>
  <c r="FK18" i="5"/>
  <c r="FQ20" i="5"/>
  <c r="FI20" i="5"/>
  <c r="FE20" i="5"/>
  <c r="FA20" i="5"/>
  <c r="ES20" i="5"/>
  <c r="EO20" i="5"/>
  <c r="EC20" i="5"/>
  <c r="DQ20" i="5"/>
  <c r="DI20" i="5"/>
  <c r="DE20" i="5"/>
  <c r="DA20" i="5"/>
  <c r="G20" i="5"/>
  <c r="AO20" i="5"/>
  <c r="DO20" i="5" s="1"/>
  <c r="AV20" i="5"/>
  <c r="DV20" i="5" s="1"/>
  <c r="BA20" i="5"/>
  <c r="BG20" i="5"/>
  <c r="EG20" i="5" s="1"/>
  <c r="BL20" i="5"/>
  <c r="EL20" i="5" s="1"/>
  <c r="BQ20" i="5"/>
  <c r="EQ20" i="5" s="1"/>
  <c r="BW20" i="5"/>
  <c r="CB20" i="5"/>
  <c r="CG20" i="5"/>
  <c r="CM20" i="5"/>
  <c r="FM20" i="5" s="1"/>
  <c r="CR20" i="5"/>
  <c r="FR20" i="5" s="1"/>
  <c r="CZ20" i="5"/>
  <c r="DF20" i="5"/>
  <c r="DK20" i="5"/>
  <c r="DP20" i="5"/>
  <c r="EA20" i="5"/>
  <c r="EV20" i="5"/>
  <c r="AO21" i="5"/>
  <c r="DO21" i="5" s="1"/>
  <c r="AV21" i="5"/>
  <c r="DV21" i="5" s="1"/>
  <c r="BB21" i="5"/>
  <c r="EB21" i="5" s="1"/>
  <c r="BG21" i="5"/>
  <c r="EG21" i="5" s="1"/>
  <c r="BL21" i="5"/>
  <c r="EL21" i="5" s="1"/>
  <c r="BR21" i="5"/>
  <c r="ER21" i="5" s="1"/>
  <c r="BW21" i="5"/>
  <c r="EW21" i="5" s="1"/>
  <c r="CB21" i="5"/>
  <c r="FB21" i="5" s="1"/>
  <c r="CH21" i="5"/>
  <c r="CM21" i="5"/>
  <c r="FM21" i="5" s="1"/>
  <c r="CR21" i="5"/>
  <c r="FR21" i="5" s="1"/>
  <c r="H22" i="5"/>
  <c r="DR23" i="5"/>
  <c r="ER23" i="5"/>
  <c r="DB24" i="5"/>
  <c r="DG24" i="5"/>
  <c r="DR24" i="5"/>
  <c r="DW24" i="5"/>
  <c r="EC24" i="5"/>
  <c r="EM24" i="5"/>
  <c r="ES24" i="5"/>
  <c r="EX24" i="5"/>
  <c r="FC24" i="5"/>
  <c r="FI24" i="5"/>
  <c r="FN24" i="5"/>
  <c r="CS26" i="5"/>
  <c r="FS26" i="5" s="1"/>
  <c r="CO26" i="5"/>
  <c r="CK26" i="5"/>
  <c r="FK26" i="5" s="1"/>
  <c r="CG26" i="5"/>
  <c r="FG26" i="5" s="1"/>
  <c r="CC26" i="5"/>
  <c r="FC26" i="5" s="1"/>
  <c r="BY26" i="5"/>
  <c r="BU26" i="5"/>
  <c r="EU26" i="5" s="1"/>
  <c r="BQ26" i="5"/>
  <c r="EQ26" i="5" s="1"/>
  <c r="BM26" i="5"/>
  <c r="EM26" i="5" s="1"/>
  <c r="BI26" i="5"/>
  <c r="BE26" i="5"/>
  <c r="EE26" i="5" s="1"/>
  <c r="BA26" i="5"/>
  <c r="EA26" i="5" s="1"/>
  <c r="AW26" i="5"/>
  <c r="DW26" i="5" s="1"/>
  <c r="AS26" i="5"/>
  <c r="AN26" i="5"/>
  <c r="DN26" i="5" s="1"/>
  <c r="CR26" i="5"/>
  <c r="FR26" i="5" s="1"/>
  <c r="CN26" i="5"/>
  <c r="FN26" i="5" s="1"/>
  <c r="CJ26" i="5"/>
  <c r="FJ26" i="5" s="1"/>
  <c r="CF26" i="5"/>
  <c r="FF26" i="5" s="1"/>
  <c r="CB26" i="5"/>
  <c r="FB26" i="5" s="1"/>
  <c r="BX26" i="5"/>
  <c r="EX26" i="5" s="1"/>
  <c r="BT26" i="5"/>
  <c r="ET26" i="5" s="1"/>
  <c r="BP26" i="5"/>
  <c r="EP26" i="5" s="1"/>
  <c r="BL26" i="5"/>
  <c r="EL26" i="5" s="1"/>
  <c r="BH26" i="5"/>
  <c r="EH26" i="5" s="1"/>
  <c r="BD26" i="5"/>
  <c r="ED26" i="5" s="1"/>
  <c r="AZ26" i="5"/>
  <c r="DZ26" i="5" s="1"/>
  <c r="AV26" i="5"/>
  <c r="DV26" i="5" s="1"/>
  <c r="AR26" i="5"/>
  <c r="DR26" i="5" s="1"/>
  <c r="AM26" i="5"/>
  <c r="DM26" i="5" s="1"/>
  <c r="AU26" i="5"/>
  <c r="DU26" i="5" s="1"/>
  <c r="BC26" i="5"/>
  <c r="EC26" i="5" s="1"/>
  <c r="BK26" i="5"/>
  <c r="EK26" i="5" s="1"/>
  <c r="BS26" i="5"/>
  <c r="ES26" i="5" s="1"/>
  <c r="CA26" i="5"/>
  <c r="FA26" i="5" s="1"/>
  <c r="CI26" i="5"/>
  <c r="FI26" i="5" s="1"/>
  <c r="CQ26" i="5"/>
  <c r="FQ26" i="5" s="1"/>
  <c r="CX28" i="5"/>
  <c r="DF28" i="5"/>
  <c r="DN28" i="5"/>
  <c r="FB28" i="5"/>
  <c r="FQ29" i="5"/>
  <c r="CY29" i="5"/>
  <c r="FK29" i="5"/>
  <c r="CS30" i="5"/>
  <c r="CO30" i="5"/>
  <c r="CK30" i="5"/>
  <c r="FK30" i="5" s="1"/>
  <c r="CG30" i="5"/>
  <c r="CC30" i="5"/>
  <c r="BY30" i="5"/>
  <c r="BU30" i="5"/>
  <c r="EU30" i="5" s="1"/>
  <c r="BQ30" i="5"/>
  <c r="BM30" i="5"/>
  <c r="BI30" i="5"/>
  <c r="BE30" i="5"/>
  <c r="EE30" i="5" s="1"/>
  <c r="BA30" i="5"/>
  <c r="AW30" i="5"/>
  <c r="AS30" i="5"/>
  <c r="AN30" i="5"/>
  <c r="DN30" i="5" s="1"/>
  <c r="CR30" i="5"/>
  <c r="CN30" i="5"/>
  <c r="CJ30" i="5"/>
  <c r="CF30" i="5"/>
  <c r="FF30" i="5" s="1"/>
  <c r="CB30" i="5"/>
  <c r="BX30" i="5"/>
  <c r="BT30" i="5"/>
  <c r="BP30" i="5"/>
  <c r="EP30" i="5" s="1"/>
  <c r="BL30" i="5"/>
  <c r="BH30" i="5"/>
  <c r="BD30" i="5"/>
  <c r="AZ30" i="5"/>
  <c r="DZ30" i="5" s="1"/>
  <c r="AV30" i="5"/>
  <c r="AR30" i="5"/>
  <c r="AM30" i="5"/>
  <c r="AU30" i="5"/>
  <c r="DU30" i="5" s="1"/>
  <c r="BC30" i="5"/>
  <c r="BK30" i="5"/>
  <c r="BS30" i="5"/>
  <c r="CA30" i="5"/>
  <c r="FA30" i="5" s="1"/>
  <c r="CI30" i="5"/>
  <c r="CQ30" i="5"/>
  <c r="CY31" i="5"/>
  <c r="DG31" i="5"/>
  <c r="EE31" i="5"/>
  <c r="FK31" i="5"/>
  <c r="FS31" i="5"/>
  <c r="CZ32" i="5"/>
  <c r="DH32" i="5"/>
  <c r="CX33" i="5"/>
  <c r="DF33" i="5"/>
  <c r="DN33" i="5"/>
  <c r="DV33" i="5"/>
  <c r="ET33" i="5"/>
  <c r="FB33" i="5"/>
  <c r="FQ34" i="5"/>
  <c r="DI34" i="5"/>
  <c r="DE34" i="5"/>
  <c r="DA34" i="5"/>
  <c r="CY34" i="5"/>
  <c r="DG34" i="5"/>
  <c r="DO34" i="5"/>
  <c r="DW34" i="5"/>
  <c r="EM34" i="5"/>
  <c r="EU34" i="5"/>
  <c r="FK34" i="5"/>
  <c r="FS34" i="5"/>
  <c r="CR35" i="5"/>
  <c r="CN35" i="5"/>
  <c r="CJ35" i="5"/>
  <c r="FJ35" i="5" s="1"/>
  <c r="CF35" i="5"/>
  <c r="FF35" i="5" s="1"/>
  <c r="CB35" i="5"/>
  <c r="BX35" i="5"/>
  <c r="BT35" i="5"/>
  <c r="ET35" i="5" s="1"/>
  <c r="BP35" i="5"/>
  <c r="EP35" i="5" s="1"/>
  <c r="BL35" i="5"/>
  <c r="BH35" i="5"/>
  <c r="BD35" i="5"/>
  <c r="AZ35" i="5"/>
  <c r="DZ35" i="5" s="1"/>
  <c r="AV35" i="5"/>
  <c r="AR35" i="5"/>
  <c r="AN35" i="5"/>
  <c r="CQ35" i="5"/>
  <c r="FQ35" i="5" s="1"/>
  <c r="CM35" i="5"/>
  <c r="FM35" i="5" s="1"/>
  <c r="CI35" i="5"/>
  <c r="FI35" i="5" s="1"/>
  <c r="CE35" i="5"/>
  <c r="FE35" i="5" s="1"/>
  <c r="CA35" i="5"/>
  <c r="FA35" i="5" s="1"/>
  <c r="BW35" i="5"/>
  <c r="EW35" i="5" s="1"/>
  <c r="BS35" i="5"/>
  <c r="ES35" i="5" s="1"/>
  <c r="BO35" i="5"/>
  <c r="EO35" i="5" s="1"/>
  <c r="BK35" i="5"/>
  <c r="EK35" i="5" s="1"/>
  <c r="BG35" i="5"/>
  <c r="EG35" i="5" s="1"/>
  <c r="BC35" i="5"/>
  <c r="EC35" i="5" s="1"/>
  <c r="AY35" i="5"/>
  <c r="DY35" i="5" s="1"/>
  <c r="AU35" i="5"/>
  <c r="DU35" i="5" s="1"/>
  <c r="DQ35" i="5"/>
  <c r="AM35" i="5"/>
  <c r="DM35" i="5" s="1"/>
  <c r="AT35" i="5"/>
  <c r="DT35" i="5" s="1"/>
  <c r="BB35" i="5"/>
  <c r="EB35" i="5" s="1"/>
  <c r="BJ35" i="5"/>
  <c r="EJ35" i="5" s="1"/>
  <c r="BR35" i="5"/>
  <c r="ER35" i="5" s="1"/>
  <c r="BZ35" i="5"/>
  <c r="EZ35" i="5" s="1"/>
  <c r="CH35" i="5"/>
  <c r="FH35" i="5" s="1"/>
  <c r="CP35" i="5"/>
  <c r="FP35" i="5" s="1"/>
  <c r="H36" i="5"/>
  <c r="G36" i="5"/>
  <c r="AY36" i="5"/>
  <c r="BG36" i="5"/>
  <c r="BO36" i="5"/>
  <c r="BW36" i="5"/>
  <c r="CE36" i="5"/>
  <c r="CM36" i="5"/>
  <c r="FJ36" i="5"/>
  <c r="DE37" i="5"/>
  <c r="DM37" i="5"/>
  <c r="EC37" i="5"/>
  <c r="EK37" i="5"/>
  <c r="ES37" i="5"/>
  <c r="FA37" i="5"/>
  <c r="FQ37" i="5"/>
  <c r="CS38" i="5"/>
  <c r="FS38" i="5" s="1"/>
  <c r="CO38" i="5"/>
  <c r="FO38" i="5" s="1"/>
  <c r="CK38" i="5"/>
  <c r="FK38" i="5" s="1"/>
  <c r="CG38" i="5"/>
  <c r="FG38" i="5" s="1"/>
  <c r="CC38" i="5"/>
  <c r="FC38" i="5" s="1"/>
  <c r="BY38" i="5"/>
  <c r="EY38" i="5" s="1"/>
  <c r="BU38" i="5"/>
  <c r="EU38" i="5" s="1"/>
  <c r="BQ38" i="5"/>
  <c r="EQ38" i="5" s="1"/>
  <c r="BM38" i="5"/>
  <c r="EM38" i="5" s="1"/>
  <c r="BI38" i="5"/>
  <c r="EI38" i="5" s="1"/>
  <c r="BE38" i="5"/>
  <c r="EE38" i="5" s="1"/>
  <c r="BA38" i="5"/>
  <c r="EA38" i="5" s="1"/>
  <c r="AW38" i="5"/>
  <c r="DW38" i="5" s="1"/>
  <c r="AS38" i="5"/>
  <c r="DS38" i="5" s="1"/>
  <c r="AO38" i="5"/>
  <c r="DO38" i="5" s="1"/>
  <c r="CR38" i="5"/>
  <c r="FR38" i="5" s="1"/>
  <c r="CN38" i="5"/>
  <c r="FN38" i="5" s="1"/>
  <c r="CJ38" i="5"/>
  <c r="FJ38" i="5" s="1"/>
  <c r="CF38" i="5"/>
  <c r="CB38" i="5"/>
  <c r="FB38" i="5" s="1"/>
  <c r="BX38" i="5"/>
  <c r="EX38" i="5" s="1"/>
  <c r="BT38" i="5"/>
  <c r="ET38" i="5" s="1"/>
  <c r="BP38" i="5"/>
  <c r="EP38" i="5" s="1"/>
  <c r="BL38" i="5"/>
  <c r="EL38" i="5" s="1"/>
  <c r="BH38" i="5"/>
  <c r="EH38" i="5" s="1"/>
  <c r="BD38" i="5"/>
  <c r="ED38" i="5" s="1"/>
  <c r="AZ38" i="5"/>
  <c r="DZ38" i="5" s="1"/>
  <c r="AV38" i="5"/>
  <c r="DV38" i="5" s="1"/>
  <c r="AR38" i="5"/>
  <c r="DR38" i="5" s="1"/>
  <c r="AN38" i="5"/>
  <c r="DN38" i="5" s="1"/>
  <c r="AT38" i="5"/>
  <c r="DT38" i="5" s="1"/>
  <c r="BB38" i="5"/>
  <c r="EB38" i="5" s="1"/>
  <c r="BJ38" i="5"/>
  <c r="EJ38" i="5" s="1"/>
  <c r="BR38" i="5"/>
  <c r="ER38" i="5" s="1"/>
  <c r="BZ38" i="5"/>
  <c r="EZ38" i="5" s="1"/>
  <c r="CH38" i="5"/>
  <c r="FH38" i="5" s="1"/>
  <c r="CP38" i="5"/>
  <c r="FP38" i="5" s="1"/>
  <c r="DA38" i="5"/>
  <c r="DI38" i="5"/>
  <c r="DQ38" i="5"/>
  <c r="EW38" i="5"/>
  <c r="FF38" i="5"/>
  <c r="FQ38" i="5"/>
  <c r="FR39" i="5"/>
  <c r="FG39" i="5"/>
  <c r="FB39" i="5"/>
  <c r="EQ39" i="5"/>
  <c r="EL39" i="5"/>
  <c r="EA39" i="5"/>
  <c r="DK39" i="5"/>
  <c r="DF39" i="5"/>
  <c r="CZ39" i="5"/>
  <c r="CY39" i="5"/>
  <c r="DJ39" i="5"/>
  <c r="EP39" i="5"/>
  <c r="FK39" i="5"/>
  <c r="AN40" i="5"/>
  <c r="DN40" i="5" s="1"/>
  <c r="AX40" i="5"/>
  <c r="DX40" i="5" s="1"/>
  <c r="BI40" i="5"/>
  <c r="EI40" i="5" s="1"/>
  <c r="BT40" i="5"/>
  <c r="ET40" i="5" s="1"/>
  <c r="CD40" i="5"/>
  <c r="FD40" i="5" s="1"/>
  <c r="CO40" i="5"/>
  <c r="FO40" i="5" s="1"/>
  <c r="CR41" i="5"/>
  <c r="FR41" i="5" s="1"/>
  <c r="CN41" i="5"/>
  <c r="FN41" i="5" s="1"/>
  <c r="CJ41" i="5"/>
  <c r="FJ41" i="5" s="1"/>
  <c r="CF41" i="5"/>
  <c r="CB41" i="5"/>
  <c r="FB41" i="5" s="1"/>
  <c r="BX41" i="5"/>
  <c r="EX41" i="5" s="1"/>
  <c r="BT41" i="5"/>
  <c r="ET41" i="5" s="1"/>
  <c r="BP41" i="5"/>
  <c r="BL41" i="5"/>
  <c r="EL41" i="5" s="1"/>
  <c r="BH41" i="5"/>
  <c r="EH41" i="5" s="1"/>
  <c r="BD41" i="5"/>
  <c r="AZ41" i="5"/>
  <c r="DZ41" i="5" s="1"/>
  <c r="AV41" i="5"/>
  <c r="DV41" i="5" s="1"/>
  <c r="AR41" i="5"/>
  <c r="DR41" i="5" s="1"/>
  <c r="AN41" i="5"/>
  <c r="DN41" i="5" s="1"/>
  <c r="CQ41" i="5"/>
  <c r="FQ41" i="5" s="1"/>
  <c r="CL41" i="5"/>
  <c r="CG41" i="5"/>
  <c r="FG41" i="5" s="1"/>
  <c r="CA41" i="5"/>
  <c r="BV41" i="5"/>
  <c r="EV41" i="5" s="1"/>
  <c r="BQ41" i="5"/>
  <c r="EQ41" i="5" s="1"/>
  <c r="BK41" i="5"/>
  <c r="EK41" i="5" s="1"/>
  <c r="BF41" i="5"/>
  <c r="BA41" i="5"/>
  <c r="AU41" i="5"/>
  <c r="DU41" i="5" s="1"/>
  <c r="DP41" i="5"/>
  <c r="CP41" i="5"/>
  <c r="FP41" i="5" s="1"/>
  <c r="CK41" i="5"/>
  <c r="FK41" i="5" s="1"/>
  <c r="CE41" i="5"/>
  <c r="FE41" i="5" s="1"/>
  <c r="BZ41" i="5"/>
  <c r="EZ41" i="5" s="1"/>
  <c r="BU41" i="5"/>
  <c r="BO41" i="5"/>
  <c r="EO41" i="5" s="1"/>
  <c r="BJ41" i="5"/>
  <c r="EJ41" i="5" s="1"/>
  <c r="BE41" i="5"/>
  <c r="AY41" i="5"/>
  <c r="DY41" i="5" s="1"/>
  <c r="AT41" i="5"/>
  <c r="AO41" i="5"/>
  <c r="DO41" i="5" s="1"/>
  <c r="AW41" i="5"/>
  <c r="DW41" i="5" s="1"/>
  <c r="BG41" i="5"/>
  <c r="EG41" i="5" s="1"/>
  <c r="BR41" i="5"/>
  <c r="ER41" i="5" s="1"/>
  <c r="CC41" i="5"/>
  <c r="FC41" i="5" s="1"/>
  <c r="CM41" i="5"/>
  <c r="FM41" i="5" s="1"/>
  <c r="AT42" i="5"/>
  <c r="BE42" i="5"/>
  <c r="BP42" i="5"/>
  <c r="BZ42" i="5"/>
  <c r="CK42" i="5"/>
  <c r="G43" i="5"/>
  <c r="H43" i="5"/>
  <c r="FG43" i="5" s="1"/>
  <c r="H44" i="5"/>
  <c r="DL44" i="5" s="1"/>
  <c r="G44" i="5"/>
  <c r="DI45" i="5"/>
  <c r="DD45" i="5"/>
  <c r="H45" i="5"/>
  <c r="DQ45" i="5" s="1"/>
  <c r="ED45" i="5"/>
  <c r="DN45" i="5"/>
  <c r="DC45" i="5"/>
  <c r="G45" i="5"/>
  <c r="DL45" i="5"/>
  <c r="EH45" i="5"/>
  <c r="DE46" i="5"/>
  <c r="DP46" i="5"/>
  <c r="EA46" i="5"/>
  <c r="FG46" i="5"/>
  <c r="DE47" i="5"/>
  <c r="DO47" i="5"/>
  <c r="DZ47" i="5"/>
  <c r="EK47" i="5"/>
  <c r="G48" i="5"/>
  <c r="CY48" i="5"/>
  <c r="DI48" i="5"/>
  <c r="DT48" i="5"/>
  <c r="EE48" i="5"/>
  <c r="EZ48" i="5"/>
  <c r="FP49" i="5"/>
  <c r="FL49" i="5"/>
  <c r="FH49" i="5"/>
  <c r="EV49" i="5"/>
  <c r="ER49" i="5"/>
  <c r="EN49" i="5"/>
  <c r="EB49" i="5"/>
  <c r="DX49" i="5"/>
  <c r="DP49" i="5"/>
  <c r="DL49" i="5"/>
  <c r="DH49" i="5"/>
  <c r="DD49" i="5"/>
  <c r="CZ49" i="5"/>
  <c r="FS49" i="5"/>
  <c r="DK49" i="5"/>
  <c r="DG49" i="5"/>
  <c r="DC49" i="5"/>
  <c r="CY49" i="5"/>
  <c r="DJ49" i="5"/>
  <c r="DB49" i="5"/>
  <c r="FM49" i="5"/>
  <c r="EO49" i="5"/>
  <c r="DY49" i="5"/>
  <c r="DQ49" i="5"/>
  <c r="DI49" i="5"/>
  <c r="DA49" i="5"/>
  <c r="EC49" i="5"/>
  <c r="ES49" i="5"/>
  <c r="FI49" i="5"/>
  <c r="FN50" i="5"/>
  <c r="ET50" i="5"/>
  <c r="EP50" i="5"/>
  <c r="EH50" i="5"/>
  <c r="DN50" i="5"/>
  <c r="DJ50" i="5"/>
  <c r="DF50" i="5"/>
  <c r="DB50" i="5"/>
  <c r="CX50" i="5"/>
  <c r="FQ50" i="5"/>
  <c r="FM50" i="5"/>
  <c r="FI50" i="5"/>
  <c r="FA50" i="5"/>
  <c r="EW50" i="5"/>
  <c r="ES50" i="5"/>
  <c r="EG50" i="5"/>
  <c r="EC50" i="5"/>
  <c r="DQ50" i="5"/>
  <c r="DI50" i="5"/>
  <c r="DE50" i="5"/>
  <c r="DA50" i="5"/>
  <c r="G50" i="5"/>
  <c r="FS50" i="5"/>
  <c r="FK50" i="5"/>
  <c r="FC50" i="5"/>
  <c r="EM50" i="5"/>
  <c r="EE50" i="5"/>
  <c r="DW50" i="5"/>
  <c r="DO50" i="5"/>
  <c r="DG50" i="5"/>
  <c r="CY50" i="5"/>
  <c r="FH50" i="5"/>
  <c r="ER50" i="5"/>
  <c r="EB50" i="5"/>
  <c r="DL50" i="5"/>
  <c r="DD50" i="5"/>
  <c r="AV50" i="5"/>
  <c r="DV50" i="5" s="1"/>
  <c r="BL50" i="5"/>
  <c r="EL50" i="5" s="1"/>
  <c r="CB50" i="5"/>
  <c r="FB50" i="5" s="1"/>
  <c r="CR50" i="5"/>
  <c r="FR50" i="5" s="1"/>
  <c r="DK50" i="5"/>
  <c r="EA50" i="5"/>
  <c r="FG50" i="5"/>
  <c r="FT51" i="5"/>
  <c r="FP51" i="5"/>
  <c r="FL51" i="5"/>
  <c r="FH51" i="5"/>
  <c r="FD51" i="5"/>
  <c r="EZ51" i="5"/>
  <c r="EV51" i="5"/>
  <c r="EN51" i="5"/>
  <c r="EJ51" i="5"/>
  <c r="EF51" i="5"/>
  <c r="EB51" i="5"/>
  <c r="DT51" i="5"/>
  <c r="DP51" i="5"/>
  <c r="DL51" i="5"/>
  <c r="DH51" i="5"/>
  <c r="DD51" i="5"/>
  <c r="CZ51" i="5"/>
  <c r="DO51" i="5"/>
  <c r="DK51" i="5"/>
  <c r="DG51" i="5"/>
  <c r="DC51" i="5"/>
  <c r="CY51" i="5"/>
  <c r="FM51" i="5"/>
  <c r="FE51" i="5"/>
  <c r="EW51" i="5"/>
  <c r="EO51" i="5"/>
  <c r="EG51" i="5"/>
  <c r="DY51" i="5"/>
  <c r="DQ51" i="5"/>
  <c r="DI51" i="5"/>
  <c r="DA51" i="5"/>
  <c r="DF51" i="5"/>
  <c r="CX51" i="5"/>
  <c r="G51" i="5"/>
  <c r="DB51" i="5"/>
  <c r="C52" i="5"/>
  <c r="G52" i="5" s="1"/>
  <c r="DK52" i="5"/>
  <c r="FG52" i="5"/>
  <c r="CY26" i="5"/>
  <c r="DC26" i="5"/>
  <c r="DG26" i="5"/>
  <c r="DK26" i="5"/>
  <c r="DO26" i="5"/>
  <c r="DS26" i="5"/>
  <c r="EI26" i="5"/>
  <c r="EY26" i="5"/>
  <c r="FO26" i="5"/>
  <c r="CZ28" i="5"/>
  <c r="DD28" i="5"/>
  <c r="DH28" i="5"/>
  <c r="DL28" i="5"/>
  <c r="DP28" i="5"/>
  <c r="EB28" i="5"/>
  <c r="ER28" i="5"/>
  <c r="EV28" i="5"/>
  <c r="FH28" i="5"/>
  <c r="FL28" i="5"/>
  <c r="AT29" i="5"/>
  <c r="DT29" i="5" s="1"/>
  <c r="AX29" i="5"/>
  <c r="BB29" i="5"/>
  <c r="BF29" i="5"/>
  <c r="BJ29" i="5"/>
  <c r="EJ29" i="5" s="1"/>
  <c r="BN29" i="5"/>
  <c r="BR29" i="5"/>
  <c r="BV29" i="5"/>
  <c r="BZ29" i="5"/>
  <c r="EZ29" i="5" s="1"/>
  <c r="CD29" i="5"/>
  <c r="CH29" i="5"/>
  <c r="CL29" i="5"/>
  <c r="CP29" i="5"/>
  <c r="FP29" i="5" s="1"/>
  <c r="CT29" i="5"/>
  <c r="DG30" i="5"/>
  <c r="EI30" i="5"/>
  <c r="DP32" i="5"/>
  <c r="AT32" i="5"/>
  <c r="DT32" i="5" s="1"/>
  <c r="AX32" i="5"/>
  <c r="DX32" i="5" s="1"/>
  <c r="BB32" i="5"/>
  <c r="EB32" i="5" s="1"/>
  <c r="BF32" i="5"/>
  <c r="EF32" i="5" s="1"/>
  <c r="BJ32" i="5"/>
  <c r="EJ32" i="5" s="1"/>
  <c r="BN32" i="5"/>
  <c r="EN32" i="5" s="1"/>
  <c r="BR32" i="5"/>
  <c r="ER32" i="5" s="1"/>
  <c r="BV32" i="5"/>
  <c r="EV32" i="5" s="1"/>
  <c r="BZ32" i="5"/>
  <c r="EZ32" i="5" s="1"/>
  <c r="CD32" i="5"/>
  <c r="FD32" i="5" s="1"/>
  <c r="CH32" i="5"/>
  <c r="FH32" i="5" s="1"/>
  <c r="CL32" i="5"/>
  <c r="FL32" i="5" s="1"/>
  <c r="CP32" i="5"/>
  <c r="FP32" i="5" s="1"/>
  <c r="CT32" i="5"/>
  <c r="FT32" i="5" s="1"/>
  <c r="CZ33" i="5"/>
  <c r="DD33" i="5"/>
  <c r="DH33" i="5"/>
  <c r="DL33" i="5"/>
  <c r="DP33" i="5"/>
  <c r="DT33" i="5"/>
  <c r="EF33" i="5"/>
  <c r="EJ33" i="5"/>
  <c r="ER33" i="5"/>
  <c r="EV33" i="5"/>
  <c r="EZ33" i="5"/>
  <c r="FL33" i="5"/>
  <c r="FP33" i="5"/>
  <c r="DP34" i="5"/>
  <c r="AT34" i="5"/>
  <c r="DT34" i="5" s="1"/>
  <c r="AX34" i="5"/>
  <c r="DX34" i="5" s="1"/>
  <c r="BB34" i="5"/>
  <c r="EB34" i="5" s="1"/>
  <c r="BF34" i="5"/>
  <c r="EF34" i="5" s="1"/>
  <c r="BJ34" i="5"/>
  <c r="EJ34" i="5" s="1"/>
  <c r="BN34" i="5"/>
  <c r="EN34" i="5" s="1"/>
  <c r="BR34" i="5"/>
  <c r="ER34" i="5" s="1"/>
  <c r="BV34" i="5"/>
  <c r="EV34" i="5" s="1"/>
  <c r="BZ34" i="5"/>
  <c r="EZ34" i="5" s="1"/>
  <c r="CD34" i="5"/>
  <c r="FD34" i="5" s="1"/>
  <c r="CH34" i="5"/>
  <c r="FH34" i="5" s="1"/>
  <c r="CL34" i="5"/>
  <c r="FL34" i="5" s="1"/>
  <c r="CP34" i="5"/>
  <c r="FP34" i="5" s="1"/>
  <c r="CT34" i="5"/>
  <c r="FT34" i="5" s="1"/>
  <c r="CX35" i="5"/>
  <c r="DB35" i="5"/>
  <c r="DF35" i="5"/>
  <c r="DJ35" i="5"/>
  <c r="DN35" i="5"/>
  <c r="DR35" i="5"/>
  <c r="DV35" i="5"/>
  <c r="ED35" i="5"/>
  <c r="EH35" i="5"/>
  <c r="EL35" i="5"/>
  <c r="EX35" i="5"/>
  <c r="FB35" i="5"/>
  <c r="FN35" i="5"/>
  <c r="FR35" i="5"/>
  <c r="FS41" i="5"/>
  <c r="FO41" i="5"/>
  <c r="EU41" i="5"/>
  <c r="EI41" i="5"/>
  <c r="EE41" i="5"/>
  <c r="EA41" i="5"/>
  <c r="DK41" i="5"/>
  <c r="DG41" i="5"/>
  <c r="DC41" i="5"/>
  <c r="CY41" i="5"/>
  <c r="G41" i="5"/>
  <c r="CX41" i="5"/>
  <c r="DD41" i="5"/>
  <c r="DI41" i="5"/>
  <c r="DT41" i="5"/>
  <c r="ED41" i="5"/>
  <c r="H42" i="5"/>
  <c r="FJ42" i="5" s="1"/>
  <c r="CQ46" i="5"/>
  <c r="FQ46" i="5" s="1"/>
  <c r="CM46" i="5"/>
  <c r="FM46" i="5" s="1"/>
  <c r="CI46" i="5"/>
  <c r="FI46" i="5" s="1"/>
  <c r="CE46" i="5"/>
  <c r="FE46" i="5" s="1"/>
  <c r="CA46" i="5"/>
  <c r="FA46" i="5" s="1"/>
  <c r="BW46" i="5"/>
  <c r="EW46" i="5" s="1"/>
  <c r="BS46" i="5"/>
  <c r="ES46" i="5" s="1"/>
  <c r="BO46" i="5"/>
  <c r="EO46" i="5" s="1"/>
  <c r="BK46" i="5"/>
  <c r="EK46" i="5" s="1"/>
  <c r="BG46" i="5"/>
  <c r="EG46" i="5" s="1"/>
  <c r="BC46" i="5"/>
  <c r="EC46" i="5" s="1"/>
  <c r="AY46" i="5"/>
  <c r="DY46" i="5" s="1"/>
  <c r="AU46" i="5"/>
  <c r="DU46" i="5" s="1"/>
  <c r="DQ46" i="5"/>
  <c r="AM46" i="5"/>
  <c r="DM46" i="5" s="1"/>
  <c r="AR46" i="5"/>
  <c r="DR46" i="5" s="1"/>
  <c r="AW46" i="5"/>
  <c r="DW46" i="5" s="1"/>
  <c r="BB46" i="5"/>
  <c r="EB46" i="5" s="1"/>
  <c r="BH46" i="5"/>
  <c r="EH46" i="5" s="1"/>
  <c r="BM46" i="5"/>
  <c r="EM46" i="5" s="1"/>
  <c r="BR46" i="5"/>
  <c r="ER46" i="5" s="1"/>
  <c r="BX46" i="5"/>
  <c r="CC46" i="5"/>
  <c r="FC46" i="5" s="1"/>
  <c r="CH46" i="5"/>
  <c r="FH46" i="5" s="1"/>
  <c r="CN46" i="5"/>
  <c r="CS46" i="5"/>
  <c r="FS46" i="5" s="1"/>
  <c r="CT52" i="5"/>
  <c r="FT52" i="5" s="1"/>
  <c r="DM53" i="5"/>
  <c r="DV53" i="5"/>
  <c r="EG53" i="5"/>
  <c r="EQ53" i="5"/>
  <c r="FB53" i="5"/>
  <c r="FM53" i="5"/>
  <c r="DV56" i="5"/>
  <c r="FR57" i="5"/>
  <c r="FN57" i="5"/>
  <c r="FJ57" i="5"/>
  <c r="FF57" i="5"/>
  <c r="FB57" i="5"/>
  <c r="EX57" i="5"/>
  <c r="ET57" i="5"/>
  <c r="EP57" i="5"/>
  <c r="EL57" i="5"/>
  <c r="EH57" i="5"/>
  <c r="ED57" i="5"/>
  <c r="DZ57" i="5"/>
  <c r="DV57" i="5"/>
  <c r="DR57" i="5"/>
  <c r="DN57" i="5"/>
  <c r="DJ57" i="5"/>
  <c r="DF57" i="5"/>
  <c r="DB57" i="5"/>
  <c r="CX57" i="5"/>
  <c r="FP57" i="5"/>
  <c r="FK57" i="5"/>
  <c r="FE57" i="5"/>
  <c r="EZ57" i="5"/>
  <c r="EU57" i="5"/>
  <c r="EO57" i="5"/>
  <c r="EJ57" i="5"/>
  <c r="EE57" i="5"/>
  <c r="DY57" i="5"/>
  <c r="DT57" i="5"/>
  <c r="DO57" i="5"/>
  <c r="DI57" i="5"/>
  <c r="DD57" i="5"/>
  <c r="CY57" i="5"/>
  <c r="FQ57" i="5"/>
  <c r="FI57" i="5"/>
  <c r="FC57" i="5"/>
  <c r="EV57" i="5"/>
  <c r="EN57" i="5"/>
  <c r="EG57" i="5"/>
  <c r="EA57" i="5"/>
  <c r="DS57" i="5"/>
  <c r="DL57" i="5"/>
  <c r="DE57" i="5"/>
  <c r="FO57" i="5"/>
  <c r="FH57" i="5"/>
  <c r="FA57" i="5"/>
  <c r="ES57" i="5"/>
  <c r="EM57" i="5"/>
  <c r="EF57" i="5"/>
  <c r="DX57" i="5"/>
  <c r="DQ57" i="5"/>
  <c r="DK57" i="5"/>
  <c r="DC57" i="5"/>
  <c r="FT57" i="5"/>
  <c r="FM57" i="5"/>
  <c r="FG57" i="5"/>
  <c r="EY57" i="5"/>
  <c r="ER57" i="5"/>
  <c r="EK57" i="5"/>
  <c r="EC57" i="5"/>
  <c r="DW57" i="5"/>
  <c r="DP57" i="5"/>
  <c r="DH57" i="5"/>
  <c r="DA57" i="5"/>
  <c r="DU57" i="5"/>
  <c r="EW57" i="5"/>
  <c r="CX69" i="5"/>
  <c r="FT71" i="5"/>
  <c r="FP71" i="5"/>
  <c r="FL71" i="5"/>
  <c r="DP71" i="5"/>
  <c r="DL71" i="5"/>
  <c r="DH71" i="5"/>
  <c r="DD71" i="5"/>
  <c r="CZ71" i="5"/>
  <c r="FS71" i="5"/>
  <c r="FO71" i="5"/>
  <c r="FK71" i="5"/>
  <c r="DK71" i="5"/>
  <c r="DG71" i="5"/>
  <c r="DC71" i="5"/>
  <c r="CY71" i="5"/>
  <c r="FR71" i="5"/>
  <c r="FN71" i="5"/>
  <c r="FJ71" i="5"/>
  <c r="DE71" i="5"/>
  <c r="FQ71" i="5"/>
  <c r="DJ71" i="5"/>
  <c r="DB71" i="5"/>
  <c r="DQ71" i="5"/>
  <c r="DA71" i="5"/>
  <c r="CX71" i="5"/>
  <c r="FM71" i="5"/>
  <c r="DI71" i="5"/>
  <c r="FI71" i="5"/>
  <c r="AP9" i="5"/>
  <c r="AT9" i="5"/>
  <c r="AX9" i="5"/>
  <c r="BB9" i="5"/>
  <c r="BF9" i="5"/>
  <c r="BJ9" i="5"/>
  <c r="BN9" i="5"/>
  <c r="BR9" i="5"/>
  <c r="BV9" i="5"/>
  <c r="BZ9" i="5"/>
  <c r="CD9" i="5"/>
  <c r="CH9" i="5"/>
  <c r="CL9" i="5"/>
  <c r="CP9" i="5"/>
  <c r="CX10" i="5"/>
  <c r="DB10" i="5"/>
  <c r="DF10" i="5"/>
  <c r="DJ10" i="5"/>
  <c r="DN10" i="5"/>
  <c r="DV10" i="5"/>
  <c r="DZ10" i="5"/>
  <c r="ED10" i="5"/>
  <c r="EL10" i="5"/>
  <c r="EP10" i="5"/>
  <c r="ET10" i="5"/>
  <c r="FB10" i="5"/>
  <c r="FF10" i="5"/>
  <c r="FJ10" i="5"/>
  <c r="FN10" i="5"/>
  <c r="DQ13" i="5"/>
  <c r="AU13" i="5"/>
  <c r="AY13" i="5"/>
  <c r="BC13" i="5"/>
  <c r="EC13" i="5" s="1"/>
  <c r="BG13" i="5"/>
  <c r="EG13" i="5" s="1"/>
  <c r="BK13" i="5"/>
  <c r="BO13" i="5"/>
  <c r="EO13" i="5" s="1"/>
  <c r="BS13" i="5"/>
  <c r="BW13" i="5"/>
  <c r="CA13" i="5"/>
  <c r="FA13" i="5" s="1"/>
  <c r="CE13" i="5"/>
  <c r="CI13" i="5"/>
  <c r="CM13" i="5"/>
  <c r="CZ15" i="5"/>
  <c r="DD15" i="5"/>
  <c r="DH15" i="5"/>
  <c r="DL15" i="5"/>
  <c r="DP15" i="5"/>
  <c r="EB15" i="5"/>
  <c r="EF15" i="5"/>
  <c r="ER15" i="5"/>
  <c r="EV15" i="5"/>
  <c r="FD15" i="5"/>
  <c r="FH15" i="5"/>
  <c r="FL15" i="5"/>
  <c r="FP15" i="5"/>
  <c r="AQ16" i="5"/>
  <c r="AU16" i="5"/>
  <c r="AY16" i="5"/>
  <c r="DY16" i="5" s="1"/>
  <c r="BC16" i="5"/>
  <c r="BG16" i="5"/>
  <c r="BK16" i="5"/>
  <c r="BO16" i="5"/>
  <c r="EO16" i="5" s="1"/>
  <c r="BS16" i="5"/>
  <c r="BW16" i="5"/>
  <c r="CA16" i="5"/>
  <c r="CE16" i="5"/>
  <c r="FE16" i="5" s="1"/>
  <c r="CI16" i="5"/>
  <c r="CM16" i="5"/>
  <c r="CZ18" i="5"/>
  <c r="DD18" i="5"/>
  <c r="DH18" i="5"/>
  <c r="DL18" i="5"/>
  <c r="DP18" i="5"/>
  <c r="DT18" i="5"/>
  <c r="DX18" i="5"/>
  <c r="EB18" i="5"/>
  <c r="EJ18" i="5"/>
  <c r="EN18" i="5"/>
  <c r="EV18" i="5"/>
  <c r="FD18" i="5"/>
  <c r="FH18" i="5"/>
  <c r="FL18" i="5"/>
  <c r="AQ19" i="5"/>
  <c r="DQ19" i="5" s="1"/>
  <c r="AU19" i="5"/>
  <c r="DU19" i="5" s="1"/>
  <c r="AY19" i="5"/>
  <c r="DY19" i="5" s="1"/>
  <c r="BC19" i="5"/>
  <c r="EC19" i="5" s="1"/>
  <c r="BG19" i="5"/>
  <c r="EG19" i="5" s="1"/>
  <c r="BK19" i="5"/>
  <c r="EK19" i="5" s="1"/>
  <c r="BO19" i="5"/>
  <c r="EO19" i="5" s="1"/>
  <c r="BS19" i="5"/>
  <c r="ES19" i="5" s="1"/>
  <c r="BW19" i="5"/>
  <c r="EW19" i="5" s="1"/>
  <c r="CA19" i="5"/>
  <c r="FA19" i="5" s="1"/>
  <c r="CE19" i="5"/>
  <c r="FE19" i="5" s="1"/>
  <c r="CI19" i="5"/>
  <c r="FI19" i="5" s="1"/>
  <c r="CM19" i="5"/>
  <c r="FM19" i="5" s="1"/>
  <c r="CZ21" i="5"/>
  <c r="DD21" i="5"/>
  <c r="DH21" i="5"/>
  <c r="DL21" i="5"/>
  <c r="DP21" i="5"/>
  <c r="DT21" i="5"/>
  <c r="DX21" i="5"/>
  <c r="EF21" i="5"/>
  <c r="EN21" i="5"/>
  <c r="FD21" i="5"/>
  <c r="FH21" i="5"/>
  <c r="FP21" i="5"/>
  <c r="AU22" i="5"/>
  <c r="AY22" i="5"/>
  <c r="BC22" i="5"/>
  <c r="BG22" i="5"/>
  <c r="BK22" i="5"/>
  <c r="BO22" i="5"/>
  <c r="BS22" i="5"/>
  <c r="BW22" i="5"/>
  <c r="CA22" i="5"/>
  <c r="CE22" i="5"/>
  <c r="CI22" i="5"/>
  <c r="CM22" i="5"/>
  <c r="CZ24" i="5"/>
  <c r="DD24" i="5"/>
  <c r="DH24" i="5"/>
  <c r="DL24" i="5"/>
  <c r="DP24" i="5"/>
  <c r="DT24" i="5"/>
  <c r="DX24" i="5"/>
  <c r="EB24" i="5"/>
  <c r="EN24" i="5"/>
  <c r="ER24" i="5"/>
  <c r="EV24" i="5"/>
  <c r="EZ24" i="5"/>
  <c r="FH24" i="5"/>
  <c r="FL24" i="5"/>
  <c r="FP24" i="5"/>
  <c r="AQ25" i="5"/>
  <c r="AU25" i="5"/>
  <c r="AY25" i="5"/>
  <c r="BC25" i="5"/>
  <c r="EC25" i="5" s="1"/>
  <c r="BG25" i="5"/>
  <c r="BK25" i="5"/>
  <c r="BO25" i="5"/>
  <c r="BS25" i="5"/>
  <c r="BW25" i="5"/>
  <c r="CA25" i="5"/>
  <c r="FA25" i="5" s="1"/>
  <c r="CE25" i="5"/>
  <c r="CI25" i="5"/>
  <c r="CM25" i="5"/>
  <c r="FM25" i="5" s="1"/>
  <c r="G26" i="5"/>
  <c r="CZ26" i="5"/>
  <c r="DD26" i="5"/>
  <c r="DH26" i="5"/>
  <c r="DL26" i="5"/>
  <c r="DP26" i="5"/>
  <c r="DT26" i="5"/>
  <c r="DX26" i="5"/>
  <c r="EF26" i="5"/>
  <c r="EN26" i="5"/>
  <c r="EV26" i="5"/>
  <c r="EZ26" i="5"/>
  <c r="FL26" i="5"/>
  <c r="FP26" i="5"/>
  <c r="AU27" i="5"/>
  <c r="AY27" i="5"/>
  <c r="BC27" i="5"/>
  <c r="BG27" i="5"/>
  <c r="BK27" i="5"/>
  <c r="BO27" i="5"/>
  <c r="BS27" i="5"/>
  <c r="BW27" i="5"/>
  <c r="EW27" i="5" s="1"/>
  <c r="CA27" i="5"/>
  <c r="CE27" i="5"/>
  <c r="CI27" i="5"/>
  <c r="CM27" i="5"/>
  <c r="G28" i="5"/>
  <c r="DA28" i="5"/>
  <c r="DE28" i="5"/>
  <c r="DI28" i="5"/>
  <c r="DQ28" i="5"/>
  <c r="DU28" i="5"/>
  <c r="DY28" i="5"/>
  <c r="EC28" i="5"/>
  <c r="EK28" i="5"/>
  <c r="EO28" i="5"/>
  <c r="ES28" i="5"/>
  <c r="EW28" i="5"/>
  <c r="FA28" i="5"/>
  <c r="FI28" i="5"/>
  <c r="FM28" i="5"/>
  <c r="AM29" i="5"/>
  <c r="DQ29" i="5"/>
  <c r="AU29" i="5"/>
  <c r="AY29" i="5"/>
  <c r="BC29" i="5"/>
  <c r="BG29" i="5"/>
  <c r="EG29" i="5" s="1"/>
  <c r="BK29" i="5"/>
  <c r="BO29" i="5"/>
  <c r="BS29" i="5"/>
  <c r="BW29" i="5"/>
  <c r="EW29" i="5" s="1"/>
  <c r="CA29" i="5"/>
  <c r="CE29" i="5"/>
  <c r="CI29" i="5"/>
  <c r="CM29" i="5"/>
  <c r="FM29" i="5" s="1"/>
  <c r="DJ29" i="5"/>
  <c r="EP29" i="5"/>
  <c r="FF29" i="5"/>
  <c r="G30" i="5"/>
  <c r="DL30" i="5"/>
  <c r="EF30" i="5"/>
  <c r="EV30" i="5"/>
  <c r="FP30" i="5"/>
  <c r="AT31" i="5"/>
  <c r="AX31" i="5"/>
  <c r="DX31" i="5" s="1"/>
  <c r="BB31" i="5"/>
  <c r="BF31" i="5"/>
  <c r="BJ31" i="5"/>
  <c r="BN31" i="5"/>
  <c r="EN31" i="5" s="1"/>
  <c r="BR31" i="5"/>
  <c r="BV31" i="5"/>
  <c r="BZ31" i="5"/>
  <c r="CD31" i="5"/>
  <c r="FD31" i="5" s="1"/>
  <c r="CH31" i="5"/>
  <c r="CL31" i="5"/>
  <c r="CP31" i="5"/>
  <c r="AM32" i="5"/>
  <c r="DM32" i="5" s="1"/>
  <c r="DQ32" i="5"/>
  <c r="AU32" i="5"/>
  <c r="DU32" i="5" s="1"/>
  <c r="AY32" i="5"/>
  <c r="DY32" i="5" s="1"/>
  <c r="BC32" i="5"/>
  <c r="EC32" i="5" s="1"/>
  <c r="BG32" i="5"/>
  <c r="EG32" i="5" s="1"/>
  <c r="BK32" i="5"/>
  <c r="EK32" i="5" s="1"/>
  <c r="BO32" i="5"/>
  <c r="EO32" i="5" s="1"/>
  <c r="BS32" i="5"/>
  <c r="ES32" i="5" s="1"/>
  <c r="BW32" i="5"/>
  <c r="EW32" i="5" s="1"/>
  <c r="CA32" i="5"/>
  <c r="FA32" i="5" s="1"/>
  <c r="CE32" i="5"/>
  <c r="FE32" i="5" s="1"/>
  <c r="CI32" i="5"/>
  <c r="FI32" i="5" s="1"/>
  <c r="CM32" i="5"/>
  <c r="FM32" i="5" s="1"/>
  <c r="CX32" i="5"/>
  <c r="DB32" i="5"/>
  <c r="DF32" i="5"/>
  <c r="DJ32" i="5"/>
  <c r="DN32" i="5"/>
  <c r="DR32" i="5"/>
  <c r="DV32" i="5"/>
  <c r="ED32" i="5"/>
  <c r="EH32" i="5"/>
  <c r="EL32" i="5"/>
  <c r="EP32" i="5"/>
  <c r="ET32" i="5"/>
  <c r="EX32" i="5"/>
  <c r="FJ32" i="5"/>
  <c r="FN32" i="5"/>
  <c r="G33" i="5"/>
  <c r="DA33" i="5"/>
  <c r="DE33" i="5"/>
  <c r="DI33" i="5"/>
  <c r="DM33" i="5"/>
  <c r="DQ33" i="5"/>
  <c r="DU33" i="5"/>
  <c r="DY33" i="5"/>
  <c r="EG33" i="5"/>
  <c r="EK33" i="5"/>
  <c r="EO33" i="5"/>
  <c r="ES33" i="5"/>
  <c r="EW33" i="5"/>
  <c r="FA33" i="5"/>
  <c r="FE33" i="5"/>
  <c r="AM34" i="5"/>
  <c r="DM34" i="5" s="1"/>
  <c r="DQ34" i="5"/>
  <c r="AU34" i="5"/>
  <c r="DU34" i="5" s="1"/>
  <c r="AY34" i="5"/>
  <c r="DY34" i="5" s="1"/>
  <c r="BC34" i="5"/>
  <c r="EC34" i="5" s="1"/>
  <c r="BG34" i="5"/>
  <c r="EG34" i="5" s="1"/>
  <c r="BK34" i="5"/>
  <c r="EK34" i="5" s="1"/>
  <c r="BO34" i="5"/>
  <c r="EO34" i="5" s="1"/>
  <c r="BS34" i="5"/>
  <c r="ES34" i="5" s="1"/>
  <c r="BW34" i="5"/>
  <c r="EW34" i="5" s="1"/>
  <c r="CA34" i="5"/>
  <c r="FA34" i="5" s="1"/>
  <c r="CE34" i="5"/>
  <c r="FE34" i="5" s="1"/>
  <c r="CI34" i="5"/>
  <c r="FI34" i="5" s="1"/>
  <c r="CM34" i="5"/>
  <c r="FM34" i="5" s="1"/>
  <c r="CX34" i="5"/>
  <c r="DB34" i="5"/>
  <c r="DF34" i="5"/>
  <c r="DJ34" i="5"/>
  <c r="DN34" i="5"/>
  <c r="DR34" i="5"/>
  <c r="DV34" i="5"/>
  <c r="DZ34" i="5"/>
  <c r="ED34" i="5"/>
  <c r="EL34" i="5"/>
  <c r="EP34" i="5"/>
  <c r="EX34" i="5"/>
  <c r="FB34" i="5"/>
  <c r="FF34" i="5"/>
  <c r="G35" i="5"/>
  <c r="CY35" i="5"/>
  <c r="DC35" i="5"/>
  <c r="DG35" i="5"/>
  <c r="DK35" i="5"/>
  <c r="DO35" i="5"/>
  <c r="DS35" i="5"/>
  <c r="DW35" i="5"/>
  <c r="EE35" i="5"/>
  <c r="EM35" i="5"/>
  <c r="EQ35" i="5"/>
  <c r="EU35" i="5"/>
  <c r="EY35" i="5"/>
  <c r="FC35" i="5"/>
  <c r="FK35" i="5"/>
  <c r="FO35" i="5"/>
  <c r="AR37" i="5"/>
  <c r="DR37" i="5" s="1"/>
  <c r="AV37" i="5"/>
  <c r="DV37" i="5" s="1"/>
  <c r="AZ37" i="5"/>
  <c r="DZ37" i="5" s="1"/>
  <c r="BD37" i="5"/>
  <c r="ED37" i="5" s="1"/>
  <c r="BH37" i="5"/>
  <c r="EH37" i="5" s="1"/>
  <c r="BL37" i="5"/>
  <c r="EL37" i="5" s="1"/>
  <c r="BP37" i="5"/>
  <c r="EP37" i="5" s="1"/>
  <c r="BT37" i="5"/>
  <c r="ET37" i="5" s="1"/>
  <c r="BX37" i="5"/>
  <c r="EX37" i="5" s="1"/>
  <c r="CB37" i="5"/>
  <c r="FB37" i="5" s="1"/>
  <c r="CF37" i="5"/>
  <c r="FF37" i="5" s="1"/>
  <c r="CJ37" i="5"/>
  <c r="FJ37" i="5" s="1"/>
  <c r="CN37" i="5"/>
  <c r="FN37" i="5" s="1"/>
  <c r="FQ39" i="5"/>
  <c r="FM39" i="5"/>
  <c r="FI39" i="5"/>
  <c r="FE39" i="5"/>
  <c r="FA39" i="5"/>
  <c r="EW39" i="5"/>
  <c r="ES39" i="5"/>
  <c r="EO39" i="5"/>
  <c r="EG39" i="5"/>
  <c r="EC39" i="5"/>
  <c r="DY39" i="5"/>
  <c r="DU39" i="5"/>
  <c r="DQ39" i="5"/>
  <c r="DM39" i="5"/>
  <c r="DI39" i="5"/>
  <c r="DE39" i="5"/>
  <c r="DA39" i="5"/>
  <c r="DB39" i="5"/>
  <c r="DG39" i="5"/>
  <c r="DL39" i="5"/>
  <c r="DR39" i="5"/>
  <c r="DW39" i="5"/>
  <c r="EH39" i="5"/>
  <c r="FN39" i="5"/>
  <c r="FS39" i="5"/>
  <c r="CZ40" i="5"/>
  <c r="DE40" i="5"/>
  <c r="DK40" i="5"/>
  <c r="DP40" i="5"/>
  <c r="EA40" i="5"/>
  <c r="EF40" i="5"/>
  <c r="EV40" i="5"/>
  <c r="FA40" i="5"/>
  <c r="CZ41" i="5"/>
  <c r="DE41" i="5"/>
  <c r="DJ41" i="5"/>
  <c r="EF41" i="5"/>
  <c r="EP41" i="5"/>
  <c r="FA41" i="5"/>
  <c r="FF41" i="5"/>
  <c r="FL41" i="5"/>
  <c r="G42" i="5"/>
  <c r="DL42" i="5"/>
  <c r="DQ42" i="5"/>
  <c r="FH42" i="5"/>
  <c r="CR43" i="5"/>
  <c r="CN43" i="5"/>
  <c r="CJ43" i="5"/>
  <c r="CF43" i="5"/>
  <c r="CB43" i="5"/>
  <c r="BX43" i="5"/>
  <c r="BT43" i="5"/>
  <c r="BP43" i="5"/>
  <c r="BL43" i="5"/>
  <c r="BH43" i="5"/>
  <c r="BD43" i="5"/>
  <c r="AZ43" i="5"/>
  <c r="AV43" i="5"/>
  <c r="AR43" i="5"/>
  <c r="AN43" i="5"/>
  <c r="AW43" i="5"/>
  <c r="BB43" i="5"/>
  <c r="BG43" i="5"/>
  <c r="BM43" i="5"/>
  <c r="BR43" i="5"/>
  <c r="ER43" i="5" s="1"/>
  <c r="BW43" i="5"/>
  <c r="CC43" i="5"/>
  <c r="CH43" i="5"/>
  <c r="CM43" i="5"/>
  <c r="FM43" i="5" s="1"/>
  <c r="CS43" i="5"/>
  <c r="CS44" i="5"/>
  <c r="CO44" i="5"/>
  <c r="CK44" i="5"/>
  <c r="CG44" i="5"/>
  <c r="CC44" i="5"/>
  <c r="BY44" i="5"/>
  <c r="BU44" i="5"/>
  <c r="BQ44" i="5"/>
  <c r="BM44" i="5"/>
  <c r="BI44" i="5"/>
  <c r="BE44" i="5"/>
  <c r="BA44" i="5"/>
  <c r="AW44" i="5"/>
  <c r="AS44" i="5"/>
  <c r="AO44" i="5"/>
  <c r="AV44" i="5"/>
  <c r="BB44" i="5"/>
  <c r="BG44" i="5"/>
  <c r="BL44" i="5"/>
  <c r="BR44" i="5"/>
  <c r="BW44" i="5"/>
  <c r="CB44" i="5"/>
  <c r="CH44" i="5"/>
  <c r="CM44" i="5"/>
  <c r="CR44" i="5"/>
  <c r="FR46" i="5"/>
  <c r="AN46" i="5"/>
  <c r="DN46" i="5" s="1"/>
  <c r="AS46" i="5"/>
  <c r="DS46" i="5" s="1"/>
  <c r="AX46" i="5"/>
  <c r="DX46" i="5" s="1"/>
  <c r="BD46" i="5"/>
  <c r="BI46" i="5"/>
  <c r="EI46" i="5" s="1"/>
  <c r="BN46" i="5"/>
  <c r="EN46" i="5" s="1"/>
  <c r="BT46" i="5"/>
  <c r="BY46" i="5"/>
  <c r="EY46" i="5" s="1"/>
  <c r="CD46" i="5"/>
  <c r="FD46" i="5" s="1"/>
  <c r="CJ46" i="5"/>
  <c r="FJ46" i="5" s="1"/>
  <c r="CO46" i="5"/>
  <c r="FO46" i="5" s="1"/>
  <c r="CT46" i="5"/>
  <c r="FT46" i="5" s="1"/>
  <c r="CS47" i="5"/>
  <c r="FS47" i="5" s="1"/>
  <c r="CO47" i="5"/>
  <c r="FO47" i="5" s="1"/>
  <c r="CK47" i="5"/>
  <c r="FK47" i="5" s="1"/>
  <c r="CG47" i="5"/>
  <c r="FG47" i="5" s="1"/>
  <c r="CC47" i="5"/>
  <c r="FC47" i="5" s="1"/>
  <c r="BY47" i="5"/>
  <c r="EY47" i="5" s="1"/>
  <c r="BU47" i="5"/>
  <c r="EU47" i="5" s="1"/>
  <c r="BQ47" i="5"/>
  <c r="EQ47" i="5" s="1"/>
  <c r="BM47" i="5"/>
  <c r="EM47" i="5" s="1"/>
  <c r="BI47" i="5"/>
  <c r="EI47" i="5" s="1"/>
  <c r="BE47" i="5"/>
  <c r="EE47" i="5" s="1"/>
  <c r="BA47" i="5"/>
  <c r="EA47" i="5" s="1"/>
  <c r="AW47" i="5"/>
  <c r="DW47" i="5" s="1"/>
  <c r="AS47" i="5"/>
  <c r="DS47" i="5" s="1"/>
  <c r="AM47" i="5"/>
  <c r="DM47" i="5" s="1"/>
  <c r="AT47" i="5"/>
  <c r="DT47" i="5" s="1"/>
  <c r="AY47" i="5"/>
  <c r="DY47" i="5" s="1"/>
  <c r="BD47" i="5"/>
  <c r="ED47" i="5" s="1"/>
  <c r="BJ47" i="5"/>
  <c r="EJ47" i="5" s="1"/>
  <c r="BO47" i="5"/>
  <c r="EO47" i="5" s="1"/>
  <c r="BT47" i="5"/>
  <c r="ET47" i="5" s="1"/>
  <c r="BZ47" i="5"/>
  <c r="EZ47" i="5" s="1"/>
  <c r="CE47" i="5"/>
  <c r="FE47" i="5" s="1"/>
  <c r="CJ47" i="5"/>
  <c r="FJ47" i="5" s="1"/>
  <c r="CP47" i="5"/>
  <c r="FP47" i="5" s="1"/>
  <c r="CQ48" i="5"/>
  <c r="FQ48" i="5" s="1"/>
  <c r="CM48" i="5"/>
  <c r="FM48" i="5" s="1"/>
  <c r="CI48" i="5"/>
  <c r="FI48" i="5" s="1"/>
  <c r="CE48" i="5"/>
  <c r="FE48" i="5" s="1"/>
  <c r="CA48" i="5"/>
  <c r="FA48" i="5" s="1"/>
  <c r="BW48" i="5"/>
  <c r="EW48" i="5" s="1"/>
  <c r="BS48" i="5"/>
  <c r="ES48" i="5" s="1"/>
  <c r="BO48" i="5"/>
  <c r="EO48" i="5" s="1"/>
  <c r="BK48" i="5"/>
  <c r="EK48" i="5" s="1"/>
  <c r="BG48" i="5"/>
  <c r="EG48" i="5" s="1"/>
  <c r="BC48" i="5"/>
  <c r="EC48" i="5" s="1"/>
  <c r="AY48" i="5"/>
  <c r="DY48" i="5" s="1"/>
  <c r="AU48" i="5"/>
  <c r="DU48" i="5" s="1"/>
  <c r="AO48" i="5"/>
  <c r="DO48" i="5" s="1"/>
  <c r="AS48" i="5"/>
  <c r="DS48" i="5" s="1"/>
  <c r="AX48" i="5"/>
  <c r="DX48" i="5" s="1"/>
  <c r="BD48" i="5"/>
  <c r="ED48" i="5" s="1"/>
  <c r="BI48" i="5"/>
  <c r="EI48" i="5" s="1"/>
  <c r="BN48" i="5"/>
  <c r="EN48" i="5" s="1"/>
  <c r="BT48" i="5"/>
  <c r="ET48" i="5" s="1"/>
  <c r="BY48" i="5"/>
  <c r="EY48" i="5" s="1"/>
  <c r="CD48" i="5"/>
  <c r="FD48" i="5" s="1"/>
  <c r="CJ48" i="5"/>
  <c r="FJ48" i="5" s="1"/>
  <c r="CO48" i="5"/>
  <c r="FO48" i="5" s="1"/>
  <c r="CT48" i="5"/>
  <c r="FT48" i="5" s="1"/>
  <c r="CX53" i="5"/>
  <c r="DF53" i="5"/>
  <c r="DN53" i="5"/>
  <c r="DW53" i="5"/>
  <c r="EH53" i="5"/>
  <c r="ES53" i="5"/>
  <c r="FC53" i="5"/>
  <c r="FQ56" i="5"/>
  <c r="FM56" i="5"/>
  <c r="FI56" i="5"/>
  <c r="FE56" i="5"/>
  <c r="FA56" i="5"/>
  <c r="EW56" i="5"/>
  <c r="ES56" i="5"/>
  <c r="EO56" i="5"/>
  <c r="EK56" i="5"/>
  <c r="EG56" i="5"/>
  <c r="EC56" i="5"/>
  <c r="DY56" i="5"/>
  <c r="DU56" i="5"/>
  <c r="DQ56" i="5"/>
  <c r="DM56" i="5"/>
  <c r="DI56" i="5"/>
  <c r="DE56" i="5"/>
  <c r="DA56" i="5"/>
  <c r="FT56" i="5"/>
  <c r="FO56" i="5"/>
  <c r="FJ56" i="5"/>
  <c r="FD56" i="5"/>
  <c r="EY56" i="5"/>
  <c r="ET56" i="5"/>
  <c r="EN56" i="5"/>
  <c r="EI56" i="5"/>
  <c r="ED56" i="5"/>
  <c r="DX56" i="5"/>
  <c r="DS56" i="5"/>
  <c r="DN56" i="5"/>
  <c r="DH56" i="5"/>
  <c r="FR56" i="5"/>
  <c r="FK56" i="5"/>
  <c r="FC56" i="5"/>
  <c r="EV56" i="5"/>
  <c r="EP56" i="5"/>
  <c r="EH56" i="5"/>
  <c r="EA56" i="5"/>
  <c r="DT56" i="5"/>
  <c r="DL56" i="5"/>
  <c r="DF56" i="5"/>
  <c r="CZ56" i="5"/>
  <c r="FP56" i="5"/>
  <c r="FH56" i="5"/>
  <c r="FB56" i="5"/>
  <c r="EU56" i="5"/>
  <c r="EM56" i="5"/>
  <c r="EF56" i="5"/>
  <c r="DZ56" i="5"/>
  <c r="DR56" i="5"/>
  <c r="DK56" i="5"/>
  <c r="DD56" i="5"/>
  <c r="CY56" i="5"/>
  <c r="FN56" i="5"/>
  <c r="FG56" i="5"/>
  <c r="EZ56" i="5"/>
  <c r="ER56" i="5"/>
  <c r="EL56" i="5"/>
  <c r="EE56" i="5"/>
  <c r="DW56" i="5"/>
  <c r="DP56" i="5"/>
  <c r="DJ56" i="5"/>
  <c r="DC56" i="5"/>
  <c r="CX56" i="5"/>
  <c r="DB56" i="5"/>
  <c r="EB56" i="5"/>
  <c r="FF56" i="5"/>
  <c r="CZ57" i="5"/>
  <c r="EB57" i="5"/>
  <c r="FD57" i="5"/>
  <c r="FT58" i="5"/>
  <c r="FQ69" i="5"/>
  <c r="FM69" i="5"/>
  <c r="FI69" i="5"/>
  <c r="DQ69" i="5"/>
  <c r="DI69" i="5"/>
  <c r="DE69" i="5"/>
  <c r="DA69" i="5"/>
  <c r="FR69" i="5"/>
  <c r="FL69" i="5"/>
  <c r="DP69" i="5"/>
  <c r="DK69" i="5"/>
  <c r="DF69" i="5"/>
  <c r="CZ69" i="5"/>
  <c r="FP69" i="5"/>
  <c r="FK69" i="5"/>
  <c r="DJ69" i="5"/>
  <c r="DD69" i="5"/>
  <c r="CY69" i="5"/>
  <c r="FS69" i="5"/>
  <c r="DG69" i="5"/>
  <c r="FO69" i="5"/>
  <c r="DC69" i="5"/>
  <c r="FN69" i="5"/>
  <c r="DL69" i="5"/>
  <c r="DB69" i="5"/>
  <c r="DH69" i="5"/>
  <c r="CX59" i="5"/>
  <c r="DF59" i="5"/>
  <c r="DM59" i="5"/>
  <c r="DS59" i="5"/>
  <c r="EA59" i="5"/>
  <c r="EH59" i="5"/>
  <c r="EO59" i="5"/>
  <c r="EW59" i="5"/>
  <c r="FC59" i="5"/>
  <c r="FJ59" i="5"/>
  <c r="DP61" i="5"/>
  <c r="DJ61" i="5"/>
  <c r="DE61" i="5"/>
  <c r="CZ61" i="5"/>
  <c r="DB61" i="5"/>
  <c r="DM61" i="5"/>
  <c r="DF62" i="5"/>
  <c r="DP62" i="5"/>
  <c r="DF63" i="5"/>
  <c r="DQ63" i="5"/>
  <c r="FQ65" i="5"/>
  <c r="FM65" i="5"/>
  <c r="FI65" i="5"/>
  <c r="FE65" i="5"/>
  <c r="FA65" i="5"/>
  <c r="EW65" i="5"/>
  <c r="ES65" i="5"/>
  <c r="EO65" i="5"/>
  <c r="EK65" i="5"/>
  <c r="EG65" i="5"/>
  <c r="EC65" i="5"/>
  <c r="DY65" i="5"/>
  <c r="DU65" i="5"/>
  <c r="DQ65" i="5"/>
  <c r="DM65" i="5"/>
  <c r="DI65" i="5"/>
  <c r="DE65" i="5"/>
  <c r="DA65" i="5"/>
  <c r="FS65" i="5"/>
  <c r="FN65" i="5"/>
  <c r="FH65" i="5"/>
  <c r="FC65" i="5"/>
  <c r="EX65" i="5"/>
  <c r="ER65" i="5"/>
  <c r="EM65" i="5"/>
  <c r="EH65" i="5"/>
  <c r="EB65" i="5"/>
  <c r="DW65" i="5"/>
  <c r="DR65" i="5"/>
  <c r="DL65" i="5"/>
  <c r="DG65" i="5"/>
  <c r="DB65" i="5"/>
  <c r="FR65" i="5"/>
  <c r="FL65" i="5"/>
  <c r="FG65" i="5"/>
  <c r="FB65" i="5"/>
  <c r="EV65" i="5"/>
  <c r="EQ65" i="5"/>
  <c r="EL65" i="5"/>
  <c r="EF65" i="5"/>
  <c r="EA65" i="5"/>
  <c r="DV65" i="5"/>
  <c r="DP65" i="5"/>
  <c r="DK65" i="5"/>
  <c r="DF65" i="5"/>
  <c r="CZ65" i="5"/>
  <c r="CX65" i="5"/>
  <c r="DH65" i="5"/>
  <c r="DS65" i="5"/>
  <c r="ED65" i="5"/>
  <c r="EN65" i="5"/>
  <c r="EY65" i="5"/>
  <c r="FJ65" i="5"/>
  <c r="FT65" i="5"/>
  <c r="AR49" i="5"/>
  <c r="DR49" i="5" s="1"/>
  <c r="AV49" i="5"/>
  <c r="DV49" i="5" s="1"/>
  <c r="AZ49" i="5"/>
  <c r="DZ49" i="5" s="1"/>
  <c r="BD49" i="5"/>
  <c r="ED49" i="5" s="1"/>
  <c r="BH49" i="5"/>
  <c r="EH49" i="5" s="1"/>
  <c r="BL49" i="5"/>
  <c r="EL49" i="5" s="1"/>
  <c r="BP49" i="5"/>
  <c r="EP49" i="5" s="1"/>
  <c r="BT49" i="5"/>
  <c r="ET49" i="5" s="1"/>
  <c r="BX49" i="5"/>
  <c r="EX49" i="5" s="1"/>
  <c r="CB49" i="5"/>
  <c r="FB49" i="5" s="1"/>
  <c r="CF49" i="5"/>
  <c r="FF49" i="5" s="1"/>
  <c r="CJ49" i="5"/>
  <c r="FJ49" i="5" s="1"/>
  <c r="CN49" i="5"/>
  <c r="FN49" i="5" s="1"/>
  <c r="CR49" i="5"/>
  <c r="FR49" i="5" s="1"/>
  <c r="AR51" i="5"/>
  <c r="DR51" i="5" s="1"/>
  <c r="AV51" i="5"/>
  <c r="DV51" i="5" s="1"/>
  <c r="AZ51" i="5"/>
  <c r="DZ51" i="5" s="1"/>
  <c r="BD51" i="5"/>
  <c r="ED51" i="5" s="1"/>
  <c r="BH51" i="5"/>
  <c r="EH51" i="5" s="1"/>
  <c r="BL51" i="5"/>
  <c r="EL51" i="5" s="1"/>
  <c r="BP51" i="5"/>
  <c r="EP51" i="5" s="1"/>
  <c r="BT51" i="5"/>
  <c r="ET51" i="5" s="1"/>
  <c r="BX51" i="5"/>
  <c r="EX51" i="5" s="1"/>
  <c r="CB51" i="5"/>
  <c r="FB51" i="5" s="1"/>
  <c r="CF51" i="5"/>
  <c r="FF51" i="5" s="1"/>
  <c r="CJ51" i="5"/>
  <c r="FJ51" i="5" s="1"/>
  <c r="CN51" i="5"/>
  <c r="FN51" i="5" s="1"/>
  <c r="CR51" i="5"/>
  <c r="FR51" i="5" s="1"/>
  <c r="CY53" i="5"/>
  <c r="DC53" i="5"/>
  <c r="DG53" i="5"/>
  <c r="DK53" i="5"/>
  <c r="DO53" i="5"/>
  <c r="DS53" i="5"/>
  <c r="DY53" i="5"/>
  <c r="ED53" i="5"/>
  <c r="EI53" i="5"/>
  <c r="EO53" i="5"/>
  <c r="ET53" i="5"/>
  <c r="EY53" i="5"/>
  <c r="FE53" i="5"/>
  <c r="FJ53" i="5"/>
  <c r="DB55" i="5"/>
  <c r="DG55" i="5"/>
  <c r="DM55" i="5"/>
  <c r="DR55" i="5"/>
  <c r="DW55" i="5"/>
  <c r="EC55" i="5"/>
  <c r="EH55" i="5"/>
  <c r="EM55" i="5"/>
  <c r="ES55" i="5"/>
  <c r="EX55" i="5"/>
  <c r="FC55" i="5"/>
  <c r="FI55" i="5"/>
  <c r="FN55" i="5"/>
  <c r="FS55" i="5"/>
  <c r="C57" i="5"/>
  <c r="G57" i="5" s="1"/>
  <c r="DA58" i="5"/>
  <c r="DH58" i="5"/>
  <c r="DP58" i="5"/>
  <c r="DV58" i="5"/>
  <c r="EC58" i="5"/>
  <c r="EK58" i="5"/>
  <c r="ER58" i="5"/>
  <c r="EX58" i="5"/>
  <c r="FF58" i="5"/>
  <c r="FM58" i="5"/>
  <c r="DA59" i="5"/>
  <c r="DG59" i="5"/>
  <c r="DN59" i="5"/>
  <c r="DV59" i="5"/>
  <c r="EC59" i="5"/>
  <c r="EI59" i="5"/>
  <c r="EQ59" i="5"/>
  <c r="EX59" i="5"/>
  <c r="FE59" i="5"/>
  <c r="FM59" i="5"/>
  <c r="DF61" i="5"/>
  <c r="DQ61" i="5"/>
  <c r="DG62" i="5"/>
  <c r="CZ63" i="5"/>
  <c r="DJ63" i="5"/>
  <c r="FT64" i="5"/>
  <c r="FP64" i="5"/>
  <c r="FL64" i="5"/>
  <c r="FH64" i="5"/>
  <c r="FD64" i="5"/>
  <c r="EZ64" i="5"/>
  <c r="EV64" i="5"/>
  <c r="ER64" i="5"/>
  <c r="EN64" i="5"/>
  <c r="EJ64" i="5"/>
  <c r="EF64" i="5"/>
  <c r="EB64" i="5"/>
  <c r="DX64" i="5"/>
  <c r="DT64" i="5"/>
  <c r="DP64" i="5"/>
  <c r="DL64" i="5"/>
  <c r="DH64" i="5"/>
  <c r="DD64" i="5"/>
  <c r="CZ64" i="5"/>
  <c r="FQ64" i="5"/>
  <c r="FK64" i="5"/>
  <c r="FF64" i="5"/>
  <c r="FA64" i="5"/>
  <c r="EU64" i="5"/>
  <c r="EP64" i="5"/>
  <c r="EK64" i="5"/>
  <c r="EE64" i="5"/>
  <c r="DZ64" i="5"/>
  <c r="DU64" i="5"/>
  <c r="DO64" i="5"/>
  <c r="DJ64" i="5"/>
  <c r="DE64" i="5"/>
  <c r="CY64" i="5"/>
  <c r="FO64" i="5"/>
  <c r="FJ64" i="5"/>
  <c r="FE64" i="5"/>
  <c r="EY64" i="5"/>
  <c r="ET64" i="5"/>
  <c r="EO64" i="5"/>
  <c r="EI64" i="5"/>
  <c r="ED64" i="5"/>
  <c r="DY64" i="5"/>
  <c r="DS64" i="5"/>
  <c r="DN64" i="5"/>
  <c r="DI64" i="5"/>
  <c r="DC64" i="5"/>
  <c r="CX64" i="5"/>
  <c r="DF64" i="5"/>
  <c r="DQ64" i="5"/>
  <c r="EA64" i="5"/>
  <c r="EL64" i="5"/>
  <c r="EW64" i="5"/>
  <c r="FG64" i="5"/>
  <c r="FR64" i="5"/>
  <c r="CY65" i="5"/>
  <c r="DJ65" i="5"/>
  <c r="DT65" i="5"/>
  <c r="EE65" i="5"/>
  <c r="EP65" i="5"/>
  <c r="EZ65" i="5"/>
  <c r="FK65" i="5"/>
  <c r="FR66" i="5"/>
  <c r="FN66" i="5"/>
  <c r="FJ66" i="5"/>
  <c r="FF66" i="5"/>
  <c r="FB66" i="5"/>
  <c r="EX66" i="5"/>
  <c r="ET66" i="5"/>
  <c r="EP66" i="5"/>
  <c r="EL66" i="5"/>
  <c r="EH66" i="5"/>
  <c r="ED66" i="5"/>
  <c r="DZ66" i="5"/>
  <c r="DV66" i="5"/>
  <c r="DR66" i="5"/>
  <c r="DN66" i="5"/>
  <c r="DJ66" i="5"/>
  <c r="DF66" i="5"/>
  <c r="DB66" i="5"/>
  <c r="CX66" i="5"/>
  <c r="FT66" i="5"/>
  <c r="FO66" i="5"/>
  <c r="FI66" i="5"/>
  <c r="FD66" i="5"/>
  <c r="EY66" i="5"/>
  <c r="ES66" i="5"/>
  <c r="EN66" i="5"/>
  <c r="EI66" i="5"/>
  <c r="EC66" i="5"/>
  <c r="DX66" i="5"/>
  <c r="DS66" i="5"/>
  <c r="DM66" i="5"/>
  <c r="DH66" i="5"/>
  <c r="DC66" i="5"/>
  <c r="FS66" i="5"/>
  <c r="FM66" i="5"/>
  <c r="FH66" i="5"/>
  <c r="FC66" i="5"/>
  <c r="EW66" i="5"/>
  <c r="ER66" i="5"/>
  <c r="EM66" i="5"/>
  <c r="EG66" i="5"/>
  <c r="EB66" i="5"/>
  <c r="DW66" i="5"/>
  <c r="DQ66" i="5"/>
  <c r="DL66" i="5"/>
  <c r="DG66" i="5"/>
  <c r="DA66" i="5"/>
  <c r="DE66" i="5"/>
  <c r="DP66" i="5"/>
  <c r="EA66" i="5"/>
  <c r="EK66" i="5"/>
  <c r="EV66" i="5"/>
  <c r="FG66" i="5"/>
  <c r="FQ66" i="5"/>
  <c r="CX67" i="5"/>
  <c r="DI67" i="5"/>
  <c r="DT67" i="5"/>
  <c r="ED67" i="5"/>
  <c r="EO67" i="5"/>
  <c r="EZ67" i="5"/>
  <c r="DF68" i="5"/>
  <c r="DQ68" i="5"/>
  <c r="FQ72" i="5"/>
  <c r="FM72" i="5"/>
  <c r="FI72" i="5"/>
  <c r="FE72" i="5"/>
  <c r="FA72" i="5"/>
  <c r="EW72" i="5"/>
  <c r="ES72" i="5"/>
  <c r="EO72" i="5"/>
  <c r="EK72" i="5"/>
  <c r="EG72" i="5"/>
  <c r="EC72" i="5"/>
  <c r="DY72" i="5"/>
  <c r="DU72" i="5"/>
  <c r="DQ72" i="5"/>
  <c r="DM72" i="5"/>
  <c r="DI72" i="5"/>
  <c r="DE72" i="5"/>
  <c r="DA72" i="5"/>
  <c r="FT72" i="5"/>
  <c r="FP72" i="5"/>
  <c r="FL72" i="5"/>
  <c r="FH72" i="5"/>
  <c r="FD72" i="5"/>
  <c r="EZ72" i="5"/>
  <c r="EV72" i="5"/>
  <c r="ER72" i="5"/>
  <c r="EN72" i="5"/>
  <c r="EJ72" i="5"/>
  <c r="EF72" i="5"/>
  <c r="EB72" i="5"/>
  <c r="DX72" i="5"/>
  <c r="DT72" i="5"/>
  <c r="DP72" i="5"/>
  <c r="DL72" i="5"/>
  <c r="DH72" i="5"/>
  <c r="DD72" i="5"/>
  <c r="CZ72" i="5"/>
  <c r="FS72" i="5"/>
  <c r="FO72" i="5"/>
  <c r="FK72" i="5"/>
  <c r="FG72" i="5"/>
  <c r="FC72" i="5"/>
  <c r="EY72" i="5"/>
  <c r="EU72" i="5"/>
  <c r="EQ72" i="5"/>
  <c r="EM72" i="5"/>
  <c r="EI72" i="5"/>
  <c r="EE72" i="5"/>
  <c r="EA72" i="5"/>
  <c r="DW72" i="5"/>
  <c r="DS72" i="5"/>
  <c r="DO72" i="5"/>
  <c r="DK72" i="5"/>
  <c r="DG72" i="5"/>
  <c r="DC72" i="5"/>
  <c r="CY72" i="5"/>
  <c r="FF72" i="5"/>
  <c r="EP72" i="5"/>
  <c r="DZ72" i="5"/>
  <c r="DJ72" i="5"/>
  <c r="FR72" i="5"/>
  <c r="FB72" i="5"/>
  <c r="EL72" i="5"/>
  <c r="DV72" i="5"/>
  <c r="DF72" i="5"/>
  <c r="CX72" i="5"/>
  <c r="ED72" i="5"/>
  <c r="FJ72" i="5"/>
  <c r="FQ82" i="5"/>
  <c r="FM82" i="5"/>
  <c r="FI82" i="5"/>
  <c r="FE82" i="5"/>
  <c r="FA82" i="5"/>
  <c r="EW82" i="5"/>
  <c r="ES82" i="5"/>
  <c r="EO82" i="5"/>
  <c r="EK82" i="5"/>
  <c r="EG82" i="5"/>
  <c r="EC82" i="5"/>
  <c r="DY82" i="5"/>
  <c r="DU82" i="5"/>
  <c r="DQ82" i="5"/>
  <c r="DM82" i="5"/>
  <c r="DI82" i="5"/>
  <c r="DE82" i="5"/>
  <c r="DA82" i="5"/>
  <c r="FT82" i="5"/>
  <c r="FP82" i="5"/>
  <c r="FL82" i="5"/>
  <c r="FH82" i="5"/>
  <c r="FD82" i="5"/>
  <c r="EZ82" i="5"/>
  <c r="EV82" i="5"/>
  <c r="ER82" i="5"/>
  <c r="EN82" i="5"/>
  <c r="EJ82" i="5"/>
  <c r="EF82" i="5"/>
  <c r="EB82" i="5"/>
  <c r="DX82" i="5"/>
  <c r="DT82" i="5"/>
  <c r="DP82" i="5"/>
  <c r="DL82" i="5"/>
  <c r="DH82" i="5"/>
  <c r="DD82" i="5"/>
  <c r="CZ82" i="5"/>
  <c r="FO82" i="5"/>
  <c r="FG82" i="5"/>
  <c r="EY82" i="5"/>
  <c r="EQ82" i="5"/>
  <c r="EI82" i="5"/>
  <c r="EA82" i="5"/>
  <c r="DS82" i="5"/>
  <c r="DK82" i="5"/>
  <c r="DC82" i="5"/>
  <c r="FN82" i="5"/>
  <c r="FF82" i="5"/>
  <c r="EX82" i="5"/>
  <c r="EP82" i="5"/>
  <c r="EH82" i="5"/>
  <c r="DZ82" i="5"/>
  <c r="DR82" i="5"/>
  <c r="DJ82" i="5"/>
  <c r="DB82" i="5"/>
  <c r="FS82" i="5"/>
  <c r="FK82" i="5"/>
  <c r="FC82" i="5"/>
  <c r="EU82" i="5"/>
  <c r="EM82" i="5"/>
  <c r="EE82" i="5"/>
  <c r="DW82" i="5"/>
  <c r="DO82" i="5"/>
  <c r="DG82" i="5"/>
  <c r="CY82" i="5"/>
  <c r="FB82" i="5"/>
  <c r="DV82" i="5"/>
  <c r="ET82" i="5"/>
  <c r="DN82" i="5"/>
  <c r="FR82" i="5"/>
  <c r="EL82" i="5"/>
  <c r="DF82" i="5"/>
  <c r="CX82" i="5"/>
  <c r="DP39" i="5"/>
  <c r="AT39" i="5"/>
  <c r="DT39" i="5" s="1"/>
  <c r="AX39" i="5"/>
  <c r="DX39" i="5" s="1"/>
  <c r="BB39" i="5"/>
  <c r="EB39" i="5" s="1"/>
  <c r="BF39" i="5"/>
  <c r="EF39" i="5" s="1"/>
  <c r="BJ39" i="5"/>
  <c r="EJ39" i="5" s="1"/>
  <c r="BN39" i="5"/>
  <c r="EN39" i="5" s="1"/>
  <c r="BR39" i="5"/>
  <c r="ER39" i="5" s="1"/>
  <c r="BV39" i="5"/>
  <c r="EV39" i="5" s="1"/>
  <c r="BZ39" i="5"/>
  <c r="EZ39" i="5" s="1"/>
  <c r="CD39" i="5"/>
  <c r="FD39" i="5" s="1"/>
  <c r="CH39" i="5"/>
  <c r="FH39" i="5" s="1"/>
  <c r="CL39" i="5"/>
  <c r="FL39" i="5" s="1"/>
  <c r="CP39" i="5"/>
  <c r="FP39" i="5" s="1"/>
  <c r="CX40" i="5"/>
  <c r="DB40" i="5"/>
  <c r="DF40" i="5"/>
  <c r="DJ40" i="5"/>
  <c r="EP40" i="5"/>
  <c r="FB40" i="5"/>
  <c r="FJ40" i="5"/>
  <c r="FN40" i="5"/>
  <c r="AT45" i="5"/>
  <c r="DT45" i="5" s="1"/>
  <c r="AX45" i="5"/>
  <c r="DX45" i="5" s="1"/>
  <c r="BB45" i="5"/>
  <c r="BF45" i="5"/>
  <c r="BJ45" i="5"/>
  <c r="BN45" i="5"/>
  <c r="EN45" i="5" s="1"/>
  <c r="BR45" i="5"/>
  <c r="ER45" i="5" s="1"/>
  <c r="BV45" i="5"/>
  <c r="BZ45" i="5"/>
  <c r="EZ45" i="5" s="1"/>
  <c r="CD45" i="5"/>
  <c r="FD45" i="5" s="1"/>
  <c r="CH45" i="5"/>
  <c r="CL45" i="5"/>
  <c r="CP45" i="5"/>
  <c r="FP45" i="5" s="1"/>
  <c r="CX46" i="5"/>
  <c r="DB46" i="5"/>
  <c r="DF46" i="5"/>
  <c r="DJ46" i="5"/>
  <c r="DV46" i="5"/>
  <c r="ED46" i="5"/>
  <c r="EL46" i="5"/>
  <c r="ET46" i="5"/>
  <c r="EX46" i="5"/>
  <c r="FB46" i="5"/>
  <c r="FF46" i="5"/>
  <c r="FN46" i="5"/>
  <c r="AM49" i="5"/>
  <c r="DM49" i="5" s="1"/>
  <c r="AS49" i="5"/>
  <c r="DS49" i="5" s="1"/>
  <c r="AW49" i="5"/>
  <c r="DW49" i="5" s="1"/>
  <c r="BA49" i="5"/>
  <c r="EA49" i="5" s="1"/>
  <c r="BE49" i="5"/>
  <c r="EE49" i="5" s="1"/>
  <c r="BI49" i="5"/>
  <c r="EI49" i="5" s="1"/>
  <c r="BM49" i="5"/>
  <c r="EM49" i="5" s="1"/>
  <c r="BQ49" i="5"/>
  <c r="EQ49" i="5" s="1"/>
  <c r="BU49" i="5"/>
  <c r="EU49" i="5" s="1"/>
  <c r="BY49" i="5"/>
  <c r="EY49" i="5" s="1"/>
  <c r="CC49" i="5"/>
  <c r="FC49" i="5" s="1"/>
  <c r="CG49" i="5"/>
  <c r="FG49" i="5" s="1"/>
  <c r="CK49" i="5"/>
  <c r="FK49" i="5" s="1"/>
  <c r="CO49" i="5"/>
  <c r="FO49" i="5" s="1"/>
  <c r="AM51" i="5"/>
  <c r="DM51" i="5" s="1"/>
  <c r="AS51" i="5"/>
  <c r="DS51" i="5" s="1"/>
  <c r="AW51" i="5"/>
  <c r="DW51" i="5" s="1"/>
  <c r="BA51" i="5"/>
  <c r="EA51" i="5" s="1"/>
  <c r="BE51" i="5"/>
  <c r="EE51" i="5" s="1"/>
  <c r="BI51" i="5"/>
  <c r="EI51" i="5" s="1"/>
  <c r="BM51" i="5"/>
  <c r="EM51" i="5" s="1"/>
  <c r="BQ51" i="5"/>
  <c r="EQ51" i="5" s="1"/>
  <c r="BU51" i="5"/>
  <c r="EU51" i="5" s="1"/>
  <c r="BY51" i="5"/>
  <c r="EY51" i="5" s="1"/>
  <c r="CC51" i="5"/>
  <c r="FC51" i="5" s="1"/>
  <c r="CG51" i="5"/>
  <c r="FG51" i="5" s="1"/>
  <c r="CK51" i="5"/>
  <c r="FK51" i="5" s="1"/>
  <c r="CO51" i="5"/>
  <c r="FO51" i="5" s="1"/>
  <c r="FT53" i="5"/>
  <c r="FP53" i="5"/>
  <c r="FL53" i="5"/>
  <c r="FH53" i="5"/>
  <c r="FD53" i="5"/>
  <c r="EZ53" i="5"/>
  <c r="EV53" i="5"/>
  <c r="ER53" i="5"/>
  <c r="EN53" i="5"/>
  <c r="EJ53" i="5"/>
  <c r="EF53" i="5"/>
  <c r="EB53" i="5"/>
  <c r="DX53" i="5"/>
  <c r="DT53" i="5"/>
  <c r="CZ53" i="5"/>
  <c r="DD53" i="5"/>
  <c r="DH53" i="5"/>
  <c r="DL53" i="5"/>
  <c r="DP53" i="5"/>
  <c r="DU53" i="5"/>
  <c r="DZ53" i="5"/>
  <c r="EE53" i="5"/>
  <c r="EK53" i="5"/>
  <c r="EP53" i="5"/>
  <c r="EU53" i="5"/>
  <c r="FA53" i="5"/>
  <c r="FF53" i="5"/>
  <c r="FK53" i="5"/>
  <c r="FQ53" i="5"/>
  <c r="H54" i="5"/>
  <c r="EG54" i="5" s="1"/>
  <c r="CX55" i="5"/>
  <c r="DC55" i="5"/>
  <c r="DI55" i="5"/>
  <c r="DN55" i="5"/>
  <c r="DS55" i="5"/>
  <c r="DY55" i="5"/>
  <c r="ED55" i="5"/>
  <c r="EI55" i="5"/>
  <c r="EO55" i="5"/>
  <c r="ET55" i="5"/>
  <c r="EY55" i="5"/>
  <c r="FE55" i="5"/>
  <c r="FJ55" i="5"/>
  <c r="FS58" i="5"/>
  <c r="FO58" i="5"/>
  <c r="FK58" i="5"/>
  <c r="FG58" i="5"/>
  <c r="FC58" i="5"/>
  <c r="EY58" i="5"/>
  <c r="EU58" i="5"/>
  <c r="EQ58" i="5"/>
  <c r="EM58" i="5"/>
  <c r="EI58" i="5"/>
  <c r="EE58" i="5"/>
  <c r="EA58" i="5"/>
  <c r="DW58" i="5"/>
  <c r="DS58" i="5"/>
  <c r="DO58" i="5"/>
  <c r="DK58" i="5"/>
  <c r="DG58" i="5"/>
  <c r="DC58" i="5"/>
  <c r="CY58" i="5"/>
  <c r="FP58" i="5"/>
  <c r="FJ58" i="5"/>
  <c r="FE58" i="5"/>
  <c r="EZ58" i="5"/>
  <c r="ET58" i="5"/>
  <c r="EO58" i="5"/>
  <c r="EJ58" i="5"/>
  <c r="ED58" i="5"/>
  <c r="DY58" i="5"/>
  <c r="DT58" i="5"/>
  <c r="DN58" i="5"/>
  <c r="DI58" i="5"/>
  <c r="DD58" i="5"/>
  <c r="CX58" i="5"/>
  <c r="C58" i="5"/>
  <c r="G58" i="5" s="1"/>
  <c r="DB58" i="5"/>
  <c r="DJ58" i="5"/>
  <c r="DQ58" i="5"/>
  <c r="DX58" i="5"/>
  <c r="EF58" i="5"/>
  <c r="EL58" i="5"/>
  <c r="ES58" i="5"/>
  <c r="FA58" i="5"/>
  <c r="FH58" i="5"/>
  <c r="FN58" i="5"/>
  <c r="FT59" i="5"/>
  <c r="FP59" i="5"/>
  <c r="FL59" i="5"/>
  <c r="FH59" i="5"/>
  <c r="FD59" i="5"/>
  <c r="EZ59" i="5"/>
  <c r="EV59" i="5"/>
  <c r="ER59" i="5"/>
  <c r="EN59" i="5"/>
  <c r="EJ59" i="5"/>
  <c r="EF59" i="5"/>
  <c r="EB59" i="5"/>
  <c r="DX59" i="5"/>
  <c r="DT59" i="5"/>
  <c r="DP59" i="5"/>
  <c r="DL59" i="5"/>
  <c r="DH59" i="5"/>
  <c r="DD59" i="5"/>
  <c r="CZ59" i="5"/>
  <c r="FQ59" i="5"/>
  <c r="FK59" i="5"/>
  <c r="FF59" i="5"/>
  <c r="FA59" i="5"/>
  <c r="EU59" i="5"/>
  <c r="EP59" i="5"/>
  <c r="EK59" i="5"/>
  <c r="EE59" i="5"/>
  <c r="DZ59" i="5"/>
  <c r="DU59" i="5"/>
  <c r="DO59" i="5"/>
  <c r="DJ59" i="5"/>
  <c r="DE59" i="5"/>
  <c r="CY59" i="5"/>
  <c r="DB59" i="5"/>
  <c r="DI59" i="5"/>
  <c r="DQ59" i="5"/>
  <c r="DW59" i="5"/>
  <c r="ED59" i="5"/>
  <c r="EL59" i="5"/>
  <c r="ES59" i="5"/>
  <c r="EY59" i="5"/>
  <c r="FG59" i="5"/>
  <c r="FN59" i="5"/>
  <c r="DH61" i="5"/>
  <c r="CZ62" i="5"/>
  <c r="DK62" i="5"/>
  <c r="DA63" i="5"/>
  <c r="DL63" i="5"/>
  <c r="DC65" i="5"/>
  <c r="DN65" i="5"/>
  <c r="DX65" i="5"/>
  <c r="EI65" i="5"/>
  <c r="ET65" i="5"/>
  <c r="FD65" i="5"/>
  <c r="FO65" i="5"/>
  <c r="FT68" i="5"/>
  <c r="FP68" i="5"/>
  <c r="FL68" i="5"/>
  <c r="DP68" i="5"/>
  <c r="DL68" i="5"/>
  <c r="DH68" i="5"/>
  <c r="DD68" i="5"/>
  <c r="CZ68" i="5"/>
  <c r="FO68" i="5"/>
  <c r="FJ68" i="5"/>
  <c r="DI68" i="5"/>
  <c r="DC68" i="5"/>
  <c r="CX68" i="5"/>
  <c r="FS68" i="5"/>
  <c r="FN68" i="5"/>
  <c r="FI68" i="5"/>
  <c r="DG68" i="5"/>
  <c r="DB68" i="5"/>
  <c r="CY68" i="5"/>
  <c r="DJ68" i="5"/>
  <c r="FK68" i="5"/>
  <c r="DB72" i="5"/>
  <c r="EH72" i="5"/>
  <c r="H60" i="5"/>
  <c r="DI60" i="5" s="1"/>
  <c r="DK61" i="5"/>
  <c r="DG61" i="5"/>
  <c r="DC61" i="5"/>
  <c r="CY61" i="5"/>
  <c r="CX61" i="5"/>
  <c r="DD61" i="5"/>
  <c r="DI61" i="5"/>
  <c r="CX62" i="5"/>
  <c r="DC62" i="5"/>
  <c r="DH62" i="5"/>
  <c r="DN62" i="5"/>
  <c r="DB63" i="5"/>
  <c r="DH63" i="5"/>
  <c r="DM63" i="5"/>
  <c r="C66" i="5"/>
  <c r="G66" i="5" s="1"/>
  <c r="FS67" i="5"/>
  <c r="FO67" i="5"/>
  <c r="FK67" i="5"/>
  <c r="FG67" i="5"/>
  <c r="FC67" i="5"/>
  <c r="EY67" i="5"/>
  <c r="EU67" i="5"/>
  <c r="EQ67" i="5"/>
  <c r="EM67" i="5"/>
  <c r="EI67" i="5"/>
  <c r="EE67" i="5"/>
  <c r="EA67" i="5"/>
  <c r="DW67" i="5"/>
  <c r="DS67" i="5"/>
  <c r="DO67" i="5"/>
  <c r="DK67" i="5"/>
  <c r="DG67" i="5"/>
  <c r="DC67" i="5"/>
  <c r="CY67" i="5"/>
  <c r="DA67" i="5"/>
  <c r="DF67" i="5"/>
  <c r="DL67" i="5"/>
  <c r="DQ67" i="5"/>
  <c r="DV67" i="5"/>
  <c r="EB67" i="5"/>
  <c r="EG67" i="5"/>
  <c r="EL67" i="5"/>
  <c r="ER67" i="5"/>
  <c r="EW67" i="5"/>
  <c r="FB67" i="5"/>
  <c r="FH67" i="5"/>
  <c r="FM67" i="5"/>
  <c r="FR67" i="5"/>
  <c r="DE70" i="5"/>
  <c r="FI70" i="5"/>
  <c r="C73" i="5"/>
  <c r="G73" i="5" s="1"/>
  <c r="DL74" i="5"/>
  <c r="EB74" i="5"/>
  <c r="ER74" i="5"/>
  <c r="FT75" i="5"/>
  <c r="FP75" i="5"/>
  <c r="FL75" i="5"/>
  <c r="FH75" i="5"/>
  <c r="FD75" i="5"/>
  <c r="EZ75" i="5"/>
  <c r="EV75" i="5"/>
  <c r="ER75" i="5"/>
  <c r="EN75" i="5"/>
  <c r="EJ75" i="5"/>
  <c r="EF75" i="5"/>
  <c r="EB75" i="5"/>
  <c r="DX75" i="5"/>
  <c r="DT75" i="5"/>
  <c r="DP75" i="5"/>
  <c r="DL75" i="5"/>
  <c r="DH75" i="5"/>
  <c r="DD75" i="5"/>
  <c r="CZ75" i="5"/>
  <c r="FS75" i="5"/>
  <c r="FO75" i="5"/>
  <c r="FK75" i="5"/>
  <c r="FG75" i="5"/>
  <c r="FC75" i="5"/>
  <c r="EY75" i="5"/>
  <c r="EU75" i="5"/>
  <c r="EQ75" i="5"/>
  <c r="EM75" i="5"/>
  <c r="EI75" i="5"/>
  <c r="EE75" i="5"/>
  <c r="EA75" i="5"/>
  <c r="DW75" i="5"/>
  <c r="DS75" i="5"/>
  <c r="DO75" i="5"/>
  <c r="DK75" i="5"/>
  <c r="DG75" i="5"/>
  <c r="DC75" i="5"/>
  <c r="CY75" i="5"/>
  <c r="FR75" i="5"/>
  <c r="FN75" i="5"/>
  <c r="FJ75" i="5"/>
  <c r="FF75" i="5"/>
  <c r="FB75" i="5"/>
  <c r="EX75" i="5"/>
  <c r="ET75" i="5"/>
  <c r="EP75" i="5"/>
  <c r="EL75" i="5"/>
  <c r="EH75" i="5"/>
  <c r="ED75" i="5"/>
  <c r="DZ75" i="5"/>
  <c r="DV75" i="5"/>
  <c r="DR75" i="5"/>
  <c r="DN75" i="5"/>
  <c r="DJ75" i="5"/>
  <c r="DF75" i="5"/>
  <c r="DB75" i="5"/>
  <c r="CX75" i="5"/>
  <c r="DI75" i="5"/>
  <c r="DY75" i="5"/>
  <c r="EO75" i="5"/>
  <c r="FE75" i="5"/>
  <c r="FT77" i="5"/>
  <c r="FP77" i="5"/>
  <c r="FL77" i="5"/>
  <c r="FH77" i="5"/>
  <c r="FD77" i="5"/>
  <c r="EZ77" i="5"/>
  <c r="EV77" i="5"/>
  <c r="ER77" i="5"/>
  <c r="EN77" i="5"/>
  <c r="EJ77" i="5"/>
  <c r="EF77" i="5"/>
  <c r="EB77" i="5"/>
  <c r="DX77" i="5"/>
  <c r="DT77" i="5"/>
  <c r="DP77" i="5"/>
  <c r="DL77" i="5"/>
  <c r="DH77" i="5"/>
  <c r="DD77" i="5"/>
  <c r="CZ77" i="5"/>
  <c r="FQ77" i="5"/>
  <c r="FK77" i="5"/>
  <c r="FF77" i="5"/>
  <c r="FA77" i="5"/>
  <c r="EU77" i="5"/>
  <c r="EP77" i="5"/>
  <c r="EK77" i="5"/>
  <c r="EE77" i="5"/>
  <c r="DZ77" i="5"/>
  <c r="DU77" i="5"/>
  <c r="DO77" i="5"/>
  <c r="DJ77" i="5"/>
  <c r="DE77" i="5"/>
  <c r="CY77" i="5"/>
  <c r="FO77" i="5"/>
  <c r="FJ77" i="5"/>
  <c r="FE77" i="5"/>
  <c r="EY77" i="5"/>
  <c r="ET77" i="5"/>
  <c r="EO77" i="5"/>
  <c r="EI77" i="5"/>
  <c r="ED77" i="5"/>
  <c r="DY77" i="5"/>
  <c r="DS77" i="5"/>
  <c r="DN77" i="5"/>
  <c r="DI77" i="5"/>
  <c r="DC77" i="5"/>
  <c r="CX77" i="5"/>
  <c r="FS77" i="5"/>
  <c r="FN77" i="5"/>
  <c r="FI77" i="5"/>
  <c r="FC77" i="5"/>
  <c r="EX77" i="5"/>
  <c r="ES77" i="5"/>
  <c r="EM77" i="5"/>
  <c r="EH77" i="5"/>
  <c r="EC77" i="5"/>
  <c r="DW77" i="5"/>
  <c r="DR77" i="5"/>
  <c r="DM77" i="5"/>
  <c r="DG77" i="5"/>
  <c r="DB77" i="5"/>
  <c r="DQ77" i="5"/>
  <c r="EL77" i="5"/>
  <c r="FG77" i="5"/>
  <c r="FQ78" i="5"/>
  <c r="FM78" i="5"/>
  <c r="FI78" i="5"/>
  <c r="FE78" i="5"/>
  <c r="FA78" i="5"/>
  <c r="EW78" i="5"/>
  <c r="ES78" i="5"/>
  <c r="EO78" i="5"/>
  <c r="EK78" i="5"/>
  <c r="EG78" i="5"/>
  <c r="EC78" i="5"/>
  <c r="DY78" i="5"/>
  <c r="DU78" i="5"/>
  <c r="DQ78" i="5"/>
  <c r="DM78" i="5"/>
  <c r="DI78" i="5"/>
  <c r="DE78" i="5"/>
  <c r="DA78" i="5"/>
  <c r="FT78" i="5"/>
  <c r="FS78" i="5"/>
  <c r="FN78" i="5"/>
  <c r="FH78" i="5"/>
  <c r="FC78" i="5"/>
  <c r="EX78" i="5"/>
  <c r="ER78" i="5"/>
  <c r="EM78" i="5"/>
  <c r="EH78" i="5"/>
  <c r="EB78" i="5"/>
  <c r="DW78" i="5"/>
  <c r="DR78" i="5"/>
  <c r="DL78" i="5"/>
  <c r="DG78" i="5"/>
  <c r="DB78" i="5"/>
  <c r="FR78" i="5"/>
  <c r="FL78" i="5"/>
  <c r="FG78" i="5"/>
  <c r="FB78" i="5"/>
  <c r="EV78" i="5"/>
  <c r="EQ78" i="5"/>
  <c r="EL78" i="5"/>
  <c r="EF78" i="5"/>
  <c r="EA78" i="5"/>
  <c r="DV78" i="5"/>
  <c r="DP78" i="5"/>
  <c r="DK78" i="5"/>
  <c r="DF78" i="5"/>
  <c r="CZ78" i="5"/>
  <c r="FP78" i="5"/>
  <c r="FK78" i="5"/>
  <c r="FF78" i="5"/>
  <c r="EZ78" i="5"/>
  <c r="EU78" i="5"/>
  <c r="EP78" i="5"/>
  <c r="EJ78" i="5"/>
  <c r="EE78" i="5"/>
  <c r="DZ78" i="5"/>
  <c r="DT78" i="5"/>
  <c r="DO78" i="5"/>
  <c r="DJ78" i="5"/>
  <c r="DD78" i="5"/>
  <c r="CY78" i="5"/>
  <c r="CX78" i="5"/>
  <c r="DS78" i="5"/>
  <c r="EN78" i="5"/>
  <c r="FJ78" i="5"/>
  <c r="DT79" i="5"/>
  <c r="EZ79" i="5"/>
  <c r="FS80" i="5"/>
  <c r="FO80" i="5"/>
  <c r="FK80" i="5"/>
  <c r="FG80" i="5"/>
  <c r="FC80" i="5"/>
  <c r="EY80" i="5"/>
  <c r="EU80" i="5"/>
  <c r="EQ80" i="5"/>
  <c r="EM80" i="5"/>
  <c r="EI80" i="5"/>
  <c r="EE80" i="5"/>
  <c r="EA80" i="5"/>
  <c r="DW80" i="5"/>
  <c r="DS80" i="5"/>
  <c r="DO80" i="5"/>
  <c r="DK80" i="5"/>
  <c r="DG80" i="5"/>
  <c r="DC80" i="5"/>
  <c r="CY80" i="5"/>
  <c r="FR80" i="5"/>
  <c r="FN80" i="5"/>
  <c r="FJ80" i="5"/>
  <c r="FF80" i="5"/>
  <c r="FB80" i="5"/>
  <c r="EX80" i="5"/>
  <c r="ET80" i="5"/>
  <c r="EP80" i="5"/>
  <c r="EL80" i="5"/>
  <c r="EH80" i="5"/>
  <c r="ED80" i="5"/>
  <c r="DZ80" i="5"/>
  <c r="DV80" i="5"/>
  <c r="DR80" i="5"/>
  <c r="DN80" i="5"/>
  <c r="DJ80" i="5"/>
  <c r="DF80" i="5"/>
  <c r="DB80" i="5"/>
  <c r="CX80" i="5"/>
  <c r="FM80" i="5"/>
  <c r="FE80" i="5"/>
  <c r="EW80" i="5"/>
  <c r="EO80" i="5"/>
  <c r="EG80" i="5"/>
  <c r="DY80" i="5"/>
  <c r="DQ80" i="5"/>
  <c r="DI80" i="5"/>
  <c r="DA80" i="5"/>
  <c r="FT80" i="5"/>
  <c r="FL80" i="5"/>
  <c r="FD80" i="5"/>
  <c r="EV80" i="5"/>
  <c r="EN80" i="5"/>
  <c r="EF80" i="5"/>
  <c r="DX80" i="5"/>
  <c r="DP80" i="5"/>
  <c r="DH80" i="5"/>
  <c r="CZ80" i="5"/>
  <c r="FQ80" i="5"/>
  <c r="FI80" i="5"/>
  <c r="FA80" i="5"/>
  <c r="ES80" i="5"/>
  <c r="EK80" i="5"/>
  <c r="EC80" i="5"/>
  <c r="DU80" i="5"/>
  <c r="DM80" i="5"/>
  <c r="DE80" i="5"/>
  <c r="DD80" i="5"/>
  <c r="EJ80" i="5"/>
  <c r="FP80" i="5"/>
  <c r="ED85" i="5"/>
  <c r="DP100" i="5"/>
  <c r="DL100" i="5"/>
  <c r="DH100" i="5"/>
  <c r="DD100" i="5"/>
  <c r="CZ100" i="5"/>
  <c r="DK100" i="5"/>
  <c r="DG100" i="5"/>
  <c r="DC100" i="5"/>
  <c r="CY100" i="5"/>
  <c r="DQ100" i="5"/>
  <c r="DI100" i="5"/>
  <c r="DA100" i="5"/>
  <c r="DF100" i="5"/>
  <c r="CX100" i="5"/>
  <c r="DE100" i="5"/>
  <c r="DB100" i="5"/>
  <c r="DJ100" i="5"/>
  <c r="DQ62" i="5"/>
  <c r="DM62" i="5"/>
  <c r="DI62" i="5"/>
  <c r="DE62" i="5"/>
  <c r="DA62" i="5"/>
  <c r="CY62" i="5"/>
  <c r="DD62" i="5"/>
  <c r="DJ62" i="5"/>
  <c r="DO62" i="5"/>
  <c r="DO63" i="5"/>
  <c r="DK63" i="5"/>
  <c r="DG63" i="5"/>
  <c r="DC63" i="5"/>
  <c r="CY63" i="5"/>
  <c r="CX63" i="5"/>
  <c r="DD63" i="5"/>
  <c r="DI63" i="5"/>
  <c r="DN63" i="5"/>
  <c r="DB67" i="5"/>
  <c r="DH67" i="5"/>
  <c r="DM67" i="5"/>
  <c r="DR67" i="5"/>
  <c r="DX67" i="5"/>
  <c r="EC67" i="5"/>
  <c r="EH67" i="5"/>
  <c r="EN67" i="5"/>
  <c r="ES67" i="5"/>
  <c r="EX67" i="5"/>
  <c r="FD67" i="5"/>
  <c r="FI67" i="5"/>
  <c r="FN67" i="5"/>
  <c r="FT67" i="5"/>
  <c r="FS70" i="5"/>
  <c r="FO70" i="5"/>
  <c r="FK70" i="5"/>
  <c r="DK70" i="5"/>
  <c r="DG70" i="5"/>
  <c r="DC70" i="5"/>
  <c r="CY70" i="5"/>
  <c r="FR70" i="5"/>
  <c r="FN70" i="5"/>
  <c r="FJ70" i="5"/>
  <c r="DJ70" i="5"/>
  <c r="DF70" i="5"/>
  <c r="DB70" i="5"/>
  <c r="CX70" i="5"/>
  <c r="CZ70" i="5"/>
  <c r="DH70" i="5"/>
  <c r="DP70" i="5"/>
  <c r="FL70" i="5"/>
  <c r="FT70" i="5"/>
  <c r="FR73" i="5"/>
  <c r="FN73" i="5"/>
  <c r="FJ73" i="5"/>
  <c r="FF73" i="5"/>
  <c r="FB73" i="5"/>
  <c r="EX73" i="5"/>
  <c r="ET73" i="5"/>
  <c r="EP73" i="5"/>
  <c r="EL73" i="5"/>
  <c r="EH73" i="5"/>
  <c r="ED73" i="5"/>
  <c r="DZ73" i="5"/>
  <c r="DV73" i="5"/>
  <c r="DR73" i="5"/>
  <c r="DN73" i="5"/>
  <c r="DJ73" i="5"/>
  <c r="DF73" i="5"/>
  <c r="DB73" i="5"/>
  <c r="CX73" i="5"/>
  <c r="FQ73" i="5"/>
  <c r="FM73" i="5"/>
  <c r="FI73" i="5"/>
  <c r="FE73" i="5"/>
  <c r="FA73" i="5"/>
  <c r="EW73" i="5"/>
  <c r="ES73" i="5"/>
  <c r="EO73" i="5"/>
  <c r="EK73" i="5"/>
  <c r="EG73" i="5"/>
  <c r="EC73" i="5"/>
  <c r="DY73" i="5"/>
  <c r="DU73" i="5"/>
  <c r="DQ73" i="5"/>
  <c r="DM73" i="5"/>
  <c r="DI73" i="5"/>
  <c r="DE73" i="5"/>
  <c r="DA73" i="5"/>
  <c r="FT73" i="5"/>
  <c r="FP73" i="5"/>
  <c r="FL73" i="5"/>
  <c r="FH73" i="5"/>
  <c r="FD73" i="5"/>
  <c r="EZ73" i="5"/>
  <c r="EV73" i="5"/>
  <c r="ER73" i="5"/>
  <c r="EN73" i="5"/>
  <c r="EJ73" i="5"/>
  <c r="EF73" i="5"/>
  <c r="EB73" i="5"/>
  <c r="DX73" i="5"/>
  <c r="DT73" i="5"/>
  <c r="DP73" i="5"/>
  <c r="DL73" i="5"/>
  <c r="DH73" i="5"/>
  <c r="DD73" i="5"/>
  <c r="CZ73" i="5"/>
  <c r="CY73" i="5"/>
  <c r="DO73" i="5"/>
  <c r="EE73" i="5"/>
  <c r="EU73" i="5"/>
  <c r="FK73" i="5"/>
  <c r="FS74" i="5"/>
  <c r="FO74" i="5"/>
  <c r="FK74" i="5"/>
  <c r="FG74" i="5"/>
  <c r="FC74" i="5"/>
  <c r="EY74" i="5"/>
  <c r="EU74" i="5"/>
  <c r="EQ74" i="5"/>
  <c r="EM74" i="5"/>
  <c r="EI74" i="5"/>
  <c r="EE74" i="5"/>
  <c r="EA74" i="5"/>
  <c r="DW74" i="5"/>
  <c r="DS74" i="5"/>
  <c r="DO74" i="5"/>
  <c r="DK74" i="5"/>
  <c r="DG74" i="5"/>
  <c r="DC74" i="5"/>
  <c r="CY74" i="5"/>
  <c r="FR74" i="5"/>
  <c r="FN74" i="5"/>
  <c r="FJ74" i="5"/>
  <c r="FF74" i="5"/>
  <c r="FB74" i="5"/>
  <c r="EX74" i="5"/>
  <c r="ET74" i="5"/>
  <c r="EP74" i="5"/>
  <c r="EL74" i="5"/>
  <c r="EH74" i="5"/>
  <c r="ED74" i="5"/>
  <c r="DZ74" i="5"/>
  <c r="DV74" i="5"/>
  <c r="DR74" i="5"/>
  <c r="DN74" i="5"/>
  <c r="DJ74" i="5"/>
  <c r="DF74" i="5"/>
  <c r="DB74" i="5"/>
  <c r="CX74" i="5"/>
  <c r="FQ74" i="5"/>
  <c r="FM74" i="5"/>
  <c r="FI74" i="5"/>
  <c r="FE74" i="5"/>
  <c r="FA74" i="5"/>
  <c r="EW74" i="5"/>
  <c r="ES74" i="5"/>
  <c r="EO74" i="5"/>
  <c r="EK74" i="5"/>
  <c r="EG74" i="5"/>
  <c r="EC74" i="5"/>
  <c r="DY74" i="5"/>
  <c r="DU74" i="5"/>
  <c r="DQ74" i="5"/>
  <c r="DM74" i="5"/>
  <c r="DI74" i="5"/>
  <c r="DE74" i="5"/>
  <c r="DA74" i="5"/>
  <c r="CZ74" i="5"/>
  <c r="DP74" i="5"/>
  <c r="EF74" i="5"/>
  <c r="EV74" i="5"/>
  <c r="FL74" i="5"/>
  <c r="DM75" i="5"/>
  <c r="EC75" i="5"/>
  <c r="ES75" i="5"/>
  <c r="FI75" i="5"/>
  <c r="DA77" i="5"/>
  <c r="DV77" i="5"/>
  <c r="EQ77" i="5"/>
  <c r="FM77" i="5"/>
  <c r="G78" i="5"/>
  <c r="DC78" i="5"/>
  <c r="DX78" i="5"/>
  <c r="ET78" i="5"/>
  <c r="FO78" i="5"/>
  <c r="EB79" i="5"/>
  <c r="DL80" i="5"/>
  <c r="ER80" i="5"/>
  <c r="FT81" i="5"/>
  <c r="FP81" i="5"/>
  <c r="FL81" i="5"/>
  <c r="FH81" i="5"/>
  <c r="FD81" i="5"/>
  <c r="EZ81" i="5"/>
  <c r="EV81" i="5"/>
  <c r="ER81" i="5"/>
  <c r="EN81" i="5"/>
  <c r="EJ81" i="5"/>
  <c r="EF81" i="5"/>
  <c r="EB81" i="5"/>
  <c r="DX81" i="5"/>
  <c r="DT81" i="5"/>
  <c r="DP81" i="5"/>
  <c r="DL81" i="5"/>
  <c r="DH81" i="5"/>
  <c r="DD81" i="5"/>
  <c r="CZ81" i="5"/>
  <c r="FS81" i="5"/>
  <c r="FO81" i="5"/>
  <c r="FK81" i="5"/>
  <c r="FG81" i="5"/>
  <c r="FC81" i="5"/>
  <c r="EY81" i="5"/>
  <c r="EU81" i="5"/>
  <c r="EQ81" i="5"/>
  <c r="EM81" i="5"/>
  <c r="EI81" i="5"/>
  <c r="EE81" i="5"/>
  <c r="EA81" i="5"/>
  <c r="DW81" i="5"/>
  <c r="DS81" i="5"/>
  <c r="DO81" i="5"/>
  <c r="DK81" i="5"/>
  <c r="DG81" i="5"/>
  <c r="DC81" i="5"/>
  <c r="CY81" i="5"/>
  <c r="FM81" i="5"/>
  <c r="FE81" i="5"/>
  <c r="EW81" i="5"/>
  <c r="EO81" i="5"/>
  <c r="EG81" i="5"/>
  <c r="DY81" i="5"/>
  <c r="DQ81" i="5"/>
  <c r="DI81" i="5"/>
  <c r="DA81" i="5"/>
  <c r="FR81" i="5"/>
  <c r="FJ81" i="5"/>
  <c r="FB81" i="5"/>
  <c r="ET81" i="5"/>
  <c r="EL81" i="5"/>
  <c r="ED81" i="5"/>
  <c r="DV81" i="5"/>
  <c r="DN81" i="5"/>
  <c r="DF81" i="5"/>
  <c r="CX81" i="5"/>
  <c r="FQ81" i="5"/>
  <c r="FI81" i="5"/>
  <c r="FA81" i="5"/>
  <c r="ES81" i="5"/>
  <c r="EK81" i="5"/>
  <c r="EC81" i="5"/>
  <c r="DU81" i="5"/>
  <c r="DM81" i="5"/>
  <c r="DE81" i="5"/>
  <c r="DZ81" i="5"/>
  <c r="FF81" i="5"/>
  <c r="FT83" i="5"/>
  <c r="FP83" i="5"/>
  <c r="FL83" i="5"/>
  <c r="FH83" i="5"/>
  <c r="FD83" i="5"/>
  <c r="EZ83" i="5"/>
  <c r="EV83" i="5"/>
  <c r="ER83" i="5"/>
  <c r="EN83" i="5"/>
  <c r="EJ83" i="5"/>
  <c r="EF83" i="5"/>
  <c r="EB83" i="5"/>
  <c r="DX83" i="5"/>
  <c r="DT83" i="5"/>
  <c r="DP83" i="5"/>
  <c r="DL83" i="5"/>
  <c r="DH83" i="5"/>
  <c r="DD83" i="5"/>
  <c r="CZ83" i="5"/>
  <c r="FS83" i="5"/>
  <c r="FO83" i="5"/>
  <c r="FK83" i="5"/>
  <c r="FG83" i="5"/>
  <c r="FC83" i="5"/>
  <c r="EY83" i="5"/>
  <c r="EU83" i="5"/>
  <c r="EQ83" i="5"/>
  <c r="EM83" i="5"/>
  <c r="EI83" i="5"/>
  <c r="EE83" i="5"/>
  <c r="EA83" i="5"/>
  <c r="DW83" i="5"/>
  <c r="DS83" i="5"/>
  <c r="DO83" i="5"/>
  <c r="DK83" i="5"/>
  <c r="DG83" i="5"/>
  <c r="DC83" i="5"/>
  <c r="CY83" i="5"/>
  <c r="FR83" i="5"/>
  <c r="FJ83" i="5"/>
  <c r="FB83" i="5"/>
  <c r="ET83" i="5"/>
  <c r="EL83" i="5"/>
  <c r="ED83" i="5"/>
  <c r="DV83" i="5"/>
  <c r="DN83" i="5"/>
  <c r="DF83" i="5"/>
  <c r="CX83" i="5"/>
  <c r="FQ83" i="5"/>
  <c r="FI83" i="5"/>
  <c r="FA83" i="5"/>
  <c r="ES83" i="5"/>
  <c r="EK83" i="5"/>
  <c r="EC83" i="5"/>
  <c r="DU83" i="5"/>
  <c r="DM83" i="5"/>
  <c r="DE83" i="5"/>
  <c r="FF83" i="5"/>
  <c r="EP83" i="5"/>
  <c r="DZ83" i="5"/>
  <c r="DJ83" i="5"/>
  <c r="FE83" i="5"/>
  <c r="EO83" i="5"/>
  <c r="DY83" i="5"/>
  <c r="DI83" i="5"/>
  <c r="FN83" i="5"/>
  <c r="EX83" i="5"/>
  <c r="EH83" i="5"/>
  <c r="DR83" i="5"/>
  <c r="DB83" i="5"/>
  <c r="EW83" i="5"/>
  <c r="FR79" i="5"/>
  <c r="FN79" i="5"/>
  <c r="FJ79" i="5"/>
  <c r="FF79" i="5"/>
  <c r="FB79" i="5"/>
  <c r="EX79" i="5"/>
  <c r="ET79" i="5"/>
  <c r="EP79" i="5"/>
  <c r="EL79" i="5"/>
  <c r="EH79" i="5"/>
  <c r="ED79" i="5"/>
  <c r="DZ79" i="5"/>
  <c r="DV79" i="5"/>
  <c r="DR79" i="5"/>
  <c r="DN79" i="5"/>
  <c r="DJ79" i="5"/>
  <c r="DF79" i="5"/>
  <c r="DB79" i="5"/>
  <c r="CX79" i="5"/>
  <c r="FQ79" i="5"/>
  <c r="FM79" i="5"/>
  <c r="FI79" i="5"/>
  <c r="FE79" i="5"/>
  <c r="FA79" i="5"/>
  <c r="EW79" i="5"/>
  <c r="ES79" i="5"/>
  <c r="EO79" i="5"/>
  <c r="EK79" i="5"/>
  <c r="EG79" i="5"/>
  <c r="EC79" i="5"/>
  <c r="DY79" i="5"/>
  <c r="DU79" i="5"/>
  <c r="DQ79" i="5"/>
  <c r="DM79" i="5"/>
  <c r="DI79" i="5"/>
  <c r="DE79" i="5"/>
  <c r="DA79" i="5"/>
  <c r="FO79" i="5"/>
  <c r="FG79" i="5"/>
  <c r="EY79" i="5"/>
  <c r="EQ79" i="5"/>
  <c r="EI79" i="5"/>
  <c r="EA79" i="5"/>
  <c r="DS79" i="5"/>
  <c r="DK79" i="5"/>
  <c r="DC79" i="5"/>
  <c r="FT79" i="5"/>
  <c r="FL79" i="5"/>
  <c r="FD79" i="5"/>
  <c r="EV79" i="5"/>
  <c r="EN79" i="5"/>
  <c r="EF79" i="5"/>
  <c r="DX79" i="5"/>
  <c r="DP79" i="5"/>
  <c r="DH79" i="5"/>
  <c r="CZ79" i="5"/>
  <c r="FS79" i="5"/>
  <c r="FK79" i="5"/>
  <c r="FC79" i="5"/>
  <c r="EU79" i="5"/>
  <c r="EM79" i="5"/>
  <c r="EE79" i="5"/>
  <c r="DW79" i="5"/>
  <c r="DO79" i="5"/>
  <c r="DG79" i="5"/>
  <c r="CY79" i="5"/>
  <c r="DD79" i="5"/>
  <c r="EJ79" i="5"/>
  <c r="FP79" i="5"/>
  <c r="FQ85" i="5"/>
  <c r="FI85" i="5"/>
  <c r="FA85" i="5"/>
  <c r="ES85" i="5"/>
  <c r="EK85" i="5"/>
  <c r="EC85" i="5"/>
  <c r="DU85" i="5"/>
  <c r="DM85" i="5"/>
  <c r="DE85" i="5"/>
  <c r="FN85" i="5"/>
  <c r="FF85" i="5"/>
  <c r="EX85" i="5"/>
  <c r="EP85" i="5"/>
  <c r="EH85" i="5"/>
  <c r="DZ85" i="5"/>
  <c r="DR85" i="5"/>
  <c r="DJ85" i="5"/>
  <c r="DB85" i="5"/>
  <c r="FE85" i="5"/>
  <c r="EO85" i="5"/>
  <c r="DY85" i="5"/>
  <c r="DI85" i="5"/>
  <c r="FR85" i="5"/>
  <c r="FB85" i="5"/>
  <c r="EL85" i="5"/>
  <c r="DV85" i="5"/>
  <c r="DF85" i="5"/>
  <c r="FM85" i="5"/>
  <c r="EW85" i="5"/>
  <c r="EG85" i="5"/>
  <c r="DQ85" i="5"/>
  <c r="DA85" i="5"/>
  <c r="CX85" i="5"/>
  <c r="FJ85" i="5"/>
  <c r="C92" i="5"/>
  <c r="G92" i="5" s="1"/>
  <c r="DR92" i="5"/>
  <c r="FR93" i="5"/>
  <c r="FN93" i="5"/>
  <c r="FJ93" i="5"/>
  <c r="FF93" i="5"/>
  <c r="FB93" i="5"/>
  <c r="EX93" i="5"/>
  <c r="ET93" i="5"/>
  <c r="EP93" i="5"/>
  <c r="EL93" i="5"/>
  <c r="EH93" i="5"/>
  <c r="ED93" i="5"/>
  <c r="DZ93" i="5"/>
  <c r="DV93" i="5"/>
  <c r="DR93" i="5"/>
  <c r="DN93" i="5"/>
  <c r="DJ93" i="5"/>
  <c r="DF93" i="5"/>
  <c r="DB93" i="5"/>
  <c r="CX93" i="5"/>
  <c r="FQ93" i="5"/>
  <c r="FM93" i="5"/>
  <c r="FI93" i="5"/>
  <c r="FE93" i="5"/>
  <c r="FA93" i="5"/>
  <c r="EW93" i="5"/>
  <c r="ES93" i="5"/>
  <c r="EO93" i="5"/>
  <c r="EK93" i="5"/>
  <c r="EG93" i="5"/>
  <c r="EC93" i="5"/>
  <c r="DY93" i="5"/>
  <c r="DU93" i="5"/>
  <c r="DQ93" i="5"/>
  <c r="DM93" i="5"/>
  <c r="DI93" i="5"/>
  <c r="DE93" i="5"/>
  <c r="DA93" i="5"/>
  <c r="FO93" i="5"/>
  <c r="FG93" i="5"/>
  <c r="EY93" i="5"/>
  <c r="EQ93" i="5"/>
  <c r="EI93" i="5"/>
  <c r="EA93" i="5"/>
  <c r="DS93" i="5"/>
  <c r="DK93" i="5"/>
  <c r="DC93" i="5"/>
  <c r="FT93" i="5"/>
  <c r="FL93" i="5"/>
  <c r="FD93" i="5"/>
  <c r="EV93" i="5"/>
  <c r="EN93" i="5"/>
  <c r="EF93" i="5"/>
  <c r="DX93" i="5"/>
  <c r="DP93" i="5"/>
  <c r="DH93" i="5"/>
  <c r="CZ93" i="5"/>
  <c r="FS93" i="5"/>
  <c r="FK93" i="5"/>
  <c r="FC93" i="5"/>
  <c r="EU93" i="5"/>
  <c r="EM93" i="5"/>
  <c r="EE93" i="5"/>
  <c r="DW93" i="5"/>
  <c r="DO93" i="5"/>
  <c r="DG93" i="5"/>
  <c r="CY93" i="5"/>
  <c r="FH93" i="5"/>
  <c r="EB93" i="5"/>
  <c r="EZ93" i="5"/>
  <c r="DT93" i="5"/>
  <c r="ER93" i="5"/>
  <c r="DL93" i="5"/>
  <c r="DD93" i="5"/>
  <c r="CZ55" i="5"/>
  <c r="DD55" i="5"/>
  <c r="DH55" i="5"/>
  <c r="DL55" i="5"/>
  <c r="DP55" i="5"/>
  <c r="DT55" i="5"/>
  <c r="DX55" i="5"/>
  <c r="EB55" i="5"/>
  <c r="EF55" i="5"/>
  <c r="EJ55" i="5"/>
  <c r="EN55" i="5"/>
  <c r="ER55" i="5"/>
  <c r="EV55" i="5"/>
  <c r="EZ55" i="5"/>
  <c r="FD55" i="5"/>
  <c r="FH55" i="5"/>
  <c r="FL55" i="5"/>
  <c r="FP55" i="5"/>
  <c r="C83" i="5"/>
  <c r="G83" i="5" s="1"/>
  <c r="EJ93" i="5"/>
  <c r="H76" i="5"/>
  <c r="DH76" i="5" s="1"/>
  <c r="H84" i="5"/>
  <c r="DC84" i="5" s="1"/>
  <c r="FP93" i="5"/>
  <c r="FT85" i="5"/>
  <c r="H86" i="5"/>
  <c r="DK86" i="5" s="1"/>
  <c r="H89" i="5"/>
  <c r="DI89" i="5" s="1"/>
  <c r="EF102" i="5"/>
  <c r="FA104" i="5"/>
  <c r="C85" i="5"/>
  <c r="G85" i="5" s="1"/>
  <c r="H87" i="5"/>
  <c r="DB87" i="5" s="1"/>
  <c r="FM91" i="5"/>
  <c r="FE91" i="5"/>
  <c r="EW91" i="5"/>
  <c r="CX91" i="5"/>
  <c r="DN91" i="5"/>
  <c r="ED91" i="5"/>
  <c r="ET91" i="5"/>
  <c r="FT94" i="5"/>
  <c r="FP94" i="5"/>
  <c r="FL94" i="5"/>
  <c r="FH94" i="5"/>
  <c r="FD94" i="5"/>
  <c r="EZ94" i="5"/>
  <c r="EV94" i="5"/>
  <c r="ER94" i="5"/>
  <c r="EN94" i="5"/>
  <c r="EJ94" i="5"/>
  <c r="FS94" i="5"/>
  <c r="FO94" i="5"/>
  <c r="FK94" i="5"/>
  <c r="FG94" i="5"/>
  <c r="FC94" i="5"/>
  <c r="EY94" i="5"/>
  <c r="EU94" i="5"/>
  <c r="EQ94" i="5"/>
  <c r="EM94" i="5"/>
  <c r="EI94" i="5"/>
  <c r="EE94" i="5"/>
  <c r="FR94" i="5"/>
  <c r="FJ94" i="5"/>
  <c r="FB94" i="5"/>
  <c r="ET94" i="5"/>
  <c r="EL94" i="5"/>
  <c r="EF94" i="5"/>
  <c r="EA94" i="5"/>
  <c r="DW94" i="5"/>
  <c r="DS94" i="5"/>
  <c r="DO94" i="5"/>
  <c r="DK94" i="5"/>
  <c r="DG94" i="5"/>
  <c r="DC94" i="5"/>
  <c r="CY94" i="5"/>
  <c r="FQ94" i="5"/>
  <c r="FI94" i="5"/>
  <c r="FA94" i="5"/>
  <c r="ES94" i="5"/>
  <c r="EK94" i="5"/>
  <c r="ED94" i="5"/>
  <c r="DZ94" i="5"/>
  <c r="DV94" i="5"/>
  <c r="DR94" i="5"/>
  <c r="DN94" i="5"/>
  <c r="DJ94" i="5"/>
  <c r="DF94" i="5"/>
  <c r="DB94" i="5"/>
  <c r="CX94" i="5"/>
  <c r="FN94" i="5"/>
  <c r="EX94" i="5"/>
  <c r="EH94" i="5"/>
  <c r="DY94" i="5"/>
  <c r="DQ94" i="5"/>
  <c r="DI94" i="5"/>
  <c r="DA94" i="5"/>
  <c r="FM94" i="5"/>
  <c r="EW94" i="5"/>
  <c r="EG94" i="5"/>
  <c r="DX94" i="5"/>
  <c r="DP94" i="5"/>
  <c r="DH94" i="5"/>
  <c r="CZ94" i="5"/>
  <c r="FF94" i="5"/>
  <c r="EP94" i="5"/>
  <c r="EC94" i="5"/>
  <c r="DU94" i="5"/>
  <c r="DM94" i="5"/>
  <c r="DE94" i="5"/>
  <c r="DD94" i="5"/>
  <c r="EO94" i="5"/>
  <c r="H96" i="5"/>
  <c r="EU96" i="5" s="1"/>
  <c r="DI96" i="5"/>
  <c r="FA96" i="5"/>
  <c r="CZ96" i="5"/>
  <c r="H101" i="5"/>
  <c r="ED101" i="5" s="1"/>
  <c r="FR102" i="5"/>
  <c r="FN102" i="5"/>
  <c r="FJ102" i="5"/>
  <c r="FF102" i="5"/>
  <c r="FB102" i="5"/>
  <c r="EX102" i="5"/>
  <c r="ET102" i="5"/>
  <c r="EP102" i="5"/>
  <c r="EL102" i="5"/>
  <c r="EH102" i="5"/>
  <c r="ED102" i="5"/>
  <c r="DZ102" i="5"/>
  <c r="DV102" i="5"/>
  <c r="DR102" i="5"/>
  <c r="DN102" i="5"/>
  <c r="DJ102" i="5"/>
  <c r="DF102" i="5"/>
  <c r="DB102" i="5"/>
  <c r="CX102" i="5"/>
  <c r="FQ102" i="5"/>
  <c r="FM102" i="5"/>
  <c r="FI102" i="5"/>
  <c r="FE102" i="5"/>
  <c r="FA102" i="5"/>
  <c r="EW102" i="5"/>
  <c r="ES102" i="5"/>
  <c r="EO102" i="5"/>
  <c r="EK102" i="5"/>
  <c r="EG102" i="5"/>
  <c r="EC102" i="5"/>
  <c r="DY102" i="5"/>
  <c r="DU102" i="5"/>
  <c r="DQ102" i="5"/>
  <c r="DM102" i="5"/>
  <c r="DI102" i="5"/>
  <c r="DE102" i="5"/>
  <c r="DA102" i="5"/>
  <c r="FS102" i="5"/>
  <c r="FK102" i="5"/>
  <c r="FC102" i="5"/>
  <c r="EU102" i="5"/>
  <c r="EM102" i="5"/>
  <c r="EE102" i="5"/>
  <c r="DW102" i="5"/>
  <c r="DO102" i="5"/>
  <c r="DG102" i="5"/>
  <c r="CY102" i="5"/>
  <c r="FP102" i="5"/>
  <c r="FH102" i="5"/>
  <c r="EZ102" i="5"/>
  <c r="ER102" i="5"/>
  <c r="EJ102" i="5"/>
  <c r="EB102" i="5"/>
  <c r="DT102" i="5"/>
  <c r="DL102" i="5"/>
  <c r="DD102" i="5"/>
  <c r="FG102" i="5"/>
  <c r="EQ102" i="5"/>
  <c r="EA102" i="5"/>
  <c r="DK102" i="5"/>
  <c r="FT102" i="5"/>
  <c r="FD102" i="5"/>
  <c r="EN102" i="5"/>
  <c r="DX102" i="5"/>
  <c r="DH102" i="5"/>
  <c r="FO102" i="5"/>
  <c r="EY102" i="5"/>
  <c r="EI102" i="5"/>
  <c r="DS102" i="5"/>
  <c r="DC102" i="5"/>
  <c r="CZ102" i="5"/>
  <c r="FL102" i="5"/>
  <c r="FL104" i="5"/>
  <c r="EQ104" i="5"/>
  <c r="DW104" i="5"/>
  <c r="DG104" i="5"/>
  <c r="FK104" i="5"/>
  <c r="EO104" i="5"/>
  <c r="DV104" i="5"/>
  <c r="DF104" i="5"/>
  <c r="DO104" i="5"/>
  <c r="FQ95" i="5"/>
  <c r="FM95" i="5"/>
  <c r="FI95" i="5"/>
  <c r="FE95" i="5"/>
  <c r="FA95" i="5"/>
  <c r="EW95" i="5"/>
  <c r="ES95" i="5"/>
  <c r="EO95" i="5"/>
  <c r="EK95" i="5"/>
  <c r="EG95" i="5"/>
  <c r="EC95" i="5"/>
  <c r="DY95" i="5"/>
  <c r="DU95" i="5"/>
  <c r="DQ95" i="5"/>
  <c r="DM95" i="5"/>
  <c r="DI95" i="5"/>
  <c r="DE95" i="5"/>
  <c r="DA95" i="5"/>
  <c r="FT95" i="5"/>
  <c r="FP95" i="5"/>
  <c r="FL95" i="5"/>
  <c r="FH95" i="5"/>
  <c r="FD95" i="5"/>
  <c r="EZ95" i="5"/>
  <c r="EV95" i="5"/>
  <c r="ER95" i="5"/>
  <c r="EN95" i="5"/>
  <c r="EJ95" i="5"/>
  <c r="EF95" i="5"/>
  <c r="EB95" i="5"/>
  <c r="DX95" i="5"/>
  <c r="DT95" i="5"/>
  <c r="DP95" i="5"/>
  <c r="DL95" i="5"/>
  <c r="DH95" i="5"/>
  <c r="DD95" i="5"/>
  <c r="CZ95" i="5"/>
  <c r="FS95" i="5"/>
  <c r="FK95" i="5"/>
  <c r="FC95" i="5"/>
  <c r="EU95" i="5"/>
  <c r="EM95" i="5"/>
  <c r="EE95" i="5"/>
  <c r="DW95" i="5"/>
  <c r="DO95" i="5"/>
  <c r="DG95" i="5"/>
  <c r="CY95" i="5"/>
  <c r="FR95" i="5"/>
  <c r="FJ95" i="5"/>
  <c r="FB95" i="5"/>
  <c r="ET95" i="5"/>
  <c r="EL95" i="5"/>
  <c r="ED95" i="5"/>
  <c r="DV95" i="5"/>
  <c r="DN95" i="5"/>
  <c r="DF95" i="5"/>
  <c r="CX95" i="5"/>
  <c r="DK95" i="5"/>
  <c r="EA95" i="5"/>
  <c r="EQ95" i="5"/>
  <c r="FG95" i="5"/>
  <c r="FS99" i="5"/>
  <c r="FO99" i="5"/>
  <c r="FK99" i="5"/>
  <c r="FG99" i="5"/>
  <c r="FC99" i="5"/>
  <c r="EY99" i="5"/>
  <c r="EU99" i="5"/>
  <c r="EQ99" i="5"/>
  <c r="EM99" i="5"/>
  <c r="EI99" i="5"/>
  <c r="EE99" i="5"/>
  <c r="EA99" i="5"/>
  <c r="DW99" i="5"/>
  <c r="DS99" i="5"/>
  <c r="DO99" i="5"/>
  <c r="DK99" i="5"/>
  <c r="DG99" i="5"/>
  <c r="DC99" i="5"/>
  <c r="CY99" i="5"/>
  <c r="FR99" i="5"/>
  <c r="FN99" i="5"/>
  <c r="FJ99" i="5"/>
  <c r="FF99" i="5"/>
  <c r="FB99" i="5"/>
  <c r="EX99" i="5"/>
  <c r="ET99" i="5"/>
  <c r="EP99" i="5"/>
  <c r="EL99" i="5"/>
  <c r="EH99" i="5"/>
  <c r="ED99" i="5"/>
  <c r="DZ99" i="5"/>
  <c r="DV99" i="5"/>
  <c r="DR99" i="5"/>
  <c r="DN99" i="5"/>
  <c r="DJ99" i="5"/>
  <c r="DF99" i="5"/>
  <c r="DB99" i="5"/>
  <c r="CX99" i="5"/>
  <c r="FT99" i="5"/>
  <c r="FL99" i="5"/>
  <c r="FD99" i="5"/>
  <c r="EV99" i="5"/>
  <c r="EN99" i="5"/>
  <c r="EF99" i="5"/>
  <c r="DX99" i="5"/>
  <c r="DP99" i="5"/>
  <c r="DH99" i="5"/>
  <c r="CZ99" i="5"/>
  <c r="FQ99" i="5"/>
  <c r="FI99" i="5"/>
  <c r="FA99" i="5"/>
  <c r="ES99" i="5"/>
  <c r="EK99" i="5"/>
  <c r="EC99" i="5"/>
  <c r="DU99" i="5"/>
  <c r="DM99" i="5"/>
  <c r="DE99" i="5"/>
  <c r="DA99" i="5"/>
  <c r="DQ99" i="5"/>
  <c r="EG99" i="5"/>
  <c r="EW99" i="5"/>
  <c r="FM99" i="5"/>
  <c r="G101" i="5"/>
  <c r="CY85" i="5"/>
  <c r="DC85" i="5"/>
  <c r="DG85" i="5"/>
  <c r="DK85" i="5"/>
  <c r="DO85" i="5"/>
  <c r="DS85" i="5"/>
  <c r="DW85" i="5"/>
  <c r="EA85" i="5"/>
  <c r="EE85" i="5"/>
  <c r="EI85" i="5"/>
  <c r="EM85" i="5"/>
  <c r="EQ85" i="5"/>
  <c r="EU85" i="5"/>
  <c r="EY85" i="5"/>
  <c r="FC85" i="5"/>
  <c r="FG85" i="5"/>
  <c r="FK85" i="5"/>
  <c r="FO85" i="5"/>
  <c r="FS85" i="5"/>
  <c r="CX88" i="5"/>
  <c r="FS90" i="5"/>
  <c r="FO90" i="5"/>
  <c r="FK90" i="5"/>
  <c r="FG90" i="5"/>
  <c r="FC90" i="5"/>
  <c r="EY90" i="5"/>
  <c r="EU90" i="5"/>
  <c r="EQ90" i="5"/>
  <c r="EM90" i="5"/>
  <c r="EI90" i="5"/>
  <c r="EE90" i="5"/>
  <c r="EA90" i="5"/>
  <c r="DW90" i="5"/>
  <c r="DS90" i="5"/>
  <c r="DO90" i="5"/>
  <c r="DK90" i="5"/>
  <c r="DG90" i="5"/>
  <c r="DC90" i="5"/>
  <c r="CY90" i="5"/>
  <c r="FR90" i="5"/>
  <c r="FN90" i="5"/>
  <c r="FJ90" i="5"/>
  <c r="FF90" i="5"/>
  <c r="FB90" i="5"/>
  <c r="EX90" i="5"/>
  <c r="ET90" i="5"/>
  <c r="EP90" i="5"/>
  <c r="EL90" i="5"/>
  <c r="EH90" i="5"/>
  <c r="ED90" i="5"/>
  <c r="DZ90" i="5"/>
  <c r="DV90" i="5"/>
  <c r="DR90" i="5"/>
  <c r="DN90" i="5"/>
  <c r="DJ90" i="5"/>
  <c r="DF90" i="5"/>
  <c r="DB90" i="5"/>
  <c r="CX90" i="5"/>
  <c r="DD90" i="5"/>
  <c r="DL90" i="5"/>
  <c r="DT90" i="5"/>
  <c r="EB90" i="5"/>
  <c r="EJ90" i="5"/>
  <c r="ER90" i="5"/>
  <c r="EZ90" i="5"/>
  <c r="FH90" i="5"/>
  <c r="FP90" i="5"/>
  <c r="FT91" i="5"/>
  <c r="FP91" i="5"/>
  <c r="FL91" i="5"/>
  <c r="FH91" i="5"/>
  <c r="FD91" i="5"/>
  <c r="EZ91" i="5"/>
  <c r="EV91" i="5"/>
  <c r="ER91" i="5"/>
  <c r="EN91" i="5"/>
  <c r="EJ91" i="5"/>
  <c r="EF91" i="5"/>
  <c r="EB91" i="5"/>
  <c r="DX91" i="5"/>
  <c r="DT91" i="5"/>
  <c r="DP91" i="5"/>
  <c r="DL91" i="5"/>
  <c r="DH91" i="5"/>
  <c r="DD91" i="5"/>
  <c r="CZ91" i="5"/>
  <c r="FS91" i="5"/>
  <c r="FO91" i="5"/>
  <c r="FK91" i="5"/>
  <c r="FG91" i="5"/>
  <c r="FC91" i="5"/>
  <c r="EY91" i="5"/>
  <c r="EU91" i="5"/>
  <c r="EQ91" i="5"/>
  <c r="EM91" i="5"/>
  <c r="EI91" i="5"/>
  <c r="EE91" i="5"/>
  <c r="EA91" i="5"/>
  <c r="DW91" i="5"/>
  <c r="DS91" i="5"/>
  <c r="DO91" i="5"/>
  <c r="DK91" i="5"/>
  <c r="DG91" i="5"/>
  <c r="DC91" i="5"/>
  <c r="CY91" i="5"/>
  <c r="DB91" i="5"/>
  <c r="DJ91" i="5"/>
  <c r="DR91" i="5"/>
  <c r="DZ91" i="5"/>
  <c r="EH91" i="5"/>
  <c r="EP91" i="5"/>
  <c r="EX91" i="5"/>
  <c r="FF91" i="5"/>
  <c r="FN91" i="5"/>
  <c r="FQ92" i="5"/>
  <c r="FM92" i="5"/>
  <c r="FI92" i="5"/>
  <c r="FE92" i="5"/>
  <c r="FA92" i="5"/>
  <c r="EW92" i="5"/>
  <c r="ES92" i="5"/>
  <c r="EO92" i="5"/>
  <c r="EK92" i="5"/>
  <c r="EG92" i="5"/>
  <c r="EC92" i="5"/>
  <c r="DY92" i="5"/>
  <c r="DU92" i="5"/>
  <c r="DQ92" i="5"/>
  <c r="DM92" i="5"/>
  <c r="DI92" i="5"/>
  <c r="DE92" i="5"/>
  <c r="DA92" i="5"/>
  <c r="FT92" i="5"/>
  <c r="FP92" i="5"/>
  <c r="FL92" i="5"/>
  <c r="FH92" i="5"/>
  <c r="FD92" i="5"/>
  <c r="EZ92" i="5"/>
  <c r="EV92" i="5"/>
  <c r="ER92" i="5"/>
  <c r="EN92" i="5"/>
  <c r="EJ92" i="5"/>
  <c r="EF92" i="5"/>
  <c r="EB92" i="5"/>
  <c r="DX92" i="5"/>
  <c r="DT92" i="5"/>
  <c r="DP92" i="5"/>
  <c r="DL92" i="5"/>
  <c r="DH92" i="5"/>
  <c r="DD92" i="5"/>
  <c r="CZ92" i="5"/>
  <c r="CX92" i="5"/>
  <c r="DF92" i="5"/>
  <c r="DN92" i="5"/>
  <c r="DV92" i="5"/>
  <c r="ED92" i="5"/>
  <c r="EL92" i="5"/>
  <c r="ET92" i="5"/>
  <c r="FB92" i="5"/>
  <c r="FJ92" i="5"/>
  <c r="FR92" i="5"/>
  <c r="DB95" i="5"/>
  <c r="DR95" i="5"/>
  <c r="EH95" i="5"/>
  <c r="EX95" i="5"/>
  <c r="FN95" i="5"/>
  <c r="FM97" i="5"/>
  <c r="FE97" i="5"/>
  <c r="EW97" i="5"/>
  <c r="EO97" i="5"/>
  <c r="EG97" i="5"/>
  <c r="DY97" i="5"/>
  <c r="DQ97" i="5"/>
  <c r="DI97" i="5"/>
  <c r="DA97" i="5"/>
  <c r="CX97" i="5"/>
  <c r="DN97" i="5"/>
  <c r="ED97" i="5"/>
  <c r="ET97" i="5"/>
  <c r="FJ97" i="5"/>
  <c r="DD99" i="5"/>
  <c r="DT99" i="5"/>
  <c r="EJ99" i="5"/>
  <c r="EZ99" i="5"/>
  <c r="FP99" i="5"/>
  <c r="FR106" i="5"/>
  <c r="FJ106" i="5"/>
  <c r="FB106" i="5"/>
  <c r="ET106" i="5"/>
  <c r="EL106" i="5"/>
  <c r="ED106" i="5"/>
  <c r="DV106" i="5"/>
  <c r="DN106" i="5"/>
  <c r="DF106" i="5"/>
  <c r="CX106" i="5"/>
  <c r="FO106" i="5"/>
  <c r="FG106" i="5"/>
  <c r="EY106" i="5"/>
  <c r="EQ106" i="5"/>
  <c r="EI106" i="5"/>
  <c r="EA106" i="5"/>
  <c r="DS106" i="5"/>
  <c r="DK106" i="5"/>
  <c r="DC106" i="5"/>
  <c r="FN106" i="5"/>
  <c r="FF106" i="5"/>
  <c r="EX106" i="5"/>
  <c r="EP106" i="5"/>
  <c r="EH106" i="5"/>
  <c r="DZ106" i="5"/>
  <c r="DR106" i="5"/>
  <c r="DJ106" i="5"/>
  <c r="DB106" i="5"/>
  <c r="FK106" i="5"/>
  <c r="EE106" i="5"/>
  <c r="CY106" i="5"/>
  <c r="FC106" i="5"/>
  <c r="DW106" i="5"/>
  <c r="DO106" i="5"/>
  <c r="FR107" i="5"/>
  <c r="FN107" i="5"/>
  <c r="FJ107" i="5"/>
  <c r="FF107" i="5"/>
  <c r="FB107" i="5"/>
  <c r="EX107" i="5"/>
  <c r="ET107" i="5"/>
  <c r="EP107" i="5"/>
  <c r="EL107" i="5"/>
  <c r="EH107" i="5"/>
  <c r="ED107" i="5"/>
  <c r="DZ107" i="5"/>
  <c r="DV107" i="5"/>
  <c r="DR107" i="5"/>
  <c r="DN107" i="5"/>
  <c r="DJ107" i="5"/>
  <c r="DF107" i="5"/>
  <c r="DB107" i="5"/>
  <c r="CX107" i="5"/>
  <c r="FQ107" i="5"/>
  <c r="FM107" i="5"/>
  <c r="FI107" i="5"/>
  <c r="FE107" i="5"/>
  <c r="FA107" i="5"/>
  <c r="EW107" i="5"/>
  <c r="ES107" i="5"/>
  <c r="EO107" i="5"/>
  <c r="EK107" i="5"/>
  <c r="EG107" i="5"/>
  <c r="EC107" i="5"/>
  <c r="DY107" i="5"/>
  <c r="DU107" i="5"/>
  <c r="DQ107" i="5"/>
  <c r="DM107" i="5"/>
  <c r="DI107" i="5"/>
  <c r="DE107" i="5"/>
  <c r="DA107" i="5"/>
  <c r="FT107" i="5"/>
  <c r="FL107" i="5"/>
  <c r="FD107" i="5"/>
  <c r="EV107" i="5"/>
  <c r="EN107" i="5"/>
  <c r="EF107" i="5"/>
  <c r="DX107" i="5"/>
  <c r="DP107" i="5"/>
  <c r="DH107" i="5"/>
  <c r="CZ107" i="5"/>
  <c r="FS107" i="5"/>
  <c r="FK107" i="5"/>
  <c r="FC107" i="5"/>
  <c r="EU107" i="5"/>
  <c r="EM107" i="5"/>
  <c r="EE107" i="5"/>
  <c r="DW107" i="5"/>
  <c r="DO107" i="5"/>
  <c r="DG107" i="5"/>
  <c r="CY107" i="5"/>
  <c r="FP107" i="5"/>
  <c r="FH107" i="5"/>
  <c r="EZ107" i="5"/>
  <c r="ER107" i="5"/>
  <c r="EJ107" i="5"/>
  <c r="EB107" i="5"/>
  <c r="DT107" i="5"/>
  <c r="DL107" i="5"/>
  <c r="DD107" i="5"/>
  <c r="EY107" i="5"/>
  <c r="DS107" i="5"/>
  <c r="EQ107" i="5"/>
  <c r="DK107" i="5"/>
  <c r="FO107" i="5"/>
  <c r="EI107" i="5"/>
  <c r="DC107" i="5"/>
  <c r="EA107" i="5"/>
  <c r="CZ85" i="5"/>
  <c r="DD85" i="5"/>
  <c r="DH85" i="5"/>
  <c r="DL85" i="5"/>
  <c r="DP85" i="5"/>
  <c r="DT85" i="5"/>
  <c r="DX85" i="5"/>
  <c r="EB85" i="5"/>
  <c r="EF85" i="5"/>
  <c r="EJ85" i="5"/>
  <c r="EN85" i="5"/>
  <c r="ER85" i="5"/>
  <c r="EV85" i="5"/>
  <c r="EZ85" i="5"/>
  <c r="FD85" i="5"/>
  <c r="FH85" i="5"/>
  <c r="FL85" i="5"/>
  <c r="FP85" i="5"/>
  <c r="DE90" i="5"/>
  <c r="DM90" i="5"/>
  <c r="DU90" i="5"/>
  <c r="EC90" i="5"/>
  <c r="EK90" i="5"/>
  <c r="ES90" i="5"/>
  <c r="FA90" i="5"/>
  <c r="FI90" i="5"/>
  <c r="FQ90" i="5"/>
  <c r="DE91" i="5"/>
  <c r="DM91" i="5"/>
  <c r="DU91" i="5"/>
  <c r="EC91" i="5"/>
  <c r="EK91" i="5"/>
  <c r="ES91" i="5"/>
  <c r="FA91" i="5"/>
  <c r="FI91" i="5"/>
  <c r="FQ91" i="5"/>
  <c r="CY92" i="5"/>
  <c r="DG92" i="5"/>
  <c r="DO92" i="5"/>
  <c r="DW92" i="5"/>
  <c r="EE92" i="5"/>
  <c r="EM92" i="5"/>
  <c r="EU92" i="5"/>
  <c r="FC92" i="5"/>
  <c r="FK92" i="5"/>
  <c r="FS92" i="5"/>
  <c r="DC95" i="5"/>
  <c r="DS95" i="5"/>
  <c r="EI95" i="5"/>
  <c r="EY95" i="5"/>
  <c r="FO95" i="5"/>
  <c r="DE97" i="5"/>
  <c r="DU97" i="5"/>
  <c r="EK97" i="5"/>
  <c r="FA97" i="5"/>
  <c r="FQ97" i="5"/>
  <c r="DI99" i="5"/>
  <c r="DY99" i="5"/>
  <c r="EO99" i="5"/>
  <c r="FE99" i="5"/>
  <c r="FR104" i="5"/>
  <c r="FN104" i="5"/>
  <c r="FJ104" i="5"/>
  <c r="FF104" i="5"/>
  <c r="FB104" i="5"/>
  <c r="EX104" i="5"/>
  <c r="ET104" i="5"/>
  <c r="EP104" i="5"/>
  <c r="EL104" i="5"/>
  <c r="EH104" i="5"/>
  <c r="ED104" i="5"/>
  <c r="FT104" i="5"/>
  <c r="FO104" i="5"/>
  <c r="FI104" i="5"/>
  <c r="FD104" i="5"/>
  <c r="EY104" i="5"/>
  <c r="ES104" i="5"/>
  <c r="EN104" i="5"/>
  <c r="EI104" i="5"/>
  <c r="EC104" i="5"/>
  <c r="DY104" i="5"/>
  <c r="DU104" i="5"/>
  <c r="DQ104" i="5"/>
  <c r="DM104" i="5"/>
  <c r="DI104" i="5"/>
  <c r="DE104" i="5"/>
  <c r="DA104" i="5"/>
  <c r="FS104" i="5"/>
  <c r="FM104" i="5"/>
  <c r="FH104" i="5"/>
  <c r="FC104" i="5"/>
  <c r="EW104" i="5"/>
  <c r="ER104" i="5"/>
  <c r="EM104" i="5"/>
  <c r="EG104" i="5"/>
  <c r="EB104" i="5"/>
  <c r="DX104" i="5"/>
  <c r="DT104" i="5"/>
  <c r="DP104" i="5"/>
  <c r="DL104" i="5"/>
  <c r="DH104" i="5"/>
  <c r="DD104" i="5"/>
  <c r="CZ104" i="5"/>
  <c r="FQ104" i="5"/>
  <c r="FG104" i="5"/>
  <c r="EV104" i="5"/>
  <c r="EK104" i="5"/>
  <c r="EA104" i="5"/>
  <c r="DS104" i="5"/>
  <c r="DK104" i="5"/>
  <c r="DC104" i="5"/>
  <c r="FP104" i="5"/>
  <c r="FE104" i="5"/>
  <c r="EU104" i="5"/>
  <c r="EJ104" i="5"/>
  <c r="DZ104" i="5"/>
  <c r="DR104" i="5"/>
  <c r="DJ104" i="5"/>
  <c r="DB104" i="5"/>
  <c r="CX104" i="5"/>
  <c r="DN104" i="5"/>
  <c r="EE104" i="5"/>
  <c r="EZ104" i="5"/>
  <c r="EM106" i="5"/>
  <c r="DG88" i="5"/>
  <c r="C102" i="5"/>
  <c r="G102" i="5" s="1"/>
  <c r="CX103" i="5"/>
  <c r="DF103" i="5"/>
  <c r="DH105" i="5"/>
  <c r="H111" i="5"/>
  <c r="DB111" i="5" s="1"/>
  <c r="CZ88" i="5"/>
  <c r="DL88" i="5"/>
  <c r="C96" i="5"/>
  <c r="G96" i="5" s="1"/>
  <c r="FT97" i="5"/>
  <c r="FP97" i="5"/>
  <c r="FL97" i="5"/>
  <c r="FH97" i="5"/>
  <c r="FD97" i="5"/>
  <c r="EZ97" i="5"/>
  <c r="EV97" i="5"/>
  <c r="ER97" i="5"/>
  <c r="EN97" i="5"/>
  <c r="EJ97" i="5"/>
  <c r="EF97" i="5"/>
  <c r="EB97" i="5"/>
  <c r="DX97" i="5"/>
  <c r="DT97" i="5"/>
  <c r="DP97" i="5"/>
  <c r="DL97" i="5"/>
  <c r="DH97" i="5"/>
  <c r="DD97" i="5"/>
  <c r="CZ97" i="5"/>
  <c r="FS97" i="5"/>
  <c r="FO97" i="5"/>
  <c r="FK97" i="5"/>
  <c r="FG97" i="5"/>
  <c r="FC97" i="5"/>
  <c r="EY97" i="5"/>
  <c r="EU97" i="5"/>
  <c r="EQ97" i="5"/>
  <c r="EM97" i="5"/>
  <c r="EI97" i="5"/>
  <c r="EE97" i="5"/>
  <c r="EA97" i="5"/>
  <c r="DW97" i="5"/>
  <c r="DS97" i="5"/>
  <c r="DO97" i="5"/>
  <c r="DK97" i="5"/>
  <c r="DG97" i="5"/>
  <c r="DC97" i="5"/>
  <c r="CY97" i="5"/>
  <c r="DB97" i="5"/>
  <c r="DJ97" i="5"/>
  <c r="DR97" i="5"/>
  <c r="DZ97" i="5"/>
  <c r="EH97" i="5"/>
  <c r="EP97" i="5"/>
  <c r="EX97" i="5"/>
  <c r="FF97" i="5"/>
  <c r="FN97" i="5"/>
  <c r="H98" i="5"/>
  <c r="DB98" i="5" s="1"/>
  <c r="DK103" i="5"/>
  <c r="DG103" i="5"/>
  <c r="DC103" i="5"/>
  <c r="CY103" i="5"/>
  <c r="DA103" i="5"/>
  <c r="DI103" i="5"/>
  <c r="DQ103" i="5"/>
  <c r="DA105" i="5"/>
  <c r="DL105" i="5"/>
  <c r="C107" i="5"/>
  <c r="G107" i="5" s="1"/>
  <c r="FS109" i="5"/>
  <c r="FO109" i="5"/>
  <c r="FK109" i="5"/>
  <c r="FG109" i="5"/>
  <c r="FC109" i="5"/>
  <c r="EY109" i="5"/>
  <c r="EU109" i="5"/>
  <c r="EQ109" i="5"/>
  <c r="EM109" i="5"/>
  <c r="EI109" i="5"/>
  <c r="EE109" i="5"/>
  <c r="EA109" i="5"/>
  <c r="DW109" i="5"/>
  <c r="DS109" i="5"/>
  <c r="DO109" i="5"/>
  <c r="DK109" i="5"/>
  <c r="DG109" i="5"/>
  <c r="DC109" i="5"/>
  <c r="CY109" i="5"/>
  <c r="FR109" i="5"/>
  <c r="FN109" i="5"/>
  <c r="FJ109" i="5"/>
  <c r="FF109" i="5"/>
  <c r="FB109" i="5"/>
  <c r="EX109" i="5"/>
  <c r="ET109" i="5"/>
  <c r="EP109" i="5"/>
  <c r="EL109" i="5"/>
  <c r="EH109" i="5"/>
  <c r="ED109" i="5"/>
  <c r="DZ109" i="5"/>
  <c r="DV109" i="5"/>
  <c r="DR109" i="5"/>
  <c r="DN109" i="5"/>
  <c r="DJ109" i="5"/>
  <c r="DF109" i="5"/>
  <c r="DB109" i="5"/>
  <c r="CX109" i="5"/>
  <c r="FM109" i="5"/>
  <c r="FE109" i="5"/>
  <c r="EW109" i="5"/>
  <c r="EO109" i="5"/>
  <c r="EG109" i="5"/>
  <c r="DY109" i="5"/>
  <c r="DQ109" i="5"/>
  <c r="DI109" i="5"/>
  <c r="DA109" i="5"/>
  <c r="FT109" i="5"/>
  <c r="FL109" i="5"/>
  <c r="FD109" i="5"/>
  <c r="EV109" i="5"/>
  <c r="EN109" i="5"/>
  <c r="EF109" i="5"/>
  <c r="DX109" i="5"/>
  <c r="DP109" i="5"/>
  <c r="DH109" i="5"/>
  <c r="CZ109" i="5"/>
  <c r="DL109" i="5"/>
  <c r="EB109" i="5"/>
  <c r="ER109" i="5"/>
  <c r="FH109" i="5"/>
  <c r="FT110" i="5"/>
  <c r="FP110" i="5"/>
  <c r="FL110" i="5"/>
  <c r="DP110" i="5"/>
  <c r="DL110" i="5"/>
  <c r="DH110" i="5"/>
  <c r="DD110" i="5"/>
  <c r="CZ110" i="5"/>
  <c r="FS110" i="5"/>
  <c r="FO110" i="5"/>
  <c r="FK110" i="5"/>
  <c r="DK110" i="5"/>
  <c r="DG110" i="5"/>
  <c r="DC110" i="5"/>
  <c r="CY110" i="5"/>
  <c r="FR110" i="5"/>
  <c r="FJ110" i="5"/>
  <c r="DF110" i="5"/>
  <c r="CX110" i="5"/>
  <c r="FQ110" i="5"/>
  <c r="FI110" i="5"/>
  <c r="DE110" i="5"/>
  <c r="DA110" i="5"/>
  <c r="DQ110" i="5"/>
  <c r="FM110" i="5"/>
  <c r="DK105" i="5"/>
  <c r="DG105" i="5"/>
  <c r="DC105" i="5"/>
  <c r="CY105" i="5"/>
  <c r="CX105" i="5"/>
  <c r="DD105" i="5"/>
  <c r="DI105" i="5"/>
  <c r="DP108" i="5"/>
  <c r="DH108" i="5"/>
  <c r="CZ108" i="5"/>
  <c r="DD108" i="5"/>
  <c r="DM109" i="5"/>
  <c r="EC109" i="5"/>
  <c r="ES109" i="5"/>
  <c r="FI109" i="5"/>
  <c r="DB110" i="5"/>
  <c r="FN110" i="5"/>
  <c r="CZ103" i="5"/>
  <c r="DD103" i="5"/>
  <c r="DH103" i="5"/>
  <c r="DL103" i="5"/>
  <c r="DP103" i="5"/>
  <c r="CZ105" i="5"/>
  <c r="DE105" i="5"/>
  <c r="DJ105" i="5"/>
  <c r="DP105" i="5"/>
  <c r="FQ106" i="5"/>
  <c r="DG108" i="5"/>
  <c r="DD109" i="5"/>
  <c r="DT109" i="5"/>
  <c r="EJ109" i="5"/>
  <c r="EZ109" i="5"/>
  <c r="FP109" i="5"/>
  <c r="DI110" i="5"/>
  <c r="CZ106" i="5"/>
  <c r="DD106" i="5"/>
  <c r="DH106" i="5"/>
  <c r="DL106" i="5"/>
  <c r="DP106" i="5"/>
  <c r="DT106" i="5"/>
  <c r="DX106" i="5"/>
  <c r="EB106" i="5"/>
  <c r="EF106" i="5"/>
  <c r="EJ106" i="5"/>
  <c r="EN106" i="5"/>
  <c r="ER106" i="5"/>
  <c r="EV106" i="5"/>
  <c r="EZ106" i="5"/>
  <c r="FD106" i="5"/>
  <c r="FH106" i="5"/>
  <c r="FL106" i="5"/>
  <c r="FP106" i="5"/>
  <c r="FT106" i="5"/>
  <c r="H112" i="5"/>
  <c r="DL112" i="5" s="1"/>
  <c r="DA106" i="5"/>
  <c r="DE106" i="5"/>
  <c r="DI106" i="5"/>
  <c r="DM106" i="5"/>
  <c r="DQ106" i="5"/>
  <c r="DU106" i="5"/>
  <c r="DY106" i="5"/>
  <c r="EC106" i="5"/>
  <c r="EG106" i="5"/>
  <c r="EK106" i="5"/>
  <c r="EO106" i="5"/>
  <c r="ES106" i="5"/>
  <c r="EW106" i="5"/>
  <c r="FA106" i="5"/>
  <c r="FE106" i="5"/>
  <c r="FI106" i="5"/>
  <c r="FM106" i="5"/>
  <c r="DJ108" i="5"/>
  <c r="DF108" i="5"/>
  <c r="DB108" i="5"/>
  <c r="CX108" i="5"/>
  <c r="DQ108" i="5"/>
  <c r="DI108" i="5"/>
  <c r="DE108" i="5"/>
  <c r="DA108" i="5"/>
  <c r="DC108" i="5"/>
  <c r="DK108" i="5"/>
  <c r="CV115" i="5"/>
  <c r="CY113" i="5"/>
  <c r="DG113" i="5"/>
  <c r="DB113" i="5"/>
  <c r="DJ113" i="5"/>
  <c r="CZ113" i="5"/>
  <c r="DD113" i="5"/>
  <c r="DH113" i="5"/>
  <c r="DL113" i="5"/>
  <c r="DP113" i="5"/>
  <c r="DA113" i="5"/>
  <c r="DE113" i="5"/>
  <c r="DI113" i="5"/>
  <c r="DM113" i="5"/>
  <c r="FJ24" i="5" l="1"/>
  <c r="DJ24" i="5"/>
  <c r="DW25" i="5"/>
  <c r="DT25" i="5"/>
  <c r="FP25" i="5"/>
  <c r="DC24" i="5"/>
  <c r="CY24" i="5"/>
  <c r="ET24" i="5"/>
  <c r="DB88" i="5"/>
  <c r="DI88" i="5"/>
  <c r="CY88" i="5"/>
  <c r="DQ88" i="5"/>
  <c r="DC88" i="5"/>
  <c r="DH88" i="5"/>
  <c r="F8" i="1"/>
  <c r="G8" i="1" s="1"/>
  <c r="E8" i="1"/>
  <c r="DP88" i="5"/>
  <c r="DK113" i="5"/>
  <c r="DN113" i="5"/>
  <c r="DE111" i="5"/>
  <c r="DH111" i="5"/>
  <c r="DD88" i="5"/>
  <c r="DK88" i="5"/>
  <c r="DA88" i="5"/>
  <c r="DF88" i="5"/>
  <c r="CX14" i="5"/>
  <c r="FO14" i="5"/>
  <c r="DV14" i="5"/>
  <c r="DC14" i="5"/>
  <c r="FT14" i="5"/>
  <c r="EH14" i="5"/>
  <c r="EQ14" i="5"/>
  <c r="ED14" i="5"/>
  <c r="DF30" i="5"/>
  <c r="DB30" i="5"/>
  <c r="DA30" i="5"/>
  <c r="EG30" i="5"/>
  <c r="DK30" i="5"/>
  <c r="EQ30" i="5"/>
  <c r="CZ30" i="5"/>
  <c r="DP30" i="5"/>
  <c r="EJ30" i="5"/>
  <c r="EZ30" i="5"/>
  <c r="DI30" i="5"/>
  <c r="EO30" i="5"/>
  <c r="CY30" i="5"/>
  <c r="DO30" i="5"/>
  <c r="EY30" i="5"/>
  <c r="DD30" i="5"/>
  <c r="DT30" i="5"/>
  <c r="EN30" i="5"/>
  <c r="FD30" i="5"/>
  <c r="DQ30" i="5"/>
  <c r="EW30" i="5"/>
  <c r="DC30" i="5"/>
  <c r="EA30" i="5"/>
  <c r="FG30" i="5"/>
  <c r="DH30" i="5"/>
  <c r="DX30" i="5"/>
  <c r="ER30" i="5"/>
  <c r="FL30" i="5"/>
  <c r="ES30" i="5"/>
  <c r="DM30" i="5"/>
  <c r="ED30" i="5"/>
  <c r="ET30" i="5"/>
  <c r="FJ30" i="5"/>
  <c r="DS30" i="5"/>
  <c r="FO30" i="5"/>
  <c r="DN15" i="5"/>
  <c r="DD96" i="5"/>
  <c r="CY87" i="5"/>
  <c r="FO45" i="5"/>
  <c r="EW45" i="5"/>
  <c r="FC36" i="5"/>
  <c r="FQ30" i="5"/>
  <c r="EK30" i="5"/>
  <c r="DR30" i="5"/>
  <c r="EH30" i="5"/>
  <c r="EX30" i="5"/>
  <c r="FN30" i="5"/>
  <c r="DW30" i="5"/>
  <c r="EM30" i="5"/>
  <c r="FC30" i="5"/>
  <c r="FS30" i="5"/>
  <c r="EI14" i="5"/>
  <c r="DN14" i="5"/>
  <c r="EF14" i="5"/>
  <c r="FQ8" i="5"/>
  <c r="DZ5" i="5"/>
  <c r="DL62" i="5"/>
  <c r="DI24" i="5"/>
  <c r="DI15" i="5"/>
  <c r="DE15" i="5"/>
  <c r="DK15" i="5"/>
  <c r="DR28" i="5"/>
  <c r="FI30" i="5"/>
  <c r="EC30" i="5"/>
  <c r="DV30" i="5"/>
  <c r="EL30" i="5"/>
  <c r="FB30" i="5"/>
  <c r="FR30" i="5"/>
  <c r="EY14" i="5"/>
  <c r="DI25" i="5"/>
  <c r="DK25" i="5"/>
  <c r="F7" i="1"/>
  <c r="G7" i="1" s="1"/>
  <c r="E7" i="1"/>
  <c r="FJ76" i="5"/>
  <c r="DE76" i="5"/>
  <c r="FP3" i="5"/>
  <c r="EP12" i="5"/>
  <c r="EL5" i="5"/>
  <c r="DM112" i="5"/>
  <c r="DJ111" i="5"/>
  <c r="DL111" i="5"/>
  <c r="DA87" i="5"/>
  <c r="DF87" i="5"/>
  <c r="EX76" i="5"/>
  <c r="FB29" i="5"/>
  <c r="EL29" i="5"/>
  <c r="DV29" i="5"/>
  <c r="DF29" i="5"/>
  <c r="FI29" i="5"/>
  <c r="ES29" i="5"/>
  <c r="EC29" i="5"/>
  <c r="DM29" i="5"/>
  <c r="FA16" i="5"/>
  <c r="EK16" i="5"/>
  <c r="DU16" i="5"/>
  <c r="FG42" i="5"/>
  <c r="FL29" i="5"/>
  <c r="EV29" i="5"/>
  <c r="EF29" i="5"/>
  <c r="DP29" i="5"/>
  <c r="EO45" i="5"/>
  <c r="FC29" i="5"/>
  <c r="DW29" i="5"/>
  <c r="DA29" i="5"/>
  <c r="EM23" i="5"/>
  <c r="DL23" i="5"/>
  <c r="FD16" i="5"/>
  <c r="DX16" i="5"/>
  <c r="DC16" i="5"/>
  <c r="DJ16" i="5"/>
  <c r="DZ16" i="5"/>
  <c r="EP16" i="5"/>
  <c r="FF16" i="5"/>
  <c r="FG8" i="5"/>
  <c r="DV8" i="5"/>
  <c r="FL5" i="5"/>
  <c r="EV5" i="5"/>
  <c r="EF5" i="5"/>
  <c r="DP5" i="5"/>
  <c r="DT3" i="5"/>
  <c r="FG2" i="5"/>
  <c r="EQ16" i="5"/>
  <c r="DE27" i="5"/>
  <c r="EA23" i="5"/>
  <c r="DU23" i="5"/>
  <c r="ER16" i="5"/>
  <c r="FB12" i="5"/>
  <c r="EG12" i="5"/>
  <c r="DO12" i="5"/>
  <c r="EU12" i="5"/>
  <c r="FK12" i="5"/>
  <c r="EQ5" i="5"/>
  <c r="EA5" i="5"/>
  <c r="EL4" i="5"/>
  <c r="DV4" i="5"/>
  <c r="FL16" i="5"/>
  <c r="DH25" i="5"/>
  <c r="EU25" i="5"/>
  <c r="DD25" i="5"/>
  <c r="CY12" i="5"/>
  <c r="EN12" i="5"/>
  <c r="FN5" i="5"/>
  <c r="DC113" i="5"/>
  <c r="EY29" i="5"/>
  <c r="DS29" i="5"/>
  <c r="EW18" i="5"/>
  <c r="EL18" i="5"/>
  <c r="CZ87" i="5"/>
  <c r="DI87" i="5"/>
  <c r="ED76" i="5"/>
  <c r="FH76" i="5"/>
  <c r="FK44" i="5"/>
  <c r="FN29" i="5"/>
  <c r="EX29" i="5"/>
  <c r="EH29" i="5"/>
  <c r="DR29" i="5"/>
  <c r="DB29" i="5"/>
  <c r="FE29" i="5"/>
  <c r="EO29" i="5"/>
  <c r="DY29" i="5"/>
  <c r="FE27" i="5"/>
  <c r="EO27" i="5"/>
  <c r="DY27" i="5"/>
  <c r="FM16" i="5"/>
  <c r="EW16" i="5"/>
  <c r="EG16" i="5"/>
  <c r="DQ16" i="5"/>
  <c r="FH29" i="5"/>
  <c r="ER29" i="5"/>
  <c r="EB29" i="5"/>
  <c r="CY44" i="5"/>
  <c r="EU29" i="5"/>
  <c r="DO29" i="5"/>
  <c r="DE29" i="5"/>
  <c r="FC23" i="5"/>
  <c r="EH23" i="5"/>
  <c r="DG23" i="5"/>
  <c r="EY16" i="5"/>
  <c r="DS16" i="5"/>
  <c r="CX16" i="5"/>
  <c r="DN16" i="5"/>
  <c r="ED16" i="5"/>
  <c r="ET16" i="5"/>
  <c r="FJ16" i="5"/>
  <c r="FB8" i="5"/>
  <c r="DF8" i="5"/>
  <c r="DL3" i="5"/>
  <c r="EU2" i="5"/>
  <c r="EF16" i="5"/>
  <c r="FC27" i="5"/>
  <c r="DF27" i="5"/>
  <c r="DP23" i="5"/>
  <c r="EG23" i="5"/>
  <c r="DL16" i="5"/>
  <c r="DS12" i="5"/>
  <c r="EY12" i="5"/>
  <c r="FO12" i="5"/>
  <c r="EP11" i="5"/>
  <c r="FS5" i="5"/>
  <c r="FC5" i="5"/>
  <c r="FG16" i="5"/>
  <c r="DC12" i="5"/>
  <c r="DB12" i="5"/>
  <c r="DR5" i="5"/>
  <c r="CX23" i="5"/>
  <c r="FJ44" i="5"/>
  <c r="CY111" i="5"/>
  <c r="DC111" i="5"/>
  <c r="DG111" i="5"/>
  <c r="DD111" i="5"/>
  <c r="DI111" i="5"/>
  <c r="DL87" i="5"/>
  <c r="DQ87" i="5"/>
  <c r="CX76" i="5"/>
  <c r="FQ76" i="5"/>
  <c r="FR76" i="5"/>
  <c r="CY60" i="5"/>
  <c r="FJ29" i="5"/>
  <c r="ET29" i="5"/>
  <c r="ED29" i="5"/>
  <c r="DN29" i="5"/>
  <c r="CX29" i="5"/>
  <c r="FA29" i="5"/>
  <c r="EK29" i="5"/>
  <c r="DU29" i="5"/>
  <c r="FA27" i="5"/>
  <c r="EK27" i="5"/>
  <c r="DU27" i="5"/>
  <c r="FI16" i="5"/>
  <c r="ES16" i="5"/>
  <c r="EC16" i="5"/>
  <c r="FT29" i="5"/>
  <c r="FD29" i="5"/>
  <c r="EN29" i="5"/>
  <c r="DX29" i="5"/>
  <c r="EY45" i="5"/>
  <c r="EE45" i="5"/>
  <c r="FI45" i="5"/>
  <c r="DU44" i="5"/>
  <c r="FS29" i="5"/>
  <c r="EM29" i="5"/>
  <c r="DG29" i="5"/>
  <c r="EX23" i="5"/>
  <c r="EB23" i="5"/>
  <c r="DB23" i="5"/>
  <c r="FT16" i="5"/>
  <c r="EN16" i="5"/>
  <c r="DM16" i="5"/>
  <c r="DB16" i="5"/>
  <c r="DR16" i="5"/>
  <c r="EH16" i="5"/>
  <c r="EX16" i="5"/>
  <c r="FN16" i="5"/>
  <c r="EG8" i="5"/>
  <c r="DA8" i="5"/>
  <c r="FD5" i="5"/>
  <c r="EN5" i="5"/>
  <c r="DX5" i="5"/>
  <c r="EV3" i="5"/>
  <c r="CY2" i="5"/>
  <c r="DK16" i="5"/>
  <c r="EM27" i="5"/>
  <c r="FL23" i="5"/>
  <c r="FA23" i="5"/>
  <c r="DA16" i="5"/>
  <c r="DI52" i="5"/>
  <c r="FE52" i="5"/>
  <c r="ED23" i="5"/>
  <c r="EP5" i="5"/>
  <c r="DJ30" i="5"/>
  <c r="FA15" i="5"/>
  <c r="DJ103" i="5"/>
  <c r="FE31" i="5"/>
  <c r="EC31" i="5"/>
  <c r="DF31" i="5"/>
  <c r="FR31" i="5"/>
  <c r="FQ14" i="5"/>
  <c r="FS14" i="5"/>
  <c r="FT6" i="5"/>
  <c r="DS6" i="5"/>
  <c r="EU6" i="5"/>
  <c r="DH6" i="5"/>
  <c r="DA6" i="5"/>
  <c r="DQ6" i="5"/>
  <c r="EG6" i="5"/>
  <c r="EW6" i="5"/>
  <c r="FM6" i="5"/>
  <c r="EN6" i="5"/>
  <c r="FH6" i="5"/>
  <c r="EM6" i="5"/>
  <c r="FO6" i="5"/>
  <c r="FR6" i="5"/>
  <c r="FR7" i="5"/>
  <c r="FG7" i="5"/>
  <c r="EQ7" i="5"/>
  <c r="EA7" i="5"/>
  <c r="DK7" i="5"/>
  <c r="DE7" i="5"/>
  <c r="DJ7" i="5"/>
  <c r="DD7" i="5"/>
  <c r="FS7" i="5"/>
  <c r="FC7" i="5"/>
  <c r="EM7" i="5"/>
  <c r="DW7" i="5"/>
  <c r="DG7" i="5"/>
  <c r="DI7" i="5"/>
  <c r="EE10" i="5"/>
  <c r="CZ10" i="5"/>
  <c r="DQ10" i="5"/>
  <c r="EZ10" i="5"/>
  <c r="DP96" i="5"/>
  <c r="DF96" i="5"/>
  <c r="ED43" i="5"/>
  <c r="DV36" i="5"/>
  <c r="CY36" i="5"/>
  <c r="EN36" i="5"/>
  <c r="FB31" i="5"/>
  <c r="DD31" i="5"/>
  <c r="DG14" i="5"/>
  <c r="EX13" i="5"/>
  <c r="ET13" i="5"/>
  <c r="FC13" i="5"/>
  <c r="EA13" i="5"/>
  <c r="EZ13" i="5"/>
  <c r="EY13" i="5"/>
  <c r="ED13" i="5"/>
  <c r="EU13" i="5"/>
  <c r="DE13" i="5"/>
  <c r="EE13" i="5"/>
  <c r="FT13" i="5"/>
  <c r="DN13" i="5"/>
  <c r="FG11" i="5"/>
  <c r="DT11" i="5"/>
  <c r="FD12" i="5"/>
  <c r="FP12" i="5"/>
  <c r="DT12" i="5"/>
  <c r="FN12" i="5"/>
  <c r="EC12" i="5"/>
  <c r="DU12" i="5"/>
  <c r="DA12" i="5"/>
  <c r="DZ12" i="5"/>
  <c r="EO12" i="5"/>
  <c r="DY12" i="5"/>
  <c r="EZ12" i="5"/>
  <c r="DH12" i="5"/>
  <c r="EX12" i="5"/>
  <c r="DM12" i="5"/>
  <c r="DJ12" i="5"/>
  <c r="FQ12" i="5"/>
  <c r="DE12" i="5"/>
  <c r="FJ12" i="5"/>
  <c r="ET12" i="5"/>
  <c r="DI12" i="5"/>
  <c r="DL61" i="5"/>
  <c r="DA61" i="5"/>
  <c r="DH34" i="5"/>
  <c r="EA34" i="5"/>
  <c r="DC34" i="5"/>
  <c r="FR34" i="5"/>
  <c r="FG34" i="5"/>
  <c r="EQ19" i="5"/>
  <c r="FG19" i="5"/>
  <c r="FP19" i="5"/>
  <c r="EJ19" i="5"/>
  <c r="DI19" i="5"/>
  <c r="FS19" i="5"/>
  <c r="EM19" i="5"/>
  <c r="DA19" i="5"/>
  <c r="FQ19" i="5"/>
  <c r="EF19" i="5"/>
  <c r="FF19" i="5"/>
  <c r="EP19" i="5"/>
  <c r="DZ19" i="5"/>
  <c r="DJ19" i="5"/>
  <c r="DC19" i="5"/>
  <c r="DX19" i="5"/>
  <c r="FD19" i="5"/>
  <c r="DP19" i="5"/>
  <c r="FK19" i="5"/>
  <c r="EE19" i="5"/>
  <c r="DD19" i="5"/>
  <c r="FH19" i="5"/>
  <c r="EB19" i="5"/>
  <c r="DE19" i="5"/>
  <c r="DK29" i="5"/>
  <c r="CZ29" i="5"/>
  <c r="DC29" i="5"/>
  <c r="DL29" i="5"/>
  <c r="DH29" i="5"/>
  <c r="EE16" i="5"/>
  <c r="EJ16" i="5"/>
  <c r="DD16" i="5"/>
  <c r="DO16" i="5"/>
  <c r="EV16" i="5"/>
  <c r="DG16" i="5"/>
  <c r="EM16" i="5"/>
  <c r="EZ16" i="5"/>
  <c r="DH23" i="5"/>
  <c r="DC23" i="5"/>
  <c r="DD23" i="5"/>
  <c r="CY23" i="5"/>
  <c r="FM23" i="5"/>
  <c r="EW23" i="5"/>
  <c r="DY23" i="5"/>
  <c r="DE23" i="5"/>
  <c r="DF23" i="5"/>
  <c r="EF23" i="5"/>
  <c r="FG23" i="5"/>
  <c r="DJ23" i="5"/>
  <c r="DF98" i="5"/>
  <c r="DQ96" i="5"/>
  <c r="DK96" i="5"/>
  <c r="FO54" i="5"/>
  <c r="DA98" i="5"/>
  <c r="FL96" i="5"/>
  <c r="EN96" i="5"/>
  <c r="EO96" i="5"/>
  <c r="EJ96" i="5"/>
  <c r="DV96" i="5"/>
  <c r="EA96" i="5"/>
  <c r="DX54" i="5"/>
  <c r="EL54" i="5"/>
  <c r="ER54" i="5"/>
  <c r="DR43" i="5"/>
  <c r="EX43" i="5"/>
  <c r="EM42" i="5"/>
  <c r="FL31" i="5"/>
  <c r="EF31" i="5"/>
  <c r="EI36" i="5"/>
  <c r="FP36" i="5"/>
  <c r="FC31" i="5"/>
  <c r="DW31" i="5"/>
  <c r="FD14" i="5"/>
  <c r="DX14" i="5"/>
  <c r="EY10" i="5"/>
  <c r="DX10" i="5"/>
  <c r="FR10" i="5"/>
  <c r="FB7" i="5"/>
  <c r="EL7" i="5"/>
  <c r="DV7" i="5"/>
  <c r="FJ6" i="5"/>
  <c r="ET6" i="5"/>
  <c r="ED6" i="5"/>
  <c r="DN6" i="5"/>
  <c r="CX6" i="5"/>
  <c r="DS3" i="5"/>
  <c r="EQ2" i="5"/>
  <c r="DK14" i="5"/>
  <c r="FG10" i="5"/>
  <c r="DU10" i="5"/>
  <c r="FL7" i="5"/>
  <c r="FD6" i="5"/>
  <c r="DL6" i="5"/>
  <c r="EL31" i="5"/>
  <c r="DI31" i="5"/>
  <c r="DD29" i="5"/>
  <c r="DW27" i="5"/>
  <c r="EV23" i="5"/>
  <c r="DK23" i="5"/>
  <c r="DI23" i="5"/>
  <c r="EK23" i="5"/>
  <c r="FI23" i="5"/>
  <c r="EN19" i="5"/>
  <c r="DH19" i="5"/>
  <c r="DN19" i="5"/>
  <c r="EH19" i="5"/>
  <c r="FB19" i="5"/>
  <c r="EB16" i="5"/>
  <c r="FM12" i="5"/>
  <c r="DV12" i="5"/>
  <c r="DW12" i="5"/>
  <c r="FC12" i="5"/>
  <c r="FS12" i="5"/>
  <c r="DW10" i="5"/>
  <c r="DF7" i="5"/>
  <c r="FM7" i="5"/>
  <c r="EW7" i="5"/>
  <c r="EG7" i="5"/>
  <c r="DQ7" i="5"/>
  <c r="FE6" i="5"/>
  <c r="EK6" i="5"/>
  <c r="DM6" i="5"/>
  <c r="EF6" i="5"/>
  <c r="DP6" i="5"/>
  <c r="FB52" i="5"/>
  <c r="DF52" i="5"/>
  <c r="FA52" i="5"/>
  <c r="DU52" i="5"/>
  <c r="FC52" i="5"/>
  <c r="FP52" i="5"/>
  <c r="DD52" i="5"/>
  <c r="EA16" i="5"/>
  <c r="EV10" i="5"/>
  <c r="FH7" i="5"/>
  <c r="EB7" i="5"/>
  <c r="EI23" i="5"/>
  <c r="EU23" i="5"/>
  <c r="DV23" i="5"/>
  <c r="EQ23" i="5"/>
  <c r="EP23" i="5"/>
  <c r="DW23" i="5"/>
  <c r="ES23" i="5"/>
  <c r="FN23" i="5"/>
  <c r="DX23" i="5"/>
  <c r="EN23" i="5"/>
  <c r="FD23" i="5"/>
  <c r="FT23" i="5"/>
  <c r="EV13" i="5"/>
  <c r="FJ13" i="5"/>
  <c r="DW19" i="5"/>
  <c r="CY19" i="5"/>
  <c r="EZ19" i="5"/>
  <c r="CZ7" i="5"/>
  <c r="EZ4" i="5"/>
  <c r="FS4" i="5"/>
  <c r="EK4" i="5"/>
  <c r="DG4" i="5"/>
  <c r="FA12" i="5"/>
  <c r="DG12" i="5"/>
  <c r="DD12" i="5"/>
  <c r="DA7" i="5"/>
  <c r="DS7" i="5"/>
  <c r="EY7" i="5"/>
  <c r="FE5" i="5"/>
  <c r="CX5" i="5"/>
  <c r="EH5" i="5"/>
  <c r="DF5" i="5"/>
  <c r="FR5" i="5"/>
  <c r="FF5" i="5"/>
  <c r="FJ5" i="5"/>
  <c r="EX5" i="5"/>
  <c r="DV5" i="5"/>
  <c r="DJ5" i="5"/>
  <c r="DA32" i="5"/>
  <c r="DW32" i="5"/>
  <c r="FC32" i="5"/>
  <c r="CZ34" i="5"/>
  <c r="FO23" i="5"/>
  <c r="FS16" i="5"/>
  <c r="DI16" i="5"/>
  <c r="DT16" i="5"/>
  <c r="CY16" i="5"/>
  <c r="DH7" i="5"/>
  <c r="DJ88" i="5"/>
  <c r="DE88" i="5"/>
  <c r="FR96" i="5"/>
  <c r="CZ98" i="5"/>
  <c r="FQ96" i="5"/>
  <c r="DL96" i="5"/>
  <c r="DV54" i="5"/>
  <c r="FM54" i="5"/>
  <c r="DF112" i="5"/>
  <c r="DQ98" i="5"/>
  <c r="DE96" i="5"/>
  <c r="FD96" i="5"/>
  <c r="EW96" i="5"/>
  <c r="FP96" i="5"/>
  <c r="EL96" i="5"/>
  <c r="FG96" i="5"/>
  <c r="DD87" i="5"/>
  <c r="DE87" i="5"/>
  <c r="EK76" i="5"/>
  <c r="EB76" i="5"/>
  <c r="DC54" i="5"/>
  <c r="DV43" i="5"/>
  <c r="EL43" i="5"/>
  <c r="EG42" i="5"/>
  <c r="EU31" i="5"/>
  <c r="DO31" i="5"/>
  <c r="ET14" i="5"/>
  <c r="DH14" i="5"/>
  <c r="FJ14" i="5"/>
  <c r="DS14" i="5"/>
  <c r="EB14" i="5"/>
  <c r="ER14" i="5"/>
  <c r="FH14" i="5"/>
  <c r="FO10" i="5"/>
  <c r="ES10" i="5"/>
  <c r="DS10" i="5"/>
  <c r="EL8" i="5"/>
  <c r="DK8" i="5"/>
  <c r="FN7" i="5"/>
  <c r="EX7" i="5"/>
  <c r="EH7" i="5"/>
  <c r="DR7" i="5"/>
  <c r="FF6" i="5"/>
  <c r="EP6" i="5"/>
  <c r="DZ6" i="5"/>
  <c r="DJ6" i="5"/>
  <c r="EZ3" i="5"/>
  <c r="DP3" i="5"/>
  <c r="FK2" i="5"/>
  <c r="EE2" i="5"/>
  <c r="CZ14" i="5"/>
  <c r="FA10" i="5"/>
  <c r="DP10" i="5"/>
  <c r="FD7" i="5"/>
  <c r="DX7" i="5"/>
  <c r="EV6" i="5"/>
  <c r="DD6" i="5"/>
  <c r="DL34" i="5"/>
  <c r="DV31" i="5"/>
  <c r="FA31" i="5"/>
  <c r="FB27" i="5"/>
  <c r="DZ27" i="5"/>
  <c r="DG27" i="5"/>
  <c r="FS27" i="5"/>
  <c r="FR27" i="5"/>
  <c r="FR23" i="5"/>
  <c r="EL23" i="5"/>
  <c r="CZ23" i="5"/>
  <c r="DQ23" i="5"/>
  <c r="EO23" i="5"/>
  <c r="FQ23" i="5"/>
  <c r="FT19" i="5"/>
  <c r="EI19" i="5"/>
  <c r="CX19" i="5"/>
  <c r="DR19" i="5"/>
  <c r="EL19" i="5"/>
  <c r="FJ19" i="5"/>
  <c r="FH16" i="5"/>
  <c r="DW16" i="5"/>
  <c r="DL10" i="5"/>
  <c r="EK10" i="5"/>
  <c r="DB7" i="5"/>
  <c r="FI7" i="5"/>
  <c r="ES7" i="5"/>
  <c r="EC7" i="5"/>
  <c r="DM7" i="5"/>
  <c r="FA6" i="5"/>
  <c r="EC6" i="5"/>
  <c r="DI6" i="5"/>
  <c r="FQ16" i="5"/>
  <c r="DP16" i="5"/>
  <c r="EA10" i="5"/>
  <c r="EZ7" i="5"/>
  <c r="DT7" i="5"/>
  <c r="DM23" i="5"/>
  <c r="FF23" i="5"/>
  <c r="EC23" i="5"/>
  <c r="FS23" i="5"/>
  <c r="FH23" i="5"/>
  <c r="CY13" i="5"/>
  <c r="DD13" i="5"/>
  <c r="ED12" i="5"/>
  <c r="EV19" i="5"/>
  <c r="ER19" i="5"/>
  <c r="DO19" i="5"/>
  <c r="CX12" i="5"/>
  <c r="DK12" i="5"/>
  <c r="EH12" i="5"/>
  <c r="EJ12" i="5"/>
  <c r="CY7" i="5"/>
  <c r="EE7" i="5"/>
  <c r="FK7" i="5"/>
  <c r="FN53" i="5"/>
  <c r="DB53" i="5"/>
  <c r="FG29" i="5"/>
  <c r="EA29" i="5"/>
  <c r="FR29" i="5"/>
  <c r="EY34" i="5"/>
  <c r="ET23" i="5"/>
  <c r="DG28" i="5"/>
  <c r="FQ28" i="5"/>
  <c r="EH28" i="5"/>
  <c r="EA28" i="5"/>
  <c r="DO28" i="5"/>
  <c r="FP16" i="5"/>
  <c r="DI10" i="5"/>
  <c r="DW6" i="5"/>
  <c r="CY10" i="5"/>
  <c r="EU10" i="5"/>
  <c r="DI35" i="5"/>
  <c r="DD35" i="5"/>
  <c r="DX35" i="5"/>
  <c r="FD35" i="5"/>
  <c r="DE35" i="5"/>
  <c r="DZ23" i="5"/>
  <c r="FK23" i="5"/>
  <c r="DN23" i="5"/>
  <c r="EQ29" i="5"/>
  <c r="EQ34" i="5"/>
  <c r="EJ10" i="5"/>
  <c r="EF7" i="5"/>
  <c r="FG35" i="5"/>
  <c r="EA35" i="5"/>
  <c r="FJ28" i="5"/>
  <c r="ED28" i="5"/>
  <c r="DW28" i="5"/>
  <c r="EM28" i="5"/>
  <c r="FC28" i="5"/>
  <c r="FS28" i="5"/>
  <c r="EL12" i="5"/>
  <c r="DQ12" i="5"/>
  <c r="EQ12" i="5"/>
  <c r="FG12" i="5"/>
  <c r="FS10" i="5"/>
  <c r="EB10" i="5"/>
  <c r="EG10" i="5"/>
  <c r="EW10" i="5"/>
  <c r="FM10" i="5"/>
  <c r="FQ7" i="5"/>
  <c r="FA7" i="5"/>
  <c r="EK7" i="5"/>
  <c r="DU7" i="5"/>
  <c r="DX6" i="5"/>
  <c r="DS5" i="5"/>
  <c r="ER7" i="5"/>
  <c r="FR25" i="5"/>
  <c r="DV25" i="5"/>
  <c r="DO23" i="5"/>
  <c r="EE23" i="5"/>
  <c r="DT23" i="5"/>
  <c r="EJ23" i="5"/>
  <c r="EZ23" i="5"/>
  <c r="FP23" i="5"/>
  <c r="AP111" i="5"/>
  <c r="AP114" i="5" s="1"/>
  <c r="FO29" i="5"/>
  <c r="EI29" i="5"/>
  <c r="FQ18" i="5"/>
  <c r="FK16" i="5"/>
  <c r="DO10" i="5"/>
  <c r="DA15" i="5"/>
  <c r="DS23" i="5"/>
  <c r="FJ23" i="5"/>
  <c r="EF101" i="5"/>
  <c r="EQ42" i="5"/>
  <c r="DF42" i="5"/>
  <c r="FR42" i="5"/>
  <c r="FJ43" i="5"/>
  <c r="DE43" i="5"/>
  <c r="FL43" i="5"/>
  <c r="EI43" i="5"/>
  <c r="DU42" i="5"/>
  <c r="DV42" i="5"/>
  <c r="EO43" i="5"/>
  <c r="DU43" i="5"/>
  <c r="DA43" i="5"/>
  <c r="DC43" i="5"/>
  <c r="EU43" i="5"/>
  <c r="DM36" i="5"/>
  <c r="FA36" i="5"/>
  <c r="FL36" i="5"/>
  <c r="EJ36" i="5"/>
  <c r="DH36" i="5"/>
  <c r="FS36" i="5"/>
  <c r="EY36" i="5"/>
  <c r="EE36" i="5"/>
  <c r="DK36" i="5"/>
  <c r="CX36" i="5"/>
  <c r="ED36" i="5"/>
  <c r="FI36" i="5"/>
  <c r="EZ36" i="5"/>
  <c r="EF36" i="5"/>
  <c r="DD36" i="5"/>
  <c r="FO36" i="5"/>
  <c r="EU36" i="5"/>
  <c r="DW36" i="5"/>
  <c r="DG36" i="5"/>
  <c r="DF36" i="5"/>
  <c r="ET36" i="5"/>
  <c r="FT36" i="5"/>
  <c r="EV36" i="5"/>
  <c r="DT36" i="5"/>
  <c r="CZ36" i="5"/>
  <c r="FK36" i="5"/>
  <c r="EM36" i="5"/>
  <c r="DS36" i="5"/>
  <c r="DC36" i="5"/>
  <c r="DN36" i="5"/>
  <c r="FB36" i="5"/>
  <c r="EC36" i="5"/>
  <c r="DI22" i="5"/>
  <c r="DP22" i="5"/>
  <c r="EK22" i="5"/>
  <c r="FG22" i="5"/>
  <c r="FK101" i="5"/>
  <c r="FS101" i="5"/>
  <c r="DK101" i="5"/>
  <c r="DL101" i="5"/>
  <c r="DA101" i="5"/>
  <c r="FM101" i="5"/>
  <c r="CY101" i="5"/>
  <c r="DJ101" i="5"/>
  <c r="DS101" i="5"/>
  <c r="DP101" i="5"/>
  <c r="FH101" i="5"/>
  <c r="DY101" i="5"/>
  <c r="FQ101" i="5"/>
  <c r="CY89" i="5"/>
  <c r="DR76" i="5"/>
  <c r="DY76" i="5"/>
  <c r="FD76" i="5"/>
  <c r="DK112" i="5"/>
  <c r="DP98" i="5"/>
  <c r="DE98" i="5"/>
  <c r="CX98" i="5"/>
  <c r="DO101" i="5"/>
  <c r="DV101" i="5"/>
  <c r="EM101" i="5"/>
  <c r="DR101" i="5"/>
  <c r="FF101" i="5"/>
  <c r="EI101" i="5"/>
  <c r="CZ101" i="5"/>
  <c r="DT101" i="5"/>
  <c r="ER101" i="5"/>
  <c r="FL101" i="5"/>
  <c r="DI101" i="5"/>
  <c r="EG101" i="5"/>
  <c r="FA101" i="5"/>
  <c r="CX101" i="5"/>
  <c r="ET101" i="5"/>
  <c r="DE89" i="5"/>
  <c r="ET76" i="5"/>
  <c r="DN76" i="5"/>
  <c r="FA76" i="5"/>
  <c r="DU76" i="5"/>
  <c r="ER76" i="5"/>
  <c r="DL76" i="5"/>
  <c r="FB54" i="5"/>
  <c r="DW54" i="5"/>
  <c r="FL42" i="5"/>
  <c r="CZ42" i="5"/>
  <c r="EL42" i="5"/>
  <c r="FM45" i="5"/>
  <c r="ES45" i="5"/>
  <c r="DY45" i="5"/>
  <c r="DA45" i="5"/>
  <c r="EP45" i="5"/>
  <c r="DJ45" i="5"/>
  <c r="FT45" i="5"/>
  <c r="ET45" i="5"/>
  <c r="DS45" i="5"/>
  <c r="CX45" i="5"/>
  <c r="DW45" i="5"/>
  <c r="FL45" i="5"/>
  <c r="FE45" i="5"/>
  <c r="EG45" i="5"/>
  <c r="DM45" i="5"/>
  <c r="FK45" i="5"/>
  <c r="DZ45" i="5"/>
  <c r="CY45" i="5"/>
  <c r="FJ45" i="5"/>
  <c r="EI45" i="5"/>
  <c r="DH45" i="5"/>
  <c r="DB45" i="5"/>
  <c r="FC45" i="5"/>
  <c r="EU45" i="5"/>
  <c r="EC45" i="5"/>
  <c r="DI43" i="5"/>
  <c r="EF43" i="5"/>
  <c r="DQ43" i="5"/>
  <c r="DO43" i="5"/>
  <c r="DO36" i="5"/>
  <c r="DP36" i="5"/>
  <c r="FR101" i="5"/>
  <c r="EP101" i="5"/>
  <c r="EY101" i="5"/>
  <c r="EZ101" i="5"/>
  <c r="DU101" i="5"/>
  <c r="EO101" i="5"/>
  <c r="DL89" i="5"/>
  <c r="DF101" i="5"/>
  <c r="DG101" i="5"/>
  <c r="EX101" i="5"/>
  <c r="FO101" i="5"/>
  <c r="EJ101" i="5"/>
  <c r="DE101" i="5"/>
  <c r="EW101" i="5"/>
  <c r="DF89" i="5"/>
  <c r="FE76" i="5"/>
  <c r="DX76" i="5"/>
  <c r="DH98" i="5"/>
  <c r="DI98" i="5"/>
  <c r="DN101" i="5"/>
  <c r="EE101" i="5"/>
  <c r="FB101" i="5"/>
  <c r="FC101" i="5"/>
  <c r="DZ101" i="5"/>
  <c r="DC101" i="5"/>
  <c r="EQ101" i="5"/>
  <c r="DD101" i="5"/>
  <c r="EB101" i="5"/>
  <c r="EV101" i="5"/>
  <c r="FP101" i="5"/>
  <c r="DQ101" i="5"/>
  <c r="EK101" i="5"/>
  <c r="FE101" i="5"/>
  <c r="FB96" i="5"/>
  <c r="EQ96" i="5"/>
  <c r="DD89" i="5"/>
  <c r="FN76" i="5"/>
  <c r="EH76" i="5"/>
  <c r="DB76" i="5"/>
  <c r="EO76" i="5"/>
  <c r="DI76" i="5"/>
  <c r="FJ101" i="5"/>
  <c r="FT76" i="5"/>
  <c r="EN76" i="5"/>
  <c r="ES54" i="5"/>
  <c r="DF54" i="5"/>
  <c r="FR54" i="5"/>
  <c r="DA54" i="5"/>
  <c r="FB42" i="5"/>
  <c r="EN43" i="5"/>
  <c r="DH43" i="5"/>
  <c r="EY43" i="5"/>
  <c r="EE43" i="5"/>
  <c r="DK43" i="5"/>
  <c r="FH43" i="5"/>
  <c r="DL43" i="5"/>
  <c r="FA43" i="5"/>
  <c r="DZ43" i="5"/>
  <c r="CZ43" i="5"/>
  <c r="DT43" i="5"/>
  <c r="FI43" i="5"/>
  <c r="FK43" i="5"/>
  <c r="EQ43" i="5"/>
  <c r="DS43" i="5"/>
  <c r="CY43" i="5"/>
  <c r="EG43" i="5"/>
  <c r="FQ43" i="5"/>
  <c r="EP43" i="5"/>
  <c r="DJ43" i="5"/>
  <c r="CX43" i="5"/>
  <c r="EZ43" i="5"/>
  <c r="EV43" i="5"/>
  <c r="FB43" i="5"/>
  <c r="EA43" i="5"/>
  <c r="FO43" i="5"/>
  <c r="DU36" i="5"/>
  <c r="DY8" i="5"/>
  <c r="DH8" i="5"/>
  <c r="EF8" i="5"/>
  <c r="EZ8" i="5"/>
  <c r="DV3" i="5"/>
  <c r="EL36" i="5"/>
  <c r="FR36" i="5"/>
  <c r="EA36" i="5"/>
  <c r="EQ36" i="5"/>
  <c r="FG36" i="5"/>
  <c r="DP31" i="5"/>
  <c r="EV31" i="5"/>
  <c r="FT31" i="5"/>
  <c r="DU31" i="5"/>
  <c r="EO31" i="5"/>
  <c r="FI31" i="5"/>
  <c r="DQ27" i="5"/>
  <c r="FQ27" i="5"/>
  <c r="DN27" i="5"/>
  <c r="EL27" i="5"/>
  <c r="FF27" i="5"/>
  <c r="FC14" i="5"/>
  <c r="DR14" i="5"/>
  <c r="DO8" i="5"/>
  <c r="EU3" i="5"/>
  <c r="DO3" i="5"/>
  <c r="FN2" i="5"/>
  <c r="DB2" i="5"/>
  <c r="FG14" i="5"/>
  <c r="DA14" i="5"/>
  <c r="ES14" i="5"/>
  <c r="FF3" i="5"/>
  <c r="DE2" i="5"/>
  <c r="EE8" i="5"/>
  <c r="FP8" i="5"/>
  <c r="DQ8" i="5"/>
  <c r="EW8" i="5"/>
  <c r="FR8" i="5"/>
  <c r="DW4" i="5"/>
  <c r="FC4" i="5"/>
  <c r="DF4" i="5"/>
  <c r="CZ4" i="5"/>
  <c r="EF4" i="5"/>
  <c r="FL4" i="5"/>
  <c r="EF3" i="5"/>
  <c r="FE17" i="5"/>
  <c r="ED5" i="5"/>
  <c r="DK5" i="5"/>
  <c r="DD5" i="5"/>
  <c r="EZ5" i="5"/>
  <c r="CY5" i="5"/>
  <c r="DA5" i="5"/>
  <c r="DU5" i="5"/>
  <c r="ES5" i="5"/>
  <c r="FM5" i="5"/>
  <c r="EL53" i="5"/>
  <c r="EM53" i="5"/>
  <c r="DJ53" i="5"/>
  <c r="FO53" i="5"/>
  <c r="EW53" i="5"/>
  <c r="EA53" i="5"/>
  <c r="EQ32" i="5"/>
  <c r="DK32" i="5"/>
  <c r="FO32" i="5"/>
  <c r="EA32" i="5"/>
  <c r="EI32" i="5"/>
  <c r="DD32" i="5"/>
  <c r="FR32" i="5"/>
  <c r="FR53" i="5"/>
  <c r="FO34" i="5"/>
  <c r="EO24" i="5"/>
  <c r="FM18" i="5"/>
  <c r="EG18" i="5"/>
  <c r="CZ19" i="5"/>
  <c r="FC6" i="5"/>
  <c r="DZ15" i="5"/>
  <c r="FQ15" i="5"/>
  <c r="DF15" i="5"/>
  <c r="CY6" i="5"/>
  <c r="FR15" i="5"/>
  <c r="FP10" i="5"/>
  <c r="EY6" i="5"/>
  <c r="EQ6" i="5"/>
  <c r="DS44" i="5"/>
  <c r="EP44" i="5"/>
  <c r="FO8" i="5"/>
  <c r="DI8" i="5"/>
  <c r="DP8" i="5"/>
  <c r="EJ8" i="5"/>
  <c r="FD8" i="5"/>
  <c r="FJ3" i="5"/>
  <c r="CX3" i="5"/>
  <c r="ET31" i="5"/>
  <c r="DN31" i="5"/>
  <c r="CZ31" i="5"/>
  <c r="DT31" i="5"/>
  <c r="EZ31" i="5"/>
  <c r="DE31" i="5"/>
  <c r="DY31" i="5"/>
  <c r="ES31" i="5"/>
  <c r="FQ31" i="5"/>
  <c r="EU27" i="5"/>
  <c r="DO27" i="5"/>
  <c r="DA27" i="5"/>
  <c r="EG27" i="5"/>
  <c r="CX27" i="5"/>
  <c r="DV27" i="5"/>
  <c r="EP27" i="5"/>
  <c r="FJ27" i="5"/>
  <c r="EM14" i="5"/>
  <c r="DL14" i="5"/>
  <c r="FF8" i="5"/>
  <c r="DJ8" i="5"/>
  <c r="FO3" i="5"/>
  <c r="EI3" i="5"/>
  <c r="DC3" i="5"/>
  <c r="EX2" i="5"/>
  <c r="EL14" i="5"/>
  <c r="DM14" i="5"/>
  <c r="EW14" i="5"/>
  <c r="FJ8" i="5"/>
  <c r="DZ3" i="5"/>
  <c r="EZ25" i="5"/>
  <c r="EF25" i="5"/>
  <c r="ER25" i="5"/>
  <c r="EL25" i="5"/>
  <c r="EF13" i="5"/>
  <c r="EJ13" i="5"/>
  <c r="EM13" i="5"/>
  <c r="DB13" i="5"/>
  <c r="EH13" i="5"/>
  <c r="FN13" i="5"/>
  <c r="DU11" i="5"/>
  <c r="EQ8" i="5"/>
  <c r="FA4" i="5"/>
  <c r="DN4" i="5"/>
  <c r="DC4" i="5"/>
  <c r="EI4" i="5"/>
  <c r="FO4" i="5"/>
  <c r="DJ4" i="5"/>
  <c r="DD4" i="5"/>
  <c r="EJ4" i="5"/>
  <c r="FP4" i="5"/>
  <c r="FT12" i="5"/>
  <c r="DN5" i="5"/>
  <c r="EI5" i="5"/>
  <c r="DH5" i="5"/>
  <c r="FP5" i="5"/>
  <c r="DG5" i="5"/>
  <c r="DE5" i="5"/>
  <c r="EC5" i="5"/>
  <c r="EW5" i="5"/>
  <c r="FQ5" i="5"/>
  <c r="DI53" i="5"/>
  <c r="FG53" i="5"/>
  <c r="FI53" i="5"/>
  <c r="EC53" i="5"/>
  <c r="DC32" i="5"/>
  <c r="EI34" i="5"/>
  <c r="FM30" i="5"/>
  <c r="CX30" i="5"/>
  <c r="DV18" i="5"/>
  <c r="DF18" i="5"/>
  <c r="DK18" i="5"/>
  <c r="FL19" i="5"/>
  <c r="DO6" i="5"/>
  <c r="DC15" i="5"/>
  <c r="DO15" i="5"/>
  <c r="DT10" i="5"/>
  <c r="FF15" i="5"/>
  <c r="EE6" i="5"/>
  <c r="FG6" i="5"/>
  <c r="FE8" i="5"/>
  <c r="CZ8" i="5"/>
  <c r="DT8" i="5"/>
  <c r="EN8" i="5"/>
  <c r="FL8" i="5"/>
  <c r="FB3" i="5"/>
  <c r="EO2" i="5"/>
  <c r="FD36" i="5"/>
  <c r="DX36" i="5"/>
  <c r="FA8" i="5"/>
  <c r="FK3" i="5"/>
  <c r="EE3" i="5"/>
  <c r="CY3" i="5"/>
  <c r="EH2" i="5"/>
  <c r="EA14" i="5"/>
  <c r="DQ14" i="5"/>
  <c r="FI14" i="5"/>
  <c r="ED8" i="5"/>
  <c r="FQ2" i="5"/>
  <c r="ES25" i="5"/>
  <c r="EH4" i="5"/>
  <c r="DP4" i="5"/>
  <c r="EV4" i="5"/>
  <c r="FH3" i="5"/>
  <c r="DR3" i="5"/>
  <c r="EX3" i="5"/>
  <c r="DT5" i="5"/>
  <c r="FT5" i="5"/>
  <c r="EM5" i="5"/>
  <c r="DM5" i="5"/>
  <c r="EG5" i="5"/>
  <c r="FA5" i="5"/>
  <c r="DF113" i="5"/>
  <c r="EX53" i="5"/>
  <c r="FG32" i="5"/>
  <c r="DS32" i="5"/>
  <c r="FB18" i="5"/>
  <c r="FT10" i="5"/>
  <c r="EP15" i="5"/>
  <c r="DK6" i="5"/>
  <c r="DQ15" i="5"/>
  <c r="FL3" i="5"/>
  <c r="EB3" i="5"/>
  <c r="DD3" i="5"/>
  <c r="DO2" i="5"/>
  <c r="EI8" i="5"/>
  <c r="DD8" i="5"/>
  <c r="DX8" i="5"/>
  <c r="EV8" i="5"/>
  <c r="FT8" i="5"/>
  <c r="ED3" i="5"/>
  <c r="DI2" i="5"/>
  <c r="FJ31" i="5"/>
  <c r="ED31" i="5"/>
  <c r="CX31" i="5"/>
  <c r="DH31" i="5"/>
  <c r="EJ31" i="5"/>
  <c r="FP31" i="5"/>
  <c r="DM31" i="5"/>
  <c r="EK31" i="5"/>
  <c r="FK27" i="5"/>
  <c r="EE27" i="5"/>
  <c r="CY27" i="5"/>
  <c r="DI27" i="5"/>
  <c r="FM27" i="5"/>
  <c r="DJ27" i="5"/>
  <c r="ED27" i="5"/>
  <c r="FN14" i="5"/>
  <c r="DW14" i="5"/>
  <c r="DB14" i="5"/>
  <c r="EX14" i="5"/>
  <c r="EC14" i="5"/>
  <c r="EK8" i="5"/>
  <c r="EY3" i="5"/>
  <c r="DR2" i="5"/>
  <c r="FL14" i="5"/>
  <c r="EG14" i="5"/>
  <c r="FM14" i="5"/>
  <c r="DS8" i="5"/>
  <c r="EK2" i="5"/>
  <c r="DA25" i="5"/>
  <c r="DF25" i="5"/>
  <c r="DI13" i="5"/>
  <c r="FK13" i="5"/>
  <c r="DK13" i="5"/>
  <c r="FQ13" i="5"/>
  <c r="DL13" i="5"/>
  <c r="FH13" i="5"/>
  <c r="DR13" i="5"/>
  <c r="DU4" i="5"/>
  <c r="EX4" i="5"/>
  <c r="DS4" i="5"/>
  <c r="EY4" i="5"/>
  <c r="FJ4" i="5"/>
  <c r="DT4" i="5"/>
  <c r="DX12" i="5"/>
  <c r="ER3" i="5"/>
  <c r="ET5" i="5"/>
  <c r="DC5" i="5"/>
  <c r="CZ5" i="5"/>
  <c r="EJ5" i="5"/>
  <c r="FG5" i="5"/>
  <c r="DQ5" i="5"/>
  <c r="EK5" i="5"/>
  <c r="FI5" i="5"/>
  <c r="CX113" i="5"/>
  <c r="DQ53" i="5"/>
  <c r="DR53" i="5"/>
  <c r="DA53" i="5"/>
  <c r="FS53" i="5"/>
  <c r="DL32" i="5"/>
  <c r="EY32" i="5"/>
  <c r="DE30" i="5"/>
  <c r="CX24" i="5"/>
  <c r="DQ18" i="5"/>
  <c r="DA18" i="5"/>
  <c r="FK6" i="5"/>
  <c r="CX15" i="5"/>
  <c r="DJ15" i="5"/>
  <c r="CY15" i="5"/>
  <c r="DD10" i="5"/>
  <c r="EI6" i="5"/>
  <c r="FS6" i="5"/>
  <c r="EA6" i="5"/>
  <c r="FK10" i="5"/>
  <c r="DK44" i="5"/>
  <c r="FB9" i="5"/>
  <c r="EF9" i="5"/>
  <c r="DK9" i="5"/>
  <c r="FR9" i="5"/>
  <c r="EV9" i="5"/>
  <c r="EA9" i="5"/>
  <c r="DF9" i="5"/>
  <c r="FL9" i="5"/>
  <c r="EQ9" i="5"/>
  <c r="DV9" i="5"/>
  <c r="CZ9" i="5"/>
  <c r="FG9" i="5"/>
  <c r="EL9" i="5"/>
  <c r="DP9" i="5"/>
  <c r="DN22" i="5"/>
  <c r="ET22" i="5"/>
  <c r="FJ22" i="5"/>
  <c r="DW9" i="5"/>
  <c r="FA9" i="5"/>
  <c r="EZ22" i="5"/>
  <c r="FO9" i="5"/>
  <c r="EX11" i="5"/>
  <c r="DG86" i="5"/>
  <c r="DD86" i="5"/>
  <c r="CY86" i="5"/>
  <c r="DL86" i="5"/>
  <c r="DI84" i="5"/>
  <c r="DY44" i="5"/>
  <c r="DC44" i="5"/>
  <c r="FN44" i="5"/>
  <c r="ES44" i="5"/>
  <c r="DW44" i="5"/>
  <c r="DB44" i="5"/>
  <c r="FO44" i="5"/>
  <c r="FE44" i="5"/>
  <c r="ET44" i="5"/>
  <c r="EI44" i="5"/>
  <c r="DN44" i="5"/>
  <c r="FC44" i="5"/>
  <c r="EH44" i="5"/>
  <c r="DM44" i="5"/>
  <c r="EB44" i="5"/>
  <c r="FM22" i="5"/>
  <c r="ER22" i="5"/>
  <c r="DW22" i="5"/>
  <c r="DA22" i="5"/>
  <c r="FH22" i="5"/>
  <c r="EM22" i="5"/>
  <c r="DQ22" i="5"/>
  <c r="FC22" i="5"/>
  <c r="EG22" i="5"/>
  <c r="DL22" i="5"/>
  <c r="FS22" i="5"/>
  <c r="EW22" i="5"/>
  <c r="EB22" i="5"/>
  <c r="DG22" i="5"/>
  <c r="FF9" i="5"/>
  <c r="CX22" i="5"/>
  <c r="DE9" i="5"/>
  <c r="FQ9" i="5"/>
  <c r="EE22" i="5"/>
  <c r="ET9" i="5"/>
  <c r="FO22" i="5"/>
  <c r="DX22" i="5"/>
  <c r="CX17" i="5"/>
  <c r="ER17" i="5"/>
  <c r="DJ96" i="5"/>
  <c r="FI54" i="5"/>
  <c r="DJ54" i="5"/>
  <c r="DQ54" i="5"/>
  <c r="DP42" i="5"/>
  <c r="FF42" i="5"/>
  <c r="DE44" i="5"/>
  <c r="FG44" i="5"/>
  <c r="DJ9" i="5"/>
  <c r="DI9" i="5"/>
  <c r="EU22" i="5"/>
  <c r="DY22" i="5"/>
  <c r="DD22" i="5"/>
  <c r="DS9" i="5"/>
  <c r="FJ2" i="5"/>
  <c r="ET2" i="5"/>
  <c r="ED2" i="5"/>
  <c r="DN2" i="5"/>
  <c r="CX2" i="5"/>
  <c r="EF52" i="5"/>
  <c r="CZ52" i="5"/>
  <c r="FL52" i="5"/>
  <c r="EV52" i="5"/>
  <c r="DP52" i="5"/>
  <c r="DJ52" i="5"/>
  <c r="DZ52" i="5"/>
  <c r="EP52" i="5"/>
  <c r="FF52" i="5"/>
  <c r="FD22" i="5"/>
  <c r="DM22" i="5"/>
  <c r="FN9" i="5"/>
  <c r="EM9" i="5"/>
  <c r="FI2" i="5"/>
  <c r="FI25" i="5"/>
  <c r="EN25" i="5"/>
  <c r="DS25" i="5"/>
  <c r="FD25" i="5"/>
  <c r="EI25" i="5"/>
  <c r="DM25" i="5"/>
  <c r="DP25" i="5"/>
  <c r="EK25" i="5"/>
  <c r="FG25" i="5"/>
  <c r="DO25" i="5"/>
  <c r="DG25" i="5"/>
  <c r="EB25" i="5"/>
  <c r="EW25" i="5"/>
  <c r="FS25" i="5"/>
  <c r="DJ25" i="5"/>
  <c r="DZ25" i="5"/>
  <c r="EP25" i="5"/>
  <c r="FF25" i="5"/>
  <c r="DV17" i="5"/>
  <c r="CX11" i="5"/>
  <c r="DZ11" i="5"/>
  <c r="EV11" i="5"/>
  <c r="FQ11" i="5"/>
  <c r="DQ11" i="5"/>
  <c r="EL11" i="5"/>
  <c r="FH11" i="5"/>
  <c r="CZ11" i="5"/>
  <c r="DM11" i="5"/>
  <c r="EH11" i="5"/>
  <c r="FD11" i="5"/>
  <c r="DK11" i="5"/>
  <c r="EA11" i="5"/>
  <c r="EQ11" i="5"/>
  <c r="DX25" i="5"/>
  <c r="EF17" i="5"/>
  <c r="EY20" i="5"/>
  <c r="EV17" i="5"/>
  <c r="DG17" i="5"/>
  <c r="DC17" i="5"/>
  <c r="DX17" i="5"/>
  <c r="ET17" i="5"/>
  <c r="FO17" i="5"/>
  <c r="DW17" i="5"/>
  <c r="EX17" i="5"/>
  <c r="FS17" i="5"/>
  <c r="DO17" i="5"/>
  <c r="EJ17" i="5"/>
  <c r="FF17" i="5"/>
  <c r="DA17" i="5"/>
  <c r="DQ17" i="5"/>
  <c r="EG17" i="5"/>
  <c r="EW17" i="5"/>
  <c r="FM17" i="5"/>
  <c r="DP86" i="5"/>
  <c r="DJ86" i="5"/>
  <c r="DJ84" i="5"/>
  <c r="FB44" i="5"/>
  <c r="ER44" i="5"/>
  <c r="DO9" i="5"/>
  <c r="EN22" i="5"/>
  <c r="ED22" i="5"/>
  <c r="DU9" i="5"/>
  <c r="EM44" i="5"/>
  <c r="DX9" i="5"/>
  <c r="EX9" i="5"/>
  <c r="FE11" i="5"/>
  <c r="EJ11" i="5"/>
  <c r="DN11" i="5"/>
  <c r="EZ11" i="5"/>
  <c r="ED11" i="5"/>
  <c r="DI11" i="5"/>
  <c r="FP11" i="5"/>
  <c r="ET11" i="5"/>
  <c r="DY11" i="5"/>
  <c r="DD11" i="5"/>
  <c r="DH11" i="5"/>
  <c r="FT11" i="5"/>
  <c r="DW11" i="5"/>
  <c r="FC11" i="5"/>
  <c r="EN17" i="5"/>
  <c r="FJ17" i="5"/>
  <c r="FN17" i="5"/>
  <c r="EZ17" i="5"/>
  <c r="EC17" i="5"/>
  <c r="ES17" i="5"/>
  <c r="DH112" i="5"/>
  <c r="DC112" i="5"/>
  <c r="EC96" i="5"/>
  <c r="FI96" i="5"/>
  <c r="ES96" i="5"/>
  <c r="EP96" i="5"/>
  <c r="CY96" i="5"/>
  <c r="EE96" i="5"/>
  <c r="DJ89" i="5"/>
  <c r="DI86" i="5"/>
  <c r="CX86" i="5"/>
  <c r="EN54" i="5"/>
  <c r="DS54" i="5"/>
  <c r="DZ54" i="5"/>
  <c r="FF54" i="5"/>
  <c r="EM54" i="5"/>
  <c r="EK42" i="5"/>
  <c r="DJ42" i="5"/>
  <c r="DZ42" i="5"/>
  <c r="DI44" i="5"/>
  <c r="EU44" i="5"/>
  <c r="DQ44" i="5"/>
  <c r="CZ44" i="5"/>
  <c r="EF44" i="5"/>
  <c r="FL44" i="5"/>
  <c r="FA22" i="5"/>
  <c r="EF22" i="5"/>
  <c r="DK22" i="5"/>
  <c r="FL20" i="5"/>
  <c r="EE9" i="5"/>
  <c r="FT2" i="5"/>
  <c r="FD2" i="5"/>
  <c r="EN2" i="5"/>
  <c r="DX2" i="5"/>
  <c r="DH2" i="5"/>
  <c r="FP2" i="5"/>
  <c r="EZ2" i="5"/>
  <c r="EJ2" i="5"/>
  <c r="DT2" i="5"/>
  <c r="DD2" i="5"/>
  <c r="FL2" i="5"/>
  <c r="EV2" i="5"/>
  <c r="EF2" i="5"/>
  <c r="DP2" i="5"/>
  <c r="CZ2" i="5"/>
  <c r="FH2" i="5"/>
  <c r="ER2" i="5"/>
  <c r="EB2" i="5"/>
  <c r="DL2" i="5"/>
  <c r="EC22" i="5"/>
  <c r="DR22" i="5"/>
  <c r="DY9" i="5"/>
  <c r="EO9" i="5"/>
  <c r="FM2" i="5"/>
  <c r="DA2" i="5"/>
  <c r="EC44" i="5"/>
  <c r="EZ20" i="5"/>
  <c r="FJ9" i="5"/>
  <c r="DD112" i="5"/>
  <c r="DA112" i="5"/>
  <c r="DN112" i="5"/>
  <c r="DU96" i="5"/>
  <c r="FT96" i="5"/>
  <c r="FE96" i="5"/>
  <c r="EZ96" i="5"/>
  <c r="DN96" i="5"/>
  <c r="ET96" i="5"/>
  <c r="DC96" i="5"/>
  <c r="EI96" i="5"/>
  <c r="FO96" i="5"/>
  <c r="DC89" i="5"/>
  <c r="DP89" i="5"/>
  <c r="CX89" i="5"/>
  <c r="CZ86" i="5"/>
  <c r="DL84" i="5"/>
  <c r="DA84" i="5"/>
  <c r="FS76" i="5"/>
  <c r="FC76" i="5"/>
  <c r="EM76" i="5"/>
  <c r="DW76" i="5"/>
  <c r="DG76" i="5"/>
  <c r="FO76" i="5"/>
  <c r="EY76" i="5"/>
  <c r="EI76" i="5"/>
  <c r="DS76" i="5"/>
  <c r="DC76" i="5"/>
  <c r="FK76" i="5"/>
  <c r="EU76" i="5"/>
  <c r="EE76" i="5"/>
  <c r="DO76" i="5"/>
  <c r="CY76" i="5"/>
  <c r="FG76" i="5"/>
  <c r="EQ76" i="5"/>
  <c r="EA76" i="5"/>
  <c r="DK76" i="5"/>
  <c r="EW76" i="5"/>
  <c r="DQ76" i="5"/>
  <c r="FP76" i="5"/>
  <c r="EJ76" i="5"/>
  <c r="DD76" i="5"/>
  <c r="DJ60" i="5"/>
  <c r="EI54" i="5"/>
  <c r="CX54" i="5"/>
  <c r="ED54" i="5"/>
  <c r="FJ54" i="5"/>
  <c r="FS42" i="5"/>
  <c r="EB42" i="5"/>
  <c r="FA42" i="5"/>
  <c r="EF42" i="5"/>
  <c r="DK42" i="5"/>
  <c r="CX42" i="5"/>
  <c r="DN42" i="5"/>
  <c r="ED42" i="5"/>
  <c r="ET42" i="5"/>
  <c r="EQ52" i="5"/>
  <c r="EO44" i="5"/>
  <c r="CX44" i="5"/>
  <c r="DJ44" i="5"/>
  <c r="EE44" i="5"/>
  <c r="FA44" i="5"/>
  <c r="DA44" i="5"/>
  <c r="DV44" i="5"/>
  <c r="EQ44" i="5"/>
  <c r="FM44" i="5"/>
  <c r="DD44" i="5"/>
  <c r="DT44" i="5"/>
  <c r="EJ44" i="5"/>
  <c r="EZ44" i="5"/>
  <c r="FP44" i="5"/>
  <c r="EH24" i="5"/>
  <c r="FQ22" i="5"/>
  <c r="EV22" i="5"/>
  <c r="EA22" i="5"/>
  <c r="DE22" i="5"/>
  <c r="FG20" i="5"/>
  <c r="EW20" i="5"/>
  <c r="FP9" i="5"/>
  <c r="EU9" i="5"/>
  <c r="DZ9" i="5"/>
  <c r="DD9" i="5"/>
  <c r="FE3" i="5"/>
  <c r="EO3" i="5"/>
  <c r="DY3" i="5"/>
  <c r="DI3" i="5"/>
  <c r="FQ3" i="5"/>
  <c r="FA3" i="5"/>
  <c r="EK3" i="5"/>
  <c r="DU3" i="5"/>
  <c r="DE3" i="5"/>
  <c r="FM3" i="5"/>
  <c r="EW3" i="5"/>
  <c r="EG3" i="5"/>
  <c r="DQ3" i="5"/>
  <c r="DA3" i="5"/>
  <c r="FI3" i="5"/>
  <c r="ES3" i="5"/>
  <c r="EC3" i="5"/>
  <c r="DM3" i="5"/>
  <c r="FC2" i="5"/>
  <c r="EM2" i="5"/>
  <c r="DW2" i="5"/>
  <c r="DG2" i="5"/>
  <c r="FI22" i="5"/>
  <c r="DS22" i="5"/>
  <c r="DF22" i="5"/>
  <c r="DV22" i="5"/>
  <c r="EL22" i="5"/>
  <c r="FB22" i="5"/>
  <c r="FR22" i="5"/>
  <c r="ER9" i="5"/>
  <c r="DB9" i="5"/>
  <c r="DM9" i="5"/>
  <c r="EC9" i="5"/>
  <c r="ES9" i="5"/>
  <c r="FI9" i="5"/>
  <c r="ET3" i="5"/>
  <c r="DN3" i="5"/>
  <c r="FE2" i="5"/>
  <c r="DY2" i="5"/>
  <c r="FD52" i="5"/>
  <c r="FI44" i="5"/>
  <c r="DR44" i="5"/>
  <c r="ES36" i="5"/>
  <c r="FK22" i="5"/>
  <c r="EO22" i="5"/>
  <c r="DT22" i="5"/>
  <c r="CY22" i="5"/>
  <c r="EM10" i="5"/>
  <c r="FD9" i="5"/>
  <c r="EI9" i="5"/>
  <c r="DN9" i="5"/>
  <c r="EU8" i="5"/>
  <c r="DZ8" i="5"/>
  <c r="DE8" i="5"/>
  <c r="FG3" i="5"/>
  <c r="EQ3" i="5"/>
  <c r="EA3" i="5"/>
  <c r="DK3" i="5"/>
  <c r="FF2" i="5"/>
  <c r="EP2" i="5"/>
  <c r="DZ2" i="5"/>
  <c r="DJ2" i="5"/>
  <c r="DS52" i="5"/>
  <c r="DT52" i="5"/>
  <c r="EZ52" i="5"/>
  <c r="DG52" i="5"/>
  <c r="EM52" i="5"/>
  <c r="FS52" i="5"/>
  <c r="DM52" i="5"/>
  <c r="EC52" i="5"/>
  <c r="ES52" i="5"/>
  <c r="FI52" i="5"/>
  <c r="CX52" i="5"/>
  <c r="DN52" i="5"/>
  <c r="ED52" i="5"/>
  <c r="ET52" i="5"/>
  <c r="FJ52" i="5"/>
  <c r="ES22" i="5"/>
  <c r="DC22" i="5"/>
  <c r="FB14" i="5"/>
  <c r="DP14" i="5"/>
  <c r="DE14" i="5"/>
  <c r="DU14" i="5"/>
  <c r="EK14" i="5"/>
  <c r="FA14" i="5"/>
  <c r="FH9" i="5"/>
  <c r="EB9" i="5"/>
  <c r="EY8" i="5"/>
  <c r="DN8" i="5"/>
  <c r="EP3" i="5"/>
  <c r="DJ3" i="5"/>
  <c r="FA2" i="5"/>
  <c r="DU2" i="5"/>
  <c r="FT25" i="5"/>
  <c r="EE25" i="5"/>
  <c r="FE25" i="5"/>
  <c r="CZ25" i="5"/>
  <c r="DU25" i="5"/>
  <c r="EQ25" i="5"/>
  <c r="FL25" i="5"/>
  <c r="DY25" i="5"/>
  <c r="DL25" i="5"/>
  <c r="EG25" i="5"/>
  <c r="FC25" i="5"/>
  <c r="CX25" i="5"/>
  <c r="DN25" i="5"/>
  <c r="ED25" i="5"/>
  <c r="ET25" i="5"/>
  <c r="FJ25" i="5"/>
  <c r="CZ17" i="5"/>
  <c r="FO13" i="5"/>
  <c r="ES13" i="5"/>
  <c r="DX13" i="5"/>
  <c r="DC13" i="5"/>
  <c r="FI13" i="5"/>
  <c r="EN13" i="5"/>
  <c r="DS13" i="5"/>
  <c r="FD13" i="5"/>
  <c r="EI13" i="5"/>
  <c r="DM13" i="5"/>
  <c r="DP13" i="5"/>
  <c r="EK13" i="5"/>
  <c r="FG13" i="5"/>
  <c r="DO13" i="5"/>
  <c r="DA13" i="5"/>
  <c r="DW13" i="5"/>
  <c r="ER13" i="5"/>
  <c r="FM13" i="5"/>
  <c r="DF13" i="5"/>
  <c r="DV13" i="5"/>
  <c r="EL13" i="5"/>
  <c r="FB13" i="5"/>
  <c r="FR13" i="5"/>
  <c r="FJ11" i="5"/>
  <c r="DE11" i="5"/>
  <c r="EF11" i="5"/>
  <c r="FA11" i="5"/>
  <c r="DA11" i="5"/>
  <c r="DV11" i="5"/>
  <c r="ER11" i="5"/>
  <c r="FM11" i="5"/>
  <c r="DP11" i="5"/>
  <c r="DR11" i="5"/>
  <c r="EN11" i="5"/>
  <c r="FI11" i="5"/>
  <c r="CY11" i="5"/>
  <c r="DO11" i="5"/>
  <c r="EE11" i="5"/>
  <c r="EU11" i="5"/>
  <c r="FK11" i="5"/>
  <c r="FS44" i="5"/>
  <c r="DC25" i="5"/>
  <c r="FG17" i="5"/>
  <c r="FT9" i="5"/>
  <c r="FM4" i="5"/>
  <c r="EW4" i="5"/>
  <c r="EG4" i="5"/>
  <c r="DQ4" i="5"/>
  <c r="DA4" i="5"/>
  <c r="FI4" i="5"/>
  <c r="ES4" i="5"/>
  <c r="EC4" i="5"/>
  <c r="DM4" i="5"/>
  <c r="FE4" i="5"/>
  <c r="EO4" i="5"/>
  <c r="DY4" i="5"/>
  <c r="DI4" i="5"/>
  <c r="DK4" i="5"/>
  <c r="EA4" i="5"/>
  <c r="EQ4" i="5"/>
  <c r="FG4" i="5"/>
  <c r="DR4" i="5"/>
  <c r="ET4" i="5"/>
  <c r="FN4" i="5"/>
  <c r="DH4" i="5"/>
  <c r="DX4" i="5"/>
  <c r="EN4" i="5"/>
  <c r="FD4" i="5"/>
  <c r="FT4" i="5"/>
  <c r="DK17" i="5"/>
  <c r="FE12" i="5"/>
  <c r="EI12" i="5"/>
  <c r="DN12" i="5"/>
  <c r="DL12" i="5"/>
  <c r="EB12" i="5"/>
  <c r="ER12" i="5"/>
  <c r="FH12" i="5"/>
  <c r="FP22" i="5"/>
  <c r="EI20" i="5"/>
  <c r="FD20" i="5"/>
  <c r="EA17" i="5"/>
  <c r="DR17" i="5"/>
  <c r="DH17" i="5"/>
  <c r="ED17" i="5"/>
  <c r="EY17" i="5"/>
  <c r="FT17" i="5"/>
  <c r="EB17" i="5"/>
  <c r="FC17" i="5"/>
  <c r="CY17" i="5"/>
  <c r="DT17" i="5"/>
  <c r="EP17" i="5"/>
  <c r="FK17" i="5"/>
  <c r="DE17" i="5"/>
  <c r="DU17" i="5"/>
  <c r="EK17" i="5"/>
  <c r="FA17" i="5"/>
  <c r="FQ17" i="5"/>
  <c r="AQ111" i="5"/>
  <c r="DQ111" i="5" s="1"/>
  <c r="FS2" i="5"/>
  <c r="DL5" i="5"/>
  <c r="EB5" i="5"/>
  <c r="ER5" i="5"/>
  <c r="FH5" i="5"/>
  <c r="DW5" i="5"/>
  <c r="EY5" i="5"/>
  <c r="FO5" i="5"/>
  <c r="DI5" i="5"/>
  <c r="DY5" i="5"/>
  <c r="EO5" i="5"/>
  <c r="FT3" i="5"/>
  <c r="DE86" i="5"/>
  <c r="DH84" i="5"/>
  <c r="DG84" i="5"/>
  <c r="DP84" i="5"/>
  <c r="CZ84" i="5"/>
  <c r="EG44" i="5"/>
  <c r="FH44" i="5"/>
  <c r="EJ9" i="5"/>
  <c r="EK9" i="5"/>
  <c r="DC9" i="5"/>
  <c r="FS9" i="5"/>
  <c r="DG9" i="5"/>
  <c r="DL11" i="5"/>
  <c r="EG11" i="5"/>
  <c r="FB11" i="5"/>
  <c r="EC11" i="5"/>
  <c r="DG11" i="5"/>
  <c r="EM11" i="5"/>
  <c r="FS11" i="5"/>
  <c r="FR17" i="5"/>
  <c r="DS17" i="5"/>
  <c r="DL17" i="5"/>
  <c r="DJ17" i="5"/>
  <c r="EE17" i="5"/>
  <c r="DM17" i="5"/>
  <c r="FI17" i="5"/>
  <c r="CY112" i="5"/>
  <c r="DP112" i="5"/>
  <c r="DJ112" i="5"/>
  <c r="ER96" i="5"/>
  <c r="DZ96" i="5"/>
  <c r="FF96" i="5"/>
  <c r="DO96" i="5"/>
  <c r="FK96" i="5"/>
  <c r="DC86" i="5"/>
  <c r="DK89" i="5"/>
  <c r="DH89" i="5"/>
  <c r="DH86" i="5"/>
  <c r="DK84" i="5"/>
  <c r="DD84" i="5"/>
  <c r="CX84" i="5"/>
  <c r="DK60" i="5"/>
  <c r="DC60" i="5"/>
  <c r="DP60" i="5"/>
  <c r="DH60" i="5"/>
  <c r="DB60" i="5"/>
  <c r="DG60" i="5"/>
  <c r="CZ60" i="5"/>
  <c r="DL60" i="5"/>
  <c r="DF60" i="5"/>
  <c r="CX60" i="5"/>
  <c r="FQ54" i="5"/>
  <c r="FL54" i="5"/>
  <c r="FG54" i="5"/>
  <c r="FA54" i="5"/>
  <c r="EV54" i="5"/>
  <c r="EQ54" i="5"/>
  <c r="EK54" i="5"/>
  <c r="EF54" i="5"/>
  <c r="EA54" i="5"/>
  <c r="DU54" i="5"/>
  <c r="DP54" i="5"/>
  <c r="DK54" i="5"/>
  <c r="DE54" i="5"/>
  <c r="CZ54" i="5"/>
  <c r="FK54" i="5"/>
  <c r="EO54" i="5"/>
  <c r="DT54" i="5"/>
  <c r="CY54" i="5"/>
  <c r="FE54" i="5"/>
  <c r="EJ54" i="5"/>
  <c r="DO54" i="5"/>
  <c r="FP54" i="5"/>
  <c r="DY54" i="5"/>
  <c r="EZ54" i="5"/>
  <c r="DI54" i="5"/>
  <c r="EU54" i="5"/>
  <c r="DD54" i="5"/>
  <c r="EE54" i="5"/>
  <c r="EP54" i="5"/>
  <c r="FH54" i="5"/>
  <c r="FK42" i="5"/>
  <c r="EZ42" i="5"/>
  <c r="EO42" i="5"/>
  <c r="EE42" i="5"/>
  <c r="DT42" i="5"/>
  <c r="DI42" i="5"/>
  <c r="CY42" i="5"/>
  <c r="FE42" i="5"/>
  <c r="EJ42" i="5"/>
  <c r="DO42" i="5"/>
  <c r="FO42" i="5"/>
  <c r="FD42" i="5"/>
  <c r="ES42" i="5"/>
  <c r="EI42" i="5"/>
  <c r="DX42" i="5"/>
  <c r="DM42" i="5"/>
  <c r="DC42" i="5"/>
  <c r="FT42" i="5"/>
  <c r="FI42" i="5"/>
  <c r="EY42" i="5"/>
  <c r="EN42" i="5"/>
  <c r="EC42" i="5"/>
  <c r="DS42" i="5"/>
  <c r="DH42" i="5"/>
  <c r="FP42" i="5"/>
  <c r="EU42" i="5"/>
  <c r="DY42" i="5"/>
  <c r="DD42" i="5"/>
  <c r="EP42" i="5"/>
  <c r="EY44" i="5"/>
  <c r="DZ44" i="5"/>
  <c r="FQ44" i="5"/>
  <c r="EL44" i="5"/>
  <c r="DP44" i="5"/>
  <c r="EV44" i="5"/>
  <c r="EZ9" i="5"/>
  <c r="EA2" i="5"/>
  <c r="DK2" i="5"/>
  <c r="FT22" i="5"/>
  <c r="DB22" i="5"/>
  <c r="EH22" i="5"/>
  <c r="EX22" i="5"/>
  <c r="FN22" i="5"/>
  <c r="DL9" i="5"/>
  <c r="FE9" i="5"/>
  <c r="EG2" i="5"/>
  <c r="EN9" i="5"/>
  <c r="CX9" i="5"/>
  <c r="CZ112" i="5"/>
  <c r="CX112" i="5"/>
  <c r="CX111" i="5"/>
  <c r="EF96" i="5"/>
  <c r="DH96" i="5"/>
  <c r="DY96" i="5"/>
  <c r="DT96" i="5"/>
  <c r="CX96" i="5"/>
  <c r="ED96" i="5"/>
  <c r="FJ96" i="5"/>
  <c r="DS96" i="5"/>
  <c r="EY96" i="5"/>
  <c r="DK87" i="5"/>
  <c r="DC87" i="5"/>
  <c r="DH87" i="5"/>
  <c r="DJ87" i="5"/>
  <c r="DG89" i="5"/>
  <c r="DB86" i="5"/>
  <c r="DQ84" i="5"/>
  <c r="DB84" i="5"/>
  <c r="FF76" i="5"/>
  <c r="EP76" i="5"/>
  <c r="DZ76" i="5"/>
  <c r="DJ76" i="5"/>
  <c r="FM76" i="5"/>
  <c r="EG76" i="5"/>
  <c r="DA76" i="5"/>
  <c r="EZ76" i="5"/>
  <c r="DT76" i="5"/>
  <c r="DA60" i="5"/>
  <c r="FD54" i="5"/>
  <c r="DM54" i="5"/>
  <c r="DN54" i="5"/>
  <c r="ET54" i="5"/>
  <c r="FC54" i="5"/>
  <c r="DL54" i="5"/>
  <c r="EW42" i="5"/>
  <c r="DG42" i="5"/>
  <c r="DI112" i="5"/>
  <c r="DE112" i="5"/>
  <c r="DG112" i="5"/>
  <c r="DB112" i="5"/>
  <c r="DG98" i="5"/>
  <c r="CY98" i="5"/>
  <c r="DD98" i="5"/>
  <c r="DC98" i="5"/>
  <c r="DL98" i="5"/>
  <c r="DK98" i="5"/>
  <c r="DJ98" i="5"/>
  <c r="DO111" i="5"/>
  <c r="DF111" i="5"/>
  <c r="DK111" i="5"/>
  <c r="CZ111" i="5"/>
  <c r="DA111" i="5"/>
  <c r="EU101" i="5"/>
  <c r="EL101" i="5"/>
  <c r="DW101" i="5"/>
  <c r="DB101" i="5"/>
  <c r="EH101" i="5"/>
  <c r="FN101" i="5"/>
  <c r="EA101" i="5"/>
  <c r="FG101" i="5"/>
  <c r="DH101" i="5"/>
  <c r="DX101" i="5"/>
  <c r="EN101" i="5"/>
  <c r="FD101" i="5"/>
  <c r="FT101" i="5"/>
  <c r="DM101" i="5"/>
  <c r="EC101" i="5"/>
  <c r="ES101" i="5"/>
  <c r="FI101" i="5"/>
  <c r="DM96" i="5"/>
  <c r="EV96" i="5"/>
  <c r="EK96" i="5"/>
  <c r="DX96" i="5"/>
  <c r="DA96" i="5"/>
  <c r="EG96" i="5"/>
  <c r="FM96" i="5"/>
  <c r="EB96" i="5"/>
  <c r="FH96" i="5"/>
  <c r="DB96" i="5"/>
  <c r="DR96" i="5"/>
  <c r="EH96" i="5"/>
  <c r="EX96" i="5"/>
  <c r="FN96" i="5"/>
  <c r="DG96" i="5"/>
  <c r="DW96" i="5"/>
  <c r="EM96" i="5"/>
  <c r="FC96" i="5"/>
  <c r="FS96" i="5"/>
  <c r="DP87" i="5"/>
  <c r="DG87" i="5"/>
  <c r="CX87" i="5"/>
  <c r="CZ89" i="5"/>
  <c r="DA89" i="5"/>
  <c r="DQ89" i="5"/>
  <c r="DB89" i="5"/>
  <c r="DA86" i="5"/>
  <c r="DQ86" i="5"/>
  <c r="DF86" i="5"/>
  <c r="CY84" i="5"/>
  <c r="DE84" i="5"/>
  <c r="DF84" i="5"/>
  <c r="FB76" i="5"/>
  <c r="EL76" i="5"/>
  <c r="DV76" i="5"/>
  <c r="DF76" i="5"/>
  <c r="FI76" i="5"/>
  <c r="ES76" i="5"/>
  <c r="EC76" i="5"/>
  <c r="DM76" i="5"/>
  <c r="FL76" i="5"/>
  <c r="EV76" i="5"/>
  <c r="EF76" i="5"/>
  <c r="DP76" i="5"/>
  <c r="CZ76" i="5"/>
  <c r="DD60" i="5"/>
  <c r="DE60" i="5"/>
  <c r="FT54" i="5"/>
  <c r="EY54" i="5"/>
  <c r="EC54" i="5"/>
  <c r="DH54" i="5"/>
  <c r="DB54" i="5"/>
  <c r="DR54" i="5"/>
  <c r="EH54" i="5"/>
  <c r="EX54" i="5"/>
  <c r="FN54" i="5"/>
  <c r="EW54" i="5"/>
  <c r="EB54" i="5"/>
  <c r="DG54" i="5"/>
  <c r="FM42" i="5"/>
  <c r="ER42" i="5"/>
  <c r="DW42" i="5"/>
  <c r="DA42" i="5"/>
  <c r="FS54" i="5"/>
  <c r="FQ42" i="5"/>
  <c r="EV42" i="5"/>
  <c r="EA42" i="5"/>
  <c r="DE42" i="5"/>
  <c r="DB42" i="5"/>
  <c r="DR42" i="5"/>
  <c r="EH42" i="5"/>
  <c r="EX42" i="5"/>
  <c r="FN42" i="5"/>
  <c r="EA52" i="5"/>
  <c r="DG45" i="5"/>
  <c r="FR45" i="5"/>
  <c r="FG45" i="5"/>
  <c r="EV45" i="5"/>
  <c r="EL45" i="5"/>
  <c r="EA45" i="5"/>
  <c r="DF45" i="5"/>
  <c r="FB45" i="5"/>
  <c r="EQ45" i="5"/>
  <c r="EF45" i="5"/>
  <c r="DV45" i="5"/>
  <c r="DK45" i="5"/>
  <c r="CZ45" i="5"/>
  <c r="FS45" i="5"/>
  <c r="FH45" i="5"/>
  <c r="EX45" i="5"/>
  <c r="EM45" i="5"/>
  <c r="EB45" i="5"/>
  <c r="DR45" i="5"/>
  <c r="DP45" i="5"/>
  <c r="DO45" i="5"/>
  <c r="EJ45" i="5"/>
  <c r="FF45" i="5"/>
  <c r="DE45" i="5"/>
  <c r="DU45" i="5"/>
  <c r="EK45" i="5"/>
  <c r="FA45" i="5"/>
  <c r="FQ45" i="5"/>
  <c r="ED44" i="5"/>
  <c r="DO44" i="5"/>
  <c r="EK44" i="5"/>
  <c r="FF44" i="5"/>
  <c r="DF44" i="5"/>
  <c r="EA44" i="5"/>
  <c r="EW44" i="5"/>
  <c r="FR44" i="5"/>
  <c r="DH44" i="5"/>
  <c r="DX44" i="5"/>
  <c r="EN44" i="5"/>
  <c r="FD44" i="5"/>
  <c r="FT44" i="5"/>
  <c r="FP43" i="5"/>
  <c r="ET43" i="5"/>
  <c r="DY43" i="5"/>
  <c r="DD43" i="5"/>
  <c r="FN43" i="5"/>
  <c r="FD43" i="5"/>
  <c r="ES43" i="5"/>
  <c r="EH43" i="5"/>
  <c r="DX43" i="5"/>
  <c r="DM43" i="5"/>
  <c r="DB43" i="5"/>
  <c r="FE43" i="5"/>
  <c r="EJ43" i="5"/>
  <c r="DN43" i="5"/>
  <c r="DP43" i="5"/>
  <c r="EK43" i="5"/>
  <c r="FF43" i="5"/>
  <c r="DF43" i="5"/>
  <c r="EB43" i="5"/>
  <c r="EW43" i="5"/>
  <c r="FR43" i="5"/>
  <c r="DG43" i="5"/>
  <c r="DW43" i="5"/>
  <c r="EM43" i="5"/>
  <c r="FC43" i="5"/>
  <c r="FS43" i="5"/>
  <c r="DZ36" i="5"/>
  <c r="DJ36" i="5"/>
  <c r="FM36" i="5"/>
  <c r="FE36" i="5"/>
  <c r="EW36" i="5"/>
  <c r="EO36" i="5"/>
  <c r="EG36" i="5"/>
  <c r="DY36" i="5"/>
  <c r="DQ36" i="5"/>
  <c r="DI36" i="5"/>
  <c r="DA36" i="5"/>
  <c r="FN36" i="5"/>
  <c r="FF36" i="5"/>
  <c r="EX36" i="5"/>
  <c r="EP36" i="5"/>
  <c r="EH36" i="5"/>
  <c r="DR36" i="5"/>
  <c r="DB36" i="5"/>
  <c r="DL36" i="5"/>
  <c r="EB36" i="5"/>
  <c r="ER36" i="5"/>
  <c r="FH36" i="5"/>
  <c r="FL22" i="5"/>
  <c r="EQ22" i="5"/>
  <c r="DU22" i="5"/>
  <c r="CZ22" i="5"/>
  <c r="FB20" i="5"/>
  <c r="EF20" i="5"/>
  <c r="DU20" i="5"/>
  <c r="EK20" i="5"/>
  <c r="FK9" i="5"/>
  <c r="EP9" i="5"/>
  <c r="DT9" i="5"/>
  <c r="CY9" i="5"/>
  <c r="FC8" i="5"/>
  <c r="EH8" i="5"/>
  <c r="DM8" i="5"/>
  <c r="FS8" i="5"/>
  <c r="EX8" i="5"/>
  <c r="EC8" i="5"/>
  <c r="DG8" i="5"/>
  <c r="FN8" i="5"/>
  <c r="ES8" i="5"/>
  <c r="DW8" i="5"/>
  <c r="DB8" i="5"/>
  <c r="FI8" i="5"/>
  <c r="EM8" i="5"/>
  <c r="DR8" i="5"/>
  <c r="FD3" i="5"/>
  <c r="EN3" i="5"/>
  <c r="DX3" i="5"/>
  <c r="DH3" i="5"/>
  <c r="FO2" i="5"/>
  <c r="EY2" i="5"/>
  <c r="EI2" i="5"/>
  <c r="DS2" i="5"/>
  <c r="DC2" i="5"/>
  <c r="EY22" i="5"/>
  <c r="DH22" i="5"/>
  <c r="DJ22" i="5"/>
  <c r="DZ22" i="5"/>
  <c r="EP22" i="5"/>
  <c r="FF22" i="5"/>
  <c r="EH9" i="5"/>
  <c r="DA9" i="5"/>
  <c r="DQ9" i="5"/>
  <c r="EG9" i="5"/>
  <c r="EW9" i="5"/>
  <c r="FM9" i="5"/>
  <c r="ET8" i="5"/>
  <c r="CX8" i="5"/>
  <c r="DL8" i="5"/>
  <c r="EB8" i="5"/>
  <c r="ER8" i="5"/>
  <c r="FH8" i="5"/>
  <c r="FR3" i="5"/>
  <c r="EL3" i="5"/>
  <c r="DF3" i="5"/>
  <c r="EW2" i="5"/>
  <c r="DQ2" i="5"/>
  <c r="EN52" i="5"/>
  <c r="EX44" i="5"/>
  <c r="DG44" i="5"/>
  <c r="EC43" i="5"/>
  <c r="EK36" i="5"/>
  <c r="DE36" i="5"/>
  <c r="FO31" i="5"/>
  <c r="EY31" i="5"/>
  <c r="EI31" i="5"/>
  <c r="DS31" i="5"/>
  <c r="DC31" i="5"/>
  <c r="FN31" i="5"/>
  <c r="EP31" i="5"/>
  <c r="DR31" i="5"/>
  <c r="FG31" i="5"/>
  <c r="EQ31" i="5"/>
  <c r="EA31" i="5"/>
  <c r="DK31" i="5"/>
  <c r="FF31" i="5"/>
  <c r="EX31" i="5"/>
  <c r="EH31" i="5"/>
  <c r="DZ31" i="5"/>
  <c r="DB31" i="5"/>
  <c r="DJ31" i="5"/>
  <c r="DL31" i="5"/>
  <c r="EB31" i="5"/>
  <c r="ER31" i="5"/>
  <c r="FH31" i="5"/>
  <c r="DA31" i="5"/>
  <c r="DQ31" i="5"/>
  <c r="EG31" i="5"/>
  <c r="EW31" i="5"/>
  <c r="FM31" i="5"/>
  <c r="FT27" i="5"/>
  <c r="FL27" i="5"/>
  <c r="FD27" i="5"/>
  <c r="EV27" i="5"/>
  <c r="EN27" i="5"/>
  <c r="EF27" i="5"/>
  <c r="DX27" i="5"/>
  <c r="DP27" i="5"/>
  <c r="DH27" i="5"/>
  <c r="CZ27" i="5"/>
  <c r="ER27" i="5"/>
  <c r="EB27" i="5"/>
  <c r="DL27" i="5"/>
  <c r="FP27" i="5"/>
  <c r="FH27" i="5"/>
  <c r="EZ27" i="5"/>
  <c r="EJ27" i="5"/>
  <c r="DT27" i="5"/>
  <c r="DD27" i="5"/>
  <c r="FO27" i="5"/>
  <c r="EI27" i="5"/>
  <c r="DC27" i="5"/>
  <c r="FG27" i="5"/>
  <c r="EA27" i="5"/>
  <c r="EY27" i="5"/>
  <c r="DS27" i="5"/>
  <c r="EQ27" i="5"/>
  <c r="DK27" i="5"/>
  <c r="DM27" i="5"/>
  <c r="EC27" i="5"/>
  <c r="ES27" i="5"/>
  <c r="FI27" i="5"/>
  <c r="DB27" i="5"/>
  <c r="DR27" i="5"/>
  <c r="EH27" i="5"/>
  <c r="EX27" i="5"/>
  <c r="FN27" i="5"/>
  <c r="FE22" i="5"/>
  <c r="EJ22" i="5"/>
  <c r="DO22" i="5"/>
  <c r="FK20" i="5"/>
  <c r="EP20" i="5"/>
  <c r="DT20" i="5"/>
  <c r="FF14" i="5"/>
  <c r="EJ14" i="5"/>
  <c r="DO14" i="5"/>
  <c r="EZ14" i="5"/>
  <c r="EE14" i="5"/>
  <c r="DJ14" i="5"/>
  <c r="FP14" i="5"/>
  <c r="EU14" i="5"/>
  <c r="DZ14" i="5"/>
  <c r="DD14" i="5"/>
  <c r="FK14" i="5"/>
  <c r="EP14" i="5"/>
  <c r="DT14" i="5"/>
  <c r="CY14" i="5"/>
  <c r="EY9" i="5"/>
  <c r="ED9" i="5"/>
  <c r="DH9" i="5"/>
  <c r="FK8" i="5"/>
  <c r="EP8" i="5"/>
  <c r="DU8" i="5"/>
  <c r="CY8" i="5"/>
  <c r="FS3" i="5"/>
  <c r="FC3" i="5"/>
  <c r="EM3" i="5"/>
  <c r="DW3" i="5"/>
  <c r="DG3" i="5"/>
  <c r="FR2" i="5"/>
  <c r="FB2" i="5"/>
  <c r="EL2" i="5"/>
  <c r="DV2" i="5"/>
  <c r="DF2" i="5"/>
  <c r="FO52" i="5"/>
  <c r="DC52" i="5"/>
  <c r="EB52" i="5"/>
  <c r="FH52" i="5"/>
  <c r="DO52" i="5"/>
  <c r="EU52" i="5"/>
  <c r="DA52" i="5"/>
  <c r="DQ52" i="5"/>
  <c r="EG52" i="5"/>
  <c r="EW52" i="5"/>
  <c r="FM52" i="5"/>
  <c r="DB52" i="5"/>
  <c r="DR52" i="5"/>
  <c r="EH52" i="5"/>
  <c r="EX52" i="5"/>
  <c r="FN52" i="5"/>
  <c r="EI22" i="5"/>
  <c r="FR14" i="5"/>
  <c r="EV14" i="5"/>
  <c r="DF14" i="5"/>
  <c r="DI14" i="5"/>
  <c r="DY14" i="5"/>
  <c r="EO14" i="5"/>
  <c r="FE14" i="5"/>
  <c r="FC9" i="5"/>
  <c r="DR9" i="5"/>
  <c r="EO8" i="5"/>
  <c r="DC8" i="5"/>
  <c r="FN3" i="5"/>
  <c r="EH3" i="5"/>
  <c r="DB3" i="5"/>
  <c r="ES2" i="5"/>
  <c r="DM2" i="5"/>
  <c r="FQ36" i="5"/>
  <c r="EY25" i="5"/>
  <c r="CY25" i="5"/>
  <c r="EO25" i="5"/>
  <c r="FK25" i="5"/>
  <c r="DE25" i="5"/>
  <c r="EA25" i="5"/>
  <c r="EV25" i="5"/>
  <c r="FQ25" i="5"/>
  <c r="EJ25" i="5"/>
  <c r="DQ25" i="5"/>
  <c r="EM25" i="5"/>
  <c r="FH25" i="5"/>
  <c r="DB25" i="5"/>
  <c r="DR25" i="5"/>
  <c r="EH25" i="5"/>
  <c r="EX25" i="5"/>
  <c r="FN25" i="5"/>
  <c r="FP20" i="5"/>
  <c r="FL17" i="5"/>
  <c r="DH13" i="5"/>
  <c r="DT13" i="5"/>
  <c r="FE13" i="5"/>
  <c r="CZ13" i="5"/>
  <c r="DU13" i="5"/>
  <c r="EQ13" i="5"/>
  <c r="FL13" i="5"/>
  <c r="DY13" i="5"/>
  <c r="DG13" i="5"/>
  <c r="EB13" i="5"/>
  <c r="EW13" i="5"/>
  <c r="FS13" i="5"/>
  <c r="DJ13" i="5"/>
  <c r="DZ13" i="5"/>
  <c r="EP13" i="5"/>
  <c r="FF13" i="5"/>
  <c r="EO11" i="5"/>
  <c r="DJ11" i="5"/>
  <c r="EK11" i="5"/>
  <c r="FF11" i="5"/>
  <c r="DF11" i="5"/>
  <c r="EB11" i="5"/>
  <c r="EW11" i="5"/>
  <c r="FR11" i="5"/>
  <c r="DB11" i="5"/>
  <c r="DX11" i="5"/>
  <c r="ES11" i="5"/>
  <c r="FN11" i="5"/>
  <c r="DC11" i="5"/>
  <c r="DS11" i="5"/>
  <c r="EI11" i="5"/>
  <c r="EY11" i="5"/>
  <c r="FO11" i="5"/>
  <c r="FT43" i="5"/>
  <c r="EL17" i="5"/>
  <c r="FQ4" i="5"/>
  <c r="DE4" i="5"/>
  <c r="ED4" i="5"/>
  <c r="CY4" i="5"/>
  <c r="DO4" i="5"/>
  <c r="EE4" i="5"/>
  <c r="EU4" i="5"/>
  <c r="FK4" i="5"/>
  <c r="CX4" i="5"/>
  <c r="DZ4" i="5"/>
  <c r="FB4" i="5"/>
  <c r="FR4" i="5"/>
  <c r="DL4" i="5"/>
  <c r="EB4" i="5"/>
  <c r="ER4" i="5"/>
  <c r="FH4" i="5"/>
  <c r="EE12" i="5"/>
  <c r="FF12" i="5"/>
  <c r="DF12" i="5"/>
  <c r="EA12" i="5"/>
  <c r="EW12" i="5"/>
  <c r="FR12" i="5"/>
  <c r="EK12" i="5"/>
  <c r="DR12" i="5"/>
  <c r="EM12" i="5"/>
  <c r="FI12" i="5"/>
  <c r="CZ12" i="5"/>
  <c r="DP12" i="5"/>
  <c r="EF12" i="5"/>
  <c r="EV12" i="5"/>
  <c r="FL12" i="5"/>
  <c r="FH20" i="5"/>
  <c r="EN20" i="5"/>
  <c r="FJ20" i="5"/>
  <c r="DS20" i="5"/>
  <c r="DF17" i="5"/>
  <c r="EH17" i="5"/>
  <c r="DN17" i="5"/>
  <c r="EI17" i="5"/>
  <c r="FD17" i="5"/>
  <c r="DB17" i="5"/>
  <c r="EM17" i="5"/>
  <c r="FH17" i="5"/>
  <c r="DD17" i="5"/>
  <c r="DZ17" i="5"/>
  <c r="EU17" i="5"/>
  <c r="FP17" i="5"/>
  <c r="DI17" i="5"/>
  <c r="DY17" i="5"/>
  <c r="EO17" i="5"/>
  <c r="FO25" i="5"/>
  <c r="F34" i="1"/>
  <c r="G34" i="1" s="1"/>
  <c r="D34" i="1"/>
  <c r="E34" i="1" s="1"/>
  <c r="D32" i="1"/>
  <c r="E32" i="1" s="1"/>
  <c r="F29" i="1"/>
  <c r="G29" i="1" s="1"/>
  <c r="D29" i="1"/>
  <c r="E29" i="1" s="1"/>
  <c r="B29" i="1"/>
  <c r="C29" i="1" s="1"/>
  <c r="CY114" i="5" l="1"/>
  <c r="DB114" i="5"/>
  <c r="DI114" i="5"/>
  <c r="DE114" i="5"/>
  <c r="DP111" i="5"/>
  <c r="DP114" i="5" s="1"/>
  <c r="DJ114" i="5"/>
  <c r="DD114" i="5"/>
  <c r="CX114" i="5"/>
  <c r="CX115" i="5" s="1"/>
  <c r="DF114" i="5"/>
  <c r="DK114" i="5"/>
  <c r="DH114" i="5"/>
  <c r="DC114" i="5"/>
  <c r="DC115" i="5" s="1"/>
  <c r="DG114" i="5"/>
  <c r="DA114" i="5"/>
  <c r="DL114" i="5"/>
  <c r="DL115" i="5" s="1"/>
  <c r="CZ114" i="5"/>
  <c r="CZ115" i="5" s="1"/>
  <c r="DK115" i="5" l="1"/>
  <c r="DJ115" i="5"/>
  <c r="DG115" i="5"/>
  <c r="DA115" i="5"/>
  <c r="DF115" i="5"/>
  <c r="DH115" i="5"/>
  <c r="DD115" i="5"/>
  <c r="DI115" i="5"/>
  <c r="DB115" i="5"/>
  <c r="DP118" i="5"/>
  <c r="D6" i="1" s="1"/>
  <c r="CY115" i="5"/>
  <c r="DE115" i="5"/>
  <c r="E6" i="1" l="1"/>
  <c r="F21" i="2"/>
  <c r="G21" i="2" s="1"/>
  <c r="F19" i="2"/>
  <c r="G19" i="2" s="1"/>
  <c r="G22" i="2" s="1"/>
  <c r="B22" i="2"/>
  <c r="B23" i="2" s="1"/>
  <c r="D16" i="2"/>
  <c r="D31" i="1"/>
  <c r="E31" i="1" s="1"/>
  <c r="G23" i="2" l="1"/>
  <c r="G24" i="2" s="1"/>
  <c r="G25" i="2" s="1"/>
  <c r="D22" i="2"/>
  <c r="D23" i="2" s="1"/>
  <c r="E16" i="2"/>
  <c r="E22" i="2" s="1"/>
  <c r="F22" i="2"/>
  <c r="F23" i="2" s="1"/>
  <c r="B24" i="2"/>
  <c r="B25" i="2" s="1"/>
  <c r="B26" i="2" s="1"/>
  <c r="C26" i="2" l="1"/>
  <c r="B27" i="2"/>
  <c r="E24" i="2"/>
  <c r="E25" i="2" s="1"/>
  <c r="E23" i="2"/>
  <c r="D24" i="2"/>
  <c r="D25" i="2" s="1"/>
  <c r="F24" i="2"/>
  <c r="F25" i="2" s="1"/>
  <c r="AM105" i="5"/>
  <c r="D26" i="2" l="1"/>
  <c r="E26" i="2"/>
  <c r="G26" i="2" s="1"/>
  <c r="AM100" i="5"/>
  <c r="DM105" i="5"/>
  <c r="D27" i="2" l="1"/>
  <c r="F26" i="2"/>
  <c r="F27" i="2" s="1"/>
  <c r="DM100" i="5"/>
  <c r="AM60" i="5"/>
  <c r="DM60" i="5" l="1"/>
  <c r="AN61" i="5" l="1"/>
  <c r="DN61" i="5" l="1"/>
  <c r="AN105" i="5" l="1"/>
  <c r="AN100" i="5" l="1"/>
  <c r="DN105" i="5"/>
  <c r="AN60" i="5"/>
  <c r="DN60" i="5" l="1"/>
  <c r="DN100" i="5"/>
  <c r="AM98" i="5"/>
  <c r="AM86" i="5"/>
  <c r="AM88" i="5"/>
  <c r="DM98" i="5" l="1"/>
  <c r="DM88" i="5"/>
  <c r="AO61" i="5"/>
  <c r="DM86" i="5"/>
  <c r="AM87" i="5"/>
  <c r="AM84" i="5"/>
  <c r="AM108" i="5"/>
  <c r="AM89" i="5" l="1"/>
  <c r="DM87" i="5"/>
  <c r="DM108" i="5"/>
  <c r="AM103" i="5"/>
  <c r="DM84" i="5"/>
  <c r="DO61" i="5"/>
  <c r="DM103" i="5" l="1"/>
  <c r="AO105" i="5"/>
  <c r="AM111" i="5"/>
  <c r="DM89" i="5"/>
  <c r="DO105" i="5" l="1"/>
  <c r="AO100" i="5"/>
  <c r="DM111" i="5"/>
  <c r="DO100" i="5" l="1"/>
  <c r="AO60" i="5"/>
  <c r="DO60" i="5" l="1"/>
  <c r="AN88" i="5"/>
  <c r="AN86" i="5"/>
  <c r="AN98" i="5"/>
  <c r="DN86" i="5" l="1"/>
  <c r="AR63" i="5"/>
  <c r="DN88" i="5"/>
  <c r="AR62" i="5"/>
  <c r="AN87" i="5"/>
  <c r="DN98" i="5"/>
  <c r="AN84" i="5"/>
  <c r="AN108" i="5"/>
  <c r="DN84" i="5" l="1"/>
  <c r="DN87" i="5"/>
  <c r="AN89" i="5"/>
  <c r="DN108" i="5"/>
  <c r="AN103" i="5"/>
  <c r="DR62" i="5"/>
  <c r="DR63" i="5"/>
  <c r="DN103" i="5" l="1"/>
  <c r="AN111" i="5"/>
  <c r="DN89" i="5"/>
  <c r="DN111" i="5" l="1"/>
  <c r="AO86" i="5" l="1"/>
  <c r="AO88" i="5"/>
  <c r="AO98" i="5"/>
  <c r="DO86" i="5" l="1"/>
  <c r="AO87" i="5"/>
  <c r="AS63" i="5"/>
  <c r="DO98" i="5"/>
  <c r="AS62" i="5"/>
  <c r="DO88" i="5"/>
  <c r="AO108" i="5"/>
  <c r="AO84" i="5"/>
  <c r="AO103" i="5" l="1"/>
  <c r="DO87" i="5"/>
  <c r="DO108" i="5"/>
  <c r="DO84" i="5"/>
  <c r="DS62" i="5"/>
  <c r="DS63" i="5"/>
  <c r="AO89" i="5"/>
  <c r="DO89" i="5" l="1"/>
  <c r="DO103" i="5"/>
  <c r="DQ112" i="5" l="1"/>
  <c r="DQ113" i="5"/>
  <c r="DQ60" i="5"/>
  <c r="AT63" i="5" l="1"/>
  <c r="DQ114" i="5"/>
  <c r="AQ114" i="5"/>
  <c r="AQ115" i="5" s="1"/>
  <c r="F30" i="1" s="1"/>
  <c r="G30" i="1" s="1"/>
  <c r="AT62" i="5"/>
  <c r="AR61" i="5"/>
  <c r="DR61" i="5" l="1"/>
  <c r="DQ118" i="5"/>
  <c r="F6" i="1" s="1"/>
  <c r="DQ115" i="5"/>
  <c r="DT62" i="5"/>
  <c r="DT63" i="5"/>
  <c r="F45" i="1" l="1"/>
  <c r="G6" i="1"/>
  <c r="G45" i="1" s="1"/>
  <c r="G46" i="1" s="1"/>
  <c r="G47" i="1" s="1"/>
  <c r="AR100" i="5"/>
  <c r="AN110" i="5"/>
  <c r="DN110" i="5" s="1"/>
  <c r="AM69" i="5"/>
  <c r="AR105" i="5"/>
  <c r="AN68" i="5"/>
  <c r="AO68" i="5"/>
  <c r="AO110" i="5"/>
  <c r="DO110" i="5" s="1"/>
  <c r="F46" i="1" l="1"/>
  <c r="F47" i="1" s="1"/>
  <c r="DO68" i="5"/>
  <c r="DR105" i="5"/>
  <c r="AS69" i="5"/>
  <c r="DS69" i="5" s="1"/>
  <c r="AM68" i="5"/>
  <c r="AR68" i="5"/>
  <c r="DR68" i="5" s="1"/>
  <c r="DN68" i="5"/>
  <c r="DM69" i="5"/>
  <c r="DR100" i="5"/>
  <c r="AM110" i="5"/>
  <c r="AR69" i="5"/>
  <c r="DR69" i="5" s="1"/>
  <c r="AR60" i="5"/>
  <c r="DM110" i="5" l="1"/>
  <c r="AO69" i="5"/>
  <c r="DR60" i="5"/>
  <c r="DM68" i="5"/>
  <c r="AS61" i="5" l="1"/>
  <c r="DS61" i="5" s="1"/>
  <c r="DO69" i="5"/>
  <c r="AN69" i="5"/>
  <c r="AU62" i="5"/>
  <c r="DU62" i="5" s="1"/>
  <c r="AU63" i="5"/>
  <c r="DU63" i="5" s="1"/>
  <c r="AT71" i="5" l="1"/>
  <c r="DT71" i="5" s="1"/>
  <c r="AM70" i="5"/>
  <c r="DN69" i="5"/>
  <c r="AR70" i="5"/>
  <c r="AU70" i="5"/>
  <c r="DU70" i="5" s="1"/>
  <c r="AR71" i="5"/>
  <c r="DR71" i="5" s="1"/>
  <c r="AU71" i="5"/>
  <c r="DU71" i="5" s="1"/>
  <c r="AT70" i="5"/>
  <c r="DT70" i="5" s="1"/>
  <c r="AM71" i="5"/>
  <c r="AR110" i="5" l="1"/>
  <c r="AS71" i="5"/>
  <c r="DS71" i="5" s="1"/>
  <c r="AN71" i="5"/>
  <c r="DN71" i="5" s="1"/>
  <c r="AO70" i="5"/>
  <c r="DO70" i="5" s="1"/>
  <c r="DM70" i="5"/>
  <c r="AM114" i="5"/>
  <c r="AM115" i="5" s="1"/>
  <c r="AN70" i="5"/>
  <c r="DM71" i="5"/>
  <c r="AS70" i="5"/>
  <c r="DS70" i="5" s="1"/>
  <c r="AO71" i="5"/>
  <c r="DR70" i="5"/>
  <c r="DM114" i="5" l="1"/>
  <c r="DM115" i="5" s="1"/>
  <c r="DO71" i="5"/>
  <c r="AO112" i="5"/>
  <c r="AO113" i="5"/>
  <c r="AS105" i="5"/>
  <c r="DR110" i="5"/>
  <c r="AT69" i="5"/>
  <c r="DN70" i="5"/>
  <c r="DN114" i="5" s="1"/>
  <c r="AN114" i="5"/>
  <c r="AN115" i="5" s="1"/>
  <c r="DN115" i="5" l="1"/>
  <c r="DT69" i="5"/>
  <c r="AS100" i="5"/>
  <c r="DO113" i="5"/>
  <c r="AO114" i="5"/>
  <c r="AS68" i="5"/>
  <c r="DO112" i="5"/>
  <c r="DS105" i="5"/>
  <c r="AS60" i="5"/>
  <c r="DS60" i="5" l="1"/>
  <c r="DS100" i="5"/>
  <c r="AP115" i="5"/>
  <c r="D30" i="1" s="1"/>
  <c r="DO114" i="5"/>
  <c r="DS68" i="5"/>
  <c r="AR98" i="5"/>
  <c r="AR88" i="5"/>
  <c r="AR86" i="5"/>
  <c r="E30" i="1" l="1"/>
  <c r="E45" i="1" s="1"/>
  <c r="D45" i="1"/>
  <c r="DR86" i="5"/>
  <c r="AV63" i="5"/>
  <c r="DV63" i="5" s="1"/>
  <c r="AV70" i="5"/>
  <c r="DR88" i="5"/>
  <c r="AR87" i="5"/>
  <c r="AT61" i="5"/>
  <c r="DT61" i="5" s="1"/>
  <c r="DR98" i="5"/>
  <c r="AV62" i="5"/>
  <c r="DV62" i="5" s="1"/>
  <c r="AV71" i="5"/>
  <c r="DO115" i="5"/>
  <c r="DO118" i="5"/>
  <c r="B6" i="1" s="1"/>
  <c r="C6" i="1" s="1"/>
  <c r="C45" i="1" s="1"/>
  <c r="DP115" i="5"/>
  <c r="AR84" i="5"/>
  <c r="AR108" i="5"/>
  <c r="D46" i="1" l="1"/>
  <c r="D47" i="1" s="1"/>
  <c r="C46" i="1"/>
  <c r="C47" i="1" s="1"/>
  <c r="E46" i="1"/>
  <c r="E47" i="1" s="1"/>
  <c r="DR108" i="5"/>
  <c r="DR87" i="5"/>
  <c r="AR103" i="5"/>
  <c r="DV70" i="5"/>
  <c r="AR89" i="5"/>
  <c r="DR84" i="5"/>
  <c r="DV71" i="5"/>
  <c r="AR111" i="5" l="1"/>
  <c r="DR89" i="5"/>
  <c r="AR113" i="5"/>
  <c r="DR103" i="5"/>
  <c r="AR112" i="5"/>
  <c r="DR113" i="5" l="1"/>
  <c r="AT105" i="5"/>
  <c r="DT105" i="5" s="1"/>
  <c r="DR112" i="5"/>
  <c r="AS110" i="5"/>
  <c r="DR111" i="5"/>
  <c r="AR114" i="5"/>
  <c r="AR115" i="5" s="1"/>
  <c r="AT100" i="5" l="1"/>
  <c r="DT100" i="5" s="1"/>
  <c r="AU69" i="5"/>
  <c r="DS110" i="5"/>
  <c r="DR114" i="5"/>
  <c r="AT60" i="5"/>
  <c r="DU69" i="5" l="1"/>
  <c r="DR115" i="5"/>
  <c r="DR118" i="5"/>
  <c r="AT68" i="5"/>
  <c r="DT60" i="5"/>
  <c r="AS88" i="5"/>
  <c r="AS86" i="5"/>
  <c r="AS98" i="5"/>
  <c r="DS88" i="5" l="1"/>
  <c r="AW62" i="5"/>
  <c r="DW62" i="5" s="1"/>
  <c r="AS87" i="5"/>
  <c r="AU61" i="5"/>
  <c r="DU61" i="5" s="1"/>
  <c r="DS98" i="5"/>
  <c r="DT68" i="5"/>
  <c r="DS86" i="5"/>
  <c r="AW63" i="5"/>
  <c r="DW63" i="5" s="1"/>
  <c r="AS108" i="5"/>
  <c r="AS84" i="5"/>
  <c r="AW71" i="5" l="1"/>
  <c r="DS87" i="5"/>
  <c r="AS89" i="5"/>
  <c r="DS84" i="5"/>
  <c r="AW70" i="5"/>
  <c r="AS103" i="5"/>
  <c r="DS108" i="5"/>
  <c r="DW70" i="5" l="1"/>
  <c r="DS89" i="5"/>
  <c r="AS111" i="5"/>
  <c r="AS113" i="5"/>
  <c r="DW71" i="5"/>
  <c r="DS103" i="5"/>
  <c r="AS112" i="5"/>
  <c r="AS114" i="5" l="1"/>
  <c r="AS115" i="5" s="1"/>
  <c r="DS112" i="5"/>
  <c r="AT110" i="5"/>
  <c r="DS113" i="5"/>
  <c r="AU105" i="5"/>
  <c r="DU105" i="5" s="1"/>
  <c r="DS111" i="5"/>
  <c r="DT110" i="5" l="1"/>
  <c r="AV69" i="5"/>
  <c r="AU100" i="5"/>
  <c r="DU100" i="5" s="1"/>
  <c r="DS114" i="5"/>
  <c r="AU60" i="5"/>
  <c r="DU60" i="5" l="1"/>
  <c r="DV69" i="5"/>
  <c r="DS115" i="5"/>
  <c r="DS118" i="5"/>
  <c r="AU68" i="5"/>
  <c r="AT86" i="5"/>
  <c r="AT88" i="5"/>
  <c r="DT88" i="5" s="1"/>
  <c r="AT98" i="5"/>
  <c r="DT86" i="5" l="1"/>
  <c r="AT87" i="5"/>
  <c r="DT87" i="5" s="1"/>
  <c r="AX62" i="5"/>
  <c r="DX62" i="5" s="1"/>
  <c r="DT98" i="5"/>
  <c r="DU68" i="5"/>
  <c r="AX63" i="5"/>
  <c r="DX63" i="5" s="1"/>
  <c r="AV61" i="5"/>
  <c r="DV61" i="5" s="1"/>
  <c r="AT84" i="5"/>
  <c r="AT108" i="5"/>
  <c r="DT108" i="5" s="1"/>
  <c r="AX71" i="5" l="1"/>
  <c r="DT84" i="5"/>
  <c r="AX70" i="5"/>
  <c r="AT103" i="5"/>
  <c r="AT89" i="5"/>
  <c r="DT103" i="5" l="1"/>
  <c r="AT112" i="5"/>
  <c r="DT89" i="5"/>
  <c r="AT111" i="5"/>
  <c r="DX70" i="5"/>
  <c r="DX71" i="5"/>
  <c r="AT113" i="5"/>
  <c r="AT114" i="5" l="1"/>
  <c r="AT115" i="5" s="1"/>
  <c r="AV105" i="5"/>
  <c r="DV105" i="5" s="1"/>
  <c r="AU110" i="5"/>
  <c r="DT113" i="5"/>
  <c r="DT112" i="5"/>
  <c r="DT111" i="5"/>
  <c r="DU110" i="5" l="1"/>
  <c r="AV100" i="5"/>
  <c r="DV100" i="5" s="1"/>
  <c r="AW69" i="5"/>
  <c r="DW69" i="5" s="1"/>
  <c r="DT114" i="5"/>
  <c r="AV60" i="5"/>
  <c r="DV60" i="5" l="1"/>
  <c r="DT118" i="5"/>
  <c r="DT115" i="5"/>
  <c r="AV68" i="5"/>
  <c r="AU88" i="5"/>
  <c r="DU88" i="5" s="1"/>
  <c r="AU86" i="5"/>
  <c r="AU98" i="5"/>
  <c r="DU98" i="5" l="1"/>
  <c r="DU86" i="5"/>
  <c r="AW61" i="5"/>
  <c r="DW61" i="5" s="1"/>
  <c r="DV68" i="5"/>
  <c r="AY63" i="5"/>
  <c r="DY63" i="5" s="1"/>
  <c r="AY62" i="5"/>
  <c r="DY62" i="5" s="1"/>
  <c r="AU87" i="5"/>
  <c r="DU87" i="5" s="1"/>
  <c r="AU108" i="5"/>
  <c r="DU108" i="5" s="1"/>
  <c r="AU84" i="5"/>
  <c r="AU103" i="5" l="1"/>
  <c r="DU84" i="5"/>
  <c r="AY71" i="5"/>
  <c r="DY71" i="5" s="1"/>
  <c r="AU89" i="5"/>
  <c r="AY70" i="5"/>
  <c r="DY70" i="5" s="1"/>
  <c r="DU89" i="5" l="1"/>
  <c r="AU111" i="5"/>
  <c r="DU111" i="5" s="1"/>
  <c r="AU113" i="5"/>
  <c r="DU103" i="5"/>
  <c r="AU112" i="5"/>
  <c r="AV110" i="5" l="1"/>
  <c r="DV110" i="5" s="1"/>
  <c r="DU113" i="5"/>
  <c r="DU114" i="5" s="1"/>
  <c r="AU114" i="5"/>
  <c r="AU115" i="5" s="1"/>
  <c r="DU112" i="5"/>
  <c r="AW105" i="5"/>
  <c r="DW105" i="5" s="1"/>
  <c r="AW100" i="5" l="1"/>
  <c r="DW100" i="5" s="1"/>
  <c r="AX69" i="5"/>
  <c r="DX69" i="5" s="1"/>
  <c r="DU118" i="5"/>
  <c r="DU115" i="5"/>
  <c r="AW60" i="5"/>
  <c r="AW68" i="5" l="1"/>
  <c r="DW68" i="5" s="1"/>
  <c r="DW60" i="5"/>
  <c r="AV86" i="5"/>
  <c r="AV88" i="5"/>
  <c r="DV88" i="5" s="1"/>
  <c r="AV98" i="5"/>
  <c r="AZ63" i="5" l="1"/>
  <c r="DZ63" i="5" s="1"/>
  <c r="DV98" i="5"/>
  <c r="AX61" i="5"/>
  <c r="DX61" i="5" s="1"/>
  <c r="AZ62" i="5"/>
  <c r="DZ62" i="5" s="1"/>
  <c r="DV86" i="5"/>
  <c r="AV87" i="5"/>
  <c r="DV87" i="5" s="1"/>
  <c r="AV84" i="5"/>
  <c r="AV108" i="5"/>
  <c r="DV108" i="5" s="1"/>
  <c r="AZ70" i="5" l="1"/>
  <c r="DZ70" i="5" s="1"/>
  <c r="DV84" i="5"/>
  <c r="AV89" i="5"/>
  <c r="AZ71" i="5"/>
  <c r="DZ71" i="5" s="1"/>
  <c r="AV103" i="5"/>
  <c r="AX105" i="5" l="1"/>
  <c r="DX105" i="5" s="1"/>
  <c r="DV103" i="5"/>
  <c r="AV112" i="5"/>
  <c r="DV112" i="5" s="1"/>
  <c r="DV89" i="5"/>
  <c r="AV111" i="5"/>
  <c r="AV113" i="5"/>
  <c r="DV113" i="5" s="1"/>
  <c r="AW110" i="5" l="1"/>
  <c r="DV111" i="5"/>
  <c r="DV114" i="5" s="1"/>
  <c r="AV114" i="5"/>
  <c r="AV115" i="5" s="1"/>
  <c r="AY69" i="5" l="1"/>
  <c r="DY69" i="5" s="1"/>
  <c r="AX100" i="5"/>
  <c r="DX100" i="5" s="1"/>
  <c r="DW110" i="5"/>
  <c r="DV115" i="5"/>
  <c r="DV118" i="5"/>
  <c r="AX60" i="5"/>
  <c r="AX68" i="5" l="1"/>
  <c r="DX68" i="5" s="1"/>
  <c r="DX60" i="5"/>
  <c r="AW86" i="5"/>
  <c r="AW88" i="5"/>
  <c r="DW88" i="5" s="1"/>
  <c r="AW98" i="5"/>
  <c r="AY61" i="5" l="1"/>
  <c r="DY61" i="5" s="1"/>
  <c r="BA63" i="5"/>
  <c r="EA63" i="5" s="1"/>
  <c r="DW86" i="5"/>
  <c r="BA62" i="5"/>
  <c r="EA62" i="5" s="1"/>
  <c r="AW87" i="5"/>
  <c r="DW87" i="5" s="1"/>
  <c r="DW98" i="5"/>
  <c r="AW84" i="5"/>
  <c r="AW108" i="5"/>
  <c r="DW108" i="5" s="1"/>
  <c r="AW103" i="5" l="1"/>
  <c r="AW89" i="5"/>
  <c r="AW113" i="5" s="1"/>
  <c r="DW113" i="5" s="1"/>
  <c r="BA70" i="5"/>
  <c r="EA70" i="5" s="1"/>
  <c r="BA71" i="5"/>
  <c r="EA71" i="5" s="1"/>
  <c r="DW84" i="5"/>
  <c r="DW89" i="5" l="1"/>
  <c r="AW111" i="5"/>
  <c r="DW111" i="5" s="1"/>
  <c r="AY105" i="5"/>
  <c r="DY105" i="5" s="1"/>
  <c r="AX110" i="5"/>
  <c r="DX110" i="5" s="1"/>
  <c r="DW103" i="5"/>
  <c r="AW112" i="5"/>
  <c r="AZ69" i="5" l="1"/>
  <c r="DZ69" i="5" s="1"/>
  <c r="AY100" i="5"/>
  <c r="DY100" i="5" s="1"/>
  <c r="AY68" i="5"/>
  <c r="DY68" i="5" s="1"/>
  <c r="DW112" i="5"/>
  <c r="DW114" i="5" s="1"/>
  <c r="AW114" i="5"/>
  <c r="AW115" i="5" s="1"/>
  <c r="DW115" i="5" l="1"/>
  <c r="DW118" i="5"/>
  <c r="AY60" i="5"/>
  <c r="DY60" i="5" l="1"/>
  <c r="AX88" i="5"/>
  <c r="DX88" i="5" s="1"/>
  <c r="AX98" i="5"/>
  <c r="AX86" i="5"/>
  <c r="AX87" i="5" l="1"/>
  <c r="DX87" i="5" s="1"/>
  <c r="BB71" i="5"/>
  <c r="EB71" i="5" s="1"/>
  <c r="BB63" i="5"/>
  <c r="EB63" i="5" s="1"/>
  <c r="DX98" i="5"/>
  <c r="BB70" i="5"/>
  <c r="EB70" i="5" s="1"/>
  <c r="BB62" i="5"/>
  <c r="EB62" i="5" s="1"/>
  <c r="DX86" i="5"/>
  <c r="AZ61" i="5"/>
  <c r="DZ61" i="5" s="1"/>
  <c r="AX84" i="5"/>
  <c r="AX108" i="5"/>
  <c r="DX108" i="5" s="1"/>
  <c r="DX84" i="5" l="1"/>
  <c r="AX89" i="5"/>
  <c r="AX103" i="5"/>
  <c r="AY110" i="5" l="1"/>
  <c r="DY110" i="5" s="1"/>
  <c r="DX89" i="5"/>
  <c r="AX111" i="5"/>
  <c r="DX111" i="5" s="1"/>
  <c r="AX113" i="5"/>
  <c r="DX113" i="5" s="1"/>
  <c r="DX103" i="5"/>
  <c r="AX112" i="5"/>
  <c r="DX112" i="5" s="1"/>
  <c r="AX114" i="5" l="1"/>
  <c r="AX115" i="5" s="1"/>
  <c r="DX114" i="5"/>
  <c r="DX118" i="5" s="1"/>
  <c r="BA69" i="5"/>
  <c r="EA69" i="5" s="1"/>
  <c r="AZ105" i="5"/>
  <c r="DZ105" i="5" s="1"/>
  <c r="DX115" i="5" l="1"/>
  <c r="AZ68" i="5"/>
  <c r="DZ68" i="5" s="1"/>
  <c r="AZ100" i="5"/>
  <c r="DZ100" i="5" s="1"/>
  <c r="AZ60" i="5"/>
  <c r="DZ60" i="5" l="1"/>
  <c r="AY86" i="5"/>
  <c r="AY88" i="5"/>
  <c r="DY88" i="5" s="1"/>
  <c r="AY98" i="5"/>
  <c r="BA61" i="5" l="1"/>
  <c r="EA61" i="5" s="1"/>
  <c r="BC63" i="5"/>
  <c r="EC63" i="5" s="1"/>
  <c r="AY87" i="5"/>
  <c r="DY87" i="5" s="1"/>
  <c r="BC62" i="5"/>
  <c r="EC62" i="5" s="1"/>
  <c r="DY86" i="5"/>
  <c r="BC71" i="5"/>
  <c r="EC71" i="5" s="1"/>
  <c r="DY98" i="5"/>
  <c r="BC70" i="5"/>
  <c r="EC70" i="5" s="1"/>
  <c r="AY108" i="5"/>
  <c r="DY108" i="5" s="1"/>
  <c r="AY84" i="5"/>
  <c r="DY84" i="5" l="1"/>
  <c r="AY89" i="5"/>
  <c r="AY103" i="5"/>
  <c r="DY89" i="5" l="1"/>
  <c r="AY111" i="5"/>
  <c r="DY111" i="5" s="1"/>
  <c r="AY113" i="5"/>
  <c r="DY113" i="5" s="1"/>
  <c r="DY103" i="5"/>
  <c r="AY112" i="5"/>
  <c r="DY112" i="5" s="1"/>
  <c r="DY114" i="5" l="1"/>
  <c r="DY115" i="5" s="1"/>
  <c r="AY114" i="5"/>
  <c r="AY115" i="5" s="1"/>
  <c r="BA105" i="5"/>
  <c r="EA105" i="5" s="1"/>
  <c r="AZ110" i="5"/>
  <c r="DZ110" i="5" s="1"/>
  <c r="DY118" i="5" l="1"/>
  <c r="BA100" i="5"/>
  <c r="EA100" i="5" s="1"/>
  <c r="BB69" i="5"/>
  <c r="EB69" i="5" s="1"/>
  <c r="BA60" i="5"/>
  <c r="BA68" i="5" l="1"/>
  <c r="EA68" i="5" s="1"/>
  <c r="EA60" i="5"/>
  <c r="AZ98" i="5"/>
  <c r="AZ88" i="5"/>
  <c r="DZ88" i="5" s="1"/>
  <c r="AZ86" i="5"/>
  <c r="AZ87" i="5" l="1"/>
  <c r="DZ87" i="5" s="1"/>
  <c r="DZ98" i="5"/>
  <c r="BB61" i="5"/>
  <c r="EB61" i="5" s="1"/>
  <c r="DZ86" i="5"/>
  <c r="BD62" i="5"/>
  <c r="ED62" i="5" s="1"/>
  <c r="BD63" i="5"/>
  <c r="ED63" i="5" s="1"/>
  <c r="AZ84" i="5"/>
  <c r="AZ108" i="5"/>
  <c r="DZ108" i="5" s="1"/>
  <c r="BD71" i="5" l="1"/>
  <c r="ED71" i="5" s="1"/>
  <c r="DZ84" i="5"/>
  <c r="AZ89" i="5"/>
  <c r="BD70" i="5"/>
  <c r="ED70" i="5" s="1"/>
  <c r="AZ103" i="5"/>
  <c r="DZ103" i="5" l="1"/>
  <c r="AZ112" i="5"/>
  <c r="DZ112" i="5" s="1"/>
  <c r="AZ111" i="5"/>
  <c r="DZ89" i="5"/>
  <c r="AZ113" i="5"/>
  <c r="DZ113" i="5" s="1"/>
  <c r="DZ114" i="5" l="1"/>
  <c r="BB105" i="5"/>
  <c r="EB105" i="5" s="1"/>
  <c r="BA110" i="5"/>
  <c r="EA110" i="5" s="1"/>
  <c r="DZ111" i="5"/>
  <c r="AZ114" i="5"/>
  <c r="AZ115" i="5" s="1"/>
  <c r="BB100" i="5" l="1"/>
  <c r="EB100" i="5" s="1"/>
  <c r="BC69" i="5"/>
  <c r="EC69" i="5" s="1"/>
  <c r="DZ115" i="5"/>
  <c r="DZ118" i="5"/>
  <c r="BB60" i="5"/>
  <c r="BB68" i="5" l="1"/>
  <c r="EB68" i="5" s="1"/>
  <c r="EB60" i="5"/>
  <c r="BA88" i="5"/>
  <c r="EA88" i="5" s="1"/>
  <c r="BA86" i="5"/>
  <c r="BA98" i="5"/>
  <c r="EA98" i="5" l="1"/>
  <c r="BE63" i="5"/>
  <c r="EE63" i="5" s="1"/>
  <c r="EA86" i="5"/>
  <c r="BC61" i="5"/>
  <c r="EC61" i="5" s="1"/>
  <c r="BA87" i="5"/>
  <c r="EA87" i="5" s="1"/>
  <c r="BE62" i="5"/>
  <c r="EE62" i="5" s="1"/>
  <c r="BA108" i="5"/>
  <c r="EA108" i="5" s="1"/>
  <c r="BA84" i="5"/>
  <c r="EA84" i="5" l="1"/>
  <c r="BE70" i="5"/>
  <c r="EE70" i="5" s="1"/>
  <c r="BA89" i="5"/>
  <c r="BE71" i="5"/>
  <c r="EE71" i="5" s="1"/>
  <c r="BA113" i="5"/>
  <c r="EA113" i="5" s="1"/>
  <c r="BA103" i="5"/>
  <c r="EA103" i="5" l="1"/>
  <c r="BA112" i="5"/>
  <c r="EA112" i="5" s="1"/>
  <c r="BA111" i="5"/>
  <c r="EA111" i="5" s="1"/>
  <c r="EA89" i="5"/>
  <c r="EA114" i="5" l="1"/>
  <c r="EA115" i="5" s="1"/>
  <c r="BC105" i="5"/>
  <c r="EC105" i="5" s="1"/>
  <c r="BB110" i="5"/>
  <c r="EB110" i="5" s="1"/>
  <c r="BA114" i="5"/>
  <c r="BA115" i="5" s="1"/>
  <c r="EA118" i="5" l="1"/>
  <c r="BD69" i="5"/>
  <c r="ED69" i="5" s="1"/>
  <c r="BC100" i="5"/>
  <c r="EC100" i="5" s="1"/>
  <c r="BC60" i="5"/>
  <c r="EC60" i="5" l="1"/>
  <c r="BC68" i="5"/>
  <c r="EC68" i="5" s="1"/>
  <c r="BB86" i="5"/>
  <c r="BB88" i="5"/>
  <c r="EB88" i="5" s="1"/>
  <c r="BB98" i="5"/>
  <c r="EB86" i="5" l="1"/>
  <c r="BB87" i="5"/>
  <c r="EB87" i="5" s="1"/>
  <c r="EB98" i="5"/>
  <c r="BF63" i="5"/>
  <c r="EF63" i="5" s="1"/>
  <c r="BD61" i="5"/>
  <c r="ED61" i="5" s="1"/>
  <c r="BF62" i="5"/>
  <c r="EF62" i="5" s="1"/>
  <c r="BB108" i="5"/>
  <c r="EB108" i="5" s="1"/>
  <c r="BB84" i="5"/>
  <c r="BB103" i="5" l="1"/>
  <c r="BB89" i="5"/>
  <c r="BF71" i="5"/>
  <c r="EF71" i="5" s="1"/>
  <c r="EB84" i="5"/>
  <c r="BF70" i="5"/>
  <c r="EF70" i="5" s="1"/>
  <c r="BB111" i="5" l="1"/>
  <c r="EB89" i="5"/>
  <c r="BB113" i="5"/>
  <c r="EB113" i="5" s="1"/>
  <c r="EB103" i="5"/>
  <c r="BB112" i="5"/>
  <c r="EB112" i="5" s="1"/>
  <c r="EB114" i="5" l="1"/>
  <c r="BC110" i="5"/>
  <c r="EC110" i="5" s="1"/>
  <c r="BD105" i="5"/>
  <c r="ED105" i="5" s="1"/>
  <c r="EB111" i="5"/>
  <c r="BB114" i="5"/>
  <c r="BB115" i="5" s="1"/>
  <c r="BD100" i="5" l="1"/>
  <c r="ED100" i="5" s="1"/>
  <c r="BE69" i="5"/>
  <c r="EE69" i="5" s="1"/>
  <c r="EB118" i="5"/>
  <c r="EB115" i="5"/>
  <c r="BD60" i="5"/>
  <c r="ED60" i="5" l="1"/>
  <c r="BD68" i="5"/>
  <c r="ED68" i="5" s="1"/>
  <c r="BC98" i="5"/>
  <c r="BC86" i="5"/>
  <c r="BC88" i="5"/>
  <c r="EC88" i="5" s="1"/>
  <c r="EC98" i="5" l="1"/>
  <c r="BG63" i="5"/>
  <c r="EG63" i="5" s="1"/>
  <c r="BC87" i="5"/>
  <c r="EC87" i="5" s="1"/>
  <c r="BG62" i="5"/>
  <c r="EG62" i="5" s="1"/>
  <c r="BE61" i="5"/>
  <c r="EE61" i="5" s="1"/>
  <c r="EC86" i="5"/>
  <c r="BC108" i="5"/>
  <c r="EC108" i="5" s="1"/>
  <c r="BC84" i="5"/>
  <c r="BG71" i="5" l="1"/>
  <c r="EG71" i="5" s="1"/>
  <c r="BC89" i="5"/>
  <c r="BC103" i="5"/>
  <c r="BG70" i="5"/>
  <c r="EG70" i="5" s="1"/>
  <c r="EC84" i="5"/>
  <c r="BE105" i="5" l="1"/>
  <c r="EE105" i="5" s="1"/>
  <c r="EC89" i="5"/>
  <c r="BC111" i="5"/>
  <c r="EC111" i="5" s="1"/>
  <c r="BC113" i="5"/>
  <c r="EC113" i="5" s="1"/>
  <c r="EC103" i="5"/>
  <c r="BC112" i="5"/>
  <c r="EC112" i="5" s="1"/>
  <c r="BD110" i="5" l="1"/>
  <c r="ED110" i="5" s="1"/>
  <c r="BC114" i="5"/>
  <c r="BC115" i="5" s="1"/>
  <c r="BE100" i="5"/>
  <c r="EE100" i="5" s="1"/>
  <c r="EC114" i="5"/>
  <c r="BF69" i="5" l="1"/>
  <c r="EF69" i="5" s="1"/>
  <c r="EC118" i="5"/>
  <c r="EC115" i="5"/>
  <c r="BE60" i="5"/>
  <c r="BE68" i="5" l="1"/>
  <c r="EE68" i="5" s="1"/>
  <c r="EE60" i="5"/>
  <c r="BD86" i="5"/>
  <c r="BD88" i="5"/>
  <c r="ED88" i="5" s="1"/>
  <c r="BD98" i="5"/>
  <c r="BF61" i="5" l="1"/>
  <c r="EF61" i="5" s="1"/>
  <c r="ED86" i="5"/>
  <c r="BD87" i="5"/>
  <c r="ED87" i="5" s="1"/>
  <c r="ED98" i="5"/>
  <c r="BH63" i="5"/>
  <c r="EH63" i="5" s="1"/>
  <c r="BH62" i="5"/>
  <c r="EH62" i="5" s="1"/>
  <c r="BD108" i="5"/>
  <c r="ED108" i="5" s="1"/>
  <c r="BD84" i="5"/>
  <c r="BD103" i="5" l="1"/>
  <c r="BH71" i="5"/>
  <c r="EH71" i="5" s="1"/>
  <c r="ED84" i="5"/>
  <c r="BD89" i="5"/>
  <c r="BH70" i="5"/>
  <c r="EH70" i="5" s="1"/>
  <c r="BD111" i="5" l="1"/>
  <c r="ED111" i="5" s="1"/>
  <c r="ED89" i="5"/>
  <c r="BD113" i="5"/>
  <c r="ED113" i="5" s="1"/>
  <c r="BE110" i="5"/>
  <c r="EE110" i="5" s="1"/>
  <c r="ED103" i="5"/>
  <c r="BD112" i="5"/>
  <c r="ED112" i="5" s="1"/>
  <c r="ED114" i="5" l="1"/>
  <c r="ED115" i="5" s="1"/>
  <c r="BF68" i="5"/>
  <c r="EF68" i="5" s="1"/>
  <c r="BG69" i="5"/>
  <c r="EG69" i="5" s="1"/>
  <c r="BF105" i="5"/>
  <c r="EF105" i="5" s="1"/>
  <c r="BD114" i="5"/>
  <c r="BD115" i="5" s="1"/>
  <c r="ED118" i="5" l="1"/>
  <c r="BF100" i="5"/>
  <c r="EF100" i="5" s="1"/>
  <c r="BF60" i="5"/>
  <c r="EF60" i="5" l="1"/>
  <c r="BE86" i="5"/>
  <c r="BE88" i="5"/>
  <c r="EE88" i="5" s="1"/>
  <c r="BE98" i="5"/>
  <c r="EE86" i="5" l="1"/>
  <c r="BI71" i="5"/>
  <c r="EI71" i="5" s="1"/>
  <c r="BI62" i="5"/>
  <c r="EI62" i="5" s="1"/>
  <c r="BE87" i="5"/>
  <c r="EE87" i="5" s="1"/>
  <c r="BI63" i="5"/>
  <c r="EI63" i="5" s="1"/>
  <c r="BI70" i="5"/>
  <c r="EI70" i="5" s="1"/>
  <c r="EE98" i="5"/>
  <c r="BG61" i="5"/>
  <c r="EG61" i="5" s="1"/>
  <c r="BE84" i="5"/>
  <c r="BE108" i="5"/>
  <c r="EE108" i="5" s="1"/>
  <c r="EE84" i="5" l="1"/>
  <c r="BE103" i="5"/>
  <c r="BE89" i="5"/>
  <c r="EE103" i="5" l="1"/>
  <c r="BE112" i="5"/>
  <c r="EE112" i="5" s="1"/>
  <c r="EE89" i="5"/>
  <c r="BE111" i="5"/>
  <c r="EE111" i="5" s="1"/>
  <c r="BE113" i="5"/>
  <c r="EE113" i="5" s="1"/>
  <c r="BE114" i="5" l="1"/>
  <c r="BE115" i="5" s="1"/>
  <c r="BG105" i="5"/>
  <c r="EG105" i="5" s="1"/>
  <c r="BF110" i="5"/>
  <c r="EF110" i="5" s="1"/>
  <c r="EE114" i="5"/>
  <c r="BH69" i="5" l="1"/>
  <c r="EH69" i="5" s="1"/>
  <c r="BG100" i="5"/>
  <c r="EG100" i="5" s="1"/>
  <c r="EE115" i="5"/>
  <c r="EE118" i="5"/>
  <c r="BG60" i="5"/>
  <c r="BG68" i="5" l="1"/>
  <c r="EG68" i="5" s="1"/>
  <c r="EG60" i="5"/>
  <c r="BF86" i="5"/>
  <c r="BF88" i="5"/>
  <c r="EF88" i="5" s="1"/>
  <c r="BF98" i="5"/>
  <c r="EF86" i="5" l="1"/>
  <c r="BF87" i="5"/>
  <c r="EF87" i="5" s="1"/>
  <c r="BJ62" i="5"/>
  <c r="EJ62" i="5" s="1"/>
  <c r="BH61" i="5"/>
  <c r="EH61" i="5" s="1"/>
  <c r="EF98" i="5"/>
  <c r="BJ63" i="5"/>
  <c r="EJ63" i="5" s="1"/>
  <c r="BF84" i="5"/>
  <c r="BF108" i="5"/>
  <c r="EF108" i="5" s="1"/>
  <c r="BF89" i="5" l="1"/>
  <c r="BJ71" i="5"/>
  <c r="EJ71" i="5" s="1"/>
  <c r="BJ70" i="5"/>
  <c r="EJ70" i="5" s="1"/>
  <c r="EF84" i="5"/>
  <c r="BF103" i="5"/>
  <c r="EF103" i="5" l="1"/>
  <c r="BF112" i="5"/>
  <c r="EF112" i="5" s="1"/>
  <c r="EF89" i="5"/>
  <c r="BF111" i="5"/>
  <c r="BF113" i="5"/>
  <c r="EF113" i="5" s="1"/>
  <c r="EF114" i="5" l="1"/>
  <c r="BG110" i="5"/>
  <c r="EG110" i="5" s="1"/>
  <c r="BH105" i="5"/>
  <c r="EH105" i="5" s="1"/>
  <c r="EF111" i="5"/>
  <c r="BF114" i="5"/>
  <c r="BF115" i="5" s="1"/>
  <c r="BI69" i="5" l="1"/>
  <c r="EI69" i="5" s="1"/>
  <c r="BH100" i="5"/>
  <c r="EH100" i="5" s="1"/>
  <c r="EF118" i="5"/>
  <c r="EF115" i="5"/>
  <c r="BH60" i="5"/>
  <c r="BH68" i="5" l="1"/>
  <c r="EH68" i="5" s="1"/>
  <c r="EH60" i="5"/>
  <c r="BG98" i="5"/>
  <c r="BG86" i="5"/>
  <c r="BG88" i="5"/>
  <c r="EG88" i="5" s="1"/>
  <c r="EG86" i="5" l="1"/>
  <c r="BI61" i="5"/>
  <c r="EI61" i="5" s="1"/>
  <c r="BG87" i="5"/>
  <c r="EG87" i="5" s="1"/>
  <c r="BK63" i="5"/>
  <c r="EK63" i="5" s="1"/>
  <c r="EG98" i="5"/>
  <c r="BK62" i="5"/>
  <c r="EK62" i="5" s="1"/>
  <c r="BG84" i="5"/>
  <c r="BG108" i="5"/>
  <c r="EG108" i="5" s="1"/>
  <c r="BG89" i="5" l="1"/>
  <c r="BK71" i="5"/>
  <c r="EK71" i="5" s="1"/>
  <c r="BG103" i="5"/>
  <c r="EG84" i="5"/>
  <c r="BK70" i="5"/>
  <c r="EK70" i="5" s="1"/>
  <c r="BG113" i="5"/>
  <c r="EG113" i="5" s="1"/>
  <c r="BI105" i="5" l="1"/>
  <c r="EI105" i="5" s="1"/>
  <c r="EG103" i="5"/>
  <c r="BG112" i="5"/>
  <c r="EG112" i="5" s="1"/>
  <c r="EG89" i="5"/>
  <c r="BG111" i="5"/>
  <c r="BH110" i="5" l="1"/>
  <c r="EG111" i="5"/>
  <c r="EG114" i="5" s="1"/>
  <c r="BG114" i="5"/>
  <c r="BG115" i="5" s="1"/>
  <c r="BI100" i="5"/>
  <c r="EI100" i="5" s="1"/>
  <c r="EH110" i="5" l="1"/>
  <c r="BJ69" i="5"/>
  <c r="EJ69" i="5" s="1"/>
  <c r="EG118" i="5"/>
  <c r="EG115" i="5"/>
  <c r="BI60" i="5"/>
  <c r="BI68" i="5" l="1"/>
  <c r="EI68" i="5" s="1"/>
  <c r="EI60" i="5"/>
  <c r="BH88" i="5"/>
  <c r="EH88" i="5" s="1"/>
  <c r="BH86" i="5"/>
  <c r="BH98" i="5"/>
  <c r="EH86" i="5" l="1"/>
  <c r="BJ61" i="5"/>
  <c r="EJ61" i="5" s="1"/>
  <c r="BL63" i="5"/>
  <c r="EL63" i="5" s="1"/>
  <c r="BL62" i="5"/>
  <c r="EL62" i="5" s="1"/>
  <c r="EH98" i="5"/>
  <c r="BH87" i="5"/>
  <c r="EH87" i="5" s="1"/>
  <c r="BH108" i="5"/>
  <c r="EH108" i="5" s="1"/>
  <c r="BH84" i="5"/>
  <c r="BH103" i="5" l="1"/>
  <c r="BH89" i="5"/>
  <c r="BH113" i="5" s="1"/>
  <c r="EH113" i="5" s="1"/>
  <c r="BI110" i="5"/>
  <c r="EI110" i="5" s="1"/>
  <c r="BL70" i="5"/>
  <c r="EL70" i="5" s="1"/>
  <c r="EH84" i="5"/>
  <c r="BL71" i="5"/>
  <c r="EL71" i="5" s="1"/>
  <c r="EH89" i="5" l="1"/>
  <c r="BH111" i="5"/>
  <c r="EH103" i="5"/>
  <c r="BH112" i="5"/>
  <c r="EH112" i="5" s="1"/>
  <c r="BJ105" i="5" l="1"/>
  <c r="EJ105" i="5" s="1"/>
  <c r="BK69" i="5"/>
  <c r="EK69" i="5" s="1"/>
  <c r="EH111" i="5"/>
  <c r="EH114" i="5" s="1"/>
  <c r="BH114" i="5"/>
  <c r="BH115" i="5" s="1"/>
  <c r="BJ100" i="5" l="1"/>
  <c r="EJ100" i="5" s="1"/>
  <c r="BJ68" i="5"/>
  <c r="EJ68" i="5" s="1"/>
  <c r="EH115" i="5"/>
  <c r="EH118" i="5"/>
  <c r="BJ60" i="5"/>
  <c r="EJ60" i="5" l="1"/>
  <c r="BI86" i="5"/>
  <c r="BI88" i="5"/>
  <c r="EI88" i="5" s="1"/>
  <c r="BI98" i="5"/>
  <c r="EI86" i="5" l="1"/>
  <c r="BM71" i="5"/>
  <c r="EM71" i="5" s="1"/>
  <c r="BM63" i="5"/>
  <c r="EM63" i="5" s="1"/>
  <c r="BI87" i="5"/>
  <c r="EI87" i="5" s="1"/>
  <c r="BM62" i="5"/>
  <c r="EM62" i="5" s="1"/>
  <c r="BK61" i="5"/>
  <c r="EK61" i="5" s="1"/>
  <c r="EI98" i="5"/>
  <c r="BM70" i="5"/>
  <c r="EM70" i="5" s="1"/>
  <c r="BI84" i="5"/>
  <c r="BI108" i="5"/>
  <c r="EI108" i="5" s="1"/>
  <c r="BI103" i="5" l="1"/>
  <c r="EI84" i="5"/>
  <c r="BI89" i="5"/>
  <c r="EI89" i="5" l="1"/>
  <c r="BI111" i="5"/>
  <c r="BI113" i="5"/>
  <c r="EI113" i="5" s="1"/>
  <c r="EI103" i="5"/>
  <c r="BI112" i="5"/>
  <c r="EI112" i="5" s="1"/>
  <c r="BJ110" i="5" l="1"/>
  <c r="EJ110" i="5" s="1"/>
  <c r="BK100" i="5"/>
  <c r="EK100" i="5" s="1"/>
  <c r="BK105" i="5"/>
  <c r="EK105" i="5" s="1"/>
  <c r="EI111" i="5"/>
  <c r="EI114" i="5" s="1"/>
  <c r="BI114" i="5"/>
  <c r="BI115" i="5" s="1"/>
  <c r="BL69" i="5" l="1"/>
  <c r="EL69" i="5" s="1"/>
  <c r="EI115" i="5"/>
  <c r="EI118" i="5"/>
  <c r="BK60" i="5"/>
  <c r="BK68" i="5" l="1"/>
  <c r="EK68" i="5" s="1"/>
  <c r="EK60" i="5"/>
  <c r="BJ86" i="5"/>
  <c r="BJ88" i="5"/>
  <c r="EJ88" i="5" s="1"/>
  <c r="BJ98" i="5"/>
  <c r="BJ87" i="5" l="1"/>
  <c r="EJ87" i="5" s="1"/>
  <c r="EJ86" i="5"/>
  <c r="EJ98" i="5"/>
  <c r="BN62" i="5"/>
  <c r="EN62" i="5" s="1"/>
  <c r="BN63" i="5"/>
  <c r="EN63" i="5" s="1"/>
  <c r="BL61" i="5"/>
  <c r="EL61" i="5" s="1"/>
  <c r="BJ84" i="5"/>
  <c r="BJ108" i="5"/>
  <c r="EJ108" i="5" s="1"/>
  <c r="BN71" i="5" l="1"/>
  <c r="EN71" i="5" s="1"/>
  <c r="EJ84" i="5"/>
  <c r="BJ89" i="5"/>
  <c r="BN70" i="5"/>
  <c r="EN70" i="5" s="1"/>
  <c r="BJ103" i="5"/>
  <c r="BK110" i="5"/>
  <c r="EK110" i="5" s="1"/>
  <c r="EJ103" i="5" l="1"/>
  <c r="BJ112" i="5"/>
  <c r="EJ112" i="5" s="1"/>
  <c r="EJ89" i="5"/>
  <c r="BJ111" i="5"/>
  <c r="BJ113" i="5"/>
  <c r="EJ113" i="5" s="1"/>
  <c r="EJ114" i="5" l="1"/>
  <c r="BM69" i="5"/>
  <c r="EM69" i="5" s="1"/>
  <c r="BL105" i="5"/>
  <c r="EL105" i="5" s="1"/>
  <c r="EJ111" i="5"/>
  <c r="BJ114" i="5"/>
  <c r="BJ115" i="5" s="1"/>
  <c r="BL68" i="5" l="1"/>
  <c r="EL68" i="5" s="1"/>
  <c r="BL100" i="5"/>
  <c r="EL100" i="5" s="1"/>
  <c r="EJ118" i="5"/>
  <c r="EJ115" i="5"/>
  <c r="BL60" i="5"/>
  <c r="EL60" i="5" l="1"/>
  <c r="BK86" i="5"/>
  <c r="BK88" i="5"/>
  <c r="EK88" i="5" s="1"/>
  <c r="BK98" i="5"/>
  <c r="EK86" i="5" l="1"/>
  <c r="BO63" i="5"/>
  <c r="EO63" i="5" s="1"/>
  <c r="BK87" i="5"/>
  <c r="EK87" i="5" s="1"/>
  <c r="BO71" i="5"/>
  <c r="EO71" i="5" s="1"/>
  <c r="BO62" i="5"/>
  <c r="EO62" i="5" s="1"/>
  <c r="EK98" i="5"/>
  <c r="BO70" i="5"/>
  <c r="EO70" i="5" s="1"/>
  <c r="BM61" i="5"/>
  <c r="EM61" i="5" s="1"/>
  <c r="BK108" i="5"/>
  <c r="EK108" i="5" s="1"/>
  <c r="BK84" i="5"/>
  <c r="EK84" i="5" l="1"/>
  <c r="BK89" i="5"/>
  <c r="BK103" i="5"/>
  <c r="BK113" i="5"/>
  <c r="EK113" i="5" s="1"/>
  <c r="EK89" i="5" l="1"/>
  <c r="BK111" i="5"/>
  <c r="EK111" i="5" s="1"/>
  <c r="EK103" i="5"/>
  <c r="BK112" i="5"/>
  <c r="EK112" i="5" s="1"/>
  <c r="EK114" i="5" l="1"/>
  <c r="EK118" i="5" s="1"/>
  <c r="BK114" i="5"/>
  <c r="BK115" i="5" s="1"/>
  <c r="BM105" i="5"/>
  <c r="EM105" i="5" s="1"/>
  <c r="BL110" i="5"/>
  <c r="EL110" i="5" s="1"/>
  <c r="EK115" i="5" l="1"/>
  <c r="BN69" i="5"/>
  <c r="EN69" i="5" s="1"/>
  <c r="BM100" i="5"/>
  <c r="EM100" i="5" s="1"/>
  <c r="BM60" i="5"/>
  <c r="BM68" i="5" l="1"/>
  <c r="EM68" i="5" s="1"/>
  <c r="EM60" i="5"/>
  <c r="BL88" i="5"/>
  <c r="EL88" i="5" s="1"/>
  <c r="BL86" i="5"/>
  <c r="BL98" i="5"/>
  <c r="EL86" i="5" l="1"/>
  <c r="BP63" i="5"/>
  <c r="EP63" i="5" s="1"/>
  <c r="BN61" i="5"/>
  <c r="EN61" i="5" s="1"/>
  <c r="EL98" i="5"/>
  <c r="BL87" i="5"/>
  <c r="EL87" i="5" s="1"/>
  <c r="BP62" i="5"/>
  <c r="EP62" i="5" s="1"/>
  <c r="BL108" i="5"/>
  <c r="EL108" i="5" s="1"/>
  <c r="BL84" i="5"/>
  <c r="BL89" i="5" l="1"/>
  <c r="EL84" i="5"/>
  <c r="BP70" i="5"/>
  <c r="EP70" i="5" s="1"/>
  <c r="BP71" i="5"/>
  <c r="EP71" i="5" s="1"/>
  <c r="BL113" i="5"/>
  <c r="EL113" i="5" s="1"/>
  <c r="BL103" i="5"/>
  <c r="BN105" i="5" l="1"/>
  <c r="EN105" i="5" s="1"/>
  <c r="EL103" i="5"/>
  <c r="BL112" i="5"/>
  <c r="EL112" i="5" s="1"/>
  <c r="EL89" i="5"/>
  <c r="BL111" i="5"/>
  <c r="EL111" i="5" s="1"/>
  <c r="EL114" i="5" l="1"/>
  <c r="EL115" i="5" s="1"/>
  <c r="BM110" i="5"/>
  <c r="EM110" i="5" s="1"/>
  <c r="BN100" i="5"/>
  <c r="EN100" i="5" s="1"/>
  <c r="BL114" i="5"/>
  <c r="BL115" i="5" s="1"/>
  <c r="EL118" i="5" l="1"/>
  <c r="BO69" i="5"/>
  <c r="EO69" i="5" s="1"/>
  <c r="BN60" i="5"/>
  <c r="BN68" i="5" l="1"/>
  <c r="EN68" i="5" s="1"/>
  <c r="EN60" i="5"/>
  <c r="BM86" i="5"/>
  <c r="BM98" i="5"/>
  <c r="BM88" i="5"/>
  <c r="EM88" i="5" s="1"/>
  <c r="BQ63" i="5" l="1"/>
  <c r="EQ63" i="5" s="1"/>
  <c r="BM87" i="5"/>
  <c r="EM87" i="5" s="1"/>
  <c r="BQ62" i="5"/>
  <c r="EQ62" i="5" s="1"/>
  <c r="EM98" i="5"/>
  <c r="EM86" i="5"/>
  <c r="BO61" i="5"/>
  <c r="EO61" i="5" s="1"/>
  <c r="BM108" i="5"/>
  <c r="EM108" i="5" s="1"/>
  <c r="BM84" i="5"/>
  <c r="BM103" i="5" l="1"/>
  <c r="EM84" i="5"/>
  <c r="BN110" i="5"/>
  <c r="EN110" i="5" s="1"/>
  <c r="BM89" i="5"/>
  <c r="BQ70" i="5"/>
  <c r="EQ70" i="5" s="1"/>
  <c r="BQ71" i="5"/>
  <c r="EQ71" i="5" s="1"/>
  <c r="BO105" i="5" l="1"/>
  <c r="EO105" i="5" s="1"/>
  <c r="BM111" i="5"/>
  <c r="EM111" i="5" s="1"/>
  <c r="EM89" i="5"/>
  <c r="BM113" i="5"/>
  <c r="EM103" i="5"/>
  <c r="BM112" i="5"/>
  <c r="EM112" i="5" s="1"/>
  <c r="BO100" i="5" l="1"/>
  <c r="EO100" i="5" s="1"/>
  <c r="BO68" i="5"/>
  <c r="EO68" i="5" s="1"/>
  <c r="BP69" i="5"/>
  <c r="EP69" i="5" s="1"/>
  <c r="EM113" i="5"/>
  <c r="EM114" i="5" s="1"/>
  <c r="BM114" i="5"/>
  <c r="BM115" i="5" s="1"/>
  <c r="EM115" i="5" l="1"/>
  <c r="EM118" i="5"/>
  <c r="BO60" i="5"/>
  <c r="EO60" i="5" l="1"/>
  <c r="BN86" i="5"/>
  <c r="BN88" i="5"/>
  <c r="EN88" i="5" s="1"/>
  <c r="BN98" i="5"/>
  <c r="EN98" i="5" l="1"/>
  <c r="BR62" i="5"/>
  <c r="ER62" i="5" s="1"/>
  <c r="BR63" i="5"/>
  <c r="ER63" i="5" s="1"/>
  <c r="BR71" i="5"/>
  <c r="ER71" i="5" s="1"/>
  <c r="EN86" i="5"/>
  <c r="BR70" i="5"/>
  <c r="ER70" i="5" s="1"/>
  <c r="BN87" i="5"/>
  <c r="EN87" i="5" s="1"/>
  <c r="BP61" i="5"/>
  <c r="EP61" i="5" s="1"/>
  <c r="BN84" i="5"/>
  <c r="BN108" i="5"/>
  <c r="EN108" i="5" s="1"/>
  <c r="BN103" i="5" l="1"/>
  <c r="BN89" i="5"/>
  <c r="BN113" i="5" s="1"/>
  <c r="EN113" i="5" s="1"/>
  <c r="EN84" i="5"/>
  <c r="BO110" i="5" l="1"/>
  <c r="EO110" i="5" s="1"/>
  <c r="EN103" i="5"/>
  <c r="BN112" i="5"/>
  <c r="EN112" i="5" s="1"/>
  <c r="EN89" i="5"/>
  <c r="BN111" i="5"/>
  <c r="BP105" i="5" l="1"/>
  <c r="EP105" i="5" s="1"/>
  <c r="EN111" i="5"/>
  <c r="EN114" i="5" s="1"/>
  <c r="BN114" i="5"/>
  <c r="BN115" i="5" s="1"/>
  <c r="BQ69" i="5"/>
  <c r="EQ69" i="5" s="1"/>
  <c r="BP100" i="5" l="1"/>
  <c r="EP100" i="5" s="1"/>
  <c r="BP68" i="5"/>
  <c r="EP68" i="5" s="1"/>
  <c r="EN118" i="5"/>
  <c r="EN115" i="5"/>
  <c r="BP60" i="5"/>
  <c r="EP60" i="5" l="1"/>
  <c r="BO98" i="5"/>
  <c r="BO86" i="5"/>
  <c r="BO88" i="5"/>
  <c r="EO88" i="5" s="1"/>
  <c r="BS70" i="5" l="1"/>
  <c r="ES70" i="5" s="1"/>
  <c r="BS63" i="5"/>
  <c r="ES63" i="5" s="1"/>
  <c r="EO86" i="5"/>
  <c r="BO87" i="5"/>
  <c r="EO87" i="5" s="1"/>
  <c r="EO98" i="5"/>
  <c r="BS62" i="5"/>
  <c r="ES62" i="5" s="1"/>
  <c r="BQ61" i="5"/>
  <c r="EQ61" i="5" s="1"/>
  <c r="BS71" i="5"/>
  <c r="ES71" i="5" s="1"/>
  <c r="BO84" i="5"/>
  <c r="BO108" i="5"/>
  <c r="EO108" i="5" s="1"/>
  <c r="EO84" i="5" l="1"/>
  <c r="BO103" i="5"/>
  <c r="BO89" i="5"/>
  <c r="EO103" i="5" l="1"/>
  <c r="BO112" i="5"/>
  <c r="EO112" i="5" s="1"/>
  <c r="BQ105" i="5"/>
  <c r="EQ105" i="5" s="1"/>
  <c r="EO89" i="5"/>
  <c r="BO111" i="5"/>
  <c r="EO111" i="5" s="1"/>
  <c r="BO113" i="5"/>
  <c r="EO113" i="5" s="1"/>
  <c r="BP110" i="5" l="1"/>
  <c r="EP110" i="5" s="1"/>
  <c r="BO114" i="5"/>
  <c r="BO115" i="5" s="1"/>
  <c r="EO114" i="5"/>
  <c r="BQ100" i="5"/>
  <c r="EQ100" i="5" s="1"/>
  <c r="EO115" i="5" l="1"/>
  <c r="EO118" i="5"/>
  <c r="BR69" i="5"/>
  <c r="ER69" i="5" s="1"/>
  <c r="BQ60" i="5"/>
  <c r="BQ68" i="5" l="1"/>
  <c r="EQ68" i="5" s="1"/>
  <c r="EQ60" i="5"/>
  <c r="BP88" i="5"/>
  <c r="EP88" i="5" s="1"/>
  <c r="BP86" i="5"/>
  <c r="BP98" i="5"/>
  <c r="EP98" i="5" l="1"/>
  <c r="BT62" i="5"/>
  <c r="ET62" i="5" s="1"/>
  <c r="BR61" i="5"/>
  <c r="ER61" i="5" s="1"/>
  <c r="EP86" i="5"/>
  <c r="BP87" i="5"/>
  <c r="EP87" i="5" s="1"/>
  <c r="BT63" i="5"/>
  <c r="ET63" i="5" s="1"/>
  <c r="BP108" i="5"/>
  <c r="EP108" i="5" s="1"/>
  <c r="BP84" i="5"/>
  <c r="BT71" i="5" l="1"/>
  <c r="ET71" i="5" s="1"/>
  <c r="BP113" i="5"/>
  <c r="EP113" i="5" s="1"/>
  <c r="BP89" i="5"/>
  <c r="BT70" i="5"/>
  <c r="ET70" i="5" s="1"/>
  <c r="BP103" i="5"/>
  <c r="BQ110" i="5"/>
  <c r="EQ110" i="5" s="1"/>
  <c r="EP84" i="5"/>
  <c r="BR105" i="5" l="1"/>
  <c r="ER105" i="5" s="1"/>
  <c r="EP103" i="5"/>
  <c r="BP112" i="5"/>
  <c r="EP112" i="5" s="1"/>
  <c r="BP111" i="5"/>
  <c r="EP89" i="5"/>
  <c r="BS69" i="5" l="1"/>
  <c r="ES69" i="5" s="1"/>
  <c r="BR100" i="5"/>
  <c r="ER100" i="5" s="1"/>
  <c r="BR68" i="5"/>
  <c r="ER68" i="5" s="1"/>
  <c r="EP111" i="5"/>
  <c r="EP114" i="5" s="1"/>
  <c r="BP114" i="5"/>
  <c r="BP115" i="5" s="1"/>
  <c r="EP115" i="5" l="1"/>
  <c r="EP118" i="5"/>
  <c r="BR60" i="5"/>
  <c r="ER60" i="5" l="1"/>
  <c r="BQ88" i="5"/>
  <c r="EQ88" i="5" s="1"/>
  <c r="BQ86" i="5"/>
  <c r="BQ98" i="5"/>
  <c r="BQ87" i="5" l="1"/>
  <c r="EQ87" i="5" s="1"/>
  <c r="EQ98" i="5"/>
  <c r="BU70" i="5"/>
  <c r="EU70" i="5" s="1"/>
  <c r="BU62" i="5"/>
  <c r="EU62" i="5" s="1"/>
  <c r="EQ86" i="5"/>
  <c r="BU71" i="5"/>
  <c r="EU71" i="5" s="1"/>
  <c r="BU63" i="5"/>
  <c r="EU63" i="5" s="1"/>
  <c r="BS61" i="5"/>
  <c r="ES61" i="5" s="1"/>
  <c r="BQ108" i="5"/>
  <c r="EQ108" i="5" s="1"/>
  <c r="BQ84" i="5"/>
  <c r="BQ89" i="5" l="1"/>
  <c r="EQ84" i="5"/>
  <c r="BQ103" i="5"/>
  <c r="BR110" i="5" l="1"/>
  <c r="ER110" i="5" s="1"/>
  <c r="BS105" i="5"/>
  <c r="ES105" i="5" s="1"/>
  <c r="EQ103" i="5"/>
  <c r="BQ112" i="5"/>
  <c r="EQ112" i="5" s="1"/>
  <c r="EQ89" i="5"/>
  <c r="BQ111" i="5"/>
  <c r="EQ111" i="5" s="1"/>
  <c r="BQ113" i="5"/>
  <c r="BS100" i="5" l="1"/>
  <c r="ES100" i="5" s="1"/>
  <c r="BT69" i="5"/>
  <c r="ET69" i="5" s="1"/>
  <c r="EQ113" i="5"/>
  <c r="EQ114" i="5" s="1"/>
  <c r="BQ114" i="5"/>
  <c r="BQ115" i="5" s="1"/>
  <c r="BS68" i="5" l="1"/>
  <c r="ES68" i="5" s="1"/>
  <c r="EQ115" i="5"/>
  <c r="EQ118" i="5"/>
  <c r="BS60" i="5"/>
  <c r="ES60" i="5" l="1"/>
  <c r="BR86" i="5"/>
  <c r="BR88" i="5"/>
  <c r="ER88" i="5" s="1"/>
  <c r="BR98" i="5"/>
  <c r="ER98" i="5" l="1"/>
  <c r="BV63" i="5"/>
  <c r="EV63" i="5" s="1"/>
  <c r="BV70" i="5"/>
  <c r="EV70" i="5" s="1"/>
  <c r="ER86" i="5"/>
  <c r="BV71" i="5"/>
  <c r="EV71" i="5" s="1"/>
  <c r="BT61" i="5"/>
  <c r="ET61" i="5" s="1"/>
  <c r="BR87" i="5"/>
  <c r="ER87" i="5" s="1"/>
  <c r="BV62" i="5"/>
  <c r="EV62" i="5" s="1"/>
  <c r="BR108" i="5"/>
  <c r="ER108" i="5" s="1"/>
  <c r="BR84" i="5"/>
  <c r="ER84" i="5" l="1"/>
  <c r="BR89" i="5"/>
  <c r="BR103" i="5"/>
  <c r="ER89" i="5" l="1"/>
  <c r="BR111" i="5"/>
  <c r="ER111" i="5" s="1"/>
  <c r="BR113" i="5"/>
  <c r="ER113" i="5" s="1"/>
  <c r="ER103" i="5"/>
  <c r="BR112" i="5"/>
  <c r="ER112" i="5" s="1"/>
  <c r="BS110" i="5"/>
  <c r="ES110" i="5" s="1"/>
  <c r="ER114" i="5" l="1"/>
  <c r="ER118" i="5" s="1"/>
  <c r="BR114" i="5"/>
  <c r="BR115" i="5" s="1"/>
  <c r="BU69" i="5"/>
  <c r="EU69" i="5" s="1"/>
  <c r="BT105" i="5"/>
  <c r="ET105" i="5" s="1"/>
  <c r="ER115" i="5" l="1"/>
  <c r="BT100" i="5"/>
  <c r="ET100" i="5" s="1"/>
  <c r="BT68" i="5"/>
  <c r="ET68" i="5" s="1"/>
  <c r="BT60" i="5"/>
  <c r="ET60" i="5" l="1"/>
  <c r="BS88" i="5"/>
  <c r="ES88" i="5" s="1"/>
  <c r="BS98" i="5"/>
  <c r="BS86" i="5"/>
  <c r="ES98" i="5" l="1"/>
  <c r="BW71" i="5"/>
  <c r="EW71" i="5" s="1"/>
  <c r="BW62" i="5"/>
  <c r="EW62" i="5" s="1"/>
  <c r="BW70" i="5"/>
  <c r="EW70" i="5" s="1"/>
  <c r="ES86" i="5"/>
  <c r="BW63" i="5"/>
  <c r="EW63" i="5" s="1"/>
  <c r="BS87" i="5"/>
  <c r="ES87" i="5" s="1"/>
  <c r="BU61" i="5"/>
  <c r="EU61" i="5" s="1"/>
  <c r="BS108" i="5"/>
  <c r="ES108" i="5" s="1"/>
  <c r="BS84" i="5"/>
  <c r="ES84" i="5" l="1"/>
  <c r="BS103" i="5"/>
  <c r="BS89" i="5"/>
  <c r="ES89" i="5" l="1"/>
  <c r="BS111" i="5"/>
  <c r="ES111" i="5" s="1"/>
  <c r="BS113" i="5"/>
  <c r="ES113" i="5" s="1"/>
  <c r="ES103" i="5"/>
  <c r="BS112" i="5"/>
  <c r="ES112" i="5" s="1"/>
  <c r="ES114" i="5" l="1"/>
  <c r="ES118" i="5" s="1"/>
  <c r="BS114" i="5"/>
  <c r="BS115" i="5" s="1"/>
  <c r="BU105" i="5"/>
  <c r="EU105" i="5" s="1"/>
  <c r="BT110" i="5"/>
  <c r="ET110" i="5" s="1"/>
  <c r="ES115" i="5" l="1"/>
  <c r="BU100" i="5"/>
  <c r="EU100" i="5" s="1"/>
  <c r="BV69" i="5"/>
  <c r="EV69" i="5" s="1"/>
  <c r="BU60" i="5"/>
  <c r="BU68" i="5" l="1"/>
  <c r="EU68" i="5" s="1"/>
  <c r="EU60" i="5"/>
  <c r="BT86" i="5"/>
  <c r="BT88" i="5"/>
  <c r="ET88" i="5" s="1"/>
  <c r="BT98" i="5"/>
  <c r="BV61" i="5" l="1"/>
  <c r="EV61" i="5" s="1"/>
  <c r="BX62" i="5"/>
  <c r="EX62" i="5" s="1"/>
  <c r="ET86" i="5"/>
  <c r="BX63" i="5"/>
  <c r="EX63" i="5" s="1"/>
  <c r="BT87" i="5"/>
  <c r="ET87" i="5" s="1"/>
  <c r="ET98" i="5"/>
  <c r="BT108" i="5"/>
  <c r="ET108" i="5" s="1"/>
  <c r="BT84" i="5"/>
  <c r="BX71" i="5" l="1"/>
  <c r="EX71" i="5" s="1"/>
  <c r="BT89" i="5"/>
  <c r="BT103" i="5"/>
  <c r="BX70" i="5"/>
  <c r="EX70" i="5" s="1"/>
  <c r="ET84" i="5"/>
  <c r="ET103" i="5" l="1"/>
  <c r="BT112" i="5"/>
  <c r="ET112" i="5" s="1"/>
  <c r="ET89" i="5"/>
  <c r="BT111" i="5"/>
  <c r="BT113" i="5"/>
  <c r="ET113" i="5" s="1"/>
  <c r="BV105" i="5" l="1"/>
  <c r="EV105" i="5" s="1"/>
  <c r="BU110" i="5"/>
  <c r="EU110" i="5" s="1"/>
  <c r="ET111" i="5"/>
  <c r="ET114" i="5" s="1"/>
  <c r="BT114" i="5"/>
  <c r="BT115" i="5" s="1"/>
  <c r="ET115" i="5" l="1"/>
  <c r="ET118" i="5"/>
  <c r="BV100" i="5"/>
  <c r="EV100" i="5" s="1"/>
  <c r="BW69" i="5"/>
  <c r="EW69" i="5" s="1"/>
  <c r="BV60" i="5"/>
  <c r="EV60" i="5" l="1"/>
  <c r="BV68" i="5"/>
  <c r="EV68" i="5" s="1"/>
  <c r="BU86" i="5"/>
  <c r="BU88" i="5"/>
  <c r="EU88" i="5" s="1"/>
  <c r="BU98" i="5"/>
  <c r="EU98" i="5" l="1"/>
  <c r="BY62" i="5"/>
  <c r="EY62" i="5" s="1"/>
  <c r="BU103" i="5"/>
  <c r="EU103" i="5" s="1"/>
  <c r="BY63" i="5"/>
  <c r="EY63" i="5" s="1"/>
  <c r="BW61" i="5"/>
  <c r="EW61" i="5" s="1"/>
  <c r="EU86" i="5"/>
  <c r="BU87" i="5"/>
  <c r="EU87" i="5" s="1"/>
  <c r="BU108" i="5"/>
  <c r="EU108" i="5" s="1"/>
  <c r="BU84" i="5"/>
  <c r="EU84" i="5" l="1"/>
  <c r="BY70" i="5"/>
  <c r="EY70" i="5" s="1"/>
  <c r="BY71" i="5"/>
  <c r="EY71" i="5" s="1"/>
  <c r="BU112" i="5"/>
  <c r="EU112" i="5" s="1"/>
  <c r="BU89" i="5"/>
  <c r="EU89" i="5" l="1"/>
  <c r="BU111" i="5"/>
  <c r="BU113" i="5"/>
  <c r="EU113" i="5" s="1"/>
  <c r="BV110" i="5" l="1"/>
  <c r="EV110" i="5" s="1"/>
  <c r="BW105" i="5"/>
  <c r="EW105" i="5" s="1"/>
  <c r="EU111" i="5"/>
  <c r="EU114" i="5" s="1"/>
  <c r="BU114" i="5"/>
  <c r="BU115" i="5" s="1"/>
  <c r="BW100" i="5" l="1"/>
  <c r="EW100" i="5" s="1"/>
  <c r="BX69" i="5"/>
  <c r="EX69" i="5" s="1"/>
  <c r="EU115" i="5"/>
  <c r="EU118" i="5"/>
  <c r="BW60" i="5"/>
  <c r="EW60" i="5" l="1"/>
  <c r="BW68" i="5"/>
  <c r="EW68" i="5" s="1"/>
  <c r="BV86" i="5"/>
  <c r="BV88" i="5"/>
  <c r="EV88" i="5" s="1"/>
  <c r="BV98" i="5"/>
  <c r="EV98" i="5" l="1"/>
  <c r="BZ62" i="5"/>
  <c r="EZ62" i="5" s="1"/>
  <c r="BX61" i="5"/>
  <c r="EX61" i="5" s="1"/>
  <c r="BZ63" i="5"/>
  <c r="EZ63" i="5" s="1"/>
  <c r="EV86" i="5"/>
  <c r="BV87" i="5"/>
  <c r="EV87" i="5" s="1"/>
  <c r="BV84" i="5"/>
  <c r="BV108" i="5"/>
  <c r="EV108" i="5" s="1"/>
  <c r="BZ70" i="5" l="1"/>
  <c r="EZ70" i="5" s="1"/>
  <c r="BV103" i="5"/>
  <c r="EV84" i="5"/>
  <c r="BV89" i="5"/>
  <c r="BZ71" i="5"/>
  <c r="EZ71" i="5" s="1"/>
  <c r="EV89" i="5" l="1"/>
  <c r="BV111" i="5"/>
  <c r="BV113" i="5"/>
  <c r="EV113" i="5" s="1"/>
  <c r="EV103" i="5"/>
  <c r="BV112" i="5"/>
  <c r="EV112" i="5" s="1"/>
  <c r="BX105" i="5" l="1"/>
  <c r="EX105" i="5" s="1"/>
  <c r="BW110" i="5"/>
  <c r="EW110" i="5" s="1"/>
  <c r="EV111" i="5"/>
  <c r="EV114" i="5" s="1"/>
  <c r="BV114" i="5"/>
  <c r="BV115" i="5" s="1"/>
  <c r="BY69" i="5" l="1"/>
  <c r="EY69" i="5" s="1"/>
  <c r="BX100" i="5"/>
  <c r="EX100" i="5" s="1"/>
  <c r="EV118" i="5"/>
  <c r="EV115" i="5"/>
  <c r="BX60" i="5"/>
  <c r="BX68" i="5" l="1"/>
  <c r="EX68" i="5" s="1"/>
  <c r="EX60" i="5"/>
  <c r="BW98" i="5"/>
  <c r="BW86" i="5"/>
  <c r="BW88" i="5"/>
  <c r="EW88" i="5" s="1"/>
  <c r="BW87" i="5" l="1"/>
  <c r="EW87" i="5" s="1"/>
  <c r="BY61" i="5"/>
  <c r="EY61" i="5" s="1"/>
  <c r="CA62" i="5"/>
  <c r="FA62" i="5" s="1"/>
  <c r="CA63" i="5"/>
  <c r="FA63" i="5" s="1"/>
  <c r="EW98" i="5"/>
  <c r="EW86" i="5"/>
  <c r="BW108" i="5"/>
  <c r="EW108" i="5" s="1"/>
  <c r="BW84" i="5"/>
  <c r="EW84" i="5" l="1"/>
  <c r="BW89" i="5"/>
  <c r="CA71" i="5"/>
  <c r="FA71" i="5" s="1"/>
  <c r="CA70" i="5"/>
  <c r="FA70" i="5" s="1"/>
  <c r="BW103" i="5"/>
  <c r="EW103" i="5" s="1"/>
  <c r="BW111" i="5" l="1"/>
  <c r="EW111" i="5" s="1"/>
  <c r="EW89" i="5"/>
  <c r="BW113" i="5"/>
  <c r="EW113" i="5" s="1"/>
  <c r="BY105" i="5"/>
  <c r="EY105" i="5" s="1"/>
  <c r="BW112" i="5"/>
  <c r="EW112" i="5" s="1"/>
  <c r="EW114" i="5" l="1"/>
  <c r="EW118" i="5" s="1"/>
  <c r="BX110" i="5"/>
  <c r="BY100" i="5"/>
  <c r="EY100" i="5" s="1"/>
  <c r="BW114" i="5"/>
  <c r="BW115" i="5" s="1"/>
  <c r="EW115" i="5" l="1"/>
  <c r="EX110" i="5"/>
  <c r="BZ69" i="5"/>
  <c r="EZ69" i="5" s="1"/>
  <c r="BY60" i="5"/>
  <c r="EY60" i="5" l="1"/>
  <c r="BY68" i="5"/>
  <c r="EY68" i="5" s="1"/>
  <c r="BX88" i="5"/>
  <c r="EX88" i="5" s="1"/>
  <c r="BX86" i="5"/>
  <c r="BX98" i="5"/>
  <c r="BX87" i="5" l="1"/>
  <c r="EX87" i="5" s="1"/>
  <c r="BZ61" i="5"/>
  <c r="EZ61" i="5" s="1"/>
  <c r="CB62" i="5"/>
  <c r="FB62" i="5" s="1"/>
  <c r="EX98" i="5"/>
  <c r="CB63" i="5"/>
  <c r="FB63" i="5" s="1"/>
  <c r="EX86" i="5"/>
  <c r="BX84" i="5"/>
  <c r="BX108" i="5"/>
  <c r="EX108" i="5" s="1"/>
  <c r="BX89" i="5" l="1"/>
  <c r="EX84" i="5"/>
  <c r="CB70" i="5"/>
  <c r="FB70" i="5" s="1"/>
  <c r="BX103" i="5"/>
  <c r="CB71" i="5"/>
  <c r="FB71" i="5" s="1"/>
  <c r="BY110" i="5" l="1"/>
  <c r="EY110" i="5" s="1"/>
  <c r="EX103" i="5"/>
  <c r="BX112" i="5"/>
  <c r="EX112" i="5" s="1"/>
  <c r="BX111" i="5"/>
  <c r="EX111" i="5" s="1"/>
  <c r="EX89" i="5"/>
  <c r="BX113" i="5"/>
  <c r="EX113" i="5" s="1"/>
  <c r="EX114" i="5" l="1"/>
  <c r="EX115" i="5" s="1"/>
  <c r="CA69" i="5"/>
  <c r="FA69" i="5" s="1"/>
  <c r="BZ68" i="5"/>
  <c r="EZ68" i="5" s="1"/>
  <c r="BZ105" i="5"/>
  <c r="EZ105" i="5" s="1"/>
  <c r="BX114" i="5"/>
  <c r="BX115" i="5" s="1"/>
  <c r="EX118" i="5" l="1"/>
  <c r="BZ100" i="5"/>
  <c r="EZ100" i="5" s="1"/>
  <c r="BZ60" i="5"/>
  <c r="EZ60" i="5" l="1"/>
  <c r="BY98" i="5"/>
  <c r="BY88" i="5"/>
  <c r="EY88" i="5" s="1"/>
  <c r="BY86" i="5"/>
  <c r="CC63" i="5" l="1"/>
  <c r="FC63" i="5" s="1"/>
  <c r="CC71" i="5"/>
  <c r="FC71" i="5" s="1"/>
  <c r="BY87" i="5"/>
  <c r="EY87" i="5" s="1"/>
  <c r="CC62" i="5"/>
  <c r="FC62" i="5" s="1"/>
  <c r="EY98" i="5"/>
  <c r="CC70" i="5"/>
  <c r="FC70" i="5" s="1"/>
  <c r="EY86" i="5"/>
  <c r="CA61" i="5"/>
  <c r="FA61" i="5" s="1"/>
  <c r="BY84" i="5"/>
  <c r="BY108" i="5"/>
  <c r="EY108" i="5" s="1"/>
  <c r="BY89" i="5" l="1"/>
  <c r="BY103" i="5"/>
  <c r="EY84" i="5"/>
  <c r="EY103" i="5" l="1"/>
  <c r="BY112" i="5"/>
  <c r="EY112" i="5" s="1"/>
  <c r="BY111" i="5"/>
  <c r="EY89" i="5"/>
  <c r="BY113" i="5"/>
  <c r="EY113" i="5" s="1"/>
  <c r="CA105" i="5" l="1"/>
  <c r="FA105" i="5" s="1"/>
  <c r="EY111" i="5"/>
  <c r="EY114" i="5" s="1"/>
  <c r="BY114" i="5"/>
  <c r="BY115" i="5" s="1"/>
  <c r="BZ110" i="5"/>
  <c r="EZ110" i="5" s="1"/>
  <c r="EY115" i="5" l="1"/>
  <c r="EY118" i="5"/>
  <c r="CA100" i="5"/>
  <c r="FA100" i="5" s="1"/>
  <c r="CB69" i="5"/>
  <c r="FB69" i="5" s="1"/>
  <c r="CA60" i="5"/>
  <c r="CA68" i="5" l="1"/>
  <c r="FA68" i="5" s="1"/>
  <c r="FA60" i="5"/>
  <c r="BZ86" i="5"/>
  <c r="BZ88" i="5"/>
  <c r="EZ88" i="5" s="1"/>
  <c r="BZ98" i="5"/>
  <c r="CD62" i="5" l="1"/>
  <c r="FD62" i="5" s="1"/>
  <c r="CD63" i="5"/>
  <c r="FD63" i="5" s="1"/>
  <c r="EZ86" i="5"/>
  <c r="CB61" i="5"/>
  <c r="FB61" i="5" s="1"/>
  <c r="BZ87" i="5"/>
  <c r="EZ87" i="5" s="1"/>
  <c r="EZ98" i="5"/>
  <c r="BZ84" i="5"/>
  <c r="BZ108" i="5"/>
  <c r="EZ108" i="5" s="1"/>
  <c r="EZ84" i="5" l="1"/>
  <c r="BZ103" i="5"/>
  <c r="CD71" i="5"/>
  <c r="FD71" i="5" s="1"/>
  <c r="CD70" i="5"/>
  <c r="FD70" i="5" s="1"/>
  <c r="BZ89" i="5"/>
  <c r="BZ113" i="5" s="1"/>
  <c r="EZ113" i="5" s="1"/>
  <c r="EZ103" i="5" l="1"/>
  <c r="BZ112" i="5"/>
  <c r="EZ112" i="5" s="1"/>
  <c r="BZ111" i="5"/>
  <c r="EZ111" i="5" s="1"/>
  <c r="EZ89" i="5"/>
  <c r="EZ114" i="5" l="1"/>
  <c r="EZ118" i="5" s="1"/>
  <c r="CB105" i="5"/>
  <c r="FB105" i="5" s="1"/>
  <c r="CA110" i="5"/>
  <c r="FA110" i="5" s="1"/>
  <c r="BZ114" i="5"/>
  <c r="BZ115" i="5" s="1"/>
  <c r="EZ115" i="5" l="1"/>
  <c r="CB100" i="5"/>
  <c r="FB100" i="5" s="1"/>
  <c r="CC69" i="5"/>
  <c r="FC69" i="5" s="1"/>
  <c r="CB60" i="5"/>
  <c r="CB68" i="5" l="1"/>
  <c r="FB68" i="5" s="1"/>
  <c r="FB60" i="5"/>
  <c r="CA88" i="5"/>
  <c r="FA88" i="5" s="1"/>
  <c r="CA86" i="5"/>
  <c r="CA98" i="5"/>
  <c r="FA98" i="5" l="1"/>
  <c r="CA87" i="5"/>
  <c r="FA87" i="5" s="1"/>
  <c r="CE62" i="5"/>
  <c r="FE62" i="5" s="1"/>
  <c r="FA86" i="5"/>
  <c r="CC61" i="5"/>
  <c r="FC61" i="5" s="1"/>
  <c r="CE63" i="5"/>
  <c r="FE63" i="5" s="1"/>
  <c r="CA108" i="5"/>
  <c r="FA108" i="5" s="1"/>
  <c r="CA84" i="5"/>
  <c r="FA84" i="5" l="1"/>
  <c r="CE70" i="5"/>
  <c r="FE70" i="5" s="1"/>
  <c r="CE71" i="5"/>
  <c r="FE71" i="5" s="1"/>
  <c r="CA103" i="5"/>
  <c r="CA89" i="5"/>
  <c r="FA103" i="5" l="1"/>
  <c r="CA112" i="5"/>
  <c r="FA112" i="5" s="1"/>
  <c r="CC105" i="5"/>
  <c r="FC105" i="5" s="1"/>
  <c r="FA89" i="5"/>
  <c r="CA111" i="5"/>
  <c r="FA111" i="5" s="1"/>
  <c r="CA113" i="5"/>
  <c r="FA113" i="5" s="1"/>
  <c r="FA114" i="5" l="1"/>
  <c r="FA118" i="5" s="1"/>
  <c r="CA114" i="5"/>
  <c r="CA115" i="5" s="1"/>
  <c r="CC100" i="5"/>
  <c r="FC100" i="5" s="1"/>
  <c r="CB110" i="5"/>
  <c r="FB110" i="5" s="1"/>
  <c r="FA115" i="5" l="1"/>
  <c r="CD69" i="5"/>
  <c r="FD69" i="5" s="1"/>
  <c r="CC60" i="5"/>
  <c r="CC68" i="5" l="1"/>
  <c r="FC68" i="5" s="1"/>
  <c r="FC60" i="5"/>
  <c r="CB98" i="5"/>
  <c r="CB86" i="5"/>
  <c r="CB88" i="5"/>
  <c r="FB88" i="5" s="1"/>
  <c r="FB98" i="5" l="1"/>
  <c r="CF62" i="5"/>
  <c r="FF62" i="5" s="1"/>
  <c r="FB86" i="5"/>
  <c r="CB87" i="5"/>
  <c r="FB87" i="5" s="1"/>
  <c r="CF63" i="5"/>
  <c r="FF63" i="5" s="1"/>
  <c r="CD61" i="5"/>
  <c r="FD61" i="5" s="1"/>
  <c r="CB84" i="5"/>
  <c r="CB108" i="5"/>
  <c r="FB108" i="5" s="1"/>
  <c r="CF70" i="5" l="1"/>
  <c r="FF70" i="5" s="1"/>
  <c r="FB84" i="5"/>
  <c r="CF71" i="5"/>
  <c r="FF71" i="5" s="1"/>
  <c r="CB103" i="5"/>
  <c r="CB89" i="5"/>
  <c r="FB103" i="5" l="1"/>
  <c r="CB112" i="5"/>
  <c r="FB112" i="5" s="1"/>
  <c r="CC110" i="5"/>
  <c r="FC110" i="5" s="1"/>
  <c r="FB89" i="5"/>
  <c r="CB111" i="5"/>
  <c r="FB111" i="5" s="1"/>
  <c r="CB113" i="5"/>
  <c r="FB113" i="5" s="1"/>
  <c r="CD105" i="5"/>
  <c r="FD105" i="5" s="1"/>
  <c r="FB114" i="5" l="1"/>
  <c r="FB118" i="5" s="1"/>
  <c r="CE69" i="5"/>
  <c r="FE69" i="5" s="1"/>
  <c r="CB114" i="5"/>
  <c r="CB115" i="5" s="1"/>
  <c r="CD100" i="5"/>
  <c r="FD100" i="5" s="1"/>
  <c r="CD68" i="5"/>
  <c r="FD68" i="5" s="1"/>
  <c r="FB115" i="5" l="1"/>
  <c r="CD60" i="5"/>
  <c r="FD60" i="5" l="1"/>
  <c r="CC98" i="5"/>
  <c r="CC88" i="5"/>
  <c r="FC88" i="5" s="1"/>
  <c r="CC86" i="5"/>
  <c r="CG62" i="5" l="1"/>
  <c r="FG62" i="5" s="1"/>
  <c r="FC98" i="5"/>
  <c r="CG70" i="5"/>
  <c r="FG70" i="5" s="1"/>
  <c r="FC86" i="5"/>
  <c r="CC87" i="5"/>
  <c r="FC87" i="5" s="1"/>
  <c r="CE61" i="5"/>
  <c r="FE61" i="5" s="1"/>
  <c r="CG71" i="5"/>
  <c r="FG71" i="5" s="1"/>
  <c r="CG63" i="5"/>
  <c r="FG63" i="5" s="1"/>
  <c r="CC84" i="5"/>
  <c r="CC108" i="5"/>
  <c r="FC108" i="5" s="1"/>
  <c r="CC103" i="5" l="1"/>
  <c r="CC89" i="5"/>
  <c r="FC84" i="5"/>
  <c r="FC89" i="5" l="1"/>
  <c r="CC111" i="5"/>
  <c r="FC111" i="5" s="1"/>
  <c r="CC113" i="5"/>
  <c r="CD110" i="5"/>
  <c r="FD110" i="5" s="1"/>
  <c r="FC103" i="5"/>
  <c r="CC112" i="5"/>
  <c r="FC112" i="5" s="1"/>
  <c r="CE105" i="5" l="1"/>
  <c r="FE105" i="5" s="1"/>
  <c r="FC113" i="5"/>
  <c r="FC114" i="5" s="1"/>
  <c r="CC114" i="5"/>
  <c r="CC115" i="5" s="1"/>
  <c r="CF69" i="5"/>
  <c r="FF69" i="5" s="1"/>
  <c r="FC115" i="5" l="1"/>
  <c r="FC118" i="5"/>
  <c r="CE100" i="5"/>
  <c r="FE100" i="5" s="1"/>
  <c r="CE68" i="5"/>
  <c r="FE68" i="5" s="1"/>
  <c r="CE60" i="5"/>
  <c r="FE60" i="5" l="1"/>
  <c r="CD88" i="5"/>
  <c r="FD88" i="5" s="1"/>
  <c r="CD98" i="5"/>
  <c r="CD86" i="5"/>
  <c r="FD98" i="5" l="1"/>
  <c r="CH62" i="5"/>
  <c r="CH70" i="5"/>
  <c r="CH63" i="5"/>
  <c r="CD87" i="5"/>
  <c r="FD87" i="5" s="1"/>
  <c r="CF61" i="5"/>
  <c r="FF61" i="5" s="1"/>
  <c r="CH71" i="5"/>
  <c r="FD86" i="5"/>
  <c r="CD108" i="5"/>
  <c r="FD108" i="5" s="1"/>
  <c r="CD84" i="5"/>
  <c r="FH63" i="5" l="1"/>
  <c r="C63" i="5"/>
  <c r="G63" i="5" s="1"/>
  <c r="FH62" i="5"/>
  <c r="C62" i="5"/>
  <c r="G62" i="5" s="1"/>
  <c r="CD103" i="5"/>
  <c r="CD89" i="5"/>
  <c r="CD113" i="5" s="1"/>
  <c r="FD113" i="5" s="1"/>
  <c r="FH71" i="5"/>
  <c r="C71" i="5"/>
  <c r="G71" i="5" s="1"/>
  <c r="FH70" i="5"/>
  <c r="C70" i="5"/>
  <c r="G70" i="5" s="1"/>
  <c r="FD84" i="5"/>
  <c r="CD111" i="5" l="1"/>
  <c r="FD89" i="5"/>
  <c r="FD103" i="5"/>
  <c r="CD112" i="5"/>
  <c r="FD112" i="5" s="1"/>
  <c r="CF105" i="5" l="1"/>
  <c r="FF105" i="5" s="1"/>
  <c r="CE110" i="5"/>
  <c r="FE110" i="5" s="1"/>
  <c r="FD111" i="5"/>
  <c r="FD114" i="5" s="1"/>
  <c r="CD114" i="5"/>
  <c r="CD115" i="5" s="1"/>
  <c r="CF100" i="5" l="1"/>
  <c r="FF100" i="5" s="1"/>
  <c r="CG69" i="5"/>
  <c r="FG69" i="5" s="1"/>
  <c r="FD118" i="5"/>
  <c r="FD115" i="5"/>
  <c r="CF60" i="5"/>
  <c r="FF60" i="5" l="1"/>
  <c r="CF68" i="5"/>
  <c r="FF68" i="5" s="1"/>
  <c r="CE86" i="5"/>
  <c r="CE88" i="5"/>
  <c r="FE88" i="5" s="1"/>
  <c r="CE98" i="5"/>
  <c r="FE98" i="5" l="1"/>
  <c r="CI63" i="5"/>
  <c r="FI63" i="5" s="1"/>
  <c r="FE86" i="5"/>
  <c r="CG61" i="5"/>
  <c r="FG61" i="5" s="1"/>
  <c r="CI62" i="5"/>
  <c r="FI62" i="5" s="1"/>
  <c r="CE87" i="5"/>
  <c r="FE87" i="5" s="1"/>
  <c r="CE84" i="5"/>
  <c r="CE108" i="5"/>
  <c r="FE108" i="5" s="1"/>
  <c r="FE84" i="5" l="1"/>
  <c r="CE89" i="5"/>
  <c r="CE103" i="5"/>
  <c r="FE89" i="5" l="1"/>
  <c r="CE111" i="5"/>
  <c r="FE111" i="5" s="1"/>
  <c r="CE113" i="5"/>
  <c r="FE113" i="5" s="1"/>
  <c r="FE103" i="5"/>
  <c r="CE112" i="5"/>
  <c r="FE112" i="5" s="1"/>
  <c r="CE114" i="5" l="1"/>
  <c r="CE115" i="5" s="1"/>
  <c r="FE114" i="5"/>
  <c r="FE115" i="5" s="1"/>
  <c r="CF110" i="5"/>
  <c r="FF110" i="5" s="1"/>
  <c r="CG105" i="5"/>
  <c r="FG105" i="5" s="1"/>
  <c r="FE118" i="5" l="1"/>
  <c r="CG100" i="5"/>
  <c r="FG100" i="5" s="1"/>
  <c r="CH69" i="5"/>
  <c r="CG60" i="5"/>
  <c r="CG68" i="5" l="1"/>
  <c r="FG68" i="5" s="1"/>
  <c r="FG60" i="5"/>
  <c r="FH69" i="5"/>
  <c r="C69" i="5"/>
  <c r="G69" i="5" s="1"/>
  <c r="CF88" i="5"/>
  <c r="FF88" i="5" s="1"/>
  <c r="CF86" i="5"/>
  <c r="CF98" i="5"/>
  <c r="FF86" i="5" l="1"/>
  <c r="CJ62" i="5"/>
  <c r="FJ62" i="5" s="1"/>
  <c r="FF98" i="5"/>
  <c r="CF87" i="5"/>
  <c r="FF87" i="5" s="1"/>
  <c r="CJ63" i="5"/>
  <c r="FJ63" i="5" s="1"/>
  <c r="CH61" i="5"/>
  <c r="CF108" i="5"/>
  <c r="FF108" i="5" s="1"/>
  <c r="CF84" i="5"/>
  <c r="CF89" i="5" l="1"/>
  <c r="FF84" i="5"/>
  <c r="CF103" i="5"/>
  <c r="FF103" i="5" s="1"/>
  <c r="FH61" i="5"/>
  <c r="C61" i="5"/>
  <c r="G61" i="5" s="1"/>
  <c r="CF112" i="5" l="1"/>
  <c r="FF112" i="5" s="1"/>
  <c r="FF89" i="5"/>
  <c r="CF111" i="5"/>
  <c r="CF113" i="5"/>
  <c r="FF113" i="5" s="1"/>
  <c r="FF114" i="5" l="1"/>
  <c r="FF111" i="5"/>
  <c r="CF114" i="5"/>
  <c r="CF115" i="5" s="1"/>
  <c r="CH105" i="5"/>
  <c r="CG110" i="5"/>
  <c r="FG110" i="5" s="1"/>
  <c r="CH100" i="5" l="1"/>
  <c r="FH105" i="5"/>
  <c r="C105" i="5"/>
  <c r="G105" i="5" s="1"/>
  <c r="FF115" i="5"/>
  <c r="FF118" i="5"/>
  <c r="CH60" i="5"/>
  <c r="CH68" i="5" l="1"/>
  <c r="FH100" i="5"/>
  <c r="C100" i="5"/>
  <c r="G100" i="5" s="1"/>
  <c r="FH60" i="5"/>
  <c r="C60" i="5"/>
  <c r="G60" i="5" s="1"/>
  <c r="CG88" i="5"/>
  <c r="FG88" i="5" s="1"/>
  <c r="CG86" i="5"/>
  <c r="CG98" i="5"/>
  <c r="CK63" i="5" l="1"/>
  <c r="FK63" i="5" s="1"/>
  <c r="CI61" i="5"/>
  <c r="FI61" i="5" s="1"/>
  <c r="FH68" i="5"/>
  <c r="C68" i="5"/>
  <c r="G68" i="5" s="1"/>
  <c r="FG86" i="5"/>
  <c r="CK62" i="5"/>
  <c r="FK62" i="5" s="1"/>
  <c r="CG87" i="5"/>
  <c r="FG87" i="5" s="1"/>
  <c r="FG98" i="5"/>
  <c r="CG84" i="5"/>
  <c r="CG108" i="5"/>
  <c r="FG108" i="5" s="1"/>
  <c r="CG103" i="5" l="1"/>
  <c r="FG84" i="5"/>
  <c r="CG89" i="5"/>
  <c r="CG113" i="5" l="1"/>
  <c r="FG113" i="5" s="1"/>
  <c r="CG111" i="5"/>
  <c r="FG111" i="5" s="1"/>
  <c r="FG89" i="5"/>
  <c r="FG103" i="5"/>
  <c r="CG112" i="5"/>
  <c r="CI105" i="5" l="1"/>
  <c r="FI105" i="5" s="1"/>
  <c r="CH110" i="5"/>
  <c r="FG112" i="5"/>
  <c r="FG114" i="5" s="1"/>
  <c r="CG114" i="5"/>
  <c r="CG115" i="5" s="1"/>
  <c r="CI100" i="5" l="1"/>
  <c r="FI100" i="5" s="1"/>
  <c r="FH110" i="5"/>
  <c r="C110" i="5"/>
  <c r="G110" i="5" s="1"/>
  <c r="FG115" i="5"/>
  <c r="FG118" i="5"/>
  <c r="CI60" i="5"/>
  <c r="FI60" i="5" l="1"/>
  <c r="CH86" i="5"/>
  <c r="CH88" i="5"/>
  <c r="CH98" i="5"/>
  <c r="CL62" i="5" l="1"/>
  <c r="FL62" i="5" s="1"/>
  <c r="CJ61" i="5"/>
  <c r="FJ61" i="5" s="1"/>
  <c r="CL63" i="5"/>
  <c r="FL63" i="5" s="1"/>
  <c r="FH88" i="5"/>
  <c r="C88" i="5"/>
  <c r="G88" i="5" s="1"/>
  <c r="FH86" i="5"/>
  <c r="C86" i="5"/>
  <c r="G86" i="5" s="1"/>
  <c r="FH98" i="5"/>
  <c r="C98" i="5"/>
  <c r="G98" i="5" s="1"/>
  <c r="CH87" i="5"/>
  <c r="CH108" i="5"/>
  <c r="CH84" i="5"/>
  <c r="FH84" i="5" l="1"/>
  <c r="C84" i="5"/>
  <c r="G84" i="5" s="1"/>
  <c r="CH89" i="5"/>
  <c r="FH108" i="5"/>
  <c r="C108" i="5"/>
  <c r="G108" i="5" s="1"/>
  <c r="CH103" i="5"/>
  <c r="FH87" i="5"/>
  <c r="C87" i="5"/>
  <c r="G87" i="5" s="1"/>
  <c r="FH103" i="5" l="1"/>
  <c r="C103" i="5"/>
  <c r="G103" i="5" s="1"/>
  <c r="CH112" i="5"/>
  <c r="FH89" i="5"/>
  <c r="CH111" i="5"/>
  <c r="C89" i="5"/>
  <c r="G89" i="5" s="1"/>
  <c r="CH113" i="5"/>
  <c r="FH113" i="5" l="1"/>
  <c r="FH114" i="5" s="1"/>
  <c r="C113" i="5"/>
  <c r="G113" i="5" s="1"/>
  <c r="FH111" i="5"/>
  <c r="C111" i="5"/>
  <c r="G111" i="5" s="1"/>
  <c r="CJ105" i="5"/>
  <c r="FJ105" i="5" s="1"/>
  <c r="FH112" i="5"/>
  <c r="C112" i="5"/>
  <c r="G112" i="5" s="1"/>
  <c r="CH114" i="5"/>
  <c r="CH115" i="5" s="1"/>
  <c r="CJ100" i="5" l="1"/>
  <c r="FJ100" i="5" s="1"/>
  <c r="FH118" i="5"/>
  <c r="FH115" i="5"/>
  <c r="CJ60" i="5"/>
  <c r="FJ60" i="5" l="1"/>
  <c r="CI86" i="5"/>
  <c r="CI98" i="5"/>
  <c r="FI98" i="5" s="1"/>
  <c r="CI88" i="5"/>
  <c r="FI88" i="5" s="1"/>
  <c r="CI87" i="5" l="1"/>
  <c r="FI87" i="5" s="1"/>
  <c r="CM62" i="5"/>
  <c r="FM62" i="5" s="1"/>
  <c r="CM63" i="5"/>
  <c r="FM63" i="5" s="1"/>
  <c r="FI86" i="5"/>
  <c r="CK61" i="5"/>
  <c r="FK61" i="5" s="1"/>
  <c r="CI108" i="5"/>
  <c r="CI84" i="5"/>
  <c r="CI89" i="5" l="1"/>
  <c r="CI103" i="5"/>
  <c r="FI103" i="5" s="1"/>
  <c r="FI108" i="5"/>
  <c r="CI112" i="5"/>
  <c r="FI112" i="5" s="1"/>
  <c r="FI84" i="5"/>
  <c r="CI111" i="5" l="1"/>
  <c r="FI89" i="5"/>
  <c r="CI113" i="5"/>
  <c r="FI113" i="5" s="1"/>
  <c r="CK105" i="5" l="1"/>
  <c r="FK105" i="5" s="1"/>
  <c r="FI111" i="5"/>
  <c r="FI114" i="5" s="1"/>
  <c r="CI114" i="5"/>
  <c r="CI115" i="5" s="1"/>
  <c r="FI118" i="5" l="1"/>
  <c r="FI115" i="5"/>
  <c r="CK100" i="5"/>
  <c r="FK100" i="5" s="1"/>
  <c r="CK60" i="5"/>
  <c r="FK60" i="5" l="1"/>
  <c r="CJ98" i="5"/>
  <c r="CJ86" i="5"/>
  <c r="CJ88" i="5"/>
  <c r="FJ88" i="5" s="1"/>
  <c r="CJ87" i="5" l="1"/>
  <c r="FJ87" i="5" s="1"/>
  <c r="CL61" i="5"/>
  <c r="FL61" i="5" s="1"/>
  <c r="FJ98" i="5"/>
  <c r="CN62" i="5"/>
  <c r="FN62" i="5" s="1"/>
  <c r="FJ86" i="5"/>
  <c r="CN63" i="5"/>
  <c r="FN63" i="5" s="1"/>
  <c r="CJ84" i="5"/>
  <c r="CJ108" i="5"/>
  <c r="FJ108" i="5" s="1"/>
  <c r="CJ89" i="5" l="1"/>
  <c r="CJ103" i="5"/>
  <c r="FJ84" i="5"/>
  <c r="FJ103" i="5" l="1"/>
  <c r="CJ112" i="5"/>
  <c r="FJ112" i="5" s="1"/>
  <c r="CJ111" i="5"/>
  <c r="FJ89" i="5"/>
  <c r="CJ113" i="5"/>
  <c r="FJ113" i="5" s="1"/>
  <c r="FJ114" i="5" l="1"/>
  <c r="FJ111" i="5"/>
  <c r="CJ114" i="5"/>
  <c r="CJ115" i="5" s="1"/>
  <c r="CL105" i="5"/>
  <c r="FL105" i="5" s="1"/>
  <c r="CL100" i="5" l="1"/>
  <c r="FL100" i="5" s="1"/>
  <c r="FJ115" i="5"/>
  <c r="FJ118" i="5"/>
  <c r="CL60" i="5"/>
  <c r="FL60" i="5" l="1"/>
  <c r="CK86" i="5"/>
  <c r="CK88" i="5"/>
  <c r="FK88" i="5" s="1"/>
  <c r="CK98" i="5"/>
  <c r="FK98" i="5" l="1"/>
  <c r="CO62" i="5"/>
  <c r="FO62" i="5" s="1"/>
  <c r="FK86" i="5"/>
  <c r="CO63" i="5"/>
  <c r="FO63" i="5" s="1"/>
  <c r="CK87" i="5"/>
  <c r="FK87" i="5" s="1"/>
  <c r="CM61" i="5"/>
  <c r="FM61" i="5" s="1"/>
  <c r="CK84" i="5"/>
  <c r="CK108" i="5"/>
  <c r="FK108" i="5" s="1"/>
  <c r="FK84" i="5" l="1"/>
  <c r="CK89" i="5"/>
  <c r="CK103" i="5"/>
  <c r="FK103" i="5" l="1"/>
  <c r="CK112" i="5"/>
  <c r="FK112" i="5" s="1"/>
  <c r="FK89" i="5"/>
  <c r="CK111" i="5"/>
  <c r="FK111" i="5" s="1"/>
  <c r="CK113" i="5"/>
  <c r="FK113" i="5" s="1"/>
  <c r="CM105" i="5" l="1"/>
  <c r="FM105" i="5" s="1"/>
  <c r="FK114" i="5"/>
  <c r="CK114" i="5"/>
  <c r="CK115" i="5" s="1"/>
  <c r="FK115" i="5" l="1"/>
  <c r="FK118" i="5"/>
  <c r="CM100" i="5"/>
  <c r="FM100" i="5" s="1"/>
  <c r="CM60" i="5"/>
  <c r="FM60" i="5" l="1"/>
  <c r="CL88" i="5"/>
  <c r="FL88" i="5" s="1"/>
  <c r="CL86" i="5"/>
  <c r="CL98" i="5"/>
  <c r="CP63" i="5" l="1"/>
  <c r="FP63" i="5" s="1"/>
  <c r="CP62" i="5"/>
  <c r="FP62" i="5" s="1"/>
  <c r="FL98" i="5"/>
  <c r="CL87" i="5"/>
  <c r="FL87" i="5" s="1"/>
  <c r="FL86" i="5"/>
  <c r="CN61" i="5"/>
  <c r="FN61" i="5" s="1"/>
  <c r="CL84" i="5"/>
  <c r="CL108" i="5"/>
  <c r="FL108" i="5" s="1"/>
  <c r="CL89" i="5" l="1"/>
  <c r="CL103" i="5"/>
  <c r="FL84" i="5"/>
  <c r="CN105" i="5" l="1"/>
  <c r="FN105" i="5" s="1"/>
  <c r="FL103" i="5"/>
  <c r="CL112" i="5"/>
  <c r="FL112" i="5" s="1"/>
  <c r="FL89" i="5"/>
  <c r="CL111" i="5"/>
  <c r="CL113" i="5"/>
  <c r="FL113" i="5" s="1"/>
  <c r="FL114" i="5" l="1"/>
  <c r="FL111" i="5"/>
  <c r="CL114" i="5"/>
  <c r="CL115" i="5" s="1"/>
  <c r="CN100" i="5"/>
  <c r="FN100" i="5" s="1"/>
  <c r="FL118" i="5" l="1"/>
  <c r="FL115" i="5"/>
  <c r="CN60" i="5"/>
  <c r="FN60" i="5" l="1"/>
  <c r="CM86" i="5"/>
  <c r="CM88" i="5"/>
  <c r="FM88" i="5" s="1"/>
  <c r="CM98" i="5"/>
  <c r="CQ63" i="5" l="1"/>
  <c r="FQ63" i="5" s="1"/>
  <c r="FM98" i="5"/>
  <c r="FM86" i="5"/>
  <c r="CM87" i="5"/>
  <c r="FM87" i="5" s="1"/>
  <c r="CQ62" i="5"/>
  <c r="FQ62" i="5" s="1"/>
  <c r="CO61" i="5"/>
  <c r="FO61" i="5" s="1"/>
  <c r="CM84" i="5"/>
  <c r="CM108" i="5"/>
  <c r="FM108" i="5" s="1"/>
  <c r="FM84" i="5" l="1"/>
  <c r="CM103" i="5"/>
  <c r="CM89" i="5"/>
  <c r="FM103" i="5" l="1"/>
  <c r="CM112" i="5"/>
  <c r="FM112" i="5" s="1"/>
  <c r="FM89" i="5"/>
  <c r="CM111" i="5"/>
  <c r="FM111" i="5" s="1"/>
  <c r="CM113" i="5"/>
  <c r="FM113" i="5" s="1"/>
  <c r="FM114" i="5" l="1"/>
  <c r="FM118" i="5" s="1"/>
  <c r="CO105" i="5"/>
  <c r="FO105" i="5" s="1"/>
  <c r="CM114" i="5"/>
  <c r="CM115" i="5" s="1"/>
  <c r="FM115" i="5" l="1"/>
  <c r="CO100" i="5"/>
  <c r="FO100" i="5" s="1"/>
  <c r="CO60" i="5"/>
  <c r="FO60" i="5" l="1"/>
  <c r="CN98" i="5"/>
  <c r="CN86" i="5"/>
  <c r="CN88" i="5"/>
  <c r="FN88" i="5" s="1"/>
  <c r="CR62" i="5" l="1"/>
  <c r="FR62" i="5" s="1"/>
  <c r="CN87" i="5"/>
  <c r="FN87" i="5" s="1"/>
  <c r="CP61" i="5"/>
  <c r="FP61" i="5" s="1"/>
  <c r="FN86" i="5"/>
  <c r="FN98" i="5"/>
  <c r="CR63" i="5"/>
  <c r="FR63" i="5" s="1"/>
  <c r="CN108" i="5"/>
  <c r="FN108" i="5" s="1"/>
  <c r="CN84" i="5"/>
  <c r="CN89" i="5" l="1"/>
  <c r="FN84" i="5"/>
  <c r="CN103" i="5"/>
  <c r="CP105" i="5" l="1"/>
  <c r="FP105" i="5" s="1"/>
  <c r="FN103" i="5"/>
  <c r="CN112" i="5"/>
  <c r="FN112" i="5" s="1"/>
  <c r="FN89" i="5"/>
  <c r="CN111" i="5"/>
  <c r="CN113" i="5"/>
  <c r="FN113" i="5" s="1"/>
  <c r="FN114" i="5" l="1"/>
  <c r="FN111" i="5"/>
  <c r="CN114" i="5"/>
  <c r="CN115" i="5" s="1"/>
  <c r="CP100" i="5"/>
  <c r="FP100" i="5" s="1"/>
  <c r="FN115" i="5" l="1"/>
  <c r="FN118" i="5"/>
  <c r="CP60" i="5"/>
  <c r="FP60" i="5" l="1"/>
  <c r="CO88" i="5"/>
  <c r="FO88" i="5" s="1"/>
  <c r="CO86" i="5"/>
  <c r="CO98" i="5"/>
  <c r="CO87" i="5" l="1"/>
  <c r="FO87" i="5" s="1"/>
  <c r="CS62" i="5"/>
  <c r="FO98" i="5"/>
  <c r="FO86" i="5"/>
  <c r="CS63" i="5"/>
  <c r="CQ61" i="5"/>
  <c r="FQ61" i="5" s="1"/>
  <c r="CO108" i="5"/>
  <c r="FO108" i="5" s="1"/>
  <c r="CO84" i="5"/>
  <c r="CT62" i="5" l="1"/>
  <c r="FT62" i="5" s="1"/>
  <c r="FS62" i="5"/>
  <c r="CO103" i="5"/>
  <c r="CT63" i="5"/>
  <c r="FT63" i="5" s="1"/>
  <c r="FS63" i="5"/>
  <c r="FO84" i="5"/>
  <c r="CO89" i="5"/>
  <c r="FO103" i="5" l="1"/>
  <c r="CO112" i="5"/>
  <c r="FO112" i="5" s="1"/>
  <c r="CQ105" i="5"/>
  <c r="FQ105" i="5" s="1"/>
  <c r="FO89" i="5"/>
  <c r="CO111" i="5"/>
  <c r="CO113" i="5"/>
  <c r="FO113" i="5" s="1"/>
  <c r="FO114" i="5" l="1"/>
  <c r="CQ100" i="5"/>
  <c r="FQ100" i="5" s="1"/>
  <c r="FO111" i="5"/>
  <c r="CO114" i="5"/>
  <c r="CO115" i="5" s="1"/>
  <c r="FO115" i="5" l="1"/>
  <c r="FO118" i="5"/>
  <c r="CQ60" i="5"/>
  <c r="FQ60" i="5" l="1"/>
  <c r="CP88" i="5"/>
  <c r="FP88" i="5" s="1"/>
  <c r="CP86" i="5"/>
  <c r="CP98" i="5"/>
  <c r="CP87" i="5" l="1"/>
  <c r="FP87" i="5" s="1"/>
  <c r="FP98" i="5"/>
  <c r="CR61" i="5"/>
  <c r="FR61" i="5" s="1"/>
  <c r="FP86" i="5"/>
  <c r="CP84" i="5"/>
  <c r="CP108" i="5"/>
  <c r="FP108" i="5" s="1"/>
  <c r="FP84" i="5" l="1"/>
  <c r="CP89" i="5"/>
  <c r="CP103" i="5"/>
  <c r="FP89" i="5" l="1"/>
  <c r="CP111" i="5"/>
  <c r="FP111" i="5" s="1"/>
  <c r="CP113" i="5"/>
  <c r="FP113" i="5" s="1"/>
  <c r="FP103" i="5"/>
  <c r="CP112" i="5"/>
  <c r="FP112" i="5" s="1"/>
  <c r="FP114" i="5" s="1"/>
  <c r="CP114" i="5" l="1"/>
  <c r="CP115" i="5" s="1"/>
  <c r="FP118" i="5"/>
  <c r="FP115" i="5"/>
  <c r="CR105" i="5"/>
  <c r="FR105" i="5" s="1"/>
  <c r="CR100" i="5" l="1"/>
  <c r="FR100" i="5" s="1"/>
  <c r="CR60" i="5"/>
  <c r="FR60" i="5" l="1"/>
  <c r="CQ86" i="5"/>
  <c r="CQ88" i="5"/>
  <c r="FQ88" i="5" s="1"/>
  <c r="CQ98" i="5"/>
  <c r="FQ86" i="5" l="1"/>
  <c r="CQ87" i="5"/>
  <c r="FQ87" i="5" s="1"/>
  <c r="FQ98" i="5"/>
  <c r="CS61" i="5"/>
  <c r="CQ108" i="5"/>
  <c r="FQ108" i="5" s="1"/>
  <c r="CQ84" i="5"/>
  <c r="CQ89" i="5" l="1"/>
  <c r="FQ84" i="5"/>
  <c r="CQ103" i="5"/>
  <c r="CT61" i="5"/>
  <c r="FT61" i="5" s="1"/>
  <c r="FS61" i="5"/>
  <c r="FQ103" i="5" l="1"/>
  <c r="CQ112" i="5"/>
  <c r="FQ112" i="5" s="1"/>
  <c r="FQ89" i="5"/>
  <c r="CQ111" i="5"/>
  <c r="CQ113" i="5"/>
  <c r="FQ113" i="5" s="1"/>
  <c r="CS105" i="5" l="1"/>
  <c r="CS100" i="5"/>
  <c r="FQ111" i="5"/>
  <c r="FQ114" i="5" s="1"/>
  <c r="CQ114" i="5"/>
  <c r="CQ115" i="5" s="1"/>
  <c r="CT100" i="5" l="1"/>
  <c r="FT100" i="5" s="1"/>
  <c r="FS100" i="5"/>
  <c r="CT105" i="5"/>
  <c r="FT105" i="5" s="1"/>
  <c r="FS105" i="5"/>
  <c r="FQ118" i="5"/>
  <c r="FQ115" i="5"/>
  <c r="CS60" i="5"/>
  <c r="CT60" i="5" l="1"/>
  <c r="FS60" i="5"/>
  <c r="CR86" i="5"/>
  <c r="CR88" i="5"/>
  <c r="FR88" i="5" s="1"/>
  <c r="CR98" i="5"/>
  <c r="FR98" i="5" l="1"/>
  <c r="FR86" i="5"/>
  <c r="CR87" i="5"/>
  <c r="FR87" i="5" s="1"/>
  <c r="FT60" i="5"/>
  <c r="CR84" i="5"/>
  <c r="CR108" i="5"/>
  <c r="FR108" i="5" s="1"/>
  <c r="CR89" i="5" l="1"/>
  <c r="FR84" i="5"/>
  <c r="CR103" i="5"/>
  <c r="FR103" i="5" l="1"/>
  <c r="CR112" i="5"/>
  <c r="FR112" i="5" s="1"/>
  <c r="FR89" i="5"/>
  <c r="CR111" i="5"/>
  <c r="CR113" i="5"/>
  <c r="FR113" i="5" s="1"/>
  <c r="FR114" i="5" l="1"/>
  <c r="FR111" i="5"/>
  <c r="CR114" i="5"/>
  <c r="CR115" i="5" s="1"/>
  <c r="FR115" i="5" l="1"/>
  <c r="FR118" i="5"/>
  <c r="CS86" i="5" l="1"/>
  <c r="CS98" i="5"/>
  <c r="CS88" i="5"/>
  <c r="CS87" i="5" l="1"/>
  <c r="CT88" i="5"/>
  <c r="FT88" i="5" s="1"/>
  <c r="FS88" i="5"/>
  <c r="CT98" i="5"/>
  <c r="FS98" i="5"/>
  <c r="CT86" i="5"/>
  <c r="FS86" i="5"/>
  <c r="CS84" i="5"/>
  <c r="CS108" i="5"/>
  <c r="CT108" i="5" l="1"/>
  <c r="FT108" i="5" s="1"/>
  <c r="FS108" i="5"/>
  <c r="CS112" i="5"/>
  <c r="FS112" i="5" s="1"/>
  <c r="CS103" i="5"/>
  <c r="FT86" i="5"/>
  <c r="CT84" i="5"/>
  <c r="FS84" i="5"/>
  <c r="CS89" i="5"/>
  <c r="CT87" i="5"/>
  <c r="FT87" i="5" s="1"/>
  <c r="FS87" i="5"/>
  <c r="FT98" i="5"/>
  <c r="CT89" i="5" l="1"/>
  <c r="FS89" i="5"/>
  <c r="CS111" i="5"/>
  <c r="CS113" i="5"/>
  <c r="FS113" i="5" s="1"/>
  <c r="FT84" i="5"/>
  <c r="CT103" i="5"/>
  <c r="FS103" i="5"/>
  <c r="FT103" i="5" l="1"/>
  <c r="CT112" i="5"/>
  <c r="FT112" i="5" s="1"/>
  <c r="FS111" i="5"/>
  <c r="FS114" i="5" s="1"/>
  <c r="CS114" i="5"/>
  <c r="CS115" i="5" s="1"/>
  <c r="CT111" i="5"/>
  <c r="FT111" i="5" s="1"/>
  <c r="FT89" i="5"/>
  <c r="CT113" i="5"/>
  <c r="FT113" i="5" s="1"/>
  <c r="FT114" i="5" l="1"/>
  <c r="FT118" i="5" s="1"/>
  <c r="FS115" i="5"/>
  <c r="FS118" i="5"/>
  <c r="CT114" i="5"/>
  <c r="FU115" i="5" l="1"/>
  <c r="FT115" i="5"/>
  <c r="CT115" i="5"/>
  <c r="CU115" i="5"/>
  <c r="B45" i="1" l="1"/>
  <c r="F48" i="1" l="1"/>
  <c r="B46" i="1"/>
  <c r="B47" i="1" s="1"/>
  <c r="B48" i="1" s="1"/>
  <c r="B49" i="1" s="1"/>
  <c r="C49" i="1" s="1"/>
  <c r="B50" i="1" l="1"/>
  <c r="D48" i="1"/>
  <c r="D49" i="1" l="1"/>
  <c r="D50" i="1" l="1"/>
  <c r="D52" i="1" s="1"/>
  <c r="E49" i="1"/>
  <c r="F49" i="1"/>
  <c r="F50" i="1" l="1"/>
  <c r="F52" i="1" s="1"/>
  <c r="G49" i="1"/>
</calcChain>
</file>

<file path=xl/comments1.xml><?xml version="1.0" encoding="utf-8"?>
<comments xmlns="http://schemas.openxmlformats.org/spreadsheetml/2006/main">
  <authors>
    <author>User</author>
    <author>Windows User</author>
  </authors>
  <commentList>
    <comment ref="B7" authorId="0" shape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HR - 130,000</t>
        </r>
      </text>
    </comment>
    <comment ref="B9" authorId="1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Head of Operations
</t>
        </r>
      </text>
    </comment>
    <comment ref="D9" authorId="1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Head of Sales</t>
        </r>
      </text>
    </comment>
    <comment ref="F9" authorId="1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Head of Legal</t>
        </r>
      </text>
    </comment>
  </commentList>
</comments>
</file>

<file path=xl/sharedStrings.xml><?xml version="1.0" encoding="utf-8"?>
<sst xmlns="http://schemas.openxmlformats.org/spreadsheetml/2006/main" count="759" uniqueCount="224">
  <si>
    <t>ESTIMATED CASH FLOW</t>
  </si>
  <si>
    <t>DESCRIPTION</t>
  </si>
  <si>
    <t>Office Rent</t>
  </si>
  <si>
    <t>Staff Salaries</t>
  </si>
  <si>
    <t>Stationery</t>
  </si>
  <si>
    <t>Taxi Charges</t>
  </si>
  <si>
    <t>Transportation Allowance</t>
  </si>
  <si>
    <t>Phone Charges</t>
  </si>
  <si>
    <t>Printing</t>
  </si>
  <si>
    <t>Office Equipment</t>
  </si>
  <si>
    <t>Computers</t>
  </si>
  <si>
    <t>Softwares</t>
  </si>
  <si>
    <t>Entertainment</t>
  </si>
  <si>
    <t>IT Equipment and Accessories</t>
  </si>
  <si>
    <t>Audit Fees</t>
  </si>
  <si>
    <t>Travelling Expenses</t>
  </si>
  <si>
    <t>Communication and  Allowance</t>
  </si>
  <si>
    <t>Miscellaneous</t>
  </si>
  <si>
    <t>Total excluding Miscellaneous</t>
  </si>
  <si>
    <t>Current Staff Salaries</t>
  </si>
  <si>
    <t>MFI License Fees</t>
  </si>
  <si>
    <t>Counting Machine</t>
  </si>
  <si>
    <t>Safe Box</t>
  </si>
  <si>
    <t>Digital lock and a key</t>
  </si>
  <si>
    <t>MICT Park Office</t>
  </si>
  <si>
    <t>Meeting Expenses</t>
  </si>
  <si>
    <t>Bank Charges</t>
  </si>
  <si>
    <t>Odoo Software</t>
  </si>
  <si>
    <t>Remark</t>
  </si>
  <si>
    <t>Total</t>
  </si>
  <si>
    <t>Service Fees for the company incorporation</t>
  </si>
  <si>
    <t>Roller Friction Model (If with Detector, it will MMK 1,650,000) And if Free counting bundle bank notes, start from MMK 1,750,000)</t>
  </si>
  <si>
    <t>Marketing</t>
  </si>
  <si>
    <t>Call Center Equipment</t>
  </si>
  <si>
    <t>Mobile Banking</t>
  </si>
  <si>
    <t>Internet (MPT and YTP)</t>
  </si>
  <si>
    <t>Agent Fees for staff Recruitment</t>
  </si>
  <si>
    <t>To be buffer for pricing changes and some missing expenses</t>
  </si>
  <si>
    <t>APV</t>
  </si>
  <si>
    <t>MPT Cabling</t>
  </si>
  <si>
    <t>Telephoning MPT for Call Center</t>
  </si>
  <si>
    <t>Office</t>
  </si>
  <si>
    <t>SMS Provider</t>
  </si>
  <si>
    <t>Law Plus</t>
  </si>
  <si>
    <t>Accessories for Printeer</t>
  </si>
  <si>
    <t>Base on Quotation but a little more as price can change</t>
  </si>
  <si>
    <t>Estimate that at least 2,000m</t>
  </si>
  <si>
    <t>Quotation plus 20%</t>
  </si>
  <si>
    <t>Monthly: YTP-USD1,675 and MPT-MMK800,000                         Others are One time Fees based on Quotation</t>
  </si>
  <si>
    <t>Need to get Quotation. Current only estimate</t>
  </si>
  <si>
    <t>Need to check</t>
  </si>
  <si>
    <t>Base on Business Plan</t>
  </si>
  <si>
    <t>Position</t>
  </si>
  <si>
    <t>Name</t>
  </si>
  <si>
    <t>Total Count</t>
  </si>
  <si>
    <t>Salary (net), USD</t>
  </si>
  <si>
    <t>MPF payments</t>
  </si>
  <si>
    <t>Salary (gross), USD</t>
  </si>
  <si>
    <t>Total salary, USD</t>
  </si>
  <si>
    <t>Our Payment to SSS + Health USD</t>
  </si>
  <si>
    <t>Group</t>
  </si>
  <si>
    <t>Company</t>
  </si>
  <si>
    <t>Division</t>
  </si>
  <si>
    <t>Start month*</t>
  </si>
  <si>
    <t>Start month</t>
  </si>
  <si>
    <t>Comments</t>
  </si>
  <si>
    <t>Headcount</t>
  </si>
  <si>
    <t>Salaries, gross (USD)</t>
  </si>
  <si>
    <t>MFI CEO</t>
  </si>
  <si>
    <t>+</t>
  </si>
  <si>
    <t>fix</t>
  </si>
  <si>
    <t>ML/LGC</t>
  </si>
  <si>
    <t>ML</t>
  </si>
  <si>
    <t>CEO</t>
  </si>
  <si>
    <t>MFI CAO</t>
  </si>
  <si>
    <t>Finance</t>
  </si>
  <si>
    <t>MFI Loan officer</t>
  </si>
  <si>
    <t>Sales</t>
  </si>
  <si>
    <t>MFI Risk manager (outsourced to LGC by agreement)</t>
  </si>
  <si>
    <t>Risks</t>
  </si>
  <si>
    <t>LGC</t>
  </si>
  <si>
    <t>CAO</t>
  </si>
  <si>
    <t>Personal assistant</t>
  </si>
  <si>
    <t>Head of risks</t>
  </si>
  <si>
    <t>IT manager</t>
  </si>
  <si>
    <t>IT</t>
  </si>
  <si>
    <t>Head of HR</t>
  </si>
  <si>
    <t>HR</t>
  </si>
  <si>
    <t>Head of Legal</t>
  </si>
  <si>
    <t>Legal</t>
  </si>
  <si>
    <t>Legal associate</t>
  </si>
  <si>
    <t>Head of Operations</t>
  </si>
  <si>
    <t>Operations</t>
  </si>
  <si>
    <t>Head of Sales</t>
  </si>
  <si>
    <t>CC operator manager</t>
  </si>
  <si>
    <t>Marketing manager</t>
  </si>
  <si>
    <t>Phone verificator manager</t>
  </si>
  <si>
    <t>CC</t>
  </si>
  <si>
    <t>Soft-collection manager</t>
  </si>
  <si>
    <t>Anti-fraud manager</t>
  </si>
  <si>
    <t>Data checker manager</t>
  </si>
  <si>
    <t>Data entry manager</t>
  </si>
  <si>
    <t>Field verification manager</t>
  </si>
  <si>
    <t>Hard collection manager</t>
  </si>
  <si>
    <t>Security manager</t>
  </si>
  <si>
    <t>Office assistant</t>
  </si>
  <si>
    <t>Accountant</t>
  </si>
  <si>
    <t>FV Coordinator</t>
  </si>
  <si>
    <t>Anti-fraud specialist</t>
  </si>
  <si>
    <t>HR assistant</t>
  </si>
  <si>
    <t>Credit Analyst</t>
  </si>
  <si>
    <t>Collections Analyst</t>
  </si>
  <si>
    <t>Anti-fraud Analyst</t>
  </si>
  <si>
    <t>Sales Analyst</t>
  </si>
  <si>
    <t>Operations Analyst</t>
  </si>
  <si>
    <t>Soft collectors (1-30 DPD) (Internet Channel)</t>
  </si>
  <si>
    <t>var</t>
  </si>
  <si>
    <t>Collections</t>
  </si>
  <si>
    <t>1 FTE / 400 acct</t>
  </si>
  <si>
    <t>Hard Collectors (31-90 DPD) (Internet Channel)</t>
  </si>
  <si>
    <t>1 FTE / 200 acct</t>
  </si>
  <si>
    <t>Skip Tracing (91 DPD) (Internet Channel)</t>
  </si>
  <si>
    <t>1 FTE / 1000 acct</t>
  </si>
  <si>
    <t>Telecollectors (91+ DPD) (Internet Channel)</t>
  </si>
  <si>
    <t>Soft collectors (1-30 DPD) (ATL Channel)</t>
  </si>
  <si>
    <t>Hard Collectors (31-90 DPD) (ATL Channel)</t>
  </si>
  <si>
    <t>Skip Tracing (91 DPD) (ATL Channel)</t>
  </si>
  <si>
    <t>Telecollectors (91+ DPD) (ATL Channel)</t>
  </si>
  <si>
    <t>Soft collectors (1-30 DPD) (DSA Channel)</t>
  </si>
  <si>
    <t>Hard Collectors (31-90 DPD) (DSA Channel)</t>
  </si>
  <si>
    <t>Skip Tracing (91 DPD) (DSA Channel)</t>
  </si>
  <si>
    <t>Telecollectors (91+ DPD) (DSA Channel)</t>
  </si>
  <si>
    <t>Soft collectors (1-30 DPD) (Outbound Channel)</t>
  </si>
  <si>
    <t>Hard Collectors (31-90 DPD) (Outbound Channel)</t>
  </si>
  <si>
    <t>Skip Tracing (91 DPD) (Outbound Channel)</t>
  </si>
  <si>
    <t>Telecollectors (91+ DPD) (Outbound Channel)</t>
  </si>
  <si>
    <t>Soft collectors (1-30 DPD) (IL)</t>
  </si>
  <si>
    <t>Hard Collectors (31-90 DPD) (IL)</t>
  </si>
  <si>
    <t>Skip Tracing (91 DPD) (IL)</t>
  </si>
  <si>
    <t>Telecollectors (91+ DPD) (IL)</t>
  </si>
  <si>
    <t>DSA Teamleaders (Internet Channel)</t>
  </si>
  <si>
    <t>DSA Team</t>
  </si>
  <si>
    <t>Couriers</t>
  </si>
  <si>
    <t>None</t>
  </si>
  <si>
    <t>Field Verificators (Internet Channel)</t>
  </si>
  <si>
    <t>Data entry specialist (Internet Channel)</t>
  </si>
  <si>
    <t>Data checkers (Internet Channel)</t>
  </si>
  <si>
    <t>Record managers (Internet Channel)</t>
  </si>
  <si>
    <t>DSA Teamleaders (ATL Channel)</t>
  </si>
  <si>
    <t>DSAs (ATL Channel)</t>
  </si>
  <si>
    <t>Field Verificators (ATL Channel)</t>
  </si>
  <si>
    <t>Data entry specialist (ATL Channel)</t>
  </si>
  <si>
    <t>Data checkers (ATL Channel)</t>
  </si>
  <si>
    <t>Record managers (ATL Channel)</t>
  </si>
  <si>
    <t>FV Teamleaders (DSA Channel)</t>
  </si>
  <si>
    <t>DSAs (DSA Channel)</t>
  </si>
  <si>
    <t>Field Verificators (DSA Channel)</t>
  </si>
  <si>
    <t>Data entry specialist (DSA Channel)</t>
  </si>
  <si>
    <t>СС</t>
  </si>
  <si>
    <t>Data checkers (DSA Channel)</t>
  </si>
  <si>
    <t>Record managers (DSA Channel)</t>
  </si>
  <si>
    <t>DSA Teamleaders (Outbound Channel)</t>
  </si>
  <si>
    <t>DSAs (Outbound Channel)</t>
  </si>
  <si>
    <t>Field Verificators (Outbound Channel)</t>
  </si>
  <si>
    <t>Data entry specialist (Outbound Channel)</t>
  </si>
  <si>
    <t>Data checkers (Outbound Channel)</t>
  </si>
  <si>
    <t>Record managers (Outbound Channel)</t>
  </si>
  <si>
    <t>Verificators (Internet Channel)</t>
  </si>
  <si>
    <t>Verificators (ATL Channel)</t>
  </si>
  <si>
    <t>Verificators (DSA Channel)</t>
  </si>
  <si>
    <t>Verificators (Outbound Channel)</t>
  </si>
  <si>
    <t>Verificators (IL)</t>
  </si>
  <si>
    <t>CC Operators (acquisition) (Internet Channel)</t>
  </si>
  <si>
    <t>CC Operators (acquisition) (ATL Channel)</t>
  </si>
  <si>
    <t>CC Operators (acquisition) (DSA Channel)</t>
  </si>
  <si>
    <t>CC Operators (acquisition) (Outbound Channel)</t>
  </si>
  <si>
    <t>CC Operators (acquisition) (IL)</t>
  </si>
  <si>
    <t>CC Operators (support) (Internet Channel)</t>
  </si>
  <si>
    <t>CC Operators (support) (ATL Channel)</t>
  </si>
  <si>
    <t>CC Operators (support) (DSA Channel)</t>
  </si>
  <si>
    <t>CC Operators (support) (Outbound Channel)</t>
  </si>
  <si>
    <t>CC Operators (support) (IL)</t>
  </si>
  <si>
    <t>IT support (ML/LGC)</t>
  </si>
  <si>
    <t>1 for 120 users</t>
  </si>
  <si>
    <t>IT support (CC)</t>
  </si>
  <si>
    <t>Trainers</t>
  </si>
  <si>
    <t>1 for 100 employees (CC, collections, DSA etc)</t>
  </si>
  <si>
    <t>After Deducting</t>
  </si>
  <si>
    <t>DSA - отсутствуют в online Модели</t>
  </si>
  <si>
    <t>Increase per Month</t>
  </si>
  <si>
    <t>Just Estimate</t>
  </si>
  <si>
    <t>Base on Quotation of MMM (Need to check there is quotation changes)</t>
  </si>
  <si>
    <t>Audit Fees base on quotation</t>
  </si>
  <si>
    <t>Utility Bill</t>
  </si>
  <si>
    <t>LGC CEO Salary</t>
  </si>
  <si>
    <t>Grand Total (MMK)</t>
  </si>
  <si>
    <t>Grand Total (USD)</t>
  </si>
  <si>
    <t>Grand Total MMK</t>
  </si>
  <si>
    <t>Grand Total USD</t>
  </si>
  <si>
    <t>LEAD GENERATION COMPANY (MYANMAR)</t>
  </si>
  <si>
    <t>DOCTOR CASH LIMITED (MYANMAR)</t>
  </si>
  <si>
    <t>Bank account outstanding balance MMK</t>
  </si>
  <si>
    <t>Bank account outstanding balance USD</t>
  </si>
  <si>
    <t>Establishing DCL (last installment)</t>
  </si>
  <si>
    <t>Fine9</t>
  </si>
  <si>
    <t>Establishing Pawnshop</t>
  </si>
  <si>
    <t>Monies influx required USD</t>
  </si>
  <si>
    <t>For April - Call Center -USD 22 per sqft including cabling, wiring, CCTV and furniture
For May- LGC- USD22 per sqft including cabling, wiring, CCTV and furniture</t>
  </si>
  <si>
    <t>Calculation is based on HeadCount Plan  @ USD750 @ Exchange Rate MMK1,200</t>
  </si>
  <si>
    <t>For HR, IT and MFI CAO following labour contracts</t>
  </si>
  <si>
    <t xml:space="preserve">Meeting Room Charges </t>
  </si>
  <si>
    <t xml:space="preserve">Visiting Cards - 5 persons @ 100 cards @  MMK 50    
Leaflets- 10,000 @ MMK 50
Sign Board-12,000                       </t>
  </si>
  <si>
    <t>To pay 50% of Contract Price</t>
  </si>
  <si>
    <t>For March and April - 3 rooms at MAC Tower (Keier Group) + Pawnshop
For April - 5 rooms at MAC Tower (Keier Group) + Pawnshop
For May - 160sq.m@USD30@6 months @exchange rate MMK1,200 +1 room at MAC Tower (Keier Group)+ Pawnshop</t>
  </si>
  <si>
    <t>To buy Pantry corner, Water Cooler, Coffee Maker (If want)</t>
  </si>
  <si>
    <t>Blue Ocean Call Center rental</t>
  </si>
  <si>
    <t>Operators' Workplaces  + Servers Colocation</t>
  </si>
  <si>
    <t xml:space="preserve">Office Renovation + Furniture </t>
  </si>
  <si>
    <t>Legal advisors support</t>
  </si>
  <si>
    <t>For March - Pawnshop licensing + MFI establishing (2nd installment)+ legal opinions (funding schemes, pawnshop)
For April - Pawnshop licensing + Legal opinion (credit cooperatives + MFI licensing via JV)
For May - MFI licensing</t>
  </si>
  <si>
    <t>MMK</t>
  </si>
  <si>
    <t>Convert to USD</t>
  </si>
  <si>
    <t>Use exchange rate MMK 1,200 @ USD 1</t>
  </si>
  <si>
    <t>Use Exchange Rate MMK 1,200 @ USD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</si>
</sst>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£&quot;* #,##0.00_-;\-&quot;£&quot;* #,##0.00_-;_-&quot;£&quot;* &quot;-&quot;??_-;_-@_-"/>
    <numFmt numFmtId="164" formatCode="_(* #,##0.00_);_(* \(#,##0.00\);_(* &quot;-&quot;??_);_(@_)"/>
    <numFmt numFmtId="165" formatCode="_(* #,##0_);_(* \(#,##0\);_(* &quot;-&quot;??_);_(@_)"/>
    <numFmt numFmtId="166" formatCode="[$-409]mmm\-yy;@"/>
    <numFmt numFmtId="167" formatCode="#,##0.0"/>
    <numFmt numFmtId="168" formatCode="[$$-409]#,##0.00_ ;\-[$$-409]#,##0.00\ "/>
    <numFmt numFmtId="169" formatCode="[$$-409]#,##0.00"/>
    <numFmt numFmtId="170" formatCode="mmmm\ yyyy"/>
    <numFmt numFmtId="171" formatCode="_-[$$-409]* #,##0.00_ ;_-[$$-409]* \-#,##0.00\ ;_-[$$-409]* &quot;-&quot;??_ ;_-@_ "/>
    <numFmt numFmtId="172" formatCode="#,##0_ ;[Red]\-#,##0\ "/>
    <numFmt numFmtId="173" formatCode="[$$-409]#,##0.00_ ;[Red]\-[$$-409]#,##0.00\ "/>
    <numFmt numFmtId="174" formatCode="#,##0.00_ ;[Red]\-#,##0.0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86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164" fontId="0" fillId="0" borderId="0" xfId="1" applyFont="1"/>
    <xf numFmtId="0" fontId="7" fillId="0" borderId="0" xfId="0" applyFont="1"/>
    <xf numFmtId="0" fontId="7" fillId="3" borderId="0" xfId="0" applyFont="1" applyFill="1"/>
    <xf numFmtId="166" fontId="0" fillId="0" borderId="0" xfId="0" applyNumberFormat="1"/>
    <xf numFmtId="0" fontId="0" fillId="8" borderId="0" xfId="0" applyFill="1"/>
    <xf numFmtId="3" fontId="0" fillId="0" borderId="0" xfId="0" applyNumberFormat="1"/>
    <xf numFmtId="9" fontId="0" fillId="3" borderId="0" xfId="2" applyFont="1" applyFill="1"/>
    <xf numFmtId="167" fontId="0" fillId="0" borderId="0" xfId="0" applyNumberFormat="1"/>
    <xf numFmtId="14" fontId="0" fillId="0" borderId="0" xfId="0" applyNumberFormat="1"/>
    <xf numFmtId="0" fontId="0" fillId="7" borderId="0" xfId="0" applyFill="1"/>
    <xf numFmtId="0" fontId="0" fillId="4" borderId="0" xfId="0" applyFill="1"/>
    <xf numFmtId="3" fontId="0" fillId="9" borderId="0" xfId="0" applyNumberFormat="1" applyFill="1"/>
    <xf numFmtId="0" fontId="0" fillId="2" borderId="0" xfId="0" applyFill="1"/>
    <xf numFmtId="0" fontId="0" fillId="2" borderId="0" xfId="0" applyFont="1" applyFill="1"/>
    <xf numFmtId="3" fontId="0" fillId="0" borderId="0" xfId="0" applyNumberFormat="1" applyFill="1"/>
    <xf numFmtId="0" fontId="0" fillId="5" borderId="0" xfId="0" applyFill="1"/>
    <xf numFmtId="0" fontId="0" fillId="5" borderId="0" xfId="0" applyFont="1" applyFill="1"/>
    <xf numFmtId="0" fontId="0" fillId="10" borderId="0" xfId="0" applyFill="1"/>
    <xf numFmtId="0" fontId="0" fillId="11" borderId="0" xfId="0" applyFill="1"/>
    <xf numFmtId="0" fontId="0" fillId="6" borderId="0" xfId="0" applyFill="1"/>
    <xf numFmtId="0" fontId="0" fillId="12" borderId="0" xfId="0" applyFill="1"/>
    <xf numFmtId="0" fontId="0" fillId="13" borderId="0" xfId="0" applyFill="1"/>
    <xf numFmtId="0" fontId="0" fillId="4" borderId="0" xfId="0" applyFont="1" applyFill="1"/>
    <xf numFmtId="0" fontId="0" fillId="0" borderId="0" xfId="0" applyFill="1"/>
    <xf numFmtId="0" fontId="0" fillId="3" borderId="0" xfId="0" applyFill="1"/>
    <xf numFmtId="0" fontId="0" fillId="0" borderId="0" xfId="0" applyFont="1"/>
    <xf numFmtId="165" fontId="0" fillId="0" borderId="0" xfId="1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165" fontId="2" fillId="0" borderId="0" xfId="1" applyNumberFormat="1" applyFont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0" fillId="0" borderId="15" xfId="0" applyFont="1" applyBorder="1"/>
    <xf numFmtId="0" fontId="0" fillId="0" borderId="16" xfId="0" applyFont="1" applyBorder="1"/>
    <xf numFmtId="165" fontId="2" fillId="14" borderId="20" xfId="1" applyNumberFormat="1" applyFont="1" applyFill="1" applyBorder="1"/>
    <xf numFmtId="0" fontId="0" fillId="0" borderId="23" xfId="0" applyFont="1" applyBorder="1"/>
    <xf numFmtId="0" fontId="2" fillId="0" borderId="25" xfId="0" applyFont="1" applyBorder="1"/>
    <xf numFmtId="0" fontId="2" fillId="0" borderId="17" xfId="0" applyFont="1" applyBorder="1"/>
    <xf numFmtId="0" fontId="2" fillId="14" borderId="28" xfId="0" applyFont="1" applyFill="1" applyBorder="1"/>
    <xf numFmtId="0" fontId="2" fillId="14" borderId="29" xfId="0" applyFont="1" applyFill="1" applyBorder="1"/>
    <xf numFmtId="0" fontId="0" fillId="0" borderId="10" xfId="0" applyFont="1" applyBorder="1"/>
    <xf numFmtId="168" fontId="2" fillId="14" borderId="30" xfId="1" applyNumberFormat="1" applyFont="1" applyFill="1" applyBorder="1" applyAlignment="1">
      <alignment vertical="center"/>
    </xf>
    <xf numFmtId="165" fontId="1" fillId="0" borderId="3" xfId="1" applyNumberFormat="1" applyFont="1" applyBorder="1"/>
    <xf numFmtId="169" fontId="1" fillId="0" borderId="3" xfId="1" applyNumberFormat="1" applyFont="1" applyBorder="1"/>
    <xf numFmtId="169" fontId="1" fillId="0" borderId="4" xfId="1" applyNumberFormat="1" applyFont="1" applyBorder="1"/>
    <xf numFmtId="169" fontId="1" fillId="0" borderId="5" xfId="1" applyNumberFormat="1" applyFont="1" applyBorder="1"/>
    <xf numFmtId="170" fontId="2" fillId="0" borderId="4" xfId="1" applyNumberFormat="1" applyFont="1" applyBorder="1" applyAlignment="1">
      <alignment horizontal="center" vertical="center"/>
    </xf>
    <xf numFmtId="170" fontId="2" fillId="0" borderId="12" xfId="1" applyNumberFormat="1" applyFont="1" applyBorder="1" applyAlignment="1">
      <alignment horizontal="center" vertical="center"/>
    </xf>
    <xf numFmtId="165" fontId="0" fillId="0" borderId="14" xfId="1" applyNumberFormat="1" applyFont="1" applyBorder="1" applyAlignment="1">
      <alignment vertical="center"/>
    </xf>
    <xf numFmtId="165" fontId="0" fillId="0" borderId="13" xfId="1" applyNumberFormat="1" applyFont="1" applyBorder="1" applyAlignment="1">
      <alignment vertical="center"/>
    </xf>
    <xf numFmtId="165" fontId="0" fillId="0" borderId="18" xfId="1" applyNumberFormat="1" applyFont="1" applyBorder="1" applyAlignment="1">
      <alignment vertical="center"/>
    </xf>
    <xf numFmtId="165" fontId="2" fillId="0" borderId="26" xfId="1" applyNumberFormat="1" applyFont="1" applyBorder="1" applyAlignment="1">
      <alignment vertical="center"/>
    </xf>
    <xf numFmtId="165" fontId="2" fillId="0" borderId="27" xfId="1" applyNumberFormat="1" applyFont="1" applyBorder="1" applyAlignment="1">
      <alignment vertical="center"/>
    </xf>
    <xf numFmtId="165" fontId="2" fillId="3" borderId="26" xfId="1" applyNumberFormat="1" applyFont="1" applyFill="1" applyBorder="1" applyAlignment="1">
      <alignment vertical="center"/>
    </xf>
    <xf numFmtId="168" fontId="2" fillId="3" borderId="27" xfId="1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5" xfId="0" applyFont="1" applyBorder="1" applyAlignment="1">
      <alignment vertical="center" wrapText="1"/>
    </xf>
    <xf numFmtId="0" fontId="0" fillId="0" borderId="16" xfId="0" applyFont="1" applyFill="1" applyBorder="1" applyAlignment="1">
      <alignment horizontal="left" vertical="center" wrapText="1"/>
    </xf>
    <xf numFmtId="0" fontId="0" fillId="0" borderId="16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/>
    </xf>
    <xf numFmtId="0" fontId="0" fillId="0" borderId="16" xfId="0" applyFont="1" applyBorder="1" applyAlignment="1">
      <alignment vertical="center" wrapText="1"/>
    </xf>
    <xf numFmtId="0" fontId="0" fillId="0" borderId="16" xfId="0" applyFont="1" applyBorder="1" applyAlignment="1">
      <alignment vertical="center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vertical="center" wrapText="1"/>
    </xf>
    <xf numFmtId="0" fontId="0" fillId="0" borderId="15" xfId="0" applyFont="1" applyBorder="1" applyAlignment="1">
      <alignment vertical="center" wrapText="1"/>
    </xf>
    <xf numFmtId="0" fontId="0" fillId="0" borderId="23" xfId="0" applyFont="1" applyBorder="1" applyAlignment="1">
      <alignment vertical="center" wrapText="1"/>
    </xf>
    <xf numFmtId="0" fontId="2" fillId="3" borderId="25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left" vertical="center" wrapText="1"/>
    </xf>
    <xf numFmtId="170" fontId="2" fillId="0" borderId="31" xfId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0" fontId="2" fillId="15" borderId="24" xfId="0" applyFont="1" applyFill="1" applyBorder="1" applyAlignment="1">
      <alignment horizontal="left" vertical="center" wrapText="1"/>
    </xf>
    <xf numFmtId="0" fontId="0" fillId="15" borderId="24" xfId="0" applyFont="1" applyFill="1" applyBorder="1" applyAlignment="1">
      <alignment vertical="center"/>
    </xf>
    <xf numFmtId="0" fontId="0" fillId="0" borderId="17" xfId="0" applyBorder="1"/>
    <xf numFmtId="171" fontId="0" fillId="0" borderId="17" xfId="4" applyNumberFormat="1" applyFont="1" applyBorder="1"/>
    <xf numFmtId="0" fontId="0" fillId="0" borderId="15" xfId="0" applyBorder="1"/>
    <xf numFmtId="171" fontId="0" fillId="0" borderId="15" xfId="4" applyNumberFormat="1" applyFont="1" applyBorder="1"/>
    <xf numFmtId="0" fontId="0" fillId="0" borderId="35" xfId="0" applyBorder="1"/>
    <xf numFmtId="171" fontId="0" fillId="0" borderId="35" xfId="4" applyNumberFormat="1" applyFont="1" applyBorder="1"/>
    <xf numFmtId="169" fontId="0" fillId="0" borderId="13" xfId="4" applyNumberFormat="1" applyFont="1" applyBorder="1"/>
    <xf numFmtId="169" fontId="0" fillId="0" borderId="2" xfId="4" applyNumberFormat="1" applyFont="1" applyBorder="1"/>
    <xf numFmtId="169" fontId="0" fillId="0" borderId="7" xfId="4" applyNumberFormat="1" applyFont="1" applyBorder="1"/>
    <xf numFmtId="169" fontId="0" fillId="0" borderId="36" xfId="4" applyNumberFormat="1" applyFont="1" applyBorder="1"/>
    <xf numFmtId="169" fontId="0" fillId="0" borderId="37" xfId="4" applyNumberFormat="1" applyFont="1" applyBorder="1"/>
    <xf numFmtId="169" fontId="0" fillId="0" borderId="38" xfId="4" applyNumberFormat="1" applyFont="1" applyBorder="1"/>
    <xf numFmtId="169" fontId="0" fillId="0" borderId="27" xfId="4" applyNumberFormat="1" applyFont="1" applyBorder="1"/>
    <xf numFmtId="169" fontId="0" fillId="0" borderId="11" xfId="4" applyNumberFormat="1" applyFont="1" applyBorder="1"/>
    <xf numFmtId="169" fontId="0" fillId="0" borderId="32" xfId="4" applyNumberFormat="1" applyFont="1" applyBorder="1"/>
    <xf numFmtId="169" fontId="2" fillId="15" borderId="33" xfId="1" applyNumberFormat="1" applyFont="1" applyFill="1" applyBorder="1" applyAlignment="1">
      <alignment vertical="center"/>
    </xf>
    <xf numFmtId="169" fontId="2" fillId="15" borderId="22" xfId="1" applyNumberFormat="1" applyFont="1" applyFill="1" applyBorder="1" applyAlignment="1">
      <alignment vertical="center"/>
    </xf>
    <xf numFmtId="169" fontId="2" fillId="15" borderId="34" xfId="1" applyNumberFormat="1" applyFont="1" applyFill="1" applyBorder="1" applyAlignment="1">
      <alignment vertical="center"/>
    </xf>
    <xf numFmtId="172" fontId="0" fillId="0" borderId="3" xfId="1" applyNumberFormat="1" applyFont="1" applyBorder="1"/>
    <xf numFmtId="0" fontId="2" fillId="3" borderId="6" xfId="0" applyFont="1" applyFill="1" applyBorder="1"/>
    <xf numFmtId="0" fontId="2" fillId="0" borderId="40" xfId="0" applyFont="1" applyBorder="1" applyAlignment="1">
      <alignment horizontal="center" vertical="center" wrapText="1"/>
    </xf>
    <xf numFmtId="170" fontId="2" fillId="0" borderId="41" xfId="1" applyNumberFormat="1" applyFont="1" applyBorder="1" applyAlignment="1">
      <alignment horizontal="center" vertical="center"/>
    </xf>
    <xf numFmtId="164" fontId="0" fillId="0" borderId="0" xfId="1" applyFont="1" applyAlignment="1">
      <alignment vertical="center"/>
    </xf>
    <xf numFmtId="164" fontId="2" fillId="0" borderId="0" xfId="1" applyFont="1" applyAlignment="1">
      <alignment horizontal="right" vertical="center"/>
    </xf>
    <xf numFmtId="164" fontId="3" fillId="0" borderId="0" xfId="1" applyFont="1" applyAlignment="1">
      <alignment vertical="center"/>
    </xf>
    <xf numFmtId="169" fontId="1" fillId="0" borderId="12" xfId="1" applyNumberFormat="1" applyFont="1" applyBorder="1"/>
    <xf numFmtId="0" fontId="2" fillId="0" borderId="35" xfId="0" applyFont="1" applyBorder="1" applyAlignment="1">
      <alignment horizontal="center"/>
    </xf>
    <xf numFmtId="165" fontId="0" fillId="0" borderId="20" xfId="1" applyNumberFormat="1" applyFont="1" applyBorder="1" applyAlignment="1">
      <alignment vertical="center"/>
    </xf>
    <xf numFmtId="164" fontId="0" fillId="0" borderId="21" xfId="1" applyFont="1" applyBorder="1" applyAlignment="1">
      <alignment vertical="center"/>
    </xf>
    <xf numFmtId="165" fontId="0" fillId="0" borderId="45" xfId="1" applyNumberFormat="1" applyFont="1" applyFill="1" applyBorder="1" applyAlignment="1">
      <alignment horizontal="left" vertical="center"/>
    </xf>
    <xf numFmtId="164" fontId="0" fillId="0" borderId="9" xfId="1" applyFont="1" applyBorder="1" applyAlignment="1">
      <alignment vertical="center"/>
    </xf>
    <xf numFmtId="165" fontId="0" fillId="0" borderId="45" xfId="1" applyNumberFormat="1" applyFont="1" applyFill="1" applyBorder="1" applyAlignment="1">
      <alignment vertical="center"/>
    </xf>
    <xf numFmtId="165" fontId="0" fillId="0" borderId="45" xfId="1" applyNumberFormat="1" applyFont="1" applyBorder="1" applyAlignment="1">
      <alignment vertical="center"/>
    </xf>
    <xf numFmtId="165" fontId="0" fillId="0" borderId="46" xfId="1" applyNumberFormat="1" applyFont="1" applyBorder="1" applyAlignment="1">
      <alignment vertical="center"/>
    </xf>
    <xf numFmtId="165" fontId="2" fillId="0" borderId="43" xfId="1" applyNumberFormat="1" applyFont="1" applyBorder="1" applyAlignment="1">
      <alignment horizontal="center" vertical="center"/>
    </xf>
    <xf numFmtId="165" fontId="2" fillId="0" borderId="47" xfId="1" applyNumberFormat="1" applyFont="1" applyBorder="1" applyAlignment="1">
      <alignment horizontal="center" vertical="center"/>
    </xf>
    <xf numFmtId="0" fontId="0" fillId="0" borderId="48" xfId="0" applyFont="1" applyBorder="1" applyAlignment="1">
      <alignment vertical="center"/>
    </xf>
    <xf numFmtId="0" fontId="0" fillId="0" borderId="49" xfId="0" applyFont="1" applyFill="1" applyBorder="1" applyAlignment="1">
      <alignment vertical="center" wrapText="1"/>
    </xf>
    <xf numFmtId="164" fontId="2" fillId="0" borderId="49" xfId="0" applyNumberFormat="1" applyFont="1" applyFill="1" applyBorder="1" applyAlignment="1">
      <alignment vertical="center"/>
    </xf>
    <xf numFmtId="0" fontId="0" fillId="0" borderId="49" xfId="0" applyFont="1" applyFill="1" applyBorder="1" applyAlignment="1">
      <alignment vertical="center"/>
    </xf>
    <xf numFmtId="0" fontId="0" fillId="0" borderId="49" xfId="0" applyFont="1" applyBorder="1" applyAlignment="1">
      <alignment vertical="center" wrapText="1"/>
    </xf>
    <xf numFmtId="0" fontId="0" fillId="0" borderId="49" xfId="0" applyFont="1" applyBorder="1" applyAlignment="1">
      <alignment vertical="center"/>
    </xf>
    <xf numFmtId="164" fontId="0" fillId="0" borderId="49" xfId="0" applyNumberFormat="1" applyFont="1" applyFill="1" applyBorder="1" applyAlignment="1">
      <alignment horizontal="left" vertical="center" wrapText="1"/>
    </xf>
    <xf numFmtId="164" fontId="4" fillId="0" borderId="49" xfId="3" applyNumberFormat="1" applyFont="1" applyBorder="1" applyAlignment="1">
      <alignment vertical="center"/>
    </xf>
    <xf numFmtId="0" fontId="0" fillId="0" borderId="50" xfId="0" applyFont="1" applyBorder="1" applyAlignment="1">
      <alignment vertical="center"/>
    </xf>
    <xf numFmtId="0" fontId="0" fillId="0" borderId="51" xfId="0" applyFont="1" applyBorder="1" applyAlignment="1">
      <alignment vertical="center"/>
    </xf>
    <xf numFmtId="0" fontId="0" fillId="0" borderId="52" xfId="0" applyFont="1" applyBorder="1" applyAlignment="1">
      <alignment vertical="center"/>
    </xf>
    <xf numFmtId="0" fontId="0" fillId="3" borderId="48" xfId="0" applyFont="1" applyFill="1" applyBorder="1" applyAlignment="1">
      <alignment vertical="center"/>
    </xf>
    <xf numFmtId="0" fontId="0" fillId="3" borderId="50" xfId="0" applyFont="1" applyFill="1" applyBorder="1" applyAlignment="1">
      <alignment vertical="center"/>
    </xf>
    <xf numFmtId="164" fontId="2" fillId="0" borderId="40" xfId="1" applyFont="1" applyBorder="1" applyAlignment="1">
      <alignment horizontal="center" vertical="center"/>
    </xf>
    <xf numFmtId="170" fontId="2" fillId="0" borderId="40" xfId="1" applyNumberFormat="1" applyFont="1" applyBorder="1" applyAlignment="1">
      <alignment horizontal="center" vertical="center"/>
    </xf>
    <xf numFmtId="164" fontId="2" fillId="0" borderId="53" xfId="1" applyFont="1" applyBorder="1" applyAlignment="1">
      <alignment horizontal="center" vertical="center"/>
    </xf>
    <xf numFmtId="164" fontId="0" fillId="0" borderId="8" xfId="1" applyFont="1" applyBorder="1" applyAlignment="1">
      <alignment vertical="center"/>
    </xf>
    <xf numFmtId="164" fontId="0" fillId="0" borderId="19" xfId="1" applyFont="1" applyBorder="1" applyAlignment="1">
      <alignment vertical="center"/>
    </xf>
    <xf numFmtId="164" fontId="2" fillId="0" borderId="21" xfId="1" applyFont="1" applyBorder="1" applyAlignment="1">
      <alignment vertical="center"/>
    </xf>
    <xf numFmtId="164" fontId="2" fillId="0" borderId="54" xfId="1" applyFont="1" applyBorder="1" applyAlignment="1">
      <alignment vertical="center"/>
    </xf>
    <xf numFmtId="164" fontId="2" fillId="3" borderId="21" xfId="1" applyFont="1" applyFill="1" applyBorder="1" applyAlignment="1">
      <alignment vertical="center"/>
    </xf>
    <xf numFmtId="164" fontId="2" fillId="3" borderId="54" xfId="1" applyFont="1" applyFill="1" applyBorder="1" applyAlignment="1">
      <alignment vertical="center"/>
    </xf>
    <xf numFmtId="165" fontId="0" fillId="0" borderId="55" xfId="1" applyNumberFormat="1" applyFont="1" applyBorder="1" applyAlignment="1">
      <alignment vertical="center"/>
    </xf>
    <xf numFmtId="165" fontId="0" fillId="0" borderId="30" xfId="1" applyNumberFormat="1" applyFont="1" applyBorder="1" applyAlignment="1">
      <alignment vertical="center"/>
    </xf>
    <xf numFmtId="165" fontId="2" fillId="0" borderId="20" xfId="1" applyNumberFormat="1" applyFont="1" applyBorder="1" applyAlignment="1">
      <alignment vertical="center"/>
    </xf>
    <xf numFmtId="165" fontId="2" fillId="0" borderId="46" xfId="1" applyNumberFormat="1" applyFont="1" applyBorder="1" applyAlignment="1">
      <alignment vertical="center"/>
    </xf>
    <xf numFmtId="165" fontId="2" fillId="3" borderId="20" xfId="1" applyNumberFormat="1" applyFont="1" applyFill="1" applyBorder="1" applyAlignment="1">
      <alignment vertical="center"/>
    </xf>
    <xf numFmtId="168" fontId="2" fillId="3" borderId="46" xfId="1" applyNumberFormat="1" applyFont="1" applyFill="1" applyBorder="1" applyAlignment="1">
      <alignment vertical="center"/>
    </xf>
    <xf numFmtId="172" fontId="1" fillId="0" borderId="3" xfId="1" applyNumberFormat="1" applyFont="1" applyBorder="1"/>
    <xf numFmtId="164" fontId="1" fillId="0" borderId="44" xfId="1" applyFont="1" applyBorder="1"/>
    <xf numFmtId="0" fontId="0" fillId="0" borderId="56" xfId="0" applyFont="1" applyBorder="1"/>
    <xf numFmtId="173" fontId="1" fillId="0" borderId="57" xfId="1" applyNumberFormat="1" applyFont="1" applyBorder="1"/>
    <xf numFmtId="164" fontId="1" fillId="0" borderId="53" xfId="1" applyFont="1" applyBorder="1"/>
    <xf numFmtId="0" fontId="3" fillId="0" borderId="42" xfId="0" applyFont="1" applyBorder="1" applyAlignment="1">
      <alignment vertical="center" wrapText="1"/>
    </xf>
    <xf numFmtId="165" fontId="3" fillId="0" borderId="42" xfId="1" applyNumberFormat="1" applyFont="1" applyBorder="1" applyAlignment="1">
      <alignment vertical="center"/>
    </xf>
    <xf numFmtId="164" fontId="3" fillId="0" borderId="42" xfId="1" applyFont="1" applyBorder="1" applyAlignment="1">
      <alignment vertical="center"/>
    </xf>
    <xf numFmtId="170" fontId="2" fillId="0" borderId="57" xfId="1" applyNumberFormat="1" applyFont="1" applyBorder="1" applyAlignment="1">
      <alignment horizontal="center" vertical="center"/>
    </xf>
    <xf numFmtId="165" fontId="0" fillId="0" borderId="55" xfId="1" applyNumberFormat="1" applyFont="1" applyBorder="1"/>
    <xf numFmtId="165" fontId="0" fillId="0" borderId="51" xfId="1" applyNumberFormat="1" applyFont="1" applyBorder="1"/>
    <xf numFmtId="165" fontId="0" fillId="0" borderId="45" xfId="1" applyNumberFormat="1" applyFont="1" applyBorder="1"/>
    <xf numFmtId="165" fontId="0" fillId="0" borderId="30" xfId="1" applyNumberFormat="1" applyFont="1" applyBorder="1"/>
    <xf numFmtId="165" fontId="2" fillId="0" borderId="20" xfId="1" applyNumberFormat="1" applyFont="1" applyBorder="1"/>
    <xf numFmtId="165" fontId="2" fillId="0" borderId="48" xfId="1" applyNumberFormat="1" applyFont="1" applyBorder="1"/>
    <xf numFmtId="165" fontId="2" fillId="0" borderId="30" xfId="1" applyNumberFormat="1" applyFont="1" applyBorder="1"/>
    <xf numFmtId="165" fontId="2" fillId="0" borderId="52" xfId="1" applyNumberFormat="1" applyFont="1" applyBorder="1"/>
    <xf numFmtId="165" fontId="2" fillId="14" borderId="25" xfId="1" applyNumberFormat="1" applyFont="1" applyFill="1" applyBorder="1"/>
    <xf numFmtId="168" fontId="2" fillId="14" borderId="23" xfId="1" applyNumberFormat="1" applyFont="1" applyFill="1" applyBorder="1" applyAlignment="1">
      <alignment vertical="center"/>
    </xf>
    <xf numFmtId="164" fontId="1" fillId="0" borderId="43" xfId="1" applyNumberFormat="1" applyFont="1" applyBorder="1"/>
    <xf numFmtId="164" fontId="0" fillId="0" borderId="0" xfId="1" applyNumberFormat="1" applyFont="1"/>
    <xf numFmtId="164" fontId="2" fillId="0" borderId="53" xfId="1" applyNumberFormat="1" applyFont="1" applyBorder="1" applyAlignment="1">
      <alignment horizontal="center" vertical="center"/>
    </xf>
    <xf numFmtId="164" fontId="0" fillId="0" borderId="8" xfId="1" applyNumberFormat="1" applyFont="1" applyBorder="1"/>
    <xf numFmtId="164" fontId="2" fillId="0" borderId="21" xfId="1" applyNumberFormat="1" applyFont="1" applyBorder="1"/>
    <xf numFmtId="164" fontId="2" fillId="0" borderId="19" xfId="1" applyNumberFormat="1" applyFont="1" applyBorder="1"/>
    <xf numFmtId="164" fontId="2" fillId="14" borderId="21" xfId="1" applyNumberFormat="1" applyFont="1" applyFill="1" applyBorder="1"/>
    <xf numFmtId="164" fontId="2" fillId="14" borderId="23" xfId="1" applyNumberFormat="1" applyFont="1" applyFill="1" applyBorder="1" applyAlignment="1">
      <alignment vertical="center"/>
    </xf>
    <xf numFmtId="164" fontId="1" fillId="0" borderId="5" xfId="1" applyNumberFormat="1" applyFont="1" applyBorder="1"/>
    <xf numFmtId="164" fontId="1" fillId="0" borderId="31" xfId="1" applyNumberFormat="1" applyFont="1" applyBorder="1"/>
    <xf numFmtId="164" fontId="0" fillId="0" borderId="0" xfId="0" applyNumberFormat="1"/>
    <xf numFmtId="164" fontId="0" fillId="0" borderId="8" xfId="0" applyNumberFormat="1" applyBorder="1"/>
    <xf numFmtId="164" fontId="0" fillId="0" borderId="9" xfId="0" applyNumberFormat="1" applyBorder="1"/>
    <xf numFmtId="164" fontId="0" fillId="0" borderId="54" xfId="0" applyNumberFormat="1" applyBorder="1"/>
    <xf numFmtId="164" fontId="2" fillId="14" borderId="19" xfId="1" applyNumberFormat="1" applyFont="1" applyFill="1" applyBorder="1" applyAlignment="1">
      <alignment vertical="center"/>
    </xf>
    <xf numFmtId="174" fontId="0" fillId="0" borderId="3" xfId="1" applyNumberFormat="1" applyFont="1" applyBorder="1"/>
    <xf numFmtId="174" fontId="0" fillId="0" borderId="5" xfId="1" applyNumberFormat="1" applyFont="1" applyBorder="1"/>
    <xf numFmtId="166" fontId="0" fillId="0" borderId="0" xfId="0" applyNumberFormat="1" applyFill="1"/>
    <xf numFmtId="170" fontId="2" fillId="0" borderId="1" xfId="1" applyNumberFormat="1" applyFont="1" applyBorder="1" applyAlignment="1">
      <alignment horizontal="center" vertical="center"/>
    </xf>
    <xf numFmtId="173" fontId="2" fillId="3" borderId="6" xfId="1" applyNumberFormat="1" applyFont="1" applyFill="1" applyBorder="1" applyAlignment="1">
      <alignment horizontal="center"/>
    </xf>
    <xf numFmtId="173" fontId="2" fillId="3" borderId="43" xfId="1" applyNumberFormat="1" applyFont="1" applyFill="1" applyBorder="1" applyAlignment="1">
      <alignment horizontal="center"/>
    </xf>
    <xf numFmtId="170" fontId="2" fillId="0" borderId="6" xfId="1" applyNumberFormat="1" applyFont="1" applyBorder="1" applyAlignment="1">
      <alignment horizontal="center" vertical="center"/>
    </xf>
    <xf numFmtId="170" fontId="2" fillId="0" borderId="43" xfId="1" applyNumberFormat="1" applyFont="1" applyBorder="1" applyAlignment="1">
      <alignment horizontal="center" vertical="center"/>
    </xf>
    <xf numFmtId="170" fontId="2" fillId="0" borderId="39" xfId="1" applyNumberFormat="1" applyFont="1" applyBorder="1" applyAlignment="1">
      <alignment horizontal="center" vertical="center"/>
    </xf>
  </cellXfs>
  <cellStyles count="5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lan\2016-02-28%20MM%20PDL%20model%20(light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Parameters"/>
      <sheetName val="Data - Vacancy fill in schedule"/>
      <sheetName val="Main parameters"/>
      <sheetName val="Upsell"/>
      <sheetName val="PDL v2"/>
      <sheetName val="Losses"/>
      <sheetName val="Sensitivity analysis"/>
      <sheetName val="Sales Funnels"/>
      <sheetName val="Acquisition &amp; support costs"/>
      <sheetName val="IL v2"/>
      <sheetName val="HeadCount"/>
      <sheetName val="Headcount for presentation"/>
      <sheetName val="Salary by divisions"/>
      <sheetName val="Team bonuses"/>
      <sheetName val="Data center requirements"/>
      <sheetName val="Office requirements"/>
      <sheetName val="Fixed Costs"/>
      <sheetName val="Data - Fixed Costs"/>
      <sheetName val="RH Costs"/>
      <sheetName val="CAPEX"/>
      <sheetName val="Data - CAPEX"/>
      <sheetName val="Taxes"/>
      <sheetName val="Cash Flow (M)"/>
      <sheetName val="P&amp;L (M)"/>
      <sheetName val="Split by company (M)"/>
      <sheetName val="Volume Indicators (Y)"/>
      <sheetName val="Market share"/>
      <sheetName val="Assumptions for presentation"/>
      <sheetName val="Sensitivity for presentation"/>
      <sheetName val="Losses explanation"/>
      <sheetName val="Balance Sheet (Y)"/>
      <sheetName val="P&amp;L (Y)"/>
      <sheetName val="Split by company (Y)"/>
      <sheetName val="Benchmarks"/>
      <sheetName val="Comparison"/>
      <sheetName val="P&amp;L (Y) 2"/>
      <sheetName val="CF (Y)"/>
      <sheetName val="Payback curve and Funding reqs"/>
      <sheetName val="ROA Breakdown Year 3"/>
      <sheetName val="G&amp;A (Y)"/>
      <sheetName val="One-off Expenses (Y)"/>
      <sheetName val="Data for org. structures"/>
      <sheetName val="Investment summary"/>
      <sheetName val="Investment summary 2"/>
      <sheetName val="Feb-15 to Feb-16 Cash Flow"/>
    </sheetNames>
    <sheetDataSet>
      <sheetData sheetId="0"/>
      <sheetData sheetId="1">
        <row r="2">
          <cell r="N2">
            <v>0.02</v>
          </cell>
        </row>
        <row r="3">
          <cell r="E3">
            <v>0.17</v>
          </cell>
        </row>
      </sheetData>
      <sheetData sheetId="2"/>
      <sheetData sheetId="3">
        <row r="87">
          <cell r="B87">
            <v>50</v>
          </cell>
        </row>
        <row r="88">
          <cell r="B88">
            <v>240</v>
          </cell>
        </row>
      </sheetData>
      <sheetData sheetId="4"/>
      <sheetData sheetId="5"/>
      <sheetData sheetId="6"/>
      <sheetData sheetId="7"/>
      <sheetData sheetId="8"/>
      <sheetData sheetId="9">
        <row r="24">
          <cell r="AN24">
            <v>0</v>
          </cell>
          <cell r="AO24">
            <v>0</v>
          </cell>
          <cell r="AP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</row>
        <row r="25">
          <cell r="AN25">
            <v>0</v>
          </cell>
          <cell r="AO25">
            <v>0</v>
          </cell>
          <cell r="AP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</row>
        <row r="26">
          <cell r="AN26">
            <v>0</v>
          </cell>
          <cell r="AO26">
            <v>0</v>
          </cell>
          <cell r="AP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</row>
        <row r="27">
          <cell r="AN27">
            <v>0</v>
          </cell>
          <cell r="AO27">
            <v>0</v>
          </cell>
          <cell r="AP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</row>
        <row r="28">
          <cell r="AN28">
            <v>0</v>
          </cell>
          <cell r="AO28">
            <v>0</v>
          </cell>
          <cell r="AP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</row>
        <row r="29">
          <cell r="AN29">
            <v>0</v>
          </cell>
          <cell r="AO29">
            <v>0</v>
          </cell>
          <cell r="AP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</row>
        <row r="30">
          <cell r="AN30">
            <v>0</v>
          </cell>
          <cell r="AO30">
            <v>0</v>
          </cell>
          <cell r="AP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</row>
        <row r="31">
          <cell r="AN31">
            <v>0</v>
          </cell>
          <cell r="AO31">
            <v>0</v>
          </cell>
          <cell r="AP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</row>
        <row r="32">
          <cell r="AN32">
            <v>0</v>
          </cell>
          <cell r="AO32">
            <v>0</v>
          </cell>
          <cell r="AP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</row>
        <row r="33">
          <cell r="AN33">
            <v>0</v>
          </cell>
          <cell r="AO33">
            <v>0</v>
          </cell>
          <cell r="AP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</row>
        <row r="34">
          <cell r="AN34">
            <v>0</v>
          </cell>
          <cell r="AO34">
            <v>0</v>
          </cell>
          <cell r="AP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</row>
        <row r="35">
          <cell r="AN35">
            <v>0</v>
          </cell>
          <cell r="AO35">
            <v>0</v>
          </cell>
          <cell r="AP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</row>
        <row r="36">
          <cell r="AN36">
            <v>0</v>
          </cell>
          <cell r="AO36">
            <v>0</v>
          </cell>
          <cell r="AP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</row>
        <row r="107">
          <cell r="AN107">
            <v>0</v>
          </cell>
          <cell r="AO107">
            <v>0</v>
          </cell>
          <cell r="AP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</row>
        <row r="108">
          <cell r="AN108">
            <v>0</v>
          </cell>
          <cell r="AO108">
            <v>0</v>
          </cell>
          <cell r="AP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</row>
        <row r="109">
          <cell r="AN109">
            <v>0</v>
          </cell>
          <cell r="AO109">
            <v>0</v>
          </cell>
          <cell r="AP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</row>
        <row r="110">
          <cell r="AN110">
            <v>0</v>
          </cell>
          <cell r="AO110">
            <v>0</v>
          </cell>
          <cell r="AP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</row>
        <row r="111">
          <cell r="AN111">
            <v>0</v>
          </cell>
          <cell r="AO111">
            <v>0</v>
          </cell>
          <cell r="AP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</row>
        <row r="112">
          <cell r="AN112">
            <v>0</v>
          </cell>
          <cell r="AO112">
            <v>0</v>
          </cell>
          <cell r="AP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</row>
        <row r="113">
          <cell r="AN113">
            <v>0</v>
          </cell>
          <cell r="AO113">
            <v>0</v>
          </cell>
          <cell r="AP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</row>
        <row r="114">
          <cell r="AN114">
            <v>0</v>
          </cell>
          <cell r="AO114">
            <v>0</v>
          </cell>
          <cell r="AP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</row>
        <row r="115">
          <cell r="AN115">
            <v>0</v>
          </cell>
          <cell r="AO115">
            <v>0</v>
          </cell>
          <cell r="AP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</row>
        <row r="116">
          <cell r="AN116">
            <v>0</v>
          </cell>
          <cell r="AO116">
            <v>0</v>
          </cell>
          <cell r="AP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</row>
        <row r="117">
          <cell r="AN117">
            <v>0</v>
          </cell>
          <cell r="AO117">
            <v>0</v>
          </cell>
          <cell r="AP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</row>
        <row r="118">
          <cell r="AN118">
            <v>0</v>
          </cell>
          <cell r="AO118">
            <v>0</v>
          </cell>
          <cell r="AP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</row>
        <row r="119">
          <cell r="AN119">
            <v>0</v>
          </cell>
          <cell r="AO119">
            <v>0</v>
          </cell>
          <cell r="AP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</row>
        <row r="193">
          <cell r="AN193">
            <v>0</v>
          </cell>
          <cell r="AO193">
            <v>0</v>
          </cell>
          <cell r="AP193">
            <v>0</v>
          </cell>
          <cell r="AS193">
            <v>1</v>
          </cell>
          <cell r="AT193">
            <v>1</v>
          </cell>
          <cell r="AU193">
            <v>2</v>
          </cell>
          <cell r="AV193">
            <v>2</v>
          </cell>
          <cell r="AW193">
            <v>2</v>
          </cell>
          <cell r="AX193">
            <v>2</v>
          </cell>
          <cell r="AY193">
            <v>2</v>
          </cell>
          <cell r="AZ193">
            <v>2</v>
          </cell>
          <cell r="BA193">
            <v>3</v>
          </cell>
          <cell r="BB193">
            <v>3</v>
          </cell>
          <cell r="BC193">
            <v>3</v>
          </cell>
          <cell r="BD193">
            <v>3</v>
          </cell>
          <cell r="BE193">
            <v>3</v>
          </cell>
          <cell r="BF193">
            <v>3</v>
          </cell>
          <cell r="BG193">
            <v>3</v>
          </cell>
          <cell r="BH193">
            <v>4</v>
          </cell>
          <cell r="BI193">
            <v>4</v>
          </cell>
          <cell r="BJ193">
            <v>4</v>
          </cell>
          <cell r="BK193">
            <v>4</v>
          </cell>
          <cell r="BL193">
            <v>4</v>
          </cell>
          <cell r="BM193">
            <v>5</v>
          </cell>
          <cell r="BN193">
            <v>5</v>
          </cell>
          <cell r="BO193">
            <v>5</v>
          </cell>
          <cell r="BP193">
            <v>6</v>
          </cell>
          <cell r="BQ193">
            <v>6</v>
          </cell>
          <cell r="BR193">
            <v>6</v>
          </cell>
          <cell r="BS193">
            <v>6</v>
          </cell>
          <cell r="BT193">
            <v>7</v>
          </cell>
          <cell r="BU193">
            <v>7</v>
          </cell>
          <cell r="BV193">
            <v>7</v>
          </cell>
          <cell r="BW193">
            <v>8</v>
          </cell>
          <cell r="BX193">
            <v>8</v>
          </cell>
          <cell r="BY193">
            <v>8</v>
          </cell>
          <cell r="BZ193">
            <v>8</v>
          </cell>
          <cell r="CA193">
            <v>9</v>
          </cell>
          <cell r="CB193">
            <v>9</v>
          </cell>
          <cell r="CC193">
            <v>9</v>
          </cell>
          <cell r="CD193">
            <v>10</v>
          </cell>
          <cell r="CE193">
            <v>10</v>
          </cell>
          <cell r="CF193">
            <v>10</v>
          </cell>
          <cell r="CG193">
            <v>10</v>
          </cell>
          <cell r="CH193">
            <v>11</v>
          </cell>
          <cell r="CI193">
            <v>11</v>
          </cell>
          <cell r="CJ193">
            <v>11</v>
          </cell>
          <cell r="CK193">
            <v>11</v>
          </cell>
          <cell r="CL193">
            <v>11</v>
          </cell>
          <cell r="CM193">
            <v>11</v>
          </cell>
          <cell r="CN193">
            <v>11</v>
          </cell>
          <cell r="CO193">
            <v>11</v>
          </cell>
          <cell r="CP193">
            <v>11</v>
          </cell>
          <cell r="CQ193">
            <v>11</v>
          </cell>
          <cell r="CR193">
            <v>11</v>
          </cell>
          <cell r="CS193">
            <v>11</v>
          </cell>
          <cell r="CT193">
            <v>11</v>
          </cell>
        </row>
        <row r="194">
          <cell r="AN194">
            <v>0</v>
          </cell>
          <cell r="AO194">
            <v>0</v>
          </cell>
          <cell r="AP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</row>
        <row r="195">
          <cell r="AN195">
            <v>0</v>
          </cell>
          <cell r="AO195">
            <v>0</v>
          </cell>
          <cell r="AP195">
            <v>0</v>
          </cell>
          <cell r="AS195">
            <v>13</v>
          </cell>
          <cell r="AT195">
            <v>17</v>
          </cell>
          <cell r="AU195">
            <v>21</v>
          </cell>
          <cell r="AV195">
            <v>25</v>
          </cell>
          <cell r="AW195">
            <v>29</v>
          </cell>
          <cell r="AX195">
            <v>35</v>
          </cell>
          <cell r="AY195">
            <v>37</v>
          </cell>
          <cell r="AZ195">
            <v>40</v>
          </cell>
          <cell r="BA195">
            <v>43</v>
          </cell>
          <cell r="BB195">
            <v>46</v>
          </cell>
          <cell r="BC195">
            <v>49</v>
          </cell>
          <cell r="BD195">
            <v>52</v>
          </cell>
          <cell r="BE195">
            <v>54</v>
          </cell>
          <cell r="BF195">
            <v>57</v>
          </cell>
          <cell r="BG195">
            <v>60</v>
          </cell>
          <cell r="BH195">
            <v>63</v>
          </cell>
          <cell r="BI195">
            <v>66</v>
          </cell>
          <cell r="BJ195">
            <v>69</v>
          </cell>
          <cell r="BK195">
            <v>74</v>
          </cell>
          <cell r="BL195">
            <v>80</v>
          </cell>
          <cell r="BM195">
            <v>86</v>
          </cell>
          <cell r="BN195">
            <v>91</v>
          </cell>
          <cell r="BO195">
            <v>97</v>
          </cell>
          <cell r="BP195">
            <v>103</v>
          </cell>
          <cell r="BQ195">
            <v>108</v>
          </cell>
          <cell r="BR195">
            <v>114</v>
          </cell>
          <cell r="BS195">
            <v>120</v>
          </cell>
          <cell r="BT195">
            <v>125</v>
          </cell>
          <cell r="BU195">
            <v>131</v>
          </cell>
          <cell r="BV195">
            <v>137</v>
          </cell>
          <cell r="BW195">
            <v>142</v>
          </cell>
          <cell r="BX195">
            <v>148</v>
          </cell>
          <cell r="BY195">
            <v>154</v>
          </cell>
          <cell r="BZ195">
            <v>159</v>
          </cell>
          <cell r="CA195">
            <v>165</v>
          </cell>
          <cell r="CB195">
            <v>171</v>
          </cell>
          <cell r="CC195">
            <v>176</v>
          </cell>
          <cell r="CD195">
            <v>182</v>
          </cell>
          <cell r="CE195">
            <v>188</v>
          </cell>
          <cell r="CF195">
            <v>193</v>
          </cell>
          <cell r="CG195">
            <v>199</v>
          </cell>
          <cell r="CH195">
            <v>205</v>
          </cell>
          <cell r="CI195">
            <v>205</v>
          </cell>
          <cell r="CJ195">
            <v>205</v>
          </cell>
          <cell r="CK195">
            <v>205</v>
          </cell>
          <cell r="CL195">
            <v>205</v>
          </cell>
          <cell r="CM195">
            <v>205</v>
          </cell>
          <cell r="CN195">
            <v>205</v>
          </cell>
          <cell r="CO195">
            <v>205</v>
          </cell>
          <cell r="CP195">
            <v>205</v>
          </cell>
          <cell r="CQ195">
            <v>205</v>
          </cell>
          <cell r="CR195">
            <v>205</v>
          </cell>
          <cell r="CS195">
            <v>205</v>
          </cell>
          <cell r="CT195">
            <v>205</v>
          </cell>
        </row>
        <row r="196">
          <cell r="AN196">
            <v>0</v>
          </cell>
          <cell r="AO196">
            <v>0</v>
          </cell>
          <cell r="AP196">
            <v>0</v>
          </cell>
          <cell r="AS196">
            <v>5</v>
          </cell>
          <cell r="AT196">
            <v>7</v>
          </cell>
          <cell r="AU196">
            <v>9</v>
          </cell>
          <cell r="AV196">
            <v>10</v>
          </cell>
          <cell r="AW196">
            <v>12</v>
          </cell>
          <cell r="AX196">
            <v>14</v>
          </cell>
          <cell r="AY196">
            <v>15</v>
          </cell>
          <cell r="AZ196">
            <v>16</v>
          </cell>
          <cell r="BA196">
            <v>17</v>
          </cell>
          <cell r="BB196">
            <v>18</v>
          </cell>
          <cell r="BC196">
            <v>19</v>
          </cell>
          <cell r="BD196">
            <v>21</v>
          </cell>
          <cell r="BE196">
            <v>22</v>
          </cell>
          <cell r="BF196">
            <v>23</v>
          </cell>
          <cell r="BG196">
            <v>24</v>
          </cell>
          <cell r="BH196">
            <v>25</v>
          </cell>
          <cell r="BI196">
            <v>26</v>
          </cell>
          <cell r="BJ196">
            <v>27</v>
          </cell>
          <cell r="BK196">
            <v>29</v>
          </cell>
          <cell r="BL196">
            <v>32</v>
          </cell>
          <cell r="BM196">
            <v>34</v>
          </cell>
          <cell r="BN196">
            <v>36</v>
          </cell>
          <cell r="BO196">
            <v>38</v>
          </cell>
          <cell r="BP196">
            <v>41</v>
          </cell>
          <cell r="BQ196">
            <v>43</v>
          </cell>
          <cell r="BR196">
            <v>45</v>
          </cell>
          <cell r="BS196">
            <v>47</v>
          </cell>
          <cell r="BT196">
            <v>50</v>
          </cell>
          <cell r="BU196">
            <v>52</v>
          </cell>
          <cell r="BV196">
            <v>54</v>
          </cell>
          <cell r="BW196">
            <v>56</v>
          </cell>
          <cell r="BX196">
            <v>58</v>
          </cell>
          <cell r="BY196">
            <v>61</v>
          </cell>
          <cell r="BZ196">
            <v>63</v>
          </cell>
          <cell r="CA196">
            <v>65</v>
          </cell>
          <cell r="CB196">
            <v>67</v>
          </cell>
          <cell r="CC196">
            <v>70</v>
          </cell>
          <cell r="CD196">
            <v>72</v>
          </cell>
          <cell r="CE196">
            <v>74</v>
          </cell>
          <cell r="CF196">
            <v>76</v>
          </cell>
          <cell r="CG196">
            <v>79</v>
          </cell>
          <cell r="CH196">
            <v>81</v>
          </cell>
          <cell r="CI196">
            <v>81</v>
          </cell>
          <cell r="CJ196">
            <v>81</v>
          </cell>
          <cell r="CK196">
            <v>81</v>
          </cell>
          <cell r="CL196">
            <v>81</v>
          </cell>
          <cell r="CM196">
            <v>81</v>
          </cell>
          <cell r="CN196">
            <v>81</v>
          </cell>
          <cell r="CO196">
            <v>81</v>
          </cell>
          <cell r="CP196">
            <v>81</v>
          </cell>
          <cell r="CQ196">
            <v>81</v>
          </cell>
          <cell r="CR196">
            <v>81</v>
          </cell>
          <cell r="CS196">
            <v>81</v>
          </cell>
          <cell r="CT196">
            <v>81</v>
          </cell>
        </row>
        <row r="197">
          <cell r="AN197">
            <v>0</v>
          </cell>
          <cell r="AO197">
            <v>0</v>
          </cell>
          <cell r="AP197">
            <v>0</v>
          </cell>
          <cell r="AS197">
            <v>3</v>
          </cell>
          <cell r="AT197">
            <v>4</v>
          </cell>
          <cell r="AU197">
            <v>5</v>
          </cell>
          <cell r="AV197">
            <v>6</v>
          </cell>
          <cell r="AW197">
            <v>7</v>
          </cell>
          <cell r="AX197">
            <v>8</v>
          </cell>
          <cell r="AY197">
            <v>8</v>
          </cell>
          <cell r="AZ197">
            <v>9</v>
          </cell>
          <cell r="BA197">
            <v>10</v>
          </cell>
          <cell r="BB197">
            <v>10</v>
          </cell>
          <cell r="BC197">
            <v>11</v>
          </cell>
          <cell r="BD197">
            <v>12</v>
          </cell>
          <cell r="BE197">
            <v>12</v>
          </cell>
          <cell r="BF197">
            <v>13</v>
          </cell>
          <cell r="BG197">
            <v>13</v>
          </cell>
          <cell r="BH197">
            <v>14</v>
          </cell>
          <cell r="BI197">
            <v>15</v>
          </cell>
          <cell r="BJ197">
            <v>15</v>
          </cell>
          <cell r="BK197">
            <v>16</v>
          </cell>
          <cell r="BL197">
            <v>18</v>
          </cell>
          <cell r="BM197">
            <v>19</v>
          </cell>
          <cell r="BN197">
            <v>20</v>
          </cell>
          <cell r="BO197">
            <v>21</v>
          </cell>
          <cell r="BP197">
            <v>23</v>
          </cell>
          <cell r="BQ197">
            <v>24</v>
          </cell>
          <cell r="BR197">
            <v>25</v>
          </cell>
          <cell r="BS197">
            <v>26</v>
          </cell>
          <cell r="BT197">
            <v>28</v>
          </cell>
          <cell r="BU197">
            <v>29</v>
          </cell>
          <cell r="BV197">
            <v>30</v>
          </cell>
          <cell r="BW197">
            <v>31</v>
          </cell>
          <cell r="BX197">
            <v>32</v>
          </cell>
          <cell r="BY197">
            <v>34</v>
          </cell>
          <cell r="BZ197">
            <v>35</v>
          </cell>
          <cell r="CA197">
            <v>36</v>
          </cell>
          <cell r="CB197">
            <v>37</v>
          </cell>
          <cell r="CC197">
            <v>39</v>
          </cell>
          <cell r="CD197">
            <v>40</v>
          </cell>
          <cell r="CE197">
            <v>41</v>
          </cell>
          <cell r="CF197">
            <v>42</v>
          </cell>
          <cell r="CG197">
            <v>43</v>
          </cell>
          <cell r="CH197">
            <v>45</v>
          </cell>
          <cell r="CI197">
            <v>45</v>
          </cell>
          <cell r="CJ197">
            <v>45</v>
          </cell>
          <cell r="CK197">
            <v>45</v>
          </cell>
          <cell r="CL197">
            <v>45</v>
          </cell>
          <cell r="CM197">
            <v>45</v>
          </cell>
          <cell r="CN197">
            <v>45</v>
          </cell>
          <cell r="CO197">
            <v>45</v>
          </cell>
          <cell r="CP197">
            <v>45</v>
          </cell>
          <cell r="CQ197">
            <v>45</v>
          </cell>
          <cell r="CR197">
            <v>45</v>
          </cell>
          <cell r="CS197">
            <v>45</v>
          </cell>
          <cell r="CT197">
            <v>45</v>
          </cell>
        </row>
        <row r="198">
          <cell r="AN198">
            <v>0</v>
          </cell>
          <cell r="AO198">
            <v>0</v>
          </cell>
          <cell r="AP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</row>
        <row r="199">
          <cell r="AN199">
            <v>0</v>
          </cell>
          <cell r="AO199">
            <v>0</v>
          </cell>
          <cell r="AP199">
            <v>0</v>
          </cell>
          <cell r="AS199">
            <v>3</v>
          </cell>
          <cell r="AT199">
            <v>4</v>
          </cell>
          <cell r="AU199">
            <v>5</v>
          </cell>
          <cell r="AV199">
            <v>6</v>
          </cell>
          <cell r="AW199">
            <v>6</v>
          </cell>
          <cell r="AX199">
            <v>7</v>
          </cell>
          <cell r="AY199">
            <v>8</v>
          </cell>
          <cell r="AZ199">
            <v>9</v>
          </cell>
          <cell r="BA199">
            <v>9</v>
          </cell>
          <cell r="BB199">
            <v>10</v>
          </cell>
          <cell r="BC199">
            <v>10</v>
          </cell>
          <cell r="BD199">
            <v>11</v>
          </cell>
          <cell r="BE199">
            <v>12</v>
          </cell>
          <cell r="BF199">
            <v>12</v>
          </cell>
          <cell r="BG199">
            <v>13</v>
          </cell>
          <cell r="BH199">
            <v>13</v>
          </cell>
          <cell r="BI199">
            <v>14</v>
          </cell>
          <cell r="BJ199">
            <v>14</v>
          </cell>
          <cell r="BK199">
            <v>16</v>
          </cell>
          <cell r="BL199">
            <v>17</v>
          </cell>
          <cell r="BM199">
            <v>18</v>
          </cell>
          <cell r="BN199">
            <v>19</v>
          </cell>
          <cell r="BO199">
            <v>20</v>
          </cell>
          <cell r="BP199">
            <v>21</v>
          </cell>
          <cell r="BQ199">
            <v>23</v>
          </cell>
          <cell r="BR199">
            <v>24</v>
          </cell>
          <cell r="BS199">
            <v>25</v>
          </cell>
          <cell r="BT199">
            <v>26</v>
          </cell>
          <cell r="BU199">
            <v>27</v>
          </cell>
          <cell r="BV199">
            <v>28</v>
          </cell>
          <cell r="BW199">
            <v>30</v>
          </cell>
          <cell r="BX199">
            <v>31</v>
          </cell>
          <cell r="BY199">
            <v>32</v>
          </cell>
          <cell r="BZ199">
            <v>33</v>
          </cell>
          <cell r="CA199">
            <v>34</v>
          </cell>
          <cell r="CB199">
            <v>35</v>
          </cell>
          <cell r="CC199">
            <v>36</v>
          </cell>
          <cell r="CD199">
            <v>38</v>
          </cell>
          <cell r="CE199">
            <v>39</v>
          </cell>
          <cell r="CF199">
            <v>40</v>
          </cell>
          <cell r="CG199">
            <v>41</v>
          </cell>
          <cell r="CH199">
            <v>42</v>
          </cell>
          <cell r="CI199">
            <v>42</v>
          </cell>
          <cell r="CJ199">
            <v>42</v>
          </cell>
          <cell r="CK199">
            <v>42</v>
          </cell>
          <cell r="CL199">
            <v>42</v>
          </cell>
          <cell r="CM199">
            <v>42</v>
          </cell>
          <cell r="CN199">
            <v>42</v>
          </cell>
          <cell r="CO199">
            <v>42</v>
          </cell>
          <cell r="CP199">
            <v>42</v>
          </cell>
          <cell r="CQ199">
            <v>42</v>
          </cell>
          <cell r="CR199">
            <v>42</v>
          </cell>
          <cell r="CS199">
            <v>42</v>
          </cell>
          <cell r="CT199">
            <v>42</v>
          </cell>
        </row>
        <row r="200">
          <cell r="AN200">
            <v>0</v>
          </cell>
          <cell r="AO200">
            <v>0</v>
          </cell>
          <cell r="AP200">
            <v>0</v>
          </cell>
          <cell r="AS200">
            <v>1</v>
          </cell>
          <cell r="AT200">
            <v>1</v>
          </cell>
          <cell r="AU200">
            <v>2</v>
          </cell>
          <cell r="AV200">
            <v>2</v>
          </cell>
          <cell r="AW200">
            <v>3</v>
          </cell>
          <cell r="AX200">
            <v>3</v>
          </cell>
          <cell r="AY200">
            <v>4</v>
          </cell>
          <cell r="AZ200">
            <v>4</v>
          </cell>
          <cell r="BA200">
            <v>4</v>
          </cell>
          <cell r="BB200">
            <v>5</v>
          </cell>
          <cell r="BC200">
            <v>5</v>
          </cell>
          <cell r="BD200">
            <v>5</v>
          </cell>
          <cell r="BE200">
            <v>6</v>
          </cell>
          <cell r="BF200">
            <v>6</v>
          </cell>
          <cell r="BG200">
            <v>7</v>
          </cell>
          <cell r="BH200">
            <v>7</v>
          </cell>
          <cell r="BI200">
            <v>7</v>
          </cell>
          <cell r="BJ200">
            <v>8</v>
          </cell>
          <cell r="BK200">
            <v>8</v>
          </cell>
          <cell r="BL200">
            <v>9</v>
          </cell>
          <cell r="BM200">
            <v>9</v>
          </cell>
          <cell r="BN200">
            <v>10</v>
          </cell>
          <cell r="BO200">
            <v>11</v>
          </cell>
          <cell r="BP200">
            <v>12</v>
          </cell>
          <cell r="BQ200">
            <v>12</v>
          </cell>
          <cell r="BR200">
            <v>13</v>
          </cell>
          <cell r="BS200">
            <v>14</v>
          </cell>
          <cell r="BT200">
            <v>14</v>
          </cell>
          <cell r="BU200">
            <v>15</v>
          </cell>
          <cell r="BV200">
            <v>16</v>
          </cell>
          <cell r="BW200">
            <v>17</v>
          </cell>
          <cell r="BX200">
            <v>17</v>
          </cell>
          <cell r="BY200">
            <v>18</v>
          </cell>
          <cell r="BZ200">
            <v>19</v>
          </cell>
          <cell r="CA200">
            <v>20</v>
          </cell>
          <cell r="CB200">
            <v>21</v>
          </cell>
          <cell r="CC200">
            <v>22</v>
          </cell>
          <cell r="CD200">
            <v>22</v>
          </cell>
          <cell r="CE200">
            <v>23</v>
          </cell>
          <cell r="CF200">
            <v>24</v>
          </cell>
          <cell r="CG200">
            <v>25</v>
          </cell>
          <cell r="CH200">
            <v>26</v>
          </cell>
          <cell r="CI200">
            <v>27</v>
          </cell>
          <cell r="CJ200">
            <v>27</v>
          </cell>
          <cell r="CK200">
            <v>27</v>
          </cell>
          <cell r="CL200">
            <v>28</v>
          </cell>
          <cell r="CM200">
            <v>28</v>
          </cell>
          <cell r="CN200">
            <v>29</v>
          </cell>
          <cell r="CO200">
            <v>29</v>
          </cell>
          <cell r="CP200">
            <v>29</v>
          </cell>
          <cell r="CQ200">
            <v>29</v>
          </cell>
          <cell r="CR200">
            <v>30</v>
          </cell>
          <cell r="CS200">
            <v>30</v>
          </cell>
          <cell r="CT200">
            <v>30</v>
          </cell>
        </row>
        <row r="201">
          <cell r="AN201">
            <v>0</v>
          </cell>
          <cell r="AO201">
            <v>0</v>
          </cell>
          <cell r="AP201">
            <v>0</v>
          </cell>
          <cell r="AS201">
            <v>1</v>
          </cell>
          <cell r="AT201">
            <v>2</v>
          </cell>
          <cell r="AU201">
            <v>4</v>
          </cell>
          <cell r="AV201">
            <v>5</v>
          </cell>
          <cell r="AW201">
            <v>7</v>
          </cell>
          <cell r="AX201">
            <v>9</v>
          </cell>
          <cell r="AY201">
            <v>10</v>
          </cell>
          <cell r="AZ201">
            <v>12</v>
          </cell>
          <cell r="BA201">
            <v>14</v>
          </cell>
          <cell r="BB201">
            <v>16</v>
          </cell>
          <cell r="BC201">
            <v>17</v>
          </cell>
          <cell r="BD201">
            <v>19</v>
          </cell>
          <cell r="BE201">
            <v>20</v>
          </cell>
          <cell r="BF201">
            <v>22</v>
          </cell>
          <cell r="BG201">
            <v>23</v>
          </cell>
          <cell r="BH201">
            <v>25</v>
          </cell>
          <cell r="BI201">
            <v>27</v>
          </cell>
          <cell r="BJ201">
            <v>28</v>
          </cell>
          <cell r="BK201">
            <v>30</v>
          </cell>
          <cell r="BL201">
            <v>32</v>
          </cell>
          <cell r="BM201">
            <v>34</v>
          </cell>
          <cell r="BN201">
            <v>37</v>
          </cell>
          <cell r="BO201">
            <v>40</v>
          </cell>
          <cell r="BP201">
            <v>42</v>
          </cell>
          <cell r="BQ201">
            <v>45</v>
          </cell>
          <cell r="BR201">
            <v>48</v>
          </cell>
          <cell r="BS201">
            <v>51</v>
          </cell>
          <cell r="BT201">
            <v>54</v>
          </cell>
          <cell r="BU201">
            <v>57</v>
          </cell>
          <cell r="BV201">
            <v>60</v>
          </cell>
          <cell r="BW201">
            <v>64</v>
          </cell>
          <cell r="BX201">
            <v>67</v>
          </cell>
          <cell r="BY201">
            <v>70</v>
          </cell>
          <cell r="BZ201">
            <v>73</v>
          </cell>
          <cell r="CA201">
            <v>77</v>
          </cell>
          <cell r="CB201">
            <v>80</v>
          </cell>
          <cell r="CC201">
            <v>83</v>
          </cell>
          <cell r="CD201">
            <v>87</v>
          </cell>
          <cell r="CE201">
            <v>90</v>
          </cell>
          <cell r="CF201">
            <v>94</v>
          </cell>
          <cell r="CG201">
            <v>97</v>
          </cell>
          <cell r="CH201">
            <v>101</v>
          </cell>
          <cell r="CI201">
            <v>104</v>
          </cell>
          <cell r="CJ201">
            <v>108</v>
          </cell>
          <cell r="CK201">
            <v>111</v>
          </cell>
          <cell r="CL201">
            <v>112</v>
          </cell>
          <cell r="CM201">
            <v>114</v>
          </cell>
          <cell r="CN201">
            <v>115</v>
          </cell>
          <cell r="CO201">
            <v>117</v>
          </cell>
          <cell r="CP201">
            <v>118</v>
          </cell>
          <cell r="CQ201">
            <v>120</v>
          </cell>
          <cell r="CR201">
            <v>121</v>
          </cell>
          <cell r="CS201">
            <v>122</v>
          </cell>
          <cell r="CT201">
            <v>123</v>
          </cell>
        </row>
        <row r="202">
          <cell r="AN202">
            <v>0</v>
          </cell>
          <cell r="AO202">
            <v>0</v>
          </cell>
          <cell r="AP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</row>
        <row r="203">
          <cell r="AN203">
            <v>0</v>
          </cell>
          <cell r="AO203">
            <v>0</v>
          </cell>
          <cell r="AP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</row>
        <row r="204">
          <cell r="AN204">
            <v>0</v>
          </cell>
          <cell r="AO204">
            <v>0</v>
          </cell>
          <cell r="AP204">
            <v>0</v>
          </cell>
          <cell r="AS204">
            <v>2</v>
          </cell>
          <cell r="AT204">
            <v>3</v>
          </cell>
          <cell r="AU204">
            <v>4</v>
          </cell>
          <cell r="AV204">
            <v>5</v>
          </cell>
          <cell r="AW204">
            <v>5</v>
          </cell>
          <cell r="AX204">
            <v>6</v>
          </cell>
          <cell r="AY204">
            <v>7</v>
          </cell>
          <cell r="AZ204">
            <v>7</v>
          </cell>
          <cell r="BA204">
            <v>8</v>
          </cell>
          <cell r="BB204">
            <v>9</v>
          </cell>
          <cell r="BC204">
            <v>9</v>
          </cell>
          <cell r="BD204">
            <v>10</v>
          </cell>
          <cell r="BE204">
            <v>11</v>
          </cell>
          <cell r="BF204">
            <v>11</v>
          </cell>
          <cell r="BG204">
            <v>12</v>
          </cell>
          <cell r="BH204">
            <v>13</v>
          </cell>
          <cell r="BI204">
            <v>13</v>
          </cell>
          <cell r="BJ204">
            <v>14</v>
          </cell>
          <cell r="BK204">
            <v>15</v>
          </cell>
          <cell r="BL204">
            <v>16</v>
          </cell>
          <cell r="BM204">
            <v>17</v>
          </cell>
          <cell r="BN204">
            <v>19</v>
          </cell>
          <cell r="BO204">
            <v>20</v>
          </cell>
          <cell r="BP204">
            <v>21</v>
          </cell>
          <cell r="BQ204">
            <v>22</v>
          </cell>
          <cell r="BR204">
            <v>23</v>
          </cell>
          <cell r="BS204">
            <v>25</v>
          </cell>
          <cell r="BT204">
            <v>26</v>
          </cell>
          <cell r="BU204">
            <v>27</v>
          </cell>
          <cell r="BV204">
            <v>29</v>
          </cell>
          <cell r="BW204">
            <v>30</v>
          </cell>
          <cell r="BX204">
            <v>31</v>
          </cell>
          <cell r="BY204">
            <v>33</v>
          </cell>
          <cell r="BZ204">
            <v>34</v>
          </cell>
          <cell r="CA204">
            <v>35</v>
          </cell>
          <cell r="CB204">
            <v>37</v>
          </cell>
          <cell r="CC204">
            <v>38</v>
          </cell>
          <cell r="CD204">
            <v>39</v>
          </cell>
          <cell r="CE204">
            <v>41</v>
          </cell>
          <cell r="CF204">
            <v>42</v>
          </cell>
          <cell r="CG204">
            <v>44</v>
          </cell>
          <cell r="CH204">
            <v>45</v>
          </cell>
          <cell r="CI204">
            <v>45</v>
          </cell>
          <cell r="CJ204">
            <v>46</v>
          </cell>
          <cell r="CK204">
            <v>46</v>
          </cell>
          <cell r="CL204">
            <v>47</v>
          </cell>
          <cell r="CM204">
            <v>47</v>
          </cell>
          <cell r="CN204">
            <v>48</v>
          </cell>
          <cell r="CO204">
            <v>48</v>
          </cell>
          <cell r="CP204">
            <v>49</v>
          </cell>
          <cell r="CQ204">
            <v>49</v>
          </cell>
          <cell r="CR204">
            <v>49</v>
          </cell>
          <cell r="CS204">
            <v>50</v>
          </cell>
          <cell r="CT204">
            <v>50</v>
          </cell>
        </row>
        <row r="205">
          <cell r="AN205">
            <v>0</v>
          </cell>
          <cell r="AO205">
            <v>0</v>
          </cell>
          <cell r="AP205">
            <v>0</v>
          </cell>
          <cell r="AS205">
            <v>1</v>
          </cell>
          <cell r="AT205">
            <v>1</v>
          </cell>
          <cell r="AU205">
            <v>1</v>
          </cell>
          <cell r="AV205">
            <v>1</v>
          </cell>
          <cell r="AW205">
            <v>2</v>
          </cell>
          <cell r="AX205">
            <v>2</v>
          </cell>
          <cell r="AY205">
            <v>2</v>
          </cell>
          <cell r="AZ205">
            <v>2</v>
          </cell>
          <cell r="BA205">
            <v>2</v>
          </cell>
          <cell r="BB205">
            <v>3</v>
          </cell>
          <cell r="BC205">
            <v>3</v>
          </cell>
          <cell r="BD205">
            <v>3</v>
          </cell>
          <cell r="BE205">
            <v>3</v>
          </cell>
          <cell r="BF205">
            <v>3</v>
          </cell>
          <cell r="BG205">
            <v>4</v>
          </cell>
          <cell r="BH205">
            <v>4</v>
          </cell>
          <cell r="BI205">
            <v>4</v>
          </cell>
          <cell r="BJ205">
            <v>4</v>
          </cell>
          <cell r="BK205">
            <v>5</v>
          </cell>
          <cell r="BL205">
            <v>5</v>
          </cell>
          <cell r="BM205">
            <v>5</v>
          </cell>
          <cell r="BN205">
            <v>6</v>
          </cell>
          <cell r="BO205">
            <v>6</v>
          </cell>
          <cell r="BP205">
            <v>6</v>
          </cell>
          <cell r="BQ205">
            <v>7</v>
          </cell>
          <cell r="BR205">
            <v>7</v>
          </cell>
          <cell r="BS205">
            <v>7</v>
          </cell>
          <cell r="BT205">
            <v>8</v>
          </cell>
          <cell r="BU205">
            <v>8</v>
          </cell>
          <cell r="BV205">
            <v>8</v>
          </cell>
          <cell r="BW205">
            <v>9</v>
          </cell>
          <cell r="BX205">
            <v>9</v>
          </cell>
          <cell r="BY205">
            <v>10</v>
          </cell>
          <cell r="BZ205">
            <v>10</v>
          </cell>
          <cell r="CA205">
            <v>10</v>
          </cell>
          <cell r="CB205">
            <v>11</v>
          </cell>
          <cell r="CC205">
            <v>11</v>
          </cell>
          <cell r="CD205">
            <v>12</v>
          </cell>
          <cell r="CE205">
            <v>12</v>
          </cell>
          <cell r="CF205">
            <v>13</v>
          </cell>
          <cell r="CG205">
            <v>13</v>
          </cell>
          <cell r="CH205">
            <v>13</v>
          </cell>
          <cell r="CI205">
            <v>14</v>
          </cell>
          <cell r="CJ205">
            <v>14</v>
          </cell>
          <cell r="CK205">
            <v>14</v>
          </cell>
          <cell r="CL205">
            <v>14</v>
          </cell>
          <cell r="CM205">
            <v>15</v>
          </cell>
          <cell r="CN205">
            <v>15</v>
          </cell>
          <cell r="CO205">
            <v>15</v>
          </cell>
          <cell r="CP205">
            <v>15</v>
          </cell>
          <cell r="CQ205">
            <v>15</v>
          </cell>
          <cell r="CR205">
            <v>16</v>
          </cell>
          <cell r="CS205">
            <v>16</v>
          </cell>
          <cell r="CT205">
            <v>16</v>
          </cell>
        </row>
        <row r="276">
          <cell r="AN276">
            <v>0</v>
          </cell>
          <cell r="AO276">
            <v>0</v>
          </cell>
          <cell r="AP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  <cell r="CT276">
            <v>0</v>
          </cell>
        </row>
        <row r="277">
          <cell r="AN277">
            <v>0</v>
          </cell>
          <cell r="AO277">
            <v>0</v>
          </cell>
          <cell r="AP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  <cell r="CT277">
            <v>0</v>
          </cell>
        </row>
        <row r="278">
          <cell r="AN278">
            <v>0</v>
          </cell>
          <cell r="AO278">
            <v>0</v>
          </cell>
          <cell r="AP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0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>
            <v>0</v>
          </cell>
          <cell r="CR278">
            <v>0</v>
          </cell>
          <cell r="CS278">
            <v>0</v>
          </cell>
          <cell r="CT278">
            <v>0</v>
          </cell>
        </row>
        <row r="279">
          <cell r="AN279">
            <v>0</v>
          </cell>
          <cell r="AO279">
            <v>0</v>
          </cell>
          <cell r="AP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>
            <v>0</v>
          </cell>
          <cell r="CR279">
            <v>0</v>
          </cell>
          <cell r="CS279">
            <v>0</v>
          </cell>
          <cell r="CT279">
            <v>0</v>
          </cell>
        </row>
        <row r="280">
          <cell r="AN280">
            <v>0</v>
          </cell>
          <cell r="AO280">
            <v>0</v>
          </cell>
          <cell r="AP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>
            <v>0</v>
          </cell>
          <cell r="CR280">
            <v>0</v>
          </cell>
          <cell r="CS280">
            <v>0</v>
          </cell>
          <cell r="CT280">
            <v>0</v>
          </cell>
        </row>
        <row r="281">
          <cell r="AN281">
            <v>0</v>
          </cell>
          <cell r="AO281">
            <v>0</v>
          </cell>
          <cell r="AP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0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CO281">
            <v>0</v>
          </cell>
          <cell r="CP281">
            <v>0</v>
          </cell>
          <cell r="CQ281">
            <v>0</v>
          </cell>
          <cell r="CR281">
            <v>0</v>
          </cell>
          <cell r="CS281">
            <v>0</v>
          </cell>
          <cell r="CT281">
            <v>0</v>
          </cell>
        </row>
        <row r="282">
          <cell r="AN282">
            <v>0</v>
          </cell>
          <cell r="AO282">
            <v>0</v>
          </cell>
          <cell r="AP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0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>
            <v>0</v>
          </cell>
          <cell r="CR282">
            <v>0</v>
          </cell>
          <cell r="CS282">
            <v>0</v>
          </cell>
          <cell r="CT282">
            <v>0</v>
          </cell>
        </row>
        <row r="283">
          <cell r="AN283">
            <v>0</v>
          </cell>
          <cell r="AO283">
            <v>0</v>
          </cell>
          <cell r="AP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CO283">
            <v>0</v>
          </cell>
          <cell r="CP283">
            <v>0</v>
          </cell>
          <cell r="CQ283">
            <v>0</v>
          </cell>
          <cell r="CR283">
            <v>0</v>
          </cell>
          <cell r="CS283">
            <v>0</v>
          </cell>
          <cell r="CT283">
            <v>0</v>
          </cell>
        </row>
        <row r="284">
          <cell r="AN284">
            <v>0</v>
          </cell>
          <cell r="AO284">
            <v>0</v>
          </cell>
          <cell r="AP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0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CO284">
            <v>0</v>
          </cell>
          <cell r="CP284">
            <v>0</v>
          </cell>
          <cell r="CQ284">
            <v>0</v>
          </cell>
          <cell r="CR284">
            <v>0</v>
          </cell>
          <cell r="CS284">
            <v>0</v>
          </cell>
          <cell r="CT284">
            <v>0</v>
          </cell>
        </row>
        <row r="285">
          <cell r="AN285">
            <v>0</v>
          </cell>
          <cell r="AO285">
            <v>0</v>
          </cell>
          <cell r="AP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CO285">
            <v>0</v>
          </cell>
          <cell r="CP285">
            <v>0</v>
          </cell>
          <cell r="CQ285">
            <v>0</v>
          </cell>
          <cell r="CR285">
            <v>0</v>
          </cell>
          <cell r="CS285">
            <v>0</v>
          </cell>
          <cell r="CT285">
            <v>0</v>
          </cell>
        </row>
        <row r="286">
          <cell r="AN286">
            <v>0</v>
          </cell>
          <cell r="AO286">
            <v>0</v>
          </cell>
          <cell r="AP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0</v>
          </cell>
          <cell r="CO286">
            <v>0</v>
          </cell>
          <cell r="CP286">
            <v>0</v>
          </cell>
          <cell r="CQ286">
            <v>0</v>
          </cell>
          <cell r="CR286">
            <v>0</v>
          </cell>
          <cell r="CS286">
            <v>0</v>
          </cell>
          <cell r="CT286">
            <v>0</v>
          </cell>
        </row>
        <row r="287">
          <cell r="AN287">
            <v>0</v>
          </cell>
          <cell r="AO287">
            <v>0</v>
          </cell>
          <cell r="AP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0</v>
          </cell>
          <cell r="CN287">
            <v>0</v>
          </cell>
          <cell r="CO287">
            <v>0</v>
          </cell>
          <cell r="CP287">
            <v>0</v>
          </cell>
          <cell r="CQ287">
            <v>0</v>
          </cell>
          <cell r="CR287">
            <v>0</v>
          </cell>
          <cell r="CS287">
            <v>0</v>
          </cell>
          <cell r="CT287">
            <v>0</v>
          </cell>
        </row>
        <row r="288">
          <cell r="AN288">
            <v>0</v>
          </cell>
          <cell r="AO288">
            <v>0</v>
          </cell>
          <cell r="AP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0</v>
          </cell>
          <cell r="CN288">
            <v>0</v>
          </cell>
          <cell r="CO288">
            <v>0</v>
          </cell>
          <cell r="CP288">
            <v>0</v>
          </cell>
          <cell r="CQ288">
            <v>0</v>
          </cell>
          <cell r="CR288">
            <v>0</v>
          </cell>
          <cell r="CS288">
            <v>0</v>
          </cell>
          <cell r="CT288">
            <v>0</v>
          </cell>
        </row>
        <row r="364">
          <cell r="AM364">
            <v>0</v>
          </cell>
          <cell r="AN364">
            <v>0</v>
          </cell>
          <cell r="AO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0</v>
          </cell>
          <cell r="CN364">
            <v>0</v>
          </cell>
          <cell r="CO364">
            <v>0</v>
          </cell>
          <cell r="CP364">
            <v>0</v>
          </cell>
          <cell r="CQ364">
            <v>0</v>
          </cell>
          <cell r="CR364">
            <v>0</v>
          </cell>
          <cell r="CS364">
            <v>0</v>
          </cell>
        </row>
        <row r="365">
          <cell r="AM365">
            <v>0</v>
          </cell>
          <cell r="AN365">
            <v>0</v>
          </cell>
          <cell r="AO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0</v>
          </cell>
          <cell r="CN365">
            <v>0</v>
          </cell>
          <cell r="CO365">
            <v>0</v>
          </cell>
          <cell r="CP365">
            <v>0</v>
          </cell>
          <cell r="CQ365">
            <v>0</v>
          </cell>
          <cell r="CR365">
            <v>0</v>
          </cell>
          <cell r="CS365">
            <v>0</v>
          </cell>
        </row>
        <row r="366">
          <cell r="AM366">
            <v>0</v>
          </cell>
          <cell r="AN366">
            <v>0</v>
          </cell>
          <cell r="AO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0</v>
          </cell>
          <cell r="CN366">
            <v>0</v>
          </cell>
          <cell r="CO366">
            <v>0</v>
          </cell>
          <cell r="CP366">
            <v>0</v>
          </cell>
          <cell r="CQ366">
            <v>0</v>
          </cell>
          <cell r="CR366">
            <v>0</v>
          </cell>
          <cell r="CS366">
            <v>0</v>
          </cell>
        </row>
        <row r="367">
          <cell r="AM367">
            <v>0</v>
          </cell>
          <cell r="AN367">
            <v>0</v>
          </cell>
          <cell r="AO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CO367">
            <v>0</v>
          </cell>
          <cell r="CP367">
            <v>0</v>
          </cell>
          <cell r="CQ367">
            <v>0</v>
          </cell>
          <cell r="CR367">
            <v>0</v>
          </cell>
          <cell r="CS367">
            <v>0</v>
          </cell>
        </row>
        <row r="368">
          <cell r="AM368">
            <v>0</v>
          </cell>
          <cell r="AN368">
            <v>0</v>
          </cell>
          <cell r="AO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CO368">
            <v>0</v>
          </cell>
          <cell r="CP368">
            <v>0</v>
          </cell>
          <cell r="CQ368">
            <v>0</v>
          </cell>
          <cell r="CR368">
            <v>0</v>
          </cell>
          <cell r="CS368">
            <v>0</v>
          </cell>
        </row>
        <row r="369">
          <cell r="AM369">
            <v>0</v>
          </cell>
          <cell r="AN369">
            <v>0</v>
          </cell>
          <cell r="AO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CO369">
            <v>0</v>
          </cell>
          <cell r="CP369">
            <v>0</v>
          </cell>
          <cell r="CQ369">
            <v>0</v>
          </cell>
          <cell r="CR369">
            <v>0</v>
          </cell>
          <cell r="CS369">
            <v>0</v>
          </cell>
        </row>
        <row r="370">
          <cell r="AM370">
            <v>0</v>
          </cell>
          <cell r="AN370">
            <v>0</v>
          </cell>
          <cell r="AO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CO370">
            <v>0</v>
          </cell>
          <cell r="CP370">
            <v>0</v>
          </cell>
          <cell r="CQ370">
            <v>0</v>
          </cell>
          <cell r="CR370">
            <v>0</v>
          </cell>
          <cell r="CS370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2"/>
  <sheetViews>
    <sheetView topLeftCell="A25" zoomScaleNormal="100" workbookViewId="0">
      <selection activeCell="D25" sqref="D25:E25"/>
    </sheetView>
  </sheetViews>
  <sheetFormatPr defaultColWidth="9.15625" defaultRowHeight="14.1" x14ac:dyDescent="0.55000000000000004"/>
  <cols>
    <col min="1" max="1" width="37.15625" style="4" customWidth="1"/>
    <col min="2" max="2" width="13.41796875" style="3" bestFit="1" customWidth="1"/>
    <col min="3" max="3" width="14.578125" style="103" bestFit="1" customWidth="1"/>
    <col min="4" max="4" width="14" style="3" bestFit="1" customWidth="1"/>
    <col min="5" max="5" width="14" style="103" customWidth="1"/>
    <col min="6" max="6" width="14" style="3" bestFit="1" customWidth="1"/>
    <col min="7" max="7" width="16.15625" style="103" customWidth="1"/>
    <col min="8" max="8" width="66.68359375" style="7" customWidth="1"/>
    <col min="9" max="9" width="9.26171875" style="5" bestFit="1" customWidth="1"/>
    <col min="10" max="16384" width="9.15625" style="5"/>
  </cols>
  <sheetData>
    <row r="1" spans="1:8" ht="14.4" x14ac:dyDescent="0.55000000000000004">
      <c r="A1" s="1" t="s">
        <v>0</v>
      </c>
      <c r="B1" s="34"/>
      <c r="C1" s="101"/>
      <c r="D1" s="34"/>
      <c r="E1" s="101"/>
      <c r="F1" s="34"/>
      <c r="G1" s="101"/>
      <c r="H1" s="35"/>
    </row>
    <row r="2" spans="1:8" ht="14.4" x14ac:dyDescent="0.55000000000000004">
      <c r="A2" s="1" t="s">
        <v>199</v>
      </c>
      <c r="B2" s="34"/>
      <c r="C2" s="101"/>
      <c r="D2" s="34"/>
      <c r="E2" s="101"/>
      <c r="F2" s="34"/>
      <c r="G2" s="101"/>
      <c r="H2" s="35"/>
    </row>
    <row r="3" spans="1:8" ht="14.7" thickBot="1" x14ac:dyDescent="0.6">
      <c r="A3" s="36" t="s">
        <v>222</v>
      </c>
      <c r="B3" s="34"/>
      <c r="C3" s="101"/>
      <c r="D3" s="34"/>
      <c r="E3" s="101"/>
      <c r="F3" s="37"/>
      <c r="G3" s="102"/>
      <c r="H3" s="35"/>
    </row>
    <row r="4" spans="1:8" ht="14.7" thickBot="1" x14ac:dyDescent="0.6">
      <c r="A4" s="62" t="s">
        <v>1</v>
      </c>
      <c r="B4" s="180">
        <v>42430</v>
      </c>
      <c r="C4" s="180"/>
      <c r="D4" s="180">
        <v>42461</v>
      </c>
      <c r="E4" s="180"/>
      <c r="F4" s="180">
        <v>42491</v>
      </c>
      <c r="G4" s="180"/>
      <c r="H4" s="113" t="s">
        <v>28</v>
      </c>
    </row>
    <row r="5" spans="1:8" ht="14.7" thickBot="1" x14ac:dyDescent="0.6">
      <c r="A5" s="99"/>
      <c r="B5" s="100" t="s">
        <v>220</v>
      </c>
      <c r="C5" s="130" t="s">
        <v>221</v>
      </c>
      <c r="D5" s="129" t="s">
        <v>220</v>
      </c>
      <c r="E5" s="128" t="s">
        <v>221</v>
      </c>
      <c r="F5" s="129" t="s">
        <v>220</v>
      </c>
      <c r="G5" s="128" t="s">
        <v>221</v>
      </c>
      <c r="H5" s="114"/>
    </row>
    <row r="6" spans="1:8" ht="14.4" x14ac:dyDescent="0.55000000000000004">
      <c r="A6" s="63" t="s">
        <v>3</v>
      </c>
      <c r="B6" s="106">
        <f>'HeadCount Plan'!DO118</f>
        <v>23623200</v>
      </c>
      <c r="C6" s="107">
        <f>B6/1200</f>
        <v>19686</v>
      </c>
      <c r="D6" s="106">
        <f>'HeadCount Plan'!DP118</f>
        <v>39612480</v>
      </c>
      <c r="E6" s="107">
        <f>D6/1200</f>
        <v>33010.400000000001</v>
      </c>
      <c r="F6" s="106">
        <f>'HeadCount Plan'!DQ118</f>
        <v>50479175.999999963</v>
      </c>
      <c r="G6" s="107">
        <f t="shared" ref="G6:G37" si="0">F6/1200</f>
        <v>42065.979999999967</v>
      </c>
      <c r="H6" s="115" t="s">
        <v>51</v>
      </c>
    </row>
    <row r="7" spans="1:8" s="6" customFormat="1" ht="14.4" x14ac:dyDescent="0.55000000000000004">
      <c r="A7" s="64" t="s">
        <v>6</v>
      </c>
      <c r="B7" s="108">
        <f>130000+130000+130000</f>
        <v>390000</v>
      </c>
      <c r="C7" s="109">
        <f t="shared" ref="C7:C37" si="1">B7/1200</f>
        <v>325</v>
      </c>
      <c r="D7" s="108">
        <f>B7</f>
        <v>390000</v>
      </c>
      <c r="E7" s="109">
        <f t="shared" ref="E7:E37" si="2">D7/1200</f>
        <v>325</v>
      </c>
      <c r="F7" s="108">
        <f>D7</f>
        <v>390000</v>
      </c>
      <c r="G7" s="109">
        <f t="shared" si="0"/>
        <v>325</v>
      </c>
      <c r="H7" s="116" t="s">
        <v>209</v>
      </c>
    </row>
    <row r="8" spans="1:8" ht="14.4" x14ac:dyDescent="0.55000000000000004">
      <c r="A8" s="65" t="s">
        <v>16</v>
      </c>
      <c r="B8" s="110">
        <f>25000+25000+25000</f>
        <v>75000</v>
      </c>
      <c r="C8" s="109">
        <f t="shared" si="1"/>
        <v>62.5</v>
      </c>
      <c r="D8" s="110">
        <f>B8</f>
        <v>75000</v>
      </c>
      <c r="E8" s="109">
        <f t="shared" si="2"/>
        <v>62.5</v>
      </c>
      <c r="F8" s="110">
        <f>D8</f>
        <v>75000</v>
      </c>
      <c r="G8" s="109">
        <f t="shared" si="0"/>
        <v>62.5</v>
      </c>
      <c r="H8" s="116" t="s">
        <v>209</v>
      </c>
    </row>
    <row r="9" spans="1:8" ht="14.4" x14ac:dyDescent="0.55000000000000004">
      <c r="A9" s="66" t="s">
        <v>36</v>
      </c>
      <c r="B9" s="110">
        <f>3000000*2*1.05</f>
        <v>6300000</v>
      </c>
      <c r="C9" s="109">
        <f t="shared" si="1"/>
        <v>5250</v>
      </c>
      <c r="D9" s="110">
        <f>5000*2*1200*1.05</f>
        <v>12600000</v>
      </c>
      <c r="E9" s="109">
        <f t="shared" si="2"/>
        <v>10500</v>
      </c>
      <c r="F9" s="110">
        <f>5000*2*1200*1.05</f>
        <v>12600000</v>
      </c>
      <c r="G9" s="109">
        <f t="shared" si="0"/>
        <v>10500</v>
      </c>
      <c r="H9" s="117" t="s">
        <v>190</v>
      </c>
    </row>
    <row r="10" spans="1:8" ht="14.4" x14ac:dyDescent="0.55000000000000004">
      <c r="A10" s="65"/>
      <c r="B10" s="110"/>
      <c r="C10" s="109">
        <f t="shared" si="1"/>
        <v>0</v>
      </c>
      <c r="D10" s="110"/>
      <c r="E10" s="109">
        <f t="shared" si="2"/>
        <v>0</v>
      </c>
      <c r="F10" s="110"/>
      <c r="G10" s="109">
        <f t="shared" si="0"/>
        <v>0</v>
      </c>
      <c r="H10" s="118"/>
    </row>
    <row r="11" spans="1:8" ht="57.6" x14ac:dyDescent="0.55000000000000004">
      <c r="A11" s="67" t="s">
        <v>2</v>
      </c>
      <c r="B11" s="111">
        <f>(2800+620)*1200</f>
        <v>4104000</v>
      </c>
      <c r="C11" s="109">
        <f t="shared" si="1"/>
        <v>3420</v>
      </c>
      <c r="D11" s="111">
        <f>(2800+1800+620)*1200</f>
        <v>6264000</v>
      </c>
      <c r="E11" s="109">
        <f t="shared" si="2"/>
        <v>5220</v>
      </c>
      <c r="F11" s="111">
        <f>(1600*3*6+800+620)*1200</f>
        <v>36264000</v>
      </c>
      <c r="G11" s="109">
        <f t="shared" si="0"/>
        <v>30220</v>
      </c>
      <c r="H11" s="119" t="s">
        <v>213</v>
      </c>
    </row>
    <row r="12" spans="1:8" ht="14.4" x14ac:dyDescent="0.55000000000000004">
      <c r="A12" s="67" t="s">
        <v>4</v>
      </c>
      <c r="B12" s="111">
        <v>60000</v>
      </c>
      <c r="C12" s="109">
        <f t="shared" si="1"/>
        <v>50</v>
      </c>
      <c r="D12" s="111">
        <v>150000</v>
      </c>
      <c r="E12" s="109">
        <f t="shared" si="2"/>
        <v>125</v>
      </c>
      <c r="F12" s="111">
        <v>150000</v>
      </c>
      <c r="G12" s="109">
        <f t="shared" si="0"/>
        <v>125</v>
      </c>
      <c r="H12" s="120"/>
    </row>
    <row r="13" spans="1:8" ht="14.4" x14ac:dyDescent="0.55000000000000004">
      <c r="A13" s="67" t="s">
        <v>5</v>
      </c>
      <c r="B13" s="111">
        <v>100000</v>
      </c>
      <c r="C13" s="109">
        <f t="shared" si="1"/>
        <v>83.333333333333329</v>
      </c>
      <c r="D13" s="111">
        <v>100000</v>
      </c>
      <c r="E13" s="109">
        <f t="shared" si="2"/>
        <v>83.333333333333329</v>
      </c>
      <c r="F13" s="111">
        <v>100000</v>
      </c>
      <c r="G13" s="109">
        <f t="shared" si="0"/>
        <v>83.333333333333329</v>
      </c>
      <c r="H13" s="120"/>
    </row>
    <row r="14" spans="1:8" ht="14.4" x14ac:dyDescent="0.55000000000000004">
      <c r="A14" s="67" t="s">
        <v>7</v>
      </c>
      <c r="B14" s="111">
        <v>150000</v>
      </c>
      <c r="C14" s="109">
        <f t="shared" si="1"/>
        <v>125</v>
      </c>
      <c r="D14" s="111">
        <v>150000</v>
      </c>
      <c r="E14" s="109">
        <f t="shared" si="2"/>
        <v>125</v>
      </c>
      <c r="F14" s="111">
        <v>150000</v>
      </c>
      <c r="G14" s="109">
        <f t="shared" si="0"/>
        <v>125</v>
      </c>
      <c r="H14" s="120"/>
    </row>
    <row r="15" spans="1:8" ht="14.4" x14ac:dyDescent="0.55000000000000004">
      <c r="A15" s="67" t="s">
        <v>25</v>
      </c>
      <c r="B15" s="111">
        <v>300000</v>
      </c>
      <c r="C15" s="109">
        <f t="shared" si="1"/>
        <v>250</v>
      </c>
      <c r="D15" s="111">
        <v>650000</v>
      </c>
      <c r="E15" s="109">
        <f t="shared" si="2"/>
        <v>541.66666666666663</v>
      </c>
      <c r="F15" s="111">
        <v>200000</v>
      </c>
      <c r="G15" s="109">
        <f t="shared" si="0"/>
        <v>166.66666666666666</v>
      </c>
      <c r="H15" s="120" t="s">
        <v>210</v>
      </c>
    </row>
    <row r="16" spans="1:8" ht="14.4" x14ac:dyDescent="0.55000000000000004">
      <c r="A16" s="67" t="s">
        <v>14</v>
      </c>
      <c r="B16" s="111"/>
      <c r="C16" s="109">
        <f t="shared" si="1"/>
        <v>0</v>
      </c>
      <c r="D16" s="111"/>
      <c r="E16" s="109">
        <f t="shared" si="2"/>
        <v>0</v>
      </c>
      <c r="F16" s="111">
        <f>800*1200</f>
        <v>960000</v>
      </c>
      <c r="G16" s="109">
        <f t="shared" si="0"/>
        <v>800</v>
      </c>
      <c r="H16" s="120" t="s">
        <v>192</v>
      </c>
    </row>
    <row r="17" spans="1:8" ht="14.4" x14ac:dyDescent="0.55000000000000004">
      <c r="A17" s="67" t="s">
        <v>15</v>
      </c>
      <c r="B17" s="111"/>
      <c r="C17" s="109">
        <f t="shared" si="1"/>
        <v>0</v>
      </c>
      <c r="D17" s="111">
        <v>0</v>
      </c>
      <c r="E17" s="109">
        <f t="shared" si="2"/>
        <v>0</v>
      </c>
      <c r="F17" s="111">
        <v>0</v>
      </c>
      <c r="G17" s="109">
        <f t="shared" si="0"/>
        <v>0</v>
      </c>
      <c r="H17" s="120"/>
    </row>
    <row r="18" spans="1:8" ht="14.4" x14ac:dyDescent="0.55000000000000004">
      <c r="A18" s="67" t="s">
        <v>26</v>
      </c>
      <c r="B18" s="111">
        <v>50000</v>
      </c>
      <c r="C18" s="109">
        <f t="shared" si="1"/>
        <v>41.666666666666664</v>
      </c>
      <c r="D18" s="111">
        <v>50000</v>
      </c>
      <c r="E18" s="109">
        <f t="shared" si="2"/>
        <v>41.666666666666664</v>
      </c>
      <c r="F18" s="111">
        <v>50000</v>
      </c>
      <c r="G18" s="109">
        <f t="shared" si="0"/>
        <v>41.666666666666664</v>
      </c>
      <c r="H18" s="120"/>
    </row>
    <row r="19" spans="1:8" ht="14.4" x14ac:dyDescent="0.55000000000000004">
      <c r="A19" s="68" t="s">
        <v>30</v>
      </c>
      <c r="B19" s="111">
        <v>500000</v>
      </c>
      <c r="C19" s="109">
        <f t="shared" si="1"/>
        <v>416.66666666666669</v>
      </c>
      <c r="D19" s="111"/>
      <c r="E19" s="109">
        <f t="shared" si="2"/>
        <v>0</v>
      </c>
      <c r="F19" s="111"/>
      <c r="G19" s="109">
        <f t="shared" si="0"/>
        <v>0</v>
      </c>
      <c r="H19" s="120"/>
    </row>
    <row r="20" spans="1:8" ht="14.4" x14ac:dyDescent="0.55000000000000004">
      <c r="A20" s="67" t="s">
        <v>193</v>
      </c>
      <c r="B20" s="111"/>
      <c r="C20" s="109">
        <f t="shared" si="1"/>
        <v>0</v>
      </c>
      <c r="D20" s="111">
        <v>300000</v>
      </c>
      <c r="E20" s="109">
        <f t="shared" si="2"/>
        <v>250</v>
      </c>
      <c r="F20" s="111">
        <v>500000</v>
      </c>
      <c r="G20" s="109">
        <f t="shared" si="0"/>
        <v>416.66666666666669</v>
      </c>
      <c r="H20" s="120"/>
    </row>
    <row r="21" spans="1:8" ht="43.2" x14ac:dyDescent="0.55000000000000004">
      <c r="A21" s="65" t="s">
        <v>32</v>
      </c>
      <c r="B21" s="110">
        <f>(5*100*50)+(50*10000)+12000</f>
        <v>537000</v>
      </c>
      <c r="C21" s="109">
        <f t="shared" si="1"/>
        <v>447.5</v>
      </c>
      <c r="D21" s="110">
        <f>1000*1200</f>
        <v>1200000</v>
      </c>
      <c r="E21" s="109">
        <f t="shared" si="2"/>
        <v>1000</v>
      </c>
      <c r="F21" s="110">
        <f>3000*1200</f>
        <v>3600000</v>
      </c>
      <c r="G21" s="109">
        <f t="shared" si="0"/>
        <v>3000</v>
      </c>
      <c r="H21" s="121" t="s">
        <v>211</v>
      </c>
    </row>
    <row r="22" spans="1:8" ht="72" x14ac:dyDescent="0.55000000000000004">
      <c r="A22" s="67" t="s">
        <v>218</v>
      </c>
      <c r="B22" s="111">
        <f>(1500+2160+4500)*1200</f>
        <v>9792000</v>
      </c>
      <c r="C22" s="109">
        <f t="shared" si="1"/>
        <v>8160</v>
      </c>
      <c r="D22" s="111">
        <f>(6000+4500+4000)*1200</f>
        <v>17400000</v>
      </c>
      <c r="E22" s="109">
        <f t="shared" si="2"/>
        <v>14500</v>
      </c>
      <c r="F22" s="111">
        <f>10000*1200</f>
        <v>12000000</v>
      </c>
      <c r="G22" s="109">
        <f t="shared" si="0"/>
        <v>10000</v>
      </c>
      <c r="H22" s="119" t="s">
        <v>219</v>
      </c>
    </row>
    <row r="23" spans="1:8" ht="28.8" x14ac:dyDescent="0.55000000000000004">
      <c r="A23" s="69" t="s">
        <v>21</v>
      </c>
      <c r="B23" s="111"/>
      <c r="C23" s="109">
        <f t="shared" si="1"/>
        <v>0</v>
      </c>
      <c r="D23" s="111">
        <v>379000</v>
      </c>
      <c r="E23" s="109">
        <f t="shared" si="2"/>
        <v>315.83333333333331</v>
      </c>
      <c r="F23" s="111"/>
      <c r="G23" s="109">
        <f t="shared" si="0"/>
        <v>0</v>
      </c>
      <c r="H23" s="119" t="s">
        <v>31</v>
      </c>
    </row>
    <row r="24" spans="1:8" ht="14.4" x14ac:dyDescent="0.55000000000000004">
      <c r="A24" s="67" t="s">
        <v>22</v>
      </c>
      <c r="B24" s="111"/>
      <c r="C24" s="109">
        <f t="shared" si="1"/>
        <v>0</v>
      </c>
      <c r="D24" s="111">
        <v>900000</v>
      </c>
      <c r="E24" s="109">
        <f t="shared" si="2"/>
        <v>750</v>
      </c>
      <c r="F24" s="111"/>
      <c r="G24" s="109">
        <f t="shared" si="0"/>
        <v>0</v>
      </c>
      <c r="H24" s="120" t="s">
        <v>23</v>
      </c>
    </row>
    <row r="25" spans="1:8" ht="28.8" x14ac:dyDescent="0.55000000000000004">
      <c r="A25" s="65" t="s">
        <v>217</v>
      </c>
      <c r="B25" s="110"/>
      <c r="C25" s="109">
        <f t="shared" si="1"/>
        <v>0</v>
      </c>
      <c r="D25" s="110">
        <f>800*20*1200</f>
        <v>19200000</v>
      </c>
      <c r="E25" s="109">
        <f t="shared" si="2"/>
        <v>16000</v>
      </c>
      <c r="F25" s="110">
        <f>800*20*1200</f>
        <v>19200000</v>
      </c>
      <c r="G25" s="109">
        <f t="shared" si="0"/>
        <v>16000</v>
      </c>
      <c r="H25" s="116" t="s">
        <v>207</v>
      </c>
    </row>
    <row r="26" spans="1:8" ht="14.4" x14ac:dyDescent="0.55000000000000004">
      <c r="A26" s="67" t="s">
        <v>24</v>
      </c>
      <c r="B26" s="111"/>
      <c r="C26" s="109">
        <f t="shared" si="1"/>
        <v>0</v>
      </c>
      <c r="D26" s="111"/>
      <c r="E26" s="109">
        <f t="shared" si="2"/>
        <v>0</v>
      </c>
      <c r="F26" s="111"/>
      <c r="G26" s="109">
        <f t="shared" si="0"/>
        <v>0</v>
      </c>
      <c r="H26" s="122"/>
    </row>
    <row r="27" spans="1:8" ht="14.4" x14ac:dyDescent="0.55000000000000004">
      <c r="A27" s="67" t="s">
        <v>9</v>
      </c>
      <c r="B27" s="111"/>
      <c r="C27" s="109">
        <f t="shared" si="1"/>
        <v>0</v>
      </c>
      <c r="D27" s="111">
        <v>5500000</v>
      </c>
      <c r="E27" s="109">
        <f t="shared" si="2"/>
        <v>4583.333333333333</v>
      </c>
      <c r="F27" s="111">
        <v>2000000</v>
      </c>
      <c r="G27" s="109">
        <f t="shared" si="0"/>
        <v>1666.6666666666667</v>
      </c>
      <c r="H27" s="120" t="s">
        <v>214</v>
      </c>
    </row>
    <row r="28" spans="1:8" ht="14.4" x14ac:dyDescent="0.55000000000000004">
      <c r="A28" s="67" t="s">
        <v>215</v>
      </c>
      <c r="B28" s="111"/>
      <c r="C28" s="109">
        <f t="shared" si="1"/>
        <v>0</v>
      </c>
      <c r="D28" s="111">
        <f>(3*500 +1500)*1200</f>
        <v>3600000</v>
      </c>
      <c r="E28" s="109">
        <f t="shared" si="2"/>
        <v>3000</v>
      </c>
      <c r="F28" s="111">
        <f>(5*500 +1500)*1200</f>
        <v>4800000</v>
      </c>
      <c r="G28" s="109">
        <f t="shared" si="0"/>
        <v>4000</v>
      </c>
      <c r="H28" s="120" t="s">
        <v>216</v>
      </c>
    </row>
    <row r="29" spans="1:8" ht="14.4" x14ac:dyDescent="0.55000000000000004">
      <c r="A29" s="67" t="s">
        <v>44</v>
      </c>
      <c r="B29" s="111">
        <f>150*4*1200</f>
        <v>720000</v>
      </c>
      <c r="C29" s="109">
        <f t="shared" si="1"/>
        <v>600</v>
      </c>
      <c r="D29" s="111">
        <f>150*4*1200</f>
        <v>720000</v>
      </c>
      <c r="E29" s="109">
        <f t="shared" si="2"/>
        <v>600</v>
      </c>
      <c r="F29" s="111">
        <f>150*4*1200</f>
        <v>720000</v>
      </c>
      <c r="G29" s="109">
        <f t="shared" si="0"/>
        <v>600</v>
      </c>
      <c r="H29" s="120" t="s">
        <v>45</v>
      </c>
    </row>
    <row r="30" spans="1:8" ht="14.4" x14ac:dyDescent="0.55000000000000004">
      <c r="A30" s="67" t="s">
        <v>10</v>
      </c>
      <c r="B30" s="110">
        <f>3*750*1200</f>
        <v>2700000</v>
      </c>
      <c r="C30" s="109">
        <f t="shared" si="1"/>
        <v>2250</v>
      </c>
      <c r="D30" s="110">
        <f>'HeadCount Plan'!AP115*550*1200</f>
        <v>11880000</v>
      </c>
      <c r="E30" s="109">
        <f t="shared" si="2"/>
        <v>9900</v>
      </c>
      <c r="F30" s="110">
        <f>'HeadCount Plan'!AQ115*550*1200</f>
        <v>4620000</v>
      </c>
      <c r="G30" s="109">
        <f t="shared" si="0"/>
        <v>3850</v>
      </c>
      <c r="H30" s="120" t="s">
        <v>208</v>
      </c>
    </row>
    <row r="31" spans="1:8" ht="14.4" x14ac:dyDescent="0.55000000000000004">
      <c r="A31" s="67" t="s">
        <v>27</v>
      </c>
      <c r="B31" s="110"/>
      <c r="C31" s="109">
        <f t="shared" si="1"/>
        <v>0</v>
      </c>
      <c r="D31" s="110">
        <f>3500*1200</f>
        <v>4200000</v>
      </c>
      <c r="E31" s="109">
        <f t="shared" si="2"/>
        <v>3500</v>
      </c>
      <c r="F31" s="111"/>
      <c r="G31" s="109">
        <f t="shared" si="0"/>
        <v>0</v>
      </c>
      <c r="H31" s="120" t="s">
        <v>212</v>
      </c>
    </row>
    <row r="32" spans="1:8" ht="14.4" x14ac:dyDescent="0.55000000000000004">
      <c r="A32" s="65" t="s">
        <v>39</v>
      </c>
      <c r="B32" s="110"/>
      <c r="C32" s="109">
        <f t="shared" si="1"/>
        <v>0</v>
      </c>
      <c r="D32" s="110">
        <f>3500000+159000</f>
        <v>3659000</v>
      </c>
      <c r="E32" s="109">
        <f t="shared" si="2"/>
        <v>3049.1666666666665</v>
      </c>
      <c r="F32" s="110"/>
      <c r="G32" s="109">
        <f t="shared" si="0"/>
        <v>0</v>
      </c>
      <c r="H32" s="118" t="s">
        <v>46</v>
      </c>
    </row>
    <row r="33" spans="1:8" ht="14.4" x14ac:dyDescent="0.55000000000000004">
      <c r="A33" s="65" t="s">
        <v>33</v>
      </c>
      <c r="B33" s="110"/>
      <c r="C33" s="109">
        <f t="shared" si="1"/>
        <v>0</v>
      </c>
      <c r="D33" s="110">
        <f>5000*120%*1200</f>
        <v>7200000</v>
      </c>
      <c r="E33" s="109">
        <f t="shared" si="2"/>
        <v>6000</v>
      </c>
      <c r="F33" s="110"/>
      <c r="G33" s="109">
        <f t="shared" si="0"/>
        <v>0</v>
      </c>
      <c r="H33" s="118" t="s">
        <v>47</v>
      </c>
    </row>
    <row r="34" spans="1:8" ht="28.8" x14ac:dyDescent="0.55000000000000004">
      <c r="A34" s="67" t="s">
        <v>35</v>
      </c>
      <c r="B34" s="110"/>
      <c r="C34" s="109">
        <f t="shared" si="1"/>
        <v>0</v>
      </c>
      <c r="D34" s="110">
        <f>(800000+500000+60000+2000000)+(1675*1200)</f>
        <v>5370000</v>
      </c>
      <c r="E34" s="109">
        <f t="shared" si="2"/>
        <v>4475</v>
      </c>
      <c r="F34" s="110">
        <f>800000+(1675*1200)</f>
        <v>2810000</v>
      </c>
      <c r="G34" s="109">
        <f t="shared" si="0"/>
        <v>2341.6666666666665</v>
      </c>
      <c r="H34" s="119" t="s">
        <v>48</v>
      </c>
    </row>
    <row r="35" spans="1:8" ht="14.4" x14ac:dyDescent="0.55000000000000004">
      <c r="A35" s="65" t="s">
        <v>34</v>
      </c>
      <c r="B35" s="110"/>
      <c r="C35" s="109">
        <f t="shared" si="1"/>
        <v>0</v>
      </c>
      <c r="D35" s="110">
        <f>1250*1200</f>
        <v>1500000</v>
      </c>
      <c r="E35" s="109">
        <f t="shared" si="2"/>
        <v>1250</v>
      </c>
      <c r="F35" s="110">
        <f>1250*1200</f>
        <v>1500000</v>
      </c>
      <c r="G35" s="109">
        <f t="shared" si="0"/>
        <v>1250</v>
      </c>
      <c r="H35" s="116" t="s">
        <v>191</v>
      </c>
    </row>
    <row r="36" spans="1:8" ht="14.4" x14ac:dyDescent="0.55000000000000004">
      <c r="A36" s="67" t="s">
        <v>40</v>
      </c>
      <c r="B36" s="111"/>
      <c r="C36" s="109">
        <f t="shared" si="1"/>
        <v>0</v>
      </c>
      <c r="D36" s="111">
        <f>6000000+(1000*1200)</f>
        <v>7200000</v>
      </c>
      <c r="E36" s="109">
        <f t="shared" si="2"/>
        <v>6000</v>
      </c>
      <c r="F36" s="110">
        <f>1000*1200</f>
        <v>1200000</v>
      </c>
      <c r="G36" s="109">
        <f t="shared" si="0"/>
        <v>1000</v>
      </c>
      <c r="H36" s="120" t="s">
        <v>49</v>
      </c>
    </row>
    <row r="37" spans="1:8" ht="14.7" thickBot="1" x14ac:dyDescent="0.6">
      <c r="A37" s="70" t="s">
        <v>42</v>
      </c>
      <c r="B37" s="112"/>
      <c r="C37" s="109">
        <f t="shared" si="1"/>
        <v>0</v>
      </c>
      <c r="D37" s="112">
        <f>1000*1200</f>
        <v>1200000</v>
      </c>
      <c r="E37" s="109">
        <f t="shared" si="2"/>
        <v>1000</v>
      </c>
      <c r="F37" s="112">
        <f>1000*1200</f>
        <v>1200000</v>
      </c>
      <c r="G37" s="109">
        <f t="shared" si="0"/>
        <v>1000</v>
      </c>
      <c r="H37" s="123" t="s">
        <v>50</v>
      </c>
    </row>
    <row r="38" spans="1:8" ht="14.7" hidden="1" thickBot="1" x14ac:dyDescent="0.6">
      <c r="A38" s="71"/>
      <c r="B38" s="56"/>
      <c r="C38" s="131"/>
      <c r="D38" s="137"/>
      <c r="E38" s="131"/>
      <c r="F38" s="137"/>
      <c r="G38" s="131"/>
      <c r="H38" s="124"/>
    </row>
    <row r="39" spans="1:8" ht="14.7" hidden="1" thickBot="1" x14ac:dyDescent="0.6">
      <c r="A39" s="67"/>
      <c r="B39" s="55"/>
      <c r="C39" s="109"/>
      <c r="D39" s="111"/>
      <c r="E39" s="109"/>
      <c r="F39" s="111"/>
      <c r="G39" s="109"/>
      <c r="H39" s="120"/>
    </row>
    <row r="40" spans="1:8" ht="14.7" hidden="1" thickBot="1" x14ac:dyDescent="0.6">
      <c r="A40" s="67"/>
      <c r="B40" s="55"/>
      <c r="C40" s="109"/>
      <c r="D40" s="111"/>
      <c r="E40" s="109"/>
      <c r="F40" s="111"/>
      <c r="G40" s="109"/>
      <c r="H40" s="120"/>
    </row>
    <row r="41" spans="1:8" ht="14.7" hidden="1" thickBot="1" x14ac:dyDescent="0.6">
      <c r="A41" s="67"/>
      <c r="B41" s="55"/>
      <c r="C41" s="109"/>
      <c r="D41" s="111"/>
      <c r="E41" s="109"/>
      <c r="F41" s="111"/>
      <c r="G41" s="109"/>
      <c r="H41" s="120"/>
    </row>
    <row r="42" spans="1:8" ht="14.7" hidden="1" thickBot="1" x14ac:dyDescent="0.6">
      <c r="A42" s="67"/>
      <c r="B42" s="55"/>
      <c r="C42" s="109"/>
      <c r="D42" s="111"/>
      <c r="E42" s="109"/>
      <c r="F42" s="111"/>
      <c r="G42" s="109"/>
      <c r="H42" s="120"/>
    </row>
    <row r="43" spans="1:8" ht="14.7" hidden="1" thickBot="1" x14ac:dyDescent="0.6">
      <c r="A43" s="67"/>
      <c r="B43" s="55"/>
      <c r="C43" s="109"/>
      <c r="D43" s="111"/>
      <c r="E43" s="109"/>
      <c r="F43" s="111"/>
      <c r="G43" s="109"/>
      <c r="H43" s="120"/>
    </row>
    <row r="44" spans="1:8" ht="14.7" hidden="1" thickBot="1" x14ac:dyDescent="0.6">
      <c r="A44" s="72"/>
      <c r="B44" s="57"/>
      <c r="C44" s="132"/>
      <c r="D44" s="138"/>
      <c r="E44" s="132"/>
      <c r="F44" s="138"/>
      <c r="G44" s="132"/>
      <c r="H44" s="125"/>
    </row>
    <row r="45" spans="1:8" ht="14.4" x14ac:dyDescent="0.55000000000000004">
      <c r="A45" s="43" t="s">
        <v>18</v>
      </c>
      <c r="B45" s="58">
        <f>SUM(B6:B44)</f>
        <v>49401200</v>
      </c>
      <c r="C45" s="133">
        <f t="shared" ref="C45:G45" si="3">SUM(C6:C44)</f>
        <v>41167.666666666672</v>
      </c>
      <c r="D45" s="139">
        <f t="shared" si="3"/>
        <v>151449480</v>
      </c>
      <c r="E45" s="133">
        <f t="shared" si="3"/>
        <v>126207.9</v>
      </c>
      <c r="F45" s="139">
        <f t="shared" si="3"/>
        <v>155568175.99999997</v>
      </c>
      <c r="G45" s="133">
        <f t="shared" si="3"/>
        <v>129640.14666666665</v>
      </c>
      <c r="H45" s="115"/>
    </row>
    <row r="46" spans="1:8" ht="14.7" thickBot="1" x14ac:dyDescent="0.6">
      <c r="A46" s="44" t="s">
        <v>17</v>
      </c>
      <c r="B46" s="59">
        <f>B45*5%</f>
        <v>2470060</v>
      </c>
      <c r="C46" s="134">
        <f t="shared" ref="C46:G46" si="4">C45*5%</f>
        <v>2058.3833333333337</v>
      </c>
      <c r="D46" s="140">
        <f t="shared" si="4"/>
        <v>7572474</v>
      </c>
      <c r="E46" s="134">
        <f t="shared" si="4"/>
        <v>6310.3950000000004</v>
      </c>
      <c r="F46" s="140">
        <f t="shared" si="4"/>
        <v>7778408.7999999989</v>
      </c>
      <c r="G46" s="134">
        <f t="shared" si="4"/>
        <v>6482.007333333333</v>
      </c>
      <c r="H46" s="123" t="s">
        <v>37</v>
      </c>
    </row>
    <row r="47" spans="1:8" ht="14.7" thickBot="1" x14ac:dyDescent="0.6">
      <c r="A47" s="73" t="s">
        <v>195</v>
      </c>
      <c r="B47" s="60">
        <f>SUM(B45:B46)</f>
        <v>51871260</v>
      </c>
      <c r="C47" s="135">
        <f t="shared" ref="C47:G47" si="5">SUM(C45:C46)</f>
        <v>43226.05</v>
      </c>
      <c r="D47" s="141">
        <f t="shared" si="5"/>
        <v>159021954</v>
      </c>
      <c r="E47" s="135">
        <f t="shared" si="5"/>
        <v>132518.29499999998</v>
      </c>
      <c r="F47" s="141">
        <f t="shared" si="5"/>
        <v>163346584.79999998</v>
      </c>
      <c r="G47" s="135">
        <f t="shared" si="5"/>
        <v>136122.15399999998</v>
      </c>
      <c r="H47" s="126"/>
    </row>
    <row r="48" spans="1:8" ht="14.7" hidden="1" thickBot="1" x14ac:dyDescent="0.6">
      <c r="A48" s="74" t="s">
        <v>196</v>
      </c>
      <c r="B48" s="61">
        <f>B47/1200</f>
        <v>43226.05</v>
      </c>
      <c r="C48" s="136">
        <v>42752.29</v>
      </c>
      <c r="D48" s="142">
        <f t="shared" ref="D48:F48" si="6">D47/1200</f>
        <v>132518.29500000001</v>
      </c>
      <c r="E48" s="136">
        <v>142929.77999999997</v>
      </c>
      <c r="F48" s="142">
        <f t="shared" si="6"/>
        <v>136122.15399999998</v>
      </c>
      <c r="G48" s="136">
        <v>146531.82249999995</v>
      </c>
      <c r="H48" s="127"/>
    </row>
    <row r="49" spans="1:7" ht="14.7" thickBot="1" x14ac:dyDescent="0.6">
      <c r="A49" s="47" t="s">
        <v>201</v>
      </c>
      <c r="B49" s="97">
        <f>(31400-B48)*1200</f>
        <v>-14191260.000000004</v>
      </c>
      <c r="C49" s="177">
        <f>B49/1200</f>
        <v>-11826.050000000003</v>
      </c>
      <c r="D49" s="143">
        <f>B49-D47</f>
        <v>-173213214</v>
      </c>
      <c r="E49" s="178">
        <f>D49/1200</f>
        <v>-144344.345</v>
      </c>
      <c r="F49" s="143">
        <f>D49-F47</f>
        <v>-336559798.79999995</v>
      </c>
      <c r="G49" s="178">
        <f>F49/1200</f>
        <v>-280466.49899999995</v>
      </c>
    </row>
    <row r="50" spans="1:7" ht="14.4" hidden="1" x14ac:dyDescent="0.55000000000000004">
      <c r="A50" s="145" t="s">
        <v>202</v>
      </c>
      <c r="B50" s="146">
        <f>B49/1200</f>
        <v>-11826.050000000003</v>
      </c>
      <c r="C50" s="147"/>
      <c r="D50" s="146">
        <f t="shared" ref="D50:F50" si="7">D49/1200</f>
        <v>-144344.345</v>
      </c>
      <c r="E50" s="147"/>
      <c r="F50" s="146">
        <f t="shared" si="7"/>
        <v>-280466.49899999995</v>
      </c>
      <c r="G50" s="144"/>
    </row>
    <row r="51" spans="1:7" ht="14.4" thickBot="1" x14ac:dyDescent="0.6">
      <c r="A51" s="148"/>
      <c r="B51" s="149"/>
      <c r="C51" s="150"/>
      <c r="D51" s="149"/>
      <c r="E51" s="150"/>
      <c r="F51" s="149"/>
      <c r="G51" s="150"/>
    </row>
    <row r="52" spans="1:7" ht="14.7" thickBot="1" x14ac:dyDescent="0.6">
      <c r="A52" s="98" t="s">
        <v>206</v>
      </c>
      <c r="B52" s="181">
        <v>50000</v>
      </c>
      <c r="C52" s="182"/>
      <c r="D52" s="181">
        <f>-D50-B52</f>
        <v>94344.345000000001</v>
      </c>
      <c r="E52" s="182"/>
      <c r="F52" s="181">
        <f>-F50-D52-B52</f>
        <v>136122.15399999995</v>
      </c>
      <c r="G52" s="182"/>
    </row>
  </sheetData>
  <mergeCells count="6">
    <mergeCell ref="B4:C4"/>
    <mergeCell ref="D4:E4"/>
    <mergeCell ref="F4:G4"/>
    <mergeCell ref="B52:C52"/>
    <mergeCell ref="D52:E52"/>
    <mergeCell ref="F52:G52"/>
  </mergeCells>
  <pageMargins left="0.45" right="0.2" top="0.5" bottom="0.25" header="0.3" footer="0.3"/>
  <pageSetup paperSize="9" scale="9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4" sqref="A4"/>
    </sheetView>
  </sheetViews>
  <sheetFormatPr defaultRowHeight="14.4" x14ac:dyDescent="0.55000000000000004"/>
  <cols>
    <col min="1" max="1" width="42.15625" bestFit="1" customWidth="1"/>
    <col min="2" max="2" width="13.26171875" style="2" bestFit="1" customWidth="1"/>
    <col min="3" max="3" width="16" style="2" bestFit="1" customWidth="1"/>
    <col min="4" max="4" width="12.578125" style="2" bestFit="1" customWidth="1"/>
    <col min="5" max="5" width="16" style="163" bestFit="1" customWidth="1"/>
    <col min="6" max="6" width="12.578125" style="2" bestFit="1" customWidth="1"/>
    <col min="7" max="7" width="16" style="172" bestFit="1" customWidth="1"/>
  </cols>
  <sheetData>
    <row r="1" spans="1:7" x14ac:dyDescent="0.55000000000000004">
      <c r="A1" s="1" t="s">
        <v>0</v>
      </c>
    </row>
    <row r="2" spans="1:7" x14ac:dyDescent="0.55000000000000004">
      <c r="A2" s="1" t="s">
        <v>200</v>
      </c>
    </row>
    <row r="3" spans="1:7" ht="14.7" thickBot="1" x14ac:dyDescent="0.6">
      <c r="A3" s="33" t="s">
        <v>223</v>
      </c>
    </row>
    <row r="4" spans="1:7" ht="14.7" thickBot="1" x14ac:dyDescent="0.6">
      <c r="A4" s="38" t="s">
        <v>1</v>
      </c>
      <c r="B4" s="183">
        <v>42430</v>
      </c>
      <c r="C4" s="184"/>
      <c r="D4" s="183">
        <v>42461</v>
      </c>
      <c r="E4" s="184"/>
      <c r="F4" s="185">
        <v>42491</v>
      </c>
      <c r="G4" s="184"/>
    </row>
    <row r="5" spans="1:7" x14ac:dyDescent="0.55000000000000004">
      <c r="A5" s="105"/>
      <c r="B5" s="151" t="s">
        <v>220</v>
      </c>
      <c r="C5" s="130" t="s">
        <v>221</v>
      </c>
      <c r="D5" s="151" t="s">
        <v>220</v>
      </c>
      <c r="E5" s="164" t="s">
        <v>221</v>
      </c>
      <c r="F5" s="151" t="s">
        <v>220</v>
      </c>
      <c r="G5" s="164" t="s">
        <v>221</v>
      </c>
    </row>
    <row r="6" spans="1:7" x14ac:dyDescent="0.55000000000000004">
      <c r="A6" s="39" t="s">
        <v>2</v>
      </c>
      <c r="B6" s="152">
        <f>800*1200</f>
        <v>960000</v>
      </c>
      <c r="C6" s="153">
        <f>B6/1200</f>
        <v>800</v>
      </c>
      <c r="D6" s="152">
        <f t="shared" ref="D6:F6" si="0">800*1200</f>
        <v>960000</v>
      </c>
      <c r="E6" s="165">
        <f>D6/1200</f>
        <v>800</v>
      </c>
      <c r="F6" s="152">
        <f t="shared" si="0"/>
        <v>960000</v>
      </c>
      <c r="G6" s="173">
        <f>F6/1200</f>
        <v>800</v>
      </c>
    </row>
    <row r="7" spans="1:7" x14ac:dyDescent="0.55000000000000004">
      <c r="A7" s="40" t="s">
        <v>19</v>
      </c>
      <c r="B7" s="154"/>
      <c r="C7" s="153">
        <f t="shared" ref="C7:C21" si="1">B7/1200</f>
        <v>0</v>
      </c>
      <c r="D7" s="154"/>
      <c r="E7" s="165">
        <f t="shared" ref="E7:E21" si="2">D7/1200</f>
        <v>0</v>
      </c>
      <c r="F7" s="154"/>
      <c r="G7" s="174">
        <f t="shared" ref="G7:G21" si="3">F7/1200</f>
        <v>0</v>
      </c>
    </row>
    <row r="8" spans="1:7" x14ac:dyDescent="0.55000000000000004">
      <c r="A8" s="40" t="s">
        <v>4</v>
      </c>
      <c r="B8" s="154">
        <v>60000</v>
      </c>
      <c r="C8" s="153">
        <f t="shared" si="1"/>
        <v>50</v>
      </c>
      <c r="D8" s="154">
        <v>60000</v>
      </c>
      <c r="E8" s="165">
        <f t="shared" si="2"/>
        <v>50</v>
      </c>
      <c r="F8" s="154">
        <v>60000</v>
      </c>
      <c r="G8" s="174">
        <f t="shared" si="3"/>
        <v>50</v>
      </c>
    </row>
    <row r="9" spans="1:7" x14ac:dyDescent="0.55000000000000004">
      <c r="A9" s="40" t="s">
        <v>5</v>
      </c>
      <c r="B9" s="154">
        <v>40000</v>
      </c>
      <c r="C9" s="153">
        <f t="shared" si="1"/>
        <v>33.333333333333336</v>
      </c>
      <c r="D9" s="154">
        <v>40000</v>
      </c>
      <c r="E9" s="165">
        <f t="shared" si="2"/>
        <v>33.333333333333336</v>
      </c>
      <c r="F9" s="154">
        <v>40000</v>
      </c>
      <c r="G9" s="174">
        <f t="shared" si="3"/>
        <v>33.333333333333336</v>
      </c>
    </row>
    <row r="10" spans="1:7" x14ac:dyDescent="0.55000000000000004">
      <c r="A10" s="40" t="s">
        <v>6</v>
      </c>
      <c r="B10" s="154"/>
      <c r="C10" s="153">
        <f t="shared" si="1"/>
        <v>0</v>
      </c>
      <c r="D10" s="154"/>
      <c r="E10" s="165">
        <f t="shared" si="2"/>
        <v>0</v>
      </c>
      <c r="F10" s="154"/>
      <c r="G10" s="174">
        <f t="shared" si="3"/>
        <v>0</v>
      </c>
    </row>
    <row r="11" spans="1:7" x14ac:dyDescent="0.55000000000000004">
      <c r="A11" s="40" t="s">
        <v>16</v>
      </c>
      <c r="B11" s="154"/>
      <c r="C11" s="153">
        <f t="shared" si="1"/>
        <v>0</v>
      </c>
      <c r="D11" s="154"/>
      <c r="E11" s="165">
        <f t="shared" si="2"/>
        <v>0</v>
      </c>
      <c r="F11" s="154"/>
      <c r="G11" s="174">
        <f t="shared" si="3"/>
        <v>0</v>
      </c>
    </row>
    <row r="12" spans="1:7" x14ac:dyDescent="0.55000000000000004">
      <c r="A12" s="40" t="s">
        <v>7</v>
      </c>
      <c r="B12" s="154">
        <v>150000</v>
      </c>
      <c r="C12" s="153">
        <f t="shared" si="1"/>
        <v>125</v>
      </c>
      <c r="D12" s="154">
        <v>150000</v>
      </c>
      <c r="E12" s="165">
        <f t="shared" si="2"/>
        <v>125</v>
      </c>
      <c r="F12" s="154">
        <v>150000</v>
      </c>
      <c r="G12" s="174">
        <f t="shared" si="3"/>
        <v>125</v>
      </c>
    </row>
    <row r="13" spans="1:7" x14ac:dyDescent="0.55000000000000004">
      <c r="A13" s="40" t="s">
        <v>8</v>
      </c>
      <c r="B13" s="154">
        <v>35000</v>
      </c>
      <c r="C13" s="153">
        <f t="shared" si="1"/>
        <v>29.166666666666668</v>
      </c>
      <c r="D13" s="154">
        <v>35000</v>
      </c>
      <c r="E13" s="165">
        <f t="shared" si="2"/>
        <v>29.166666666666668</v>
      </c>
      <c r="F13" s="154">
        <v>35000</v>
      </c>
      <c r="G13" s="174">
        <f t="shared" si="3"/>
        <v>29.166666666666668</v>
      </c>
    </row>
    <row r="14" spans="1:7" x14ac:dyDescent="0.55000000000000004">
      <c r="A14" s="40" t="s">
        <v>9</v>
      </c>
      <c r="B14" s="154"/>
      <c r="C14" s="153">
        <f t="shared" si="1"/>
        <v>0</v>
      </c>
      <c r="D14" s="154"/>
      <c r="E14" s="165">
        <f t="shared" si="2"/>
        <v>0</v>
      </c>
      <c r="F14" s="154"/>
      <c r="G14" s="174">
        <f t="shared" si="3"/>
        <v>0</v>
      </c>
    </row>
    <row r="15" spans="1:7" x14ac:dyDescent="0.55000000000000004">
      <c r="A15" s="40" t="s">
        <v>10</v>
      </c>
      <c r="B15" s="154"/>
      <c r="C15" s="153">
        <f t="shared" si="1"/>
        <v>0</v>
      </c>
      <c r="D15" s="154"/>
      <c r="E15" s="165">
        <f t="shared" si="2"/>
        <v>0</v>
      </c>
      <c r="F15" s="154"/>
      <c r="G15" s="174">
        <f t="shared" si="3"/>
        <v>0</v>
      </c>
    </row>
    <row r="16" spans="1:7" x14ac:dyDescent="0.55000000000000004">
      <c r="A16" s="40" t="s">
        <v>11</v>
      </c>
      <c r="B16" s="154"/>
      <c r="C16" s="153">
        <f t="shared" si="1"/>
        <v>0</v>
      </c>
      <c r="D16" s="154">
        <f>3500*1200</f>
        <v>4200000</v>
      </c>
      <c r="E16" s="165">
        <f t="shared" si="2"/>
        <v>3500</v>
      </c>
      <c r="F16" s="154"/>
      <c r="G16" s="174">
        <f t="shared" si="3"/>
        <v>0</v>
      </c>
    </row>
    <row r="17" spans="1:7" x14ac:dyDescent="0.55000000000000004">
      <c r="A17" s="40" t="s">
        <v>12</v>
      </c>
      <c r="B17" s="154"/>
      <c r="C17" s="153">
        <f t="shared" si="1"/>
        <v>0</v>
      </c>
      <c r="D17" s="154"/>
      <c r="E17" s="165">
        <f t="shared" si="2"/>
        <v>0</v>
      </c>
      <c r="F17" s="154"/>
      <c r="G17" s="174">
        <f t="shared" si="3"/>
        <v>0</v>
      </c>
    </row>
    <row r="18" spans="1:7" x14ac:dyDescent="0.55000000000000004">
      <c r="A18" s="40" t="s">
        <v>13</v>
      </c>
      <c r="B18" s="154"/>
      <c r="C18" s="153">
        <f t="shared" si="1"/>
        <v>0</v>
      </c>
      <c r="D18" s="154"/>
      <c r="E18" s="165">
        <f t="shared" si="2"/>
        <v>0</v>
      </c>
      <c r="F18" s="154"/>
      <c r="G18" s="174">
        <f t="shared" si="3"/>
        <v>0</v>
      </c>
    </row>
    <row r="19" spans="1:7" x14ac:dyDescent="0.55000000000000004">
      <c r="A19" s="40" t="s">
        <v>14</v>
      </c>
      <c r="B19" s="154"/>
      <c r="C19" s="153">
        <f t="shared" si="1"/>
        <v>0</v>
      </c>
      <c r="D19" s="154"/>
      <c r="E19" s="165">
        <f t="shared" si="2"/>
        <v>0</v>
      </c>
      <c r="F19" s="154">
        <f>400*1200</f>
        <v>480000</v>
      </c>
      <c r="G19" s="174">
        <f t="shared" si="3"/>
        <v>400</v>
      </c>
    </row>
    <row r="20" spans="1:7" x14ac:dyDescent="0.55000000000000004">
      <c r="A20" s="40" t="s">
        <v>15</v>
      </c>
      <c r="B20" s="154">
        <v>1000000</v>
      </c>
      <c r="C20" s="153">
        <f t="shared" si="1"/>
        <v>833.33333333333337</v>
      </c>
      <c r="D20" s="154">
        <v>1000000</v>
      </c>
      <c r="E20" s="165">
        <f t="shared" si="2"/>
        <v>833.33333333333337</v>
      </c>
      <c r="F20" s="154">
        <v>1000000</v>
      </c>
      <c r="G20" s="174">
        <f t="shared" si="3"/>
        <v>833.33333333333337</v>
      </c>
    </row>
    <row r="21" spans="1:7" ht="14.7" thickBot="1" x14ac:dyDescent="0.6">
      <c r="A21" s="42" t="s">
        <v>20</v>
      </c>
      <c r="B21" s="155"/>
      <c r="C21" s="153">
        <f t="shared" si="1"/>
        <v>0</v>
      </c>
      <c r="D21" s="155"/>
      <c r="E21" s="165">
        <f t="shared" si="2"/>
        <v>0</v>
      </c>
      <c r="F21" s="155">
        <f>1200*100000*0.1%</f>
        <v>120000</v>
      </c>
      <c r="G21" s="175">
        <f t="shared" si="3"/>
        <v>100</v>
      </c>
    </row>
    <row r="22" spans="1:7" x14ac:dyDescent="0.55000000000000004">
      <c r="A22" s="43" t="s">
        <v>18</v>
      </c>
      <c r="B22" s="156">
        <f t="shared" ref="B22:G22" si="4">SUM(B6:B21)</f>
        <v>2245000</v>
      </c>
      <c r="C22" s="157">
        <f t="shared" si="4"/>
        <v>1870.8333333333335</v>
      </c>
      <c r="D22" s="156">
        <f t="shared" si="4"/>
        <v>6445000</v>
      </c>
      <c r="E22" s="166">
        <f t="shared" si="4"/>
        <v>5370.833333333333</v>
      </c>
      <c r="F22" s="156">
        <f t="shared" si="4"/>
        <v>2845000</v>
      </c>
      <c r="G22" s="166">
        <f t="shared" si="4"/>
        <v>2370.8333333333335</v>
      </c>
    </row>
    <row r="23" spans="1:7" ht="14.7" thickBot="1" x14ac:dyDescent="0.6">
      <c r="A23" s="44" t="s">
        <v>17</v>
      </c>
      <c r="B23" s="158">
        <f>B22*5%</f>
        <v>112250</v>
      </c>
      <c r="C23" s="159">
        <f>C22*5%</f>
        <v>93.541666666666686</v>
      </c>
      <c r="D23" s="158">
        <f t="shared" ref="D23:G23" si="5">D22*5%</f>
        <v>322250</v>
      </c>
      <c r="E23" s="167">
        <f t="shared" si="5"/>
        <v>268.54166666666669</v>
      </c>
      <c r="F23" s="158">
        <f t="shared" si="5"/>
        <v>142250</v>
      </c>
      <c r="G23" s="167">
        <f t="shared" si="5"/>
        <v>118.54166666666669</v>
      </c>
    </row>
    <row r="24" spans="1:7" x14ac:dyDescent="0.55000000000000004">
      <c r="A24" s="45" t="s">
        <v>197</v>
      </c>
      <c r="B24" s="41">
        <f>SUM(B22:B23)</f>
        <v>2357250</v>
      </c>
      <c r="C24" s="160">
        <f>SUM(C22:C23)</f>
        <v>1964.3750000000002</v>
      </c>
      <c r="D24" s="41">
        <f t="shared" ref="D24:G24" si="6">SUM(D22:D23)</f>
        <v>6767250</v>
      </c>
      <c r="E24" s="168">
        <f t="shared" si="6"/>
        <v>5639.375</v>
      </c>
      <c r="F24" s="41">
        <f t="shared" si="6"/>
        <v>2987250</v>
      </c>
      <c r="G24" s="168">
        <f t="shared" si="6"/>
        <v>2489.375</v>
      </c>
    </row>
    <row r="25" spans="1:7" ht="14.7" thickBot="1" x14ac:dyDescent="0.6">
      <c r="A25" s="46" t="s">
        <v>198</v>
      </c>
      <c r="B25" s="48">
        <f>B24/1200</f>
        <v>1964.375</v>
      </c>
      <c r="C25" s="161">
        <f>C24</f>
        <v>1964.3750000000002</v>
      </c>
      <c r="D25" s="48">
        <f t="shared" ref="D25:F25" si="7">D24/1200</f>
        <v>5639.375</v>
      </c>
      <c r="E25" s="169">
        <f>E24</f>
        <v>5639.375</v>
      </c>
      <c r="F25" s="48">
        <f t="shared" si="7"/>
        <v>2489.375</v>
      </c>
      <c r="G25" s="176">
        <f>G24</f>
        <v>2489.375</v>
      </c>
    </row>
    <row r="26" spans="1:7" ht="14.7" thickBot="1" x14ac:dyDescent="0.6">
      <c r="A26" s="47" t="s">
        <v>201</v>
      </c>
      <c r="B26" s="49">
        <f>(96385-B25)*1200</f>
        <v>113304750</v>
      </c>
      <c r="C26" s="162">
        <f>B26/1200</f>
        <v>94420.625</v>
      </c>
      <c r="D26" s="49">
        <f>B26-D24</f>
        <v>106537500</v>
      </c>
      <c r="E26" s="170">
        <f>C26-E24</f>
        <v>88781.25</v>
      </c>
      <c r="F26" s="49">
        <f>D26-F24</f>
        <v>103550250</v>
      </c>
      <c r="G26" s="170">
        <f>E26-G24</f>
        <v>86291.875</v>
      </c>
    </row>
    <row r="27" spans="1:7" ht="14.7" hidden="1" thickBot="1" x14ac:dyDescent="0.6">
      <c r="A27" s="47" t="s">
        <v>202</v>
      </c>
      <c r="B27" s="50">
        <f>B26/1200</f>
        <v>94420.625</v>
      </c>
      <c r="C27" s="104"/>
      <c r="D27" s="51">
        <f t="shared" ref="D27:F27" si="8">D26/1200</f>
        <v>88781.25</v>
      </c>
      <c r="E27" s="171"/>
      <c r="F27" s="52">
        <f t="shared" si="8"/>
        <v>86291.875</v>
      </c>
    </row>
  </sheetData>
  <mergeCells count="3">
    <mergeCell ref="B4:C4"/>
    <mergeCell ref="D4:E4"/>
    <mergeCell ref="F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4" sqref="A4"/>
    </sheetView>
  </sheetViews>
  <sheetFormatPr defaultRowHeight="14.4" x14ac:dyDescent="0.55000000000000004"/>
  <cols>
    <col min="1" max="1" width="22.15625" customWidth="1"/>
    <col min="2" max="2" width="11" bestFit="1" customWidth="1"/>
    <col min="3" max="3" width="9.83984375" bestFit="1" customWidth="1"/>
    <col min="4" max="4" width="9.26171875" bestFit="1" customWidth="1"/>
    <col min="5" max="5" width="27.578125" customWidth="1"/>
  </cols>
  <sheetData>
    <row r="1" spans="1:5" x14ac:dyDescent="0.55000000000000004">
      <c r="A1" s="1" t="s">
        <v>0</v>
      </c>
    </row>
    <row r="2" spans="1:5" x14ac:dyDescent="0.55000000000000004">
      <c r="A2" s="1" t="s">
        <v>38</v>
      </c>
    </row>
    <row r="3" spans="1:5" x14ac:dyDescent="0.55000000000000004">
      <c r="A3" s="33" t="s">
        <v>223</v>
      </c>
    </row>
    <row r="4" spans="1:5" ht="14.7" thickBot="1" x14ac:dyDescent="0.6"/>
    <row r="5" spans="1:5" ht="14.7" thickBot="1" x14ac:dyDescent="0.6">
      <c r="A5" s="62" t="s">
        <v>1</v>
      </c>
      <c r="B5" s="54">
        <v>42430</v>
      </c>
      <c r="C5" s="53">
        <v>42461</v>
      </c>
      <c r="D5" s="75">
        <v>42491</v>
      </c>
      <c r="E5" s="76" t="s">
        <v>28</v>
      </c>
    </row>
    <row r="6" spans="1:5" x14ac:dyDescent="0.55000000000000004">
      <c r="A6" s="81" t="s">
        <v>43</v>
      </c>
      <c r="B6" s="85">
        <v>2000</v>
      </c>
      <c r="C6" s="86"/>
      <c r="D6" s="87"/>
      <c r="E6" s="82" t="s">
        <v>203</v>
      </c>
    </row>
    <row r="7" spans="1:5" x14ac:dyDescent="0.55000000000000004">
      <c r="A7" s="83" t="s">
        <v>204</v>
      </c>
      <c r="B7" s="88">
        <v>7500</v>
      </c>
      <c r="C7" s="89"/>
      <c r="D7" s="90"/>
      <c r="E7" s="84" t="s">
        <v>205</v>
      </c>
    </row>
    <row r="8" spans="1:5" ht="14.7" thickBot="1" x14ac:dyDescent="0.6">
      <c r="A8" s="79" t="s">
        <v>194</v>
      </c>
      <c r="B8" s="91"/>
      <c r="C8" s="92">
        <v>1500</v>
      </c>
      <c r="D8" s="93">
        <v>3000</v>
      </c>
      <c r="E8" s="80"/>
    </row>
    <row r="9" spans="1:5" ht="14.7" thickBot="1" x14ac:dyDescent="0.6">
      <c r="A9" s="77" t="s">
        <v>196</v>
      </c>
      <c r="B9" s="94">
        <f>SUM(B6:B8)</f>
        <v>9500</v>
      </c>
      <c r="C9" s="95">
        <f t="shared" ref="C9:D9" si="0">SUM(C6:C8)</f>
        <v>1500</v>
      </c>
      <c r="D9" s="96">
        <f t="shared" si="0"/>
        <v>3000</v>
      </c>
      <c r="E9" s="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118"/>
  <sheetViews>
    <sheetView tabSelected="1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AP11" sqref="AP11"/>
    </sheetView>
  </sheetViews>
  <sheetFormatPr defaultRowHeight="14.4" outlineLevelCol="1" x14ac:dyDescent="0.55000000000000004"/>
  <cols>
    <col min="1" max="1" width="52" customWidth="1"/>
    <col min="2" max="2" width="14.26171875" hidden="1" customWidth="1"/>
    <col min="3" max="3" width="11.15625" hidden="1" customWidth="1"/>
    <col min="4" max="4" width="14.26171875" customWidth="1"/>
    <col min="5" max="5" width="8" style="32" bestFit="1" customWidth="1"/>
    <col min="6" max="7" width="14.26171875" customWidth="1"/>
    <col min="8" max="8" width="12.83984375" bestFit="1" customWidth="1"/>
    <col min="9" max="9" width="11.578125" bestFit="1" customWidth="1"/>
    <col min="10" max="10" width="12.578125" bestFit="1" customWidth="1"/>
    <col min="11" max="11" width="12.578125" customWidth="1"/>
    <col min="12" max="12" width="20.15625" customWidth="1"/>
    <col min="13" max="14" width="14.83984375" hidden="1" customWidth="1"/>
    <col min="15" max="22" width="15.15625" hidden="1" customWidth="1"/>
    <col min="23" max="23" width="10.578125" hidden="1" customWidth="1"/>
    <col min="24" max="39" width="9.15625" hidden="1" customWidth="1" outlineLevel="1"/>
    <col min="40" max="40" width="7" hidden="1" customWidth="1" outlineLevel="1"/>
    <col min="41" max="43" width="9.15625" style="31" customWidth="1" outlineLevel="1"/>
    <col min="44" max="98" width="9.15625" hidden="1" customWidth="1" outlineLevel="1"/>
    <col min="99" max="99" width="8.578125" hidden="1" customWidth="1" outlineLevel="1"/>
    <col min="100" max="101" width="0" hidden="1" customWidth="1"/>
    <col min="102" max="118" width="9.15625" hidden="1" customWidth="1" outlineLevel="1"/>
    <col min="119" max="119" width="14.26171875" bestFit="1" customWidth="1" outlineLevel="1"/>
    <col min="120" max="121" width="15.26171875" bestFit="1" customWidth="1" outlineLevel="1"/>
    <col min="122" max="176" width="9.15625" hidden="1" customWidth="1" outlineLevel="1"/>
    <col min="177" max="177" width="0" hidden="1" customWidth="1"/>
  </cols>
  <sheetData>
    <row r="1" spans="1:177" x14ac:dyDescent="0.55000000000000004">
      <c r="A1" s="9" t="s">
        <v>52</v>
      </c>
      <c r="B1" s="9" t="s">
        <v>53</v>
      </c>
      <c r="C1" s="9" t="s">
        <v>54</v>
      </c>
      <c r="D1" s="9" t="s">
        <v>55</v>
      </c>
      <c r="E1" s="10" t="s">
        <v>56</v>
      </c>
      <c r="F1" s="9" t="s">
        <v>57</v>
      </c>
      <c r="G1" s="9" t="s">
        <v>58</v>
      </c>
      <c r="H1" s="9" t="s">
        <v>59</v>
      </c>
      <c r="I1" s="9" t="s">
        <v>60</v>
      </c>
      <c r="J1" s="9" t="s">
        <v>41</v>
      </c>
      <c r="K1" s="9" t="s">
        <v>61</v>
      </c>
      <c r="L1" s="9" t="s">
        <v>62</v>
      </c>
      <c r="M1" s="9" t="s">
        <v>63</v>
      </c>
      <c r="N1" s="9" t="s">
        <v>64</v>
      </c>
      <c r="O1" s="9" t="s">
        <v>65</v>
      </c>
      <c r="P1" s="9"/>
      <c r="Q1" s="9"/>
      <c r="R1" s="9"/>
      <c r="S1" s="9"/>
      <c r="T1" s="9"/>
      <c r="U1" s="9"/>
      <c r="V1" s="9"/>
      <c r="W1" s="9" t="s">
        <v>66</v>
      </c>
      <c r="X1" s="11">
        <v>41913</v>
      </c>
      <c r="Y1" s="11">
        <v>41944</v>
      </c>
      <c r="Z1" s="11">
        <v>41974</v>
      </c>
      <c r="AA1" s="11">
        <v>42005</v>
      </c>
      <c r="AB1" s="11">
        <v>42036</v>
      </c>
      <c r="AC1" s="11">
        <v>42064</v>
      </c>
      <c r="AD1" s="11">
        <v>42095</v>
      </c>
      <c r="AE1" s="11">
        <v>42125</v>
      </c>
      <c r="AF1" s="11">
        <v>42156</v>
      </c>
      <c r="AG1" s="11">
        <v>42186</v>
      </c>
      <c r="AH1" s="11">
        <v>42217</v>
      </c>
      <c r="AI1" s="11">
        <v>42248</v>
      </c>
      <c r="AJ1" s="11">
        <v>42278</v>
      </c>
      <c r="AK1" s="11">
        <v>42309</v>
      </c>
      <c r="AL1" s="11">
        <v>42339</v>
      </c>
      <c r="AM1" s="11">
        <v>42370</v>
      </c>
      <c r="AN1" s="11">
        <v>42401</v>
      </c>
      <c r="AO1" s="179">
        <v>42430</v>
      </c>
      <c r="AP1" s="179">
        <v>42461</v>
      </c>
      <c r="AQ1" s="179">
        <v>42491</v>
      </c>
      <c r="AR1" s="11">
        <v>42522</v>
      </c>
      <c r="AS1" s="11">
        <v>42552</v>
      </c>
      <c r="AT1" s="11">
        <v>42583</v>
      </c>
      <c r="AU1" s="11">
        <v>42614</v>
      </c>
      <c r="AV1" s="11">
        <v>42644</v>
      </c>
      <c r="AW1" s="11">
        <v>42675</v>
      </c>
      <c r="AX1" s="11">
        <v>42705</v>
      </c>
      <c r="AY1" s="11">
        <v>42736</v>
      </c>
      <c r="AZ1" s="11">
        <v>42767</v>
      </c>
      <c r="BA1" s="11">
        <v>42795</v>
      </c>
      <c r="BB1" s="11">
        <v>42826</v>
      </c>
      <c r="BC1" s="11">
        <v>42856</v>
      </c>
      <c r="BD1" s="11">
        <v>42887</v>
      </c>
      <c r="BE1" s="11">
        <v>42917</v>
      </c>
      <c r="BF1" s="11">
        <v>42948</v>
      </c>
      <c r="BG1" s="11">
        <v>42979</v>
      </c>
      <c r="BH1" s="11">
        <v>43009</v>
      </c>
      <c r="BI1" s="11">
        <v>43040</v>
      </c>
      <c r="BJ1" s="11">
        <v>43070</v>
      </c>
      <c r="BK1" s="11">
        <v>43101</v>
      </c>
      <c r="BL1" s="11">
        <v>43132</v>
      </c>
      <c r="BM1" s="11">
        <v>43160</v>
      </c>
      <c r="BN1" s="11">
        <v>43191</v>
      </c>
      <c r="BO1" s="11">
        <v>43221</v>
      </c>
      <c r="BP1" s="11">
        <v>43252</v>
      </c>
      <c r="BQ1" s="11">
        <v>43282</v>
      </c>
      <c r="BR1" s="11">
        <v>43313</v>
      </c>
      <c r="BS1" s="11">
        <v>43344</v>
      </c>
      <c r="BT1" s="11">
        <v>43374</v>
      </c>
      <c r="BU1" s="11">
        <v>43405</v>
      </c>
      <c r="BV1" s="11">
        <v>43435</v>
      </c>
      <c r="BW1" s="11">
        <v>43466</v>
      </c>
      <c r="BX1" s="11">
        <v>43497</v>
      </c>
      <c r="BY1" s="11">
        <v>43525</v>
      </c>
      <c r="BZ1" s="11">
        <v>43556</v>
      </c>
      <c r="CA1" s="11">
        <v>43586</v>
      </c>
      <c r="CB1" s="11">
        <v>43617</v>
      </c>
      <c r="CC1" s="11">
        <v>43647</v>
      </c>
      <c r="CD1" s="11">
        <v>43678</v>
      </c>
      <c r="CE1" s="11">
        <v>43709</v>
      </c>
      <c r="CF1" s="11">
        <v>43739</v>
      </c>
      <c r="CG1" s="11">
        <v>43770</v>
      </c>
      <c r="CH1" s="11">
        <v>43800</v>
      </c>
      <c r="CI1" s="11">
        <v>43831</v>
      </c>
      <c r="CJ1" s="11">
        <v>43862</v>
      </c>
      <c r="CK1" s="11">
        <v>43891</v>
      </c>
      <c r="CL1" s="11">
        <v>43922</v>
      </c>
      <c r="CM1" s="11">
        <v>43952</v>
      </c>
      <c r="CN1" s="11">
        <v>43983</v>
      </c>
      <c r="CO1" s="11">
        <v>44013</v>
      </c>
      <c r="CP1" s="11">
        <v>44044</v>
      </c>
      <c r="CQ1" s="11">
        <v>44075</v>
      </c>
      <c r="CR1" s="11">
        <v>44105</v>
      </c>
      <c r="CS1" s="11">
        <v>44136</v>
      </c>
      <c r="CT1" s="11">
        <v>44166</v>
      </c>
      <c r="CU1" s="11">
        <v>44197</v>
      </c>
      <c r="CV1" s="11"/>
      <c r="CW1" s="9" t="s">
        <v>67</v>
      </c>
      <c r="CX1" s="11">
        <v>41913</v>
      </c>
      <c r="CY1" s="11">
        <v>41944</v>
      </c>
      <c r="CZ1" s="11">
        <v>41974</v>
      </c>
      <c r="DA1" s="11">
        <v>42005</v>
      </c>
      <c r="DB1" s="11">
        <v>42036</v>
      </c>
      <c r="DC1" s="11">
        <v>42064</v>
      </c>
      <c r="DD1" s="11">
        <v>42095</v>
      </c>
      <c r="DE1" s="11">
        <v>42125</v>
      </c>
      <c r="DF1" s="11">
        <v>42156</v>
      </c>
      <c r="DG1" s="11">
        <v>42186</v>
      </c>
      <c r="DH1" s="11">
        <v>42217</v>
      </c>
      <c r="DI1" s="11">
        <v>42248</v>
      </c>
      <c r="DJ1" s="11">
        <v>42278</v>
      </c>
      <c r="DK1" s="11">
        <v>42309</v>
      </c>
      <c r="DL1" s="11">
        <v>42339</v>
      </c>
      <c r="DM1" s="11">
        <v>42370</v>
      </c>
      <c r="DN1" s="11">
        <v>42401</v>
      </c>
      <c r="DO1" s="11">
        <v>42430</v>
      </c>
      <c r="DP1" s="11">
        <v>42461</v>
      </c>
      <c r="DQ1" s="11">
        <v>42491</v>
      </c>
      <c r="DR1" s="11">
        <v>42522</v>
      </c>
      <c r="DS1" s="11">
        <v>42552</v>
      </c>
      <c r="DT1" s="11">
        <v>42583</v>
      </c>
      <c r="DU1" s="11">
        <v>42614</v>
      </c>
      <c r="DV1" s="11">
        <v>42644</v>
      </c>
      <c r="DW1" s="11">
        <v>42675</v>
      </c>
      <c r="DX1" s="11">
        <v>42705</v>
      </c>
      <c r="DY1" s="11">
        <v>42736</v>
      </c>
      <c r="DZ1" s="11">
        <v>42767</v>
      </c>
      <c r="EA1" s="11">
        <v>42795</v>
      </c>
      <c r="EB1" s="11">
        <v>42826</v>
      </c>
      <c r="EC1" s="11">
        <v>42856</v>
      </c>
      <c r="ED1" s="11">
        <v>42887</v>
      </c>
      <c r="EE1" s="11">
        <v>42917</v>
      </c>
      <c r="EF1" s="11">
        <v>42948</v>
      </c>
      <c r="EG1" s="11">
        <v>42979</v>
      </c>
      <c r="EH1" s="11">
        <v>43009</v>
      </c>
      <c r="EI1" s="11">
        <v>43040</v>
      </c>
      <c r="EJ1" s="11">
        <v>43070</v>
      </c>
      <c r="EK1" s="11">
        <v>43101</v>
      </c>
      <c r="EL1" s="11">
        <v>43132</v>
      </c>
      <c r="EM1" s="11">
        <v>43160</v>
      </c>
      <c r="EN1" s="11">
        <v>43191</v>
      </c>
      <c r="EO1" s="11">
        <v>43221</v>
      </c>
      <c r="EP1" s="11">
        <v>43252</v>
      </c>
      <c r="EQ1" s="11">
        <v>43282</v>
      </c>
      <c r="ER1" s="11">
        <v>43313</v>
      </c>
      <c r="ES1" s="11">
        <v>43344</v>
      </c>
      <c r="ET1" s="11">
        <v>43374</v>
      </c>
      <c r="EU1" s="11">
        <v>43405</v>
      </c>
      <c r="EV1" s="11">
        <v>43435</v>
      </c>
      <c r="EW1" s="11">
        <v>43466</v>
      </c>
      <c r="EX1" s="11">
        <v>43497</v>
      </c>
      <c r="EY1" s="11">
        <v>43525</v>
      </c>
      <c r="EZ1" s="11">
        <v>43556</v>
      </c>
      <c r="FA1" s="11">
        <v>43586</v>
      </c>
      <c r="FB1" s="11">
        <v>43617</v>
      </c>
      <c r="FC1" s="11">
        <v>43647</v>
      </c>
      <c r="FD1" s="11">
        <v>43678</v>
      </c>
      <c r="FE1" s="11">
        <v>43709</v>
      </c>
      <c r="FF1" s="11">
        <v>43739</v>
      </c>
      <c r="FG1" s="11">
        <v>43770</v>
      </c>
      <c r="FH1" s="11">
        <v>43800</v>
      </c>
      <c r="FI1" s="11">
        <v>43831</v>
      </c>
      <c r="FJ1" s="11">
        <v>43862</v>
      </c>
      <c r="FK1" s="11">
        <v>43891</v>
      </c>
      <c r="FL1" s="11">
        <v>43922</v>
      </c>
      <c r="FM1" s="11">
        <v>43952</v>
      </c>
      <c r="FN1" s="11">
        <v>43983</v>
      </c>
      <c r="FO1" s="11">
        <v>44013</v>
      </c>
      <c r="FP1" s="11">
        <v>44044</v>
      </c>
      <c r="FQ1" s="11">
        <v>44075</v>
      </c>
      <c r="FR1" s="11">
        <v>44105</v>
      </c>
      <c r="FS1" s="11">
        <v>44136</v>
      </c>
      <c r="FT1" s="11">
        <v>44166</v>
      </c>
      <c r="FU1" s="11">
        <v>44197</v>
      </c>
    </row>
    <row r="2" spans="1:177" ht="15" customHeight="1" x14ac:dyDescent="0.55000000000000004">
      <c r="A2" s="12" t="s">
        <v>68</v>
      </c>
      <c r="B2" t="s">
        <v>69</v>
      </c>
      <c r="C2" s="13">
        <v>1</v>
      </c>
      <c r="D2" s="13">
        <v>1500</v>
      </c>
      <c r="E2" s="14">
        <v>0.25</v>
      </c>
      <c r="F2" s="13">
        <f t="shared" ref="F2:F64" si="0">D2+D2*E2</f>
        <v>1875</v>
      </c>
      <c r="G2" s="13">
        <f t="shared" ref="G2:G64" si="1">C2*F2</f>
        <v>1875</v>
      </c>
      <c r="H2" s="15">
        <f>[1]Parameters!$N$2*F2</f>
        <v>37.5</v>
      </c>
      <c r="I2" s="12" t="s">
        <v>70</v>
      </c>
      <c r="J2" s="12" t="s">
        <v>71</v>
      </c>
      <c r="K2" s="12" t="s">
        <v>72</v>
      </c>
      <c r="L2" t="s">
        <v>73</v>
      </c>
      <c r="M2" s="11">
        <v>42370</v>
      </c>
      <c r="N2" s="11">
        <f>MAX(DATE(YEAR(M2),MONTH(M2)+2,1),DATE(2016,3,1))</f>
        <v>42430</v>
      </c>
      <c r="O2" s="16"/>
      <c r="P2" s="16"/>
      <c r="Q2" s="16"/>
      <c r="R2" s="16"/>
      <c r="S2" s="16"/>
      <c r="T2" s="16"/>
      <c r="U2" s="16"/>
      <c r="V2" s="16"/>
      <c r="AM2">
        <f>IF(EOMONTH(AM$1,0)&gt;$N2,$C2,0)</f>
        <v>0</v>
      </c>
      <c r="AN2">
        <f t="shared" ref="AN2:CT6" si="2">IF(EOMONTH(AN$1,0)&gt;$N2,$C2,0)</f>
        <v>0</v>
      </c>
      <c r="AO2" s="31">
        <v>0</v>
      </c>
      <c r="AP2" s="31">
        <v>0</v>
      </c>
      <c r="AQ2" s="31">
        <v>1</v>
      </c>
      <c r="AR2">
        <f t="shared" si="2"/>
        <v>1</v>
      </c>
      <c r="AS2">
        <f t="shared" si="2"/>
        <v>1</v>
      </c>
      <c r="AT2">
        <f t="shared" si="2"/>
        <v>1</v>
      </c>
      <c r="AU2">
        <f t="shared" si="2"/>
        <v>1</v>
      </c>
      <c r="AV2">
        <f t="shared" si="2"/>
        <v>1</v>
      </c>
      <c r="AW2">
        <f t="shared" si="2"/>
        <v>1</v>
      </c>
      <c r="AX2">
        <f t="shared" si="2"/>
        <v>1</v>
      </c>
      <c r="AY2">
        <f t="shared" si="2"/>
        <v>1</v>
      </c>
      <c r="AZ2">
        <f t="shared" si="2"/>
        <v>1</v>
      </c>
      <c r="BA2">
        <f t="shared" si="2"/>
        <v>1</v>
      </c>
      <c r="BB2">
        <f t="shared" si="2"/>
        <v>1</v>
      </c>
      <c r="BC2">
        <f t="shared" si="2"/>
        <v>1</v>
      </c>
      <c r="BD2">
        <f t="shared" si="2"/>
        <v>1</v>
      </c>
      <c r="BE2">
        <f t="shared" si="2"/>
        <v>1</v>
      </c>
      <c r="BF2">
        <f t="shared" si="2"/>
        <v>1</v>
      </c>
      <c r="BG2">
        <f t="shared" si="2"/>
        <v>1</v>
      </c>
      <c r="BH2">
        <f t="shared" si="2"/>
        <v>1</v>
      </c>
      <c r="BI2">
        <f t="shared" si="2"/>
        <v>1</v>
      </c>
      <c r="BJ2">
        <f t="shared" si="2"/>
        <v>1</v>
      </c>
      <c r="BK2">
        <f t="shared" si="2"/>
        <v>1</v>
      </c>
      <c r="BL2">
        <f t="shared" si="2"/>
        <v>1</v>
      </c>
      <c r="BM2">
        <f t="shared" si="2"/>
        <v>1</v>
      </c>
      <c r="BN2">
        <f t="shared" si="2"/>
        <v>1</v>
      </c>
      <c r="BO2">
        <f t="shared" si="2"/>
        <v>1</v>
      </c>
      <c r="BP2">
        <f t="shared" si="2"/>
        <v>1</v>
      </c>
      <c r="BQ2">
        <f t="shared" si="2"/>
        <v>1</v>
      </c>
      <c r="BR2">
        <f t="shared" si="2"/>
        <v>1</v>
      </c>
      <c r="BS2">
        <f t="shared" si="2"/>
        <v>1</v>
      </c>
      <c r="BT2">
        <f t="shared" si="2"/>
        <v>1</v>
      </c>
      <c r="BU2">
        <f t="shared" si="2"/>
        <v>1</v>
      </c>
      <c r="BV2">
        <f t="shared" si="2"/>
        <v>1</v>
      </c>
      <c r="BW2">
        <f t="shared" si="2"/>
        <v>1</v>
      </c>
      <c r="BX2">
        <f t="shared" si="2"/>
        <v>1</v>
      </c>
      <c r="BY2">
        <f t="shared" si="2"/>
        <v>1</v>
      </c>
      <c r="BZ2">
        <f t="shared" si="2"/>
        <v>1</v>
      </c>
      <c r="CA2">
        <f t="shared" si="2"/>
        <v>1</v>
      </c>
      <c r="CB2">
        <f t="shared" si="2"/>
        <v>1</v>
      </c>
      <c r="CC2">
        <f t="shared" si="2"/>
        <v>1</v>
      </c>
      <c r="CD2">
        <f t="shared" si="2"/>
        <v>1</v>
      </c>
      <c r="CE2">
        <f t="shared" si="2"/>
        <v>1</v>
      </c>
      <c r="CF2">
        <f t="shared" si="2"/>
        <v>1</v>
      </c>
      <c r="CG2">
        <f t="shared" si="2"/>
        <v>1</v>
      </c>
      <c r="CH2">
        <f t="shared" si="2"/>
        <v>1</v>
      </c>
      <c r="CI2">
        <f t="shared" si="2"/>
        <v>1</v>
      </c>
      <c r="CJ2">
        <f t="shared" si="2"/>
        <v>1</v>
      </c>
      <c r="CK2">
        <f t="shared" si="2"/>
        <v>1</v>
      </c>
      <c r="CL2">
        <f t="shared" si="2"/>
        <v>1</v>
      </c>
      <c r="CM2">
        <f t="shared" si="2"/>
        <v>1</v>
      </c>
      <c r="CN2">
        <f t="shared" si="2"/>
        <v>1</v>
      </c>
      <c r="CO2">
        <f t="shared" si="2"/>
        <v>1</v>
      </c>
      <c r="CP2">
        <f t="shared" si="2"/>
        <v>1</v>
      </c>
      <c r="CQ2">
        <f t="shared" si="2"/>
        <v>1</v>
      </c>
      <c r="CR2">
        <f t="shared" si="2"/>
        <v>1</v>
      </c>
      <c r="CS2">
        <f t="shared" si="2"/>
        <v>1</v>
      </c>
      <c r="CT2">
        <f t="shared" si="2"/>
        <v>1</v>
      </c>
      <c r="CX2" s="13">
        <f t="shared" ref="CX2:DM16" si="3">($F2+$H2)*X2</f>
        <v>0</v>
      </c>
      <c r="CY2" s="13">
        <f t="shared" si="3"/>
        <v>0</v>
      </c>
      <c r="CZ2" s="13">
        <f t="shared" si="3"/>
        <v>0</v>
      </c>
      <c r="DA2" s="13">
        <f t="shared" si="3"/>
        <v>0</v>
      </c>
      <c r="DB2" s="13">
        <f t="shared" si="3"/>
        <v>0</v>
      </c>
      <c r="DC2" s="13">
        <f t="shared" si="3"/>
        <v>0</v>
      </c>
      <c r="DD2" s="13">
        <f t="shared" si="3"/>
        <v>0</v>
      </c>
      <c r="DE2" s="13">
        <f t="shared" si="3"/>
        <v>0</v>
      </c>
      <c r="DF2" s="13">
        <f t="shared" si="3"/>
        <v>0</v>
      </c>
      <c r="DG2" s="13">
        <f t="shared" si="3"/>
        <v>0</v>
      </c>
      <c r="DH2" s="13">
        <f t="shared" si="3"/>
        <v>0</v>
      </c>
      <c r="DI2" s="13">
        <f t="shared" si="3"/>
        <v>0</v>
      </c>
      <c r="DJ2" s="13">
        <f t="shared" si="3"/>
        <v>0</v>
      </c>
      <c r="DK2" s="13">
        <f t="shared" si="3"/>
        <v>0</v>
      </c>
      <c r="DL2" s="13">
        <f t="shared" si="3"/>
        <v>0</v>
      </c>
      <c r="DM2" s="13">
        <f t="shared" si="3"/>
        <v>0</v>
      </c>
      <c r="DN2" s="13">
        <f t="shared" ref="DN2:EC16" si="4">($F2+$H2)*AN2</f>
        <v>0</v>
      </c>
      <c r="DO2" s="13">
        <f t="shared" si="4"/>
        <v>0</v>
      </c>
      <c r="DP2" s="13">
        <f t="shared" si="4"/>
        <v>0</v>
      </c>
      <c r="DQ2" s="13">
        <f t="shared" si="4"/>
        <v>1912.5</v>
      </c>
      <c r="DR2" s="13">
        <f t="shared" si="4"/>
        <v>1912.5</v>
      </c>
      <c r="DS2" s="13">
        <f t="shared" si="4"/>
        <v>1912.5</v>
      </c>
      <c r="DT2" s="13">
        <f t="shared" si="4"/>
        <v>1912.5</v>
      </c>
      <c r="DU2" s="13">
        <f t="shared" si="4"/>
        <v>1912.5</v>
      </c>
      <c r="DV2" s="13">
        <f t="shared" si="4"/>
        <v>1912.5</v>
      </c>
      <c r="DW2" s="13">
        <f t="shared" si="4"/>
        <v>1912.5</v>
      </c>
      <c r="DX2" s="13">
        <f t="shared" si="4"/>
        <v>1912.5</v>
      </c>
      <c r="DY2" s="13">
        <f t="shared" si="4"/>
        <v>1912.5</v>
      </c>
      <c r="DZ2" s="13">
        <f t="shared" si="4"/>
        <v>1912.5</v>
      </c>
      <c r="EA2" s="13">
        <f t="shared" si="4"/>
        <v>1912.5</v>
      </c>
      <c r="EB2" s="13">
        <f t="shared" si="4"/>
        <v>1912.5</v>
      </c>
      <c r="EC2" s="13">
        <f t="shared" si="4"/>
        <v>1912.5</v>
      </c>
      <c r="ED2" s="13">
        <f t="shared" ref="ED2:ES16" si="5">($F2+$H2)*BD2</f>
        <v>1912.5</v>
      </c>
      <c r="EE2" s="13">
        <f t="shared" si="5"/>
        <v>1912.5</v>
      </c>
      <c r="EF2" s="13">
        <f t="shared" si="5"/>
        <v>1912.5</v>
      </c>
      <c r="EG2" s="13">
        <f t="shared" si="5"/>
        <v>1912.5</v>
      </c>
      <c r="EH2" s="13">
        <f t="shared" si="5"/>
        <v>1912.5</v>
      </c>
      <c r="EI2" s="13">
        <f t="shared" si="5"/>
        <v>1912.5</v>
      </c>
      <c r="EJ2" s="13">
        <f t="shared" si="5"/>
        <v>1912.5</v>
      </c>
      <c r="EK2" s="13">
        <f t="shared" si="5"/>
        <v>1912.5</v>
      </c>
      <c r="EL2" s="13">
        <f t="shared" si="5"/>
        <v>1912.5</v>
      </c>
      <c r="EM2" s="13">
        <f t="shared" si="5"/>
        <v>1912.5</v>
      </c>
      <c r="EN2" s="13">
        <f t="shared" si="5"/>
        <v>1912.5</v>
      </c>
      <c r="EO2" s="13">
        <f t="shared" si="5"/>
        <v>1912.5</v>
      </c>
      <c r="EP2" s="13">
        <f t="shared" si="5"/>
        <v>1912.5</v>
      </c>
      <c r="EQ2" s="13">
        <f t="shared" si="5"/>
        <v>1912.5</v>
      </c>
      <c r="ER2" s="13">
        <f t="shared" si="5"/>
        <v>1912.5</v>
      </c>
      <c r="ES2" s="13">
        <f t="shared" si="5"/>
        <v>1912.5</v>
      </c>
      <c r="ET2" s="13">
        <f t="shared" ref="ET2:FI16" si="6">($F2+$H2)*BT2</f>
        <v>1912.5</v>
      </c>
      <c r="EU2" s="13">
        <f t="shared" si="6"/>
        <v>1912.5</v>
      </c>
      <c r="EV2" s="13">
        <f t="shared" si="6"/>
        <v>1912.5</v>
      </c>
      <c r="EW2" s="13">
        <f t="shared" si="6"/>
        <v>1912.5</v>
      </c>
      <c r="EX2" s="13">
        <f t="shared" si="6"/>
        <v>1912.5</v>
      </c>
      <c r="EY2" s="13">
        <f t="shared" si="6"/>
        <v>1912.5</v>
      </c>
      <c r="EZ2" s="13">
        <f t="shared" si="6"/>
        <v>1912.5</v>
      </c>
      <c r="FA2" s="13">
        <f t="shared" si="6"/>
        <v>1912.5</v>
      </c>
      <c r="FB2" s="13">
        <f t="shared" si="6"/>
        <v>1912.5</v>
      </c>
      <c r="FC2" s="13">
        <f t="shared" si="6"/>
        <v>1912.5</v>
      </c>
      <c r="FD2" s="13">
        <f t="shared" si="6"/>
        <v>1912.5</v>
      </c>
      <c r="FE2" s="13">
        <f t="shared" si="6"/>
        <v>1912.5</v>
      </c>
      <c r="FF2" s="13">
        <f t="shared" si="6"/>
        <v>1912.5</v>
      </c>
      <c r="FG2" s="13">
        <f t="shared" si="6"/>
        <v>1912.5</v>
      </c>
      <c r="FH2" s="13">
        <f t="shared" si="6"/>
        <v>1912.5</v>
      </c>
      <c r="FI2" s="13">
        <f t="shared" si="6"/>
        <v>1912.5</v>
      </c>
      <c r="FJ2" s="13">
        <f t="shared" ref="FJ2:FT17" si="7">($F2+$H2)*CJ2</f>
        <v>1912.5</v>
      </c>
      <c r="FK2" s="13">
        <f t="shared" si="7"/>
        <v>1912.5</v>
      </c>
      <c r="FL2" s="13">
        <f t="shared" si="7"/>
        <v>1912.5</v>
      </c>
      <c r="FM2" s="13">
        <f t="shared" si="7"/>
        <v>1912.5</v>
      </c>
      <c r="FN2" s="13">
        <f t="shared" si="7"/>
        <v>1912.5</v>
      </c>
      <c r="FO2" s="13">
        <f t="shared" si="7"/>
        <v>1912.5</v>
      </c>
      <c r="FP2" s="13">
        <f t="shared" si="7"/>
        <v>1912.5</v>
      </c>
      <c r="FQ2" s="13">
        <f t="shared" si="7"/>
        <v>1912.5</v>
      </c>
      <c r="FR2" s="13">
        <f t="shared" si="7"/>
        <v>1912.5</v>
      </c>
      <c r="FS2" s="13">
        <f t="shared" si="7"/>
        <v>1912.5</v>
      </c>
      <c r="FT2" s="13">
        <f t="shared" si="7"/>
        <v>1912.5</v>
      </c>
    </row>
    <row r="3" spans="1:177" ht="15" customHeight="1" x14ac:dyDescent="0.55000000000000004">
      <c r="A3" s="12" t="s">
        <v>74</v>
      </c>
      <c r="B3" t="s">
        <v>69</v>
      </c>
      <c r="C3" s="13">
        <v>1</v>
      </c>
      <c r="D3" s="13">
        <v>800</v>
      </c>
      <c r="E3" s="14">
        <v>0.25</v>
      </c>
      <c r="F3" s="13">
        <f t="shared" si="0"/>
        <v>1000</v>
      </c>
      <c r="G3" s="13">
        <f>C3*F3</f>
        <v>1000</v>
      </c>
      <c r="H3" s="15">
        <f>[1]Parameters!$N$2*F3</f>
        <v>20</v>
      </c>
      <c r="I3" s="12" t="s">
        <v>70</v>
      </c>
      <c r="J3" s="12" t="s">
        <v>71</v>
      </c>
      <c r="K3" s="12" t="s">
        <v>72</v>
      </c>
      <c r="L3" t="s">
        <v>75</v>
      </c>
      <c r="M3" s="11">
        <v>42370</v>
      </c>
      <c r="N3" s="11">
        <f t="shared" ref="N3:N65" si="8">MAX(DATE(YEAR(M3),MONTH(M3)+2,1),DATE(2016,3,1))</f>
        <v>42430</v>
      </c>
      <c r="O3" s="16"/>
      <c r="P3" s="16"/>
      <c r="Q3" s="16"/>
      <c r="R3" s="16"/>
      <c r="S3" s="16"/>
      <c r="T3" s="16"/>
      <c r="U3" s="16"/>
      <c r="V3" s="16"/>
      <c r="AM3">
        <f t="shared" ref="AM3:BB17" si="9">IF(EOMONTH(AM$1,0)&gt;$N3,$C3,0)</f>
        <v>0</v>
      </c>
      <c r="AN3">
        <f t="shared" si="9"/>
        <v>0</v>
      </c>
      <c r="AO3" s="31">
        <f t="shared" si="9"/>
        <v>1</v>
      </c>
      <c r="AP3" s="31">
        <f t="shared" si="9"/>
        <v>1</v>
      </c>
      <c r="AQ3" s="31">
        <f t="shared" si="9"/>
        <v>1</v>
      </c>
      <c r="AR3">
        <f t="shared" si="9"/>
        <v>1</v>
      </c>
      <c r="AS3">
        <f t="shared" si="9"/>
        <v>1</v>
      </c>
      <c r="AT3">
        <f t="shared" si="9"/>
        <v>1</v>
      </c>
      <c r="AU3">
        <f t="shared" si="9"/>
        <v>1</v>
      </c>
      <c r="AV3">
        <f t="shared" si="9"/>
        <v>1</v>
      </c>
      <c r="AW3">
        <f t="shared" si="9"/>
        <v>1</v>
      </c>
      <c r="AX3">
        <f t="shared" si="9"/>
        <v>1</v>
      </c>
      <c r="AY3">
        <f t="shared" si="9"/>
        <v>1</v>
      </c>
      <c r="AZ3">
        <f t="shared" si="9"/>
        <v>1</v>
      </c>
      <c r="BA3">
        <f t="shared" si="9"/>
        <v>1</v>
      </c>
      <c r="BB3">
        <f t="shared" si="9"/>
        <v>1</v>
      </c>
      <c r="BC3">
        <f t="shared" si="2"/>
        <v>1</v>
      </c>
      <c r="BD3">
        <f t="shared" si="2"/>
        <v>1</v>
      </c>
      <c r="BE3">
        <f t="shared" si="2"/>
        <v>1</v>
      </c>
      <c r="BF3">
        <f t="shared" si="2"/>
        <v>1</v>
      </c>
      <c r="BG3">
        <f t="shared" si="2"/>
        <v>1</v>
      </c>
      <c r="BH3">
        <f t="shared" si="2"/>
        <v>1</v>
      </c>
      <c r="BI3">
        <f t="shared" si="2"/>
        <v>1</v>
      </c>
      <c r="BJ3">
        <f t="shared" si="2"/>
        <v>1</v>
      </c>
      <c r="BK3">
        <f t="shared" si="2"/>
        <v>1</v>
      </c>
      <c r="BL3">
        <f t="shared" si="2"/>
        <v>1</v>
      </c>
      <c r="BM3">
        <f t="shared" si="2"/>
        <v>1</v>
      </c>
      <c r="BN3">
        <f t="shared" si="2"/>
        <v>1</v>
      </c>
      <c r="BO3">
        <f t="shared" si="2"/>
        <v>1</v>
      </c>
      <c r="BP3">
        <f t="shared" si="2"/>
        <v>1</v>
      </c>
      <c r="BQ3">
        <f t="shared" si="2"/>
        <v>1</v>
      </c>
      <c r="BR3">
        <f t="shared" si="2"/>
        <v>1</v>
      </c>
      <c r="BS3">
        <f t="shared" si="2"/>
        <v>1</v>
      </c>
      <c r="BT3">
        <f t="shared" si="2"/>
        <v>1</v>
      </c>
      <c r="BU3">
        <f t="shared" si="2"/>
        <v>1</v>
      </c>
      <c r="BV3">
        <f t="shared" si="2"/>
        <v>1</v>
      </c>
      <c r="BW3">
        <f t="shared" si="2"/>
        <v>1</v>
      </c>
      <c r="BX3">
        <f t="shared" si="2"/>
        <v>1</v>
      </c>
      <c r="BY3">
        <f t="shared" si="2"/>
        <v>1</v>
      </c>
      <c r="BZ3">
        <f t="shared" si="2"/>
        <v>1</v>
      </c>
      <c r="CA3">
        <f t="shared" si="2"/>
        <v>1</v>
      </c>
      <c r="CB3">
        <f t="shared" si="2"/>
        <v>1</v>
      </c>
      <c r="CC3">
        <f t="shared" si="2"/>
        <v>1</v>
      </c>
      <c r="CD3">
        <f t="shared" si="2"/>
        <v>1</v>
      </c>
      <c r="CE3">
        <f t="shared" si="2"/>
        <v>1</v>
      </c>
      <c r="CF3">
        <f t="shared" si="2"/>
        <v>1</v>
      </c>
      <c r="CG3">
        <f t="shared" si="2"/>
        <v>1</v>
      </c>
      <c r="CH3">
        <f t="shared" si="2"/>
        <v>1</v>
      </c>
      <c r="CI3">
        <f t="shared" si="2"/>
        <v>1</v>
      </c>
      <c r="CJ3">
        <f t="shared" si="2"/>
        <v>1</v>
      </c>
      <c r="CK3">
        <f t="shared" si="2"/>
        <v>1</v>
      </c>
      <c r="CL3">
        <f t="shared" si="2"/>
        <v>1</v>
      </c>
      <c r="CM3">
        <f t="shared" si="2"/>
        <v>1</v>
      </c>
      <c r="CN3">
        <f t="shared" si="2"/>
        <v>1</v>
      </c>
      <c r="CO3">
        <f t="shared" si="2"/>
        <v>1</v>
      </c>
      <c r="CP3">
        <f t="shared" si="2"/>
        <v>1</v>
      </c>
      <c r="CQ3">
        <f t="shared" si="2"/>
        <v>1</v>
      </c>
      <c r="CR3">
        <f t="shared" si="2"/>
        <v>1</v>
      </c>
      <c r="CS3">
        <f t="shared" si="2"/>
        <v>1</v>
      </c>
      <c r="CT3">
        <f t="shared" si="2"/>
        <v>1</v>
      </c>
      <c r="CX3" s="13">
        <f t="shared" si="3"/>
        <v>0</v>
      </c>
      <c r="CY3" s="13">
        <f t="shared" si="3"/>
        <v>0</v>
      </c>
      <c r="CZ3" s="13">
        <f t="shared" si="3"/>
        <v>0</v>
      </c>
      <c r="DA3" s="13">
        <f t="shared" si="3"/>
        <v>0</v>
      </c>
      <c r="DB3" s="13">
        <f t="shared" si="3"/>
        <v>0</v>
      </c>
      <c r="DC3" s="13">
        <f t="shared" si="3"/>
        <v>0</v>
      </c>
      <c r="DD3" s="13">
        <f t="shared" si="3"/>
        <v>0</v>
      </c>
      <c r="DE3" s="13">
        <f t="shared" si="3"/>
        <v>0</v>
      </c>
      <c r="DF3" s="13">
        <f t="shared" si="3"/>
        <v>0</v>
      </c>
      <c r="DG3" s="13">
        <f t="shared" si="3"/>
        <v>0</v>
      </c>
      <c r="DH3" s="13">
        <f t="shared" si="3"/>
        <v>0</v>
      </c>
      <c r="DI3" s="13">
        <f t="shared" si="3"/>
        <v>0</v>
      </c>
      <c r="DJ3" s="13">
        <f t="shared" si="3"/>
        <v>0</v>
      </c>
      <c r="DK3" s="13">
        <f t="shared" si="3"/>
        <v>0</v>
      </c>
      <c r="DL3" s="13">
        <f t="shared" si="3"/>
        <v>0</v>
      </c>
      <c r="DM3" s="13">
        <f t="shared" si="3"/>
        <v>0</v>
      </c>
      <c r="DN3" s="13">
        <f t="shared" si="4"/>
        <v>0</v>
      </c>
      <c r="DO3" s="13">
        <f t="shared" si="4"/>
        <v>1020</v>
      </c>
      <c r="DP3" s="13">
        <f t="shared" si="4"/>
        <v>1020</v>
      </c>
      <c r="DQ3" s="13">
        <f t="shared" si="4"/>
        <v>1020</v>
      </c>
      <c r="DR3" s="13">
        <f t="shared" si="4"/>
        <v>1020</v>
      </c>
      <c r="DS3" s="13">
        <f t="shared" si="4"/>
        <v>1020</v>
      </c>
      <c r="DT3" s="13">
        <f t="shared" si="4"/>
        <v>1020</v>
      </c>
      <c r="DU3" s="13">
        <f t="shared" si="4"/>
        <v>1020</v>
      </c>
      <c r="DV3" s="13">
        <f t="shared" si="4"/>
        <v>1020</v>
      </c>
      <c r="DW3" s="13">
        <f t="shared" si="4"/>
        <v>1020</v>
      </c>
      <c r="DX3" s="13">
        <f t="shared" si="4"/>
        <v>1020</v>
      </c>
      <c r="DY3" s="13">
        <f t="shared" si="4"/>
        <v>1020</v>
      </c>
      <c r="DZ3" s="13">
        <f t="shared" si="4"/>
        <v>1020</v>
      </c>
      <c r="EA3" s="13">
        <f t="shared" si="4"/>
        <v>1020</v>
      </c>
      <c r="EB3" s="13">
        <f t="shared" si="4"/>
        <v>1020</v>
      </c>
      <c r="EC3" s="13">
        <f t="shared" si="4"/>
        <v>1020</v>
      </c>
      <c r="ED3" s="13">
        <f t="shared" si="5"/>
        <v>1020</v>
      </c>
      <c r="EE3" s="13">
        <f t="shared" si="5"/>
        <v>1020</v>
      </c>
      <c r="EF3" s="13">
        <f t="shared" si="5"/>
        <v>1020</v>
      </c>
      <c r="EG3" s="13">
        <f t="shared" si="5"/>
        <v>1020</v>
      </c>
      <c r="EH3" s="13">
        <f t="shared" si="5"/>
        <v>1020</v>
      </c>
      <c r="EI3" s="13">
        <f t="shared" si="5"/>
        <v>1020</v>
      </c>
      <c r="EJ3" s="13">
        <f t="shared" si="5"/>
        <v>1020</v>
      </c>
      <c r="EK3" s="13">
        <f t="shared" si="5"/>
        <v>1020</v>
      </c>
      <c r="EL3" s="13">
        <f t="shared" si="5"/>
        <v>1020</v>
      </c>
      <c r="EM3" s="13">
        <f t="shared" si="5"/>
        <v>1020</v>
      </c>
      <c r="EN3" s="13">
        <f t="shared" si="5"/>
        <v>1020</v>
      </c>
      <c r="EO3" s="13">
        <f t="shared" si="5"/>
        <v>1020</v>
      </c>
      <c r="EP3" s="13">
        <f t="shared" si="5"/>
        <v>1020</v>
      </c>
      <c r="EQ3" s="13">
        <f t="shared" si="5"/>
        <v>1020</v>
      </c>
      <c r="ER3" s="13">
        <f t="shared" si="5"/>
        <v>1020</v>
      </c>
      <c r="ES3" s="13">
        <f t="shared" si="5"/>
        <v>1020</v>
      </c>
      <c r="ET3" s="13">
        <f t="shared" si="6"/>
        <v>1020</v>
      </c>
      <c r="EU3" s="13">
        <f t="shared" si="6"/>
        <v>1020</v>
      </c>
      <c r="EV3" s="13">
        <f t="shared" si="6"/>
        <v>1020</v>
      </c>
      <c r="EW3" s="13">
        <f t="shared" si="6"/>
        <v>1020</v>
      </c>
      <c r="EX3" s="13">
        <f t="shared" si="6"/>
        <v>1020</v>
      </c>
      <c r="EY3" s="13">
        <f t="shared" si="6"/>
        <v>1020</v>
      </c>
      <c r="EZ3" s="13">
        <f t="shared" si="6"/>
        <v>1020</v>
      </c>
      <c r="FA3" s="13">
        <f t="shared" si="6"/>
        <v>1020</v>
      </c>
      <c r="FB3" s="13">
        <f t="shared" si="6"/>
        <v>1020</v>
      </c>
      <c r="FC3" s="13">
        <f t="shared" si="6"/>
        <v>1020</v>
      </c>
      <c r="FD3" s="13">
        <f t="shared" si="6"/>
        <v>1020</v>
      </c>
      <c r="FE3" s="13">
        <f t="shared" si="6"/>
        <v>1020</v>
      </c>
      <c r="FF3" s="13">
        <f t="shared" si="6"/>
        <v>1020</v>
      </c>
      <c r="FG3" s="13">
        <f t="shared" si="6"/>
        <v>1020</v>
      </c>
      <c r="FH3" s="13">
        <f t="shared" si="6"/>
        <v>1020</v>
      </c>
      <c r="FI3" s="13">
        <f t="shared" si="6"/>
        <v>1020</v>
      </c>
      <c r="FJ3" s="13">
        <f t="shared" si="7"/>
        <v>1020</v>
      </c>
      <c r="FK3" s="13">
        <f t="shared" si="7"/>
        <v>1020</v>
      </c>
      <c r="FL3" s="13">
        <f t="shared" si="7"/>
        <v>1020</v>
      </c>
      <c r="FM3" s="13">
        <f t="shared" si="7"/>
        <v>1020</v>
      </c>
      <c r="FN3" s="13">
        <f t="shared" si="7"/>
        <v>1020</v>
      </c>
      <c r="FO3" s="13">
        <f t="shared" si="7"/>
        <v>1020</v>
      </c>
      <c r="FP3" s="13">
        <f t="shared" si="7"/>
        <v>1020</v>
      </c>
      <c r="FQ3" s="13">
        <f t="shared" si="7"/>
        <v>1020</v>
      </c>
      <c r="FR3" s="13">
        <f t="shared" si="7"/>
        <v>1020</v>
      </c>
      <c r="FS3" s="13">
        <f t="shared" si="7"/>
        <v>1020</v>
      </c>
      <c r="FT3" s="13">
        <f t="shared" si="7"/>
        <v>1020</v>
      </c>
    </row>
    <row r="4" spans="1:177" ht="15" customHeight="1" x14ac:dyDescent="0.55000000000000004">
      <c r="A4" s="12" t="s">
        <v>76</v>
      </c>
      <c r="B4" t="s">
        <v>69</v>
      </c>
      <c r="C4" s="13">
        <v>1</v>
      </c>
      <c r="D4" s="13">
        <v>800</v>
      </c>
      <c r="E4" s="14">
        <v>0.25</v>
      </c>
      <c r="F4" s="13">
        <f t="shared" si="0"/>
        <v>1000</v>
      </c>
      <c r="G4" s="13">
        <f>C4*F4</f>
        <v>1000</v>
      </c>
      <c r="H4" s="15">
        <f>[1]Parameters!$N$2*F4</f>
        <v>20</v>
      </c>
      <c r="I4" s="12" t="s">
        <v>70</v>
      </c>
      <c r="J4" s="12" t="s">
        <v>71</v>
      </c>
      <c r="K4" s="12" t="s">
        <v>72</v>
      </c>
      <c r="L4" t="s">
        <v>77</v>
      </c>
      <c r="M4" s="11">
        <v>42370</v>
      </c>
      <c r="N4" s="11">
        <f t="shared" si="8"/>
        <v>42430</v>
      </c>
      <c r="O4" s="16"/>
      <c r="P4" s="16"/>
      <c r="Q4" s="16"/>
      <c r="R4" s="16"/>
      <c r="S4" s="16"/>
      <c r="T4" s="16"/>
      <c r="U4" s="16"/>
      <c r="V4" s="16"/>
      <c r="AM4">
        <f t="shared" si="9"/>
        <v>0</v>
      </c>
      <c r="AN4">
        <f t="shared" si="9"/>
        <v>0</v>
      </c>
      <c r="AO4" s="31">
        <v>0</v>
      </c>
      <c r="AP4" s="31">
        <v>0</v>
      </c>
      <c r="AQ4" s="31">
        <v>0</v>
      </c>
      <c r="AR4">
        <f t="shared" si="9"/>
        <v>1</v>
      </c>
      <c r="AS4">
        <f t="shared" si="9"/>
        <v>1</v>
      </c>
      <c r="AT4">
        <f t="shared" si="9"/>
        <v>1</v>
      </c>
      <c r="AU4">
        <f t="shared" si="9"/>
        <v>1</v>
      </c>
      <c r="AV4">
        <f t="shared" si="9"/>
        <v>1</v>
      </c>
      <c r="AW4">
        <f t="shared" si="9"/>
        <v>1</v>
      </c>
      <c r="AX4">
        <f t="shared" si="9"/>
        <v>1</v>
      </c>
      <c r="AY4">
        <f t="shared" si="9"/>
        <v>1</v>
      </c>
      <c r="AZ4">
        <f t="shared" si="9"/>
        <v>1</v>
      </c>
      <c r="BA4">
        <f t="shared" si="9"/>
        <v>1</v>
      </c>
      <c r="BB4">
        <f t="shared" si="9"/>
        <v>1</v>
      </c>
      <c r="BC4">
        <f t="shared" si="2"/>
        <v>1</v>
      </c>
      <c r="BD4">
        <f t="shared" si="2"/>
        <v>1</v>
      </c>
      <c r="BE4">
        <f t="shared" si="2"/>
        <v>1</v>
      </c>
      <c r="BF4">
        <f t="shared" si="2"/>
        <v>1</v>
      </c>
      <c r="BG4">
        <f t="shared" si="2"/>
        <v>1</v>
      </c>
      <c r="BH4">
        <f t="shared" si="2"/>
        <v>1</v>
      </c>
      <c r="BI4">
        <f t="shared" si="2"/>
        <v>1</v>
      </c>
      <c r="BJ4">
        <f t="shared" si="2"/>
        <v>1</v>
      </c>
      <c r="BK4">
        <f t="shared" si="2"/>
        <v>1</v>
      </c>
      <c r="BL4">
        <f t="shared" si="2"/>
        <v>1</v>
      </c>
      <c r="BM4">
        <f t="shared" si="2"/>
        <v>1</v>
      </c>
      <c r="BN4">
        <f t="shared" si="2"/>
        <v>1</v>
      </c>
      <c r="BO4">
        <f t="shared" si="2"/>
        <v>1</v>
      </c>
      <c r="BP4">
        <f t="shared" si="2"/>
        <v>1</v>
      </c>
      <c r="BQ4">
        <f t="shared" si="2"/>
        <v>1</v>
      </c>
      <c r="BR4">
        <f t="shared" si="2"/>
        <v>1</v>
      </c>
      <c r="BS4">
        <f t="shared" si="2"/>
        <v>1</v>
      </c>
      <c r="BT4">
        <f t="shared" si="2"/>
        <v>1</v>
      </c>
      <c r="BU4">
        <f t="shared" si="2"/>
        <v>1</v>
      </c>
      <c r="BV4">
        <f t="shared" si="2"/>
        <v>1</v>
      </c>
      <c r="BW4">
        <f t="shared" si="2"/>
        <v>1</v>
      </c>
      <c r="BX4">
        <f t="shared" si="2"/>
        <v>1</v>
      </c>
      <c r="BY4">
        <f t="shared" si="2"/>
        <v>1</v>
      </c>
      <c r="BZ4">
        <f t="shared" si="2"/>
        <v>1</v>
      </c>
      <c r="CA4">
        <f t="shared" si="2"/>
        <v>1</v>
      </c>
      <c r="CB4">
        <f t="shared" si="2"/>
        <v>1</v>
      </c>
      <c r="CC4">
        <f t="shared" si="2"/>
        <v>1</v>
      </c>
      <c r="CD4">
        <f t="shared" si="2"/>
        <v>1</v>
      </c>
      <c r="CE4">
        <f t="shared" si="2"/>
        <v>1</v>
      </c>
      <c r="CF4">
        <f t="shared" si="2"/>
        <v>1</v>
      </c>
      <c r="CG4">
        <f t="shared" si="2"/>
        <v>1</v>
      </c>
      <c r="CH4">
        <f t="shared" si="2"/>
        <v>1</v>
      </c>
      <c r="CI4">
        <f t="shared" si="2"/>
        <v>1</v>
      </c>
      <c r="CJ4">
        <f t="shared" si="2"/>
        <v>1</v>
      </c>
      <c r="CK4">
        <f t="shared" si="2"/>
        <v>1</v>
      </c>
      <c r="CL4">
        <f t="shared" si="2"/>
        <v>1</v>
      </c>
      <c r="CM4">
        <f t="shared" si="2"/>
        <v>1</v>
      </c>
      <c r="CN4">
        <f t="shared" si="2"/>
        <v>1</v>
      </c>
      <c r="CO4">
        <f t="shared" si="2"/>
        <v>1</v>
      </c>
      <c r="CP4">
        <f t="shared" si="2"/>
        <v>1</v>
      </c>
      <c r="CQ4">
        <f t="shared" si="2"/>
        <v>1</v>
      </c>
      <c r="CR4">
        <f t="shared" si="2"/>
        <v>1</v>
      </c>
      <c r="CS4">
        <f t="shared" si="2"/>
        <v>1</v>
      </c>
      <c r="CT4">
        <f t="shared" si="2"/>
        <v>1</v>
      </c>
      <c r="CX4" s="13">
        <f t="shared" si="3"/>
        <v>0</v>
      </c>
      <c r="CY4" s="13">
        <f t="shared" si="3"/>
        <v>0</v>
      </c>
      <c r="CZ4" s="13">
        <f t="shared" si="3"/>
        <v>0</v>
      </c>
      <c r="DA4" s="13">
        <f t="shared" si="3"/>
        <v>0</v>
      </c>
      <c r="DB4" s="13">
        <f t="shared" si="3"/>
        <v>0</v>
      </c>
      <c r="DC4" s="13">
        <f t="shared" si="3"/>
        <v>0</v>
      </c>
      <c r="DD4" s="13">
        <f t="shared" si="3"/>
        <v>0</v>
      </c>
      <c r="DE4" s="13">
        <f t="shared" si="3"/>
        <v>0</v>
      </c>
      <c r="DF4" s="13">
        <f t="shared" si="3"/>
        <v>0</v>
      </c>
      <c r="DG4" s="13">
        <f t="shared" si="3"/>
        <v>0</v>
      </c>
      <c r="DH4" s="13">
        <f t="shared" si="3"/>
        <v>0</v>
      </c>
      <c r="DI4" s="13">
        <f t="shared" si="3"/>
        <v>0</v>
      </c>
      <c r="DJ4" s="13">
        <f t="shared" si="3"/>
        <v>0</v>
      </c>
      <c r="DK4" s="13">
        <f t="shared" si="3"/>
        <v>0</v>
      </c>
      <c r="DL4" s="13">
        <f t="shared" si="3"/>
        <v>0</v>
      </c>
      <c r="DM4" s="13">
        <f t="shared" si="3"/>
        <v>0</v>
      </c>
      <c r="DN4" s="13">
        <f t="shared" si="4"/>
        <v>0</v>
      </c>
      <c r="DO4" s="13">
        <f t="shared" si="4"/>
        <v>0</v>
      </c>
      <c r="DP4" s="13">
        <f t="shared" si="4"/>
        <v>0</v>
      </c>
      <c r="DQ4" s="13">
        <f t="shared" si="4"/>
        <v>0</v>
      </c>
      <c r="DR4" s="13">
        <f t="shared" si="4"/>
        <v>1020</v>
      </c>
      <c r="DS4" s="13">
        <f t="shared" si="4"/>
        <v>1020</v>
      </c>
      <c r="DT4" s="13">
        <f t="shared" si="4"/>
        <v>1020</v>
      </c>
      <c r="DU4" s="13">
        <f t="shared" si="4"/>
        <v>1020</v>
      </c>
      <c r="DV4" s="13">
        <f t="shared" si="4"/>
        <v>1020</v>
      </c>
      <c r="DW4" s="13">
        <f t="shared" si="4"/>
        <v>1020</v>
      </c>
      <c r="DX4" s="13">
        <f t="shared" si="4"/>
        <v>1020</v>
      </c>
      <c r="DY4" s="13">
        <f t="shared" si="4"/>
        <v>1020</v>
      </c>
      <c r="DZ4" s="13">
        <f t="shared" si="4"/>
        <v>1020</v>
      </c>
      <c r="EA4" s="13">
        <f t="shared" si="4"/>
        <v>1020</v>
      </c>
      <c r="EB4" s="13">
        <f t="shared" si="4"/>
        <v>1020</v>
      </c>
      <c r="EC4" s="13">
        <f t="shared" si="4"/>
        <v>1020</v>
      </c>
      <c r="ED4" s="13">
        <f t="shared" si="5"/>
        <v>1020</v>
      </c>
      <c r="EE4" s="13">
        <f t="shared" si="5"/>
        <v>1020</v>
      </c>
      <c r="EF4" s="13">
        <f t="shared" si="5"/>
        <v>1020</v>
      </c>
      <c r="EG4" s="13">
        <f t="shared" si="5"/>
        <v>1020</v>
      </c>
      <c r="EH4" s="13">
        <f t="shared" si="5"/>
        <v>1020</v>
      </c>
      <c r="EI4" s="13">
        <f t="shared" si="5"/>
        <v>1020</v>
      </c>
      <c r="EJ4" s="13">
        <f t="shared" si="5"/>
        <v>1020</v>
      </c>
      <c r="EK4" s="13">
        <f t="shared" si="5"/>
        <v>1020</v>
      </c>
      <c r="EL4" s="13">
        <f t="shared" si="5"/>
        <v>1020</v>
      </c>
      <c r="EM4" s="13">
        <f t="shared" si="5"/>
        <v>1020</v>
      </c>
      <c r="EN4" s="13">
        <f t="shared" si="5"/>
        <v>1020</v>
      </c>
      <c r="EO4" s="13">
        <f t="shared" si="5"/>
        <v>1020</v>
      </c>
      <c r="EP4" s="13">
        <f t="shared" si="5"/>
        <v>1020</v>
      </c>
      <c r="EQ4" s="13">
        <f t="shared" si="5"/>
        <v>1020</v>
      </c>
      <c r="ER4" s="13">
        <f t="shared" si="5"/>
        <v>1020</v>
      </c>
      <c r="ES4" s="13">
        <f t="shared" si="5"/>
        <v>1020</v>
      </c>
      <c r="ET4" s="13">
        <f t="shared" si="6"/>
        <v>1020</v>
      </c>
      <c r="EU4" s="13">
        <f t="shared" si="6"/>
        <v>1020</v>
      </c>
      <c r="EV4" s="13">
        <f t="shared" si="6"/>
        <v>1020</v>
      </c>
      <c r="EW4" s="13">
        <f t="shared" si="6"/>
        <v>1020</v>
      </c>
      <c r="EX4" s="13">
        <f t="shared" si="6"/>
        <v>1020</v>
      </c>
      <c r="EY4" s="13">
        <f t="shared" si="6"/>
        <v>1020</v>
      </c>
      <c r="EZ4" s="13">
        <f t="shared" si="6"/>
        <v>1020</v>
      </c>
      <c r="FA4" s="13">
        <f t="shared" si="6"/>
        <v>1020</v>
      </c>
      <c r="FB4" s="13">
        <f t="shared" si="6"/>
        <v>1020</v>
      </c>
      <c r="FC4" s="13">
        <f t="shared" si="6"/>
        <v>1020</v>
      </c>
      <c r="FD4" s="13">
        <f t="shared" si="6"/>
        <v>1020</v>
      </c>
      <c r="FE4" s="13">
        <f t="shared" si="6"/>
        <v>1020</v>
      </c>
      <c r="FF4" s="13">
        <f t="shared" si="6"/>
        <v>1020</v>
      </c>
      <c r="FG4" s="13">
        <f t="shared" si="6"/>
        <v>1020</v>
      </c>
      <c r="FH4" s="13">
        <f t="shared" si="6"/>
        <v>1020</v>
      </c>
      <c r="FI4" s="13">
        <f t="shared" si="6"/>
        <v>1020</v>
      </c>
      <c r="FJ4" s="13">
        <f t="shared" si="7"/>
        <v>1020</v>
      </c>
      <c r="FK4" s="13">
        <f t="shared" si="7"/>
        <v>1020</v>
      </c>
      <c r="FL4" s="13">
        <f t="shared" si="7"/>
        <v>1020</v>
      </c>
      <c r="FM4" s="13">
        <f t="shared" si="7"/>
        <v>1020</v>
      </c>
      <c r="FN4" s="13">
        <f t="shared" si="7"/>
        <v>1020</v>
      </c>
      <c r="FO4" s="13">
        <f t="shared" si="7"/>
        <v>1020</v>
      </c>
      <c r="FP4" s="13">
        <f t="shared" si="7"/>
        <v>1020</v>
      </c>
      <c r="FQ4" s="13">
        <f t="shared" si="7"/>
        <v>1020</v>
      </c>
      <c r="FR4" s="13">
        <f t="shared" si="7"/>
        <v>1020</v>
      </c>
      <c r="FS4" s="13">
        <f t="shared" si="7"/>
        <v>1020</v>
      </c>
      <c r="FT4" s="13">
        <f t="shared" si="7"/>
        <v>1020</v>
      </c>
    </row>
    <row r="5" spans="1:177" ht="15" customHeight="1" x14ac:dyDescent="0.55000000000000004">
      <c r="A5" s="12" t="s">
        <v>78</v>
      </c>
      <c r="B5" t="s">
        <v>69</v>
      </c>
      <c r="C5" s="13">
        <v>0</v>
      </c>
      <c r="D5" s="13">
        <v>1000</v>
      </c>
      <c r="E5" s="14">
        <v>0.25</v>
      </c>
      <c r="F5" s="13">
        <f t="shared" si="0"/>
        <v>1250</v>
      </c>
      <c r="G5" s="13">
        <f>C5*F5</f>
        <v>0</v>
      </c>
      <c r="H5" s="15">
        <f>[1]Parameters!$N$2*F5</f>
        <v>25</v>
      </c>
      <c r="I5" s="12" t="s">
        <v>70</v>
      </c>
      <c r="J5" s="12" t="s">
        <v>71</v>
      </c>
      <c r="K5" s="12" t="s">
        <v>72</v>
      </c>
      <c r="L5" t="s">
        <v>79</v>
      </c>
      <c r="M5" s="11">
        <v>42370</v>
      </c>
      <c r="N5" s="11">
        <f t="shared" si="8"/>
        <v>42430</v>
      </c>
      <c r="O5" s="16"/>
      <c r="P5" s="16"/>
      <c r="Q5" s="16"/>
      <c r="R5" s="16"/>
      <c r="S5" s="16"/>
      <c r="T5" s="16"/>
      <c r="U5" s="16"/>
      <c r="V5" s="16"/>
      <c r="AM5">
        <f t="shared" si="9"/>
        <v>0</v>
      </c>
      <c r="AN5">
        <f t="shared" si="9"/>
        <v>0</v>
      </c>
      <c r="AO5" s="31">
        <f t="shared" si="9"/>
        <v>0</v>
      </c>
      <c r="AP5" s="31">
        <f t="shared" si="9"/>
        <v>0</v>
      </c>
      <c r="AQ5" s="31">
        <f t="shared" si="9"/>
        <v>0</v>
      </c>
      <c r="AR5">
        <f t="shared" si="9"/>
        <v>0</v>
      </c>
      <c r="AS5">
        <f t="shared" si="9"/>
        <v>0</v>
      </c>
      <c r="AT5">
        <f t="shared" si="9"/>
        <v>0</v>
      </c>
      <c r="AU5">
        <f t="shared" si="9"/>
        <v>0</v>
      </c>
      <c r="AV5">
        <f t="shared" si="9"/>
        <v>0</v>
      </c>
      <c r="AW5">
        <f t="shared" si="9"/>
        <v>0</v>
      </c>
      <c r="AX5">
        <f t="shared" si="9"/>
        <v>0</v>
      </c>
      <c r="AY5">
        <f t="shared" si="9"/>
        <v>0</v>
      </c>
      <c r="AZ5">
        <f t="shared" si="9"/>
        <v>0</v>
      </c>
      <c r="BA5">
        <f t="shared" si="9"/>
        <v>0</v>
      </c>
      <c r="BB5">
        <f t="shared" si="9"/>
        <v>0</v>
      </c>
      <c r="BC5">
        <f t="shared" si="2"/>
        <v>0</v>
      </c>
      <c r="BD5">
        <f t="shared" si="2"/>
        <v>0</v>
      </c>
      <c r="BE5">
        <f t="shared" si="2"/>
        <v>0</v>
      </c>
      <c r="BF5">
        <f t="shared" si="2"/>
        <v>0</v>
      </c>
      <c r="BG5">
        <f t="shared" si="2"/>
        <v>0</v>
      </c>
      <c r="BH5">
        <f t="shared" si="2"/>
        <v>0</v>
      </c>
      <c r="BI5">
        <f t="shared" si="2"/>
        <v>0</v>
      </c>
      <c r="BJ5">
        <f t="shared" si="2"/>
        <v>0</v>
      </c>
      <c r="BK5">
        <f t="shared" si="2"/>
        <v>0</v>
      </c>
      <c r="BL5">
        <f t="shared" si="2"/>
        <v>0</v>
      </c>
      <c r="BM5">
        <f t="shared" si="2"/>
        <v>0</v>
      </c>
      <c r="BN5">
        <f t="shared" si="2"/>
        <v>0</v>
      </c>
      <c r="BO5">
        <f t="shared" si="2"/>
        <v>0</v>
      </c>
      <c r="BP5">
        <f t="shared" si="2"/>
        <v>0</v>
      </c>
      <c r="BQ5">
        <f t="shared" si="2"/>
        <v>0</v>
      </c>
      <c r="BR5">
        <f t="shared" si="2"/>
        <v>0</v>
      </c>
      <c r="BS5">
        <f t="shared" si="2"/>
        <v>0</v>
      </c>
      <c r="BT5">
        <f t="shared" si="2"/>
        <v>0</v>
      </c>
      <c r="BU5">
        <f t="shared" si="2"/>
        <v>0</v>
      </c>
      <c r="BV5">
        <f t="shared" si="2"/>
        <v>0</v>
      </c>
      <c r="BW5">
        <f t="shared" si="2"/>
        <v>0</v>
      </c>
      <c r="BX5">
        <f t="shared" si="2"/>
        <v>0</v>
      </c>
      <c r="BY5">
        <f t="shared" si="2"/>
        <v>0</v>
      </c>
      <c r="BZ5">
        <f t="shared" si="2"/>
        <v>0</v>
      </c>
      <c r="CA5">
        <f t="shared" si="2"/>
        <v>0</v>
      </c>
      <c r="CB5">
        <f t="shared" si="2"/>
        <v>0</v>
      </c>
      <c r="CC5">
        <f t="shared" si="2"/>
        <v>0</v>
      </c>
      <c r="CD5">
        <f t="shared" si="2"/>
        <v>0</v>
      </c>
      <c r="CE5">
        <f t="shared" si="2"/>
        <v>0</v>
      </c>
      <c r="CF5">
        <f t="shared" si="2"/>
        <v>0</v>
      </c>
      <c r="CG5">
        <f t="shared" si="2"/>
        <v>0</v>
      </c>
      <c r="CH5">
        <f t="shared" si="2"/>
        <v>0</v>
      </c>
      <c r="CI5">
        <f t="shared" si="2"/>
        <v>0</v>
      </c>
      <c r="CJ5">
        <f t="shared" si="2"/>
        <v>0</v>
      </c>
      <c r="CK5">
        <f t="shared" si="2"/>
        <v>0</v>
      </c>
      <c r="CL5">
        <f t="shared" si="2"/>
        <v>0</v>
      </c>
      <c r="CM5">
        <f t="shared" si="2"/>
        <v>0</v>
      </c>
      <c r="CN5">
        <f t="shared" si="2"/>
        <v>0</v>
      </c>
      <c r="CO5">
        <f t="shared" si="2"/>
        <v>0</v>
      </c>
      <c r="CP5">
        <f t="shared" si="2"/>
        <v>0</v>
      </c>
      <c r="CQ5">
        <f t="shared" si="2"/>
        <v>0</v>
      </c>
      <c r="CR5">
        <f t="shared" si="2"/>
        <v>0</v>
      </c>
      <c r="CS5">
        <f t="shared" si="2"/>
        <v>0</v>
      </c>
      <c r="CT5">
        <f t="shared" si="2"/>
        <v>0</v>
      </c>
      <c r="CX5" s="13">
        <f t="shared" si="3"/>
        <v>0</v>
      </c>
      <c r="CY5" s="13">
        <f t="shared" si="3"/>
        <v>0</v>
      </c>
      <c r="CZ5" s="13">
        <f t="shared" si="3"/>
        <v>0</v>
      </c>
      <c r="DA5" s="13">
        <f t="shared" si="3"/>
        <v>0</v>
      </c>
      <c r="DB5" s="13">
        <f t="shared" si="3"/>
        <v>0</v>
      </c>
      <c r="DC5" s="13">
        <f t="shared" si="3"/>
        <v>0</v>
      </c>
      <c r="DD5" s="13">
        <f t="shared" si="3"/>
        <v>0</v>
      </c>
      <c r="DE5" s="13">
        <f t="shared" si="3"/>
        <v>0</v>
      </c>
      <c r="DF5" s="13">
        <f t="shared" si="3"/>
        <v>0</v>
      </c>
      <c r="DG5" s="13">
        <f t="shared" si="3"/>
        <v>0</v>
      </c>
      <c r="DH5" s="13">
        <f t="shared" si="3"/>
        <v>0</v>
      </c>
      <c r="DI5" s="13">
        <f t="shared" si="3"/>
        <v>0</v>
      </c>
      <c r="DJ5" s="13">
        <f t="shared" si="3"/>
        <v>0</v>
      </c>
      <c r="DK5" s="13">
        <f t="shared" si="3"/>
        <v>0</v>
      </c>
      <c r="DL5" s="13">
        <f t="shared" si="3"/>
        <v>0</v>
      </c>
      <c r="DM5" s="13">
        <f t="shared" si="3"/>
        <v>0</v>
      </c>
      <c r="DN5" s="13">
        <f t="shared" si="4"/>
        <v>0</v>
      </c>
      <c r="DO5" s="13">
        <f t="shared" si="4"/>
        <v>0</v>
      </c>
      <c r="DP5" s="13">
        <f t="shared" si="4"/>
        <v>0</v>
      </c>
      <c r="DQ5" s="13">
        <f t="shared" si="4"/>
        <v>0</v>
      </c>
      <c r="DR5" s="13">
        <f t="shared" si="4"/>
        <v>0</v>
      </c>
      <c r="DS5" s="13">
        <f t="shared" si="4"/>
        <v>0</v>
      </c>
      <c r="DT5" s="13">
        <f t="shared" si="4"/>
        <v>0</v>
      </c>
      <c r="DU5" s="13">
        <f t="shared" si="4"/>
        <v>0</v>
      </c>
      <c r="DV5" s="13">
        <f t="shared" si="4"/>
        <v>0</v>
      </c>
      <c r="DW5" s="13">
        <f t="shared" si="4"/>
        <v>0</v>
      </c>
      <c r="DX5" s="13">
        <f t="shared" si="4"/>
        <v>0</v>
      </c>
      <c r="DY5" s="13">
        <f t="shared" si="4"/>
        <v>0</v>
      </c>
      <c r="DZ5" s="13">
        <f t="shared" si="4"/>
        <v>0</v>
      </c>
      <c r="EA5" s="13">
        <f t="shared" si="4"/>
        <v>0</v>
      </c>
      <c r="EB5" s="13">
        <f t="shared" si="4"/>
        <v>0</v>
      </c>
      <c r="EC5" s="13">
        <f t="shared" si="4"/>
        <v>0</v>
      </c>
      <c r="ED5" s="13">
        <f t="shared" si="5"/>
        <v>0</v>
      </c>
      <c r="EE5" s="13">
        <f t="shared" si="5"/>
        <v>0</v>
      </c>
      <c r="EF5" s="13">
        <f t="shared" si="5"/>
        <v>0</v>
      </c>
      <c r="EG5" s="13">
        <f t="shared" si="5"/>
        <v>0</v>
      </c>
      <c r="EH5" s="13">
        <f t="shared" si="5"/>
        <v>0</v>
      </c>
      <c r="EI5" s="13">
        <f t="shared" si="5"/>
        <v>0</v>
      </c>
      <c r="EJ5" s="13">
        <f t="shared" si="5"/>
        <v>0</v>
      </c>
      <c r="EK5" s="13">
        <f t="shared" si="5"/>
        <v>0</v>
      </c>
      <c r="EL5" s="13">
        <f t="shared" si="5"/>
        <v>0</v>
      </c>
      <c r="EM5" s="13">
        <f t="shared" si="5"/>
        <v>0</v>
      </c>
      <c r="EN5" s="13">
        <f t="shared" si="5"/>
        <v>0</v>
      </c>
      <c r="EO5" s="13">
        <f t="shared" si="5"/>
        <v>0</v>
      </c>
      <c r="EP5" s="13">
        <f t="shared" si="5"/>
        <v>0</v>
      </c>
      <c r="EQ5" s="13">
        <f t="shared" si="5"/>
        <v>0</v>
      </c>
      <c r="ER5" s="13">
        <f t="shared" si="5"/>
        <v>0</v>
      </c>
      <c r="ES5" s="13">
        <f t="shared" si="5"/>
        <v>0</v>
      </c>
      <c r="ET5" s="13">
        <f t="shared" si="6"/>
        <v>0</v>
      </c>
      <c r="EU5" s="13">
        <f t="shared" si="6"/>
        <v>0</v>
      </c>
      <c r="EV5" s="13">
        <f t="shared" si="6"/>
        <v>0</v>
      </c>
      <c r="EW5" s="13">
        <f t="shared" si="6"/>
        <v>0</v>
      </c>
      <c r="EX5" s="13">
        <f t="shared" si="6"/>
        <v>0</v>
      </c>
      <c r="EY5" s="13">
        <f t="shared" si="6"/>
        <v>0</v>
      </c>
      <c r="EZ5" s="13">
        <f t="shared" si="6"/>
        <v>0</v>
      </c>
      <c r="FA5" s="13">
        <f t="shared" si="6"/>
        <v>0</v>
      </c>
      <c r="FB5" s="13">
        <f t="shared" si="6"/>
        <v>0</v>
      </c>
      <c r="FC5" s="13">
        <f t="shared" si="6"/>
        <v>0</v>
      </c>
      <c r="FD5" s="13">
        <f t="shared" si="6"/>
        <v>0</v>
      </c>
      <c r="FE5" s="13">
        <f t="shared" si="6"/>
        <v>0</v>
      </c>
      <c r="FF5" s="13">
        <f t="shared" si="6"/>
        <v>0</v>
      </c>
      <c r="FG5" s="13">
        <f t="shared" si="6"/>
        <v>0</v>
      </c>
      <c r="FH5" s="13">
        <f t="shared" si="6"/>
        <v>0</v>
      </c>
      <c r="FI5" s="13">
        <f t="shared" si="6"/>
        <v>0</v>
      </c>
      <c r="FJ5" s="13">
        <f t="shared" si="7"/>
        <v>0</v>
      </c>
      <c r="FK5" s="13">
        <f t="shared" si="7"/>
        <v>0</v>
      </c>
      <c r="FL5" s="13">
        <f t="shared" si="7"/>
        <v>0</v>
      </c>
      <c r="FM5" s="13">
        <f t="shared" si="7"/>
        <v>0</v>
      </c>
      <c r="FN5" s="13">
        <f t="shared" si="7"/>
        <v>0</v>
      </c>
      <c r="FO5" s="13">
        <f t="shared" si="7"/>
        <v>0</v>
      </c>
      <c r="FP5" s="13">
        <f t="shared" si="7"/>
        <v>0</v>
      </c>
      <c r="FQ5" s="13">
        <f t="shared" si="7"/>
        <v>0</v>
      </c>
      <c r="FR5" s="13">
        <f t="shared" si="7"/>
        <v>0</v>
      </c>
      <c r="FS5" s="13">
        <f t="shared" si="7"/>
        <v>0</v>
      </c>
      <c r="FT5" s="13">
        <f t="shared" si="7"/>
        <v>0</v>
      </c>
    </row>
    <row r="6" spans="1:177" ht="15" customHeight="1" x14ac:dyDescent="0.55000000000000004">
      <c r="A6" s="18" t="s">
        <v>73</v>
      </c>
      <c r="B6" t="s">
        <v>69</v>
      </c>
      <c r="C6" s="13">
        <v>1</v>
      </c>
      <c r="D6" s="13">
        <v>4500</v>
      </c>
      <c r="E6" s="14">
        <v>0.25</v>
      </c>
      <c r="F6" s="13">
        <f t="shared" si="0"/>
        <v>5625</v>
      </c>
      <c r="G6" s="13">
        <f>C6*F6</f>
        <v>5625</v>
      </c>
      <c r="H6" s="15">
        <f>[1]Parameters!$N$2*F6</f>
        <v>112.5</v>
      </c>
      <c r="I6" s="18" t="s">
        <v>70</v>
      </c>
      <c r="J6" s="18" t="s">
        <v>71</v>
      </c>
      <c r="K6" s="18" t="s">
        <v>80</v>
      </c>
      <c r="L6" t="s">
        <v>73</v>
      </c>
      <c r="M6" s="11">
        <v>42370</v>
      </c>
      <c r="N6" s="11">
        <f t="shared" si="8"/>
        <v>42430</v>
      </c>
      <c r="O6" s="16"/>
      <c r="P6" s="16"/>
      <c r="Q6" s="16"/>
      <c r="R6" s="16"/>
      <c r="S6" s="16"/>
      <c r="T6" s="16"/>
      <c r="U6" s="16"/>
      <c r="V6" s="16"/>
      <c r="AM6">
        <f t="shared" si="9"/>
        <v>0</v>
      </c>
      <c r="AN6">
        <f t="shared" si="9"/>
        <v>0</v>
      </c>
      <c r="AO6" s="31">
        <f t="shared" si="9"/>
        <v>1</v>
      </c>
      <c r="AP6" s="31">
        <f t="shared" si="9"/>
        <v>1</v>
      </c>
      <c r="AQ6" s="31">
        <f t="shared" si="9"/>
        <v>1</v>
      </c>
      <c r="AR6">
        <f t="shared" si="9"/>
        <v>1</v>
      </c>
      <c r="AS6">
        <f t="shared" si="9"/>
        <v>1</v>
      </c>
      <c r="AT6">
        <f t="shared" si="9"/>
        <v>1</v>
      </c>
      <c r="AU6">
        <f t="shared" si="9"/>
        <v>1</v>
      </c>
      <c r="AV6">
        <f t="shared" si="9"/>
        <v>1</v>
      </c>
      <c r="AW6">
        <f t="shared" si="9"/>
        <v>1</v>
      </c>
      <c r="AX6">
        <f t="shared" si="9"/>
        <v>1</v>
      </c>
      <c r="AY6">
        <f t="shared" si="9"/>
        <v>1</v>
      </c>
      <c r="AZ6">
        <f t="shared" si="9"/>
        <v>1</v>
      </c>
      <c r="BA6">
        <f t="shared" si="9"/>
        <v>1</v>
      </c>
      <c r="BB6">
        <f t="shared" si="9"/>
        <v>1</v>
      </c>
      <c r="BC6">
        <f t="shared" si="2"/>
        <v>1</v>
      </c>
      <c r="BD6">
        <f t="shared" si="2"/>
        <v>1</v>
      </c>
      <c r="BE6">
        <f t="shared" si="2"/>
        <v>1</v>
      </c>
      <c r="BF6">
        <f t="shared" si="2"/>
        <v>1</v>
      </c>
      <c r="BG6">
        <f t="shared" si="2"/>
        <v>1</v>
      </c>
      <c r="BH6">
        <f t="shared" si="2"/>
        <v>1</v>
      </c>
      <c r="BI6">
        <f t="shared" si="2"/>
        <v>1</v>
      </c>
      <c r="BJ6">
        <f t="shared" si="2"/>
        <v>1</v>
      </c>
      <c r="BK6">
        <f t="shared" si="2"/>
        <v>1</v>
      </c>
      <c r="BL6">
        <f t="shared" si="2"/>
        <v>1</v>
      </c>
      <c r="BM6">
        <f t="shared" si="2"/>
        <v>1</v>
      </c>
      <c r="BN6">
        <f t="shared" si="2"/>
        <v>1</v>
      </c>
      <c r="BO6">
        <f t="shared" si="2"/>
        <v>1</v>
      </c>
      <c r="BP6">
        <f t="shared" si="2"/>
        <v>1</v>
      </c>
      <c r="BQ6">
        <f t="shared" si="2"/>
        <v>1</v>
      </c>
      <c r="BR6">
        <f t="shared" si="2"/>
        <v>1</v>
      </c>
      <c r="BS6">
        <f t="shared" si="2"/>
        <v>1</v>
      </c>
      <c r="BT6">
        <f t="shared" si="2"/>
        <v>1</v>
      </c>
      <c r="BU6">
        <f t="shared" si="2"/>
        <v>1</v>
      </c>
      <c r="BV6">
        <f t="shared" si="2"/>
        <v>1</v>
      </c>
      <c r="BW6">
        <f t="shared" si="2"/>
        <v>1</v>
      </c>
      <c r="BX6">
        <f t="shared" si="2"/>
        <v>1</v>
      </c>
      <c r="BY6">
        <f t="shared" si="2"/>
        <v>1</v>
      </c>
      <c r="BZ6">
        <f t="shared" si="2"/>
        <v>1</v>
      </c>
      <c r="CA6">
        <f t="shared" si="2"/>
        <v>1</v>
      </c>
      <c r="CB6">
        <f t="shared" si="2"/>
        <v>1</v>
      </c>
      <c r="CC6">
        <f t="shared" si="2"/>
        <v>1</v>
      </c>
      <c r="CD6">
        <f t="shared" si="2"/>
        <v>1</v>
      </c>
      <c r="CE6">
        <f t="shared" si="2"/>
        <v>1</v>
      </c>
      <c r="CF6">
        <f t="shared" si="2"/>
        <v>1</v>
      </c>
      <c r="CG6">
        <f t="shared" si="2"/>
        <v>1</v>
      </c>
      <c r="CH6">
        <f t="shared" si="2"/>
        <v>1</v>
      </c>
      <c r="CI6">
        <f t="shared" si="2"/>
        <v>1</v>
      </c>
      <c r="CJ6">
        <f t="shared" si="2"/>
        <v>1</v>
      </c>
      <c r="CK6">
        <f t="shared" si="2"/>
        <v>1</v>
      </c>
      <c r="CL6">
        <f t="shared" si="2"/>
        <v>1</v>
      </c>
      <c r="CM6">
        <f t="shared" si="2"/>
        <v>1</v>
      </c>
      <c r="CN6">
        <f t="shared" si="2"/>
        <v>1</v>
      </c>
      <c r="CO6">
        <f t="shared" si="2"/>
        <v>1</v>
      </c>
      <c r="CP6">
        <f t="shared" si="2"/>
        <v>1</v>
      </c>
      <c r="CQ6">
        <f t="shared" si="2"/>
        <v>1</v>
      </c>
      <c r="CR6">
        <f t="shared" si="2"/>
        <v>1</v>
      </c>
      <c r="CS6">
        <f t="shared" si="2"/>
        <v>1</v>
      </c>
      <c r="CT6">
        <f t="shared" si="2"/>
        <v>1</v>
      </c>
      <c r="CX6" s="13">
        <f t="shared" si="3"/>
        <v>0</v>
      </c>
      <c r="CY6" s="13">
        <f t="shared" si="3"/>
        <v>0</v>
      </c>
      <c r="CZ6" s="13">
        <f t="shared" si="3"/>
        <v>0</v>
      </c>
      <c r="DA6" s="13">
        <f t="shared" si="3"/>
        <v>0</v>
      </c>
      <c r="DB6" s="13">
        <f t="shared" si="3"/>
        <v>0</v>
      </c>
      <c r="DC6" s="13">
        <f t="shared" si="3"/>
        <v>0</v>
      </c>
      <c r="DD6" s="13">
        <f t="shared" si="3"/>
        <v>0</v>
      </c>
      <c r="DE6" s="13">
        <f t="shared" si="3"/>
        <v>0</v>
      </c>
      <c r="DF6" s="13">
        <f t="shared" si="3"/>
        <v>0</v>
      </c>
      <c r="DG6" s="13">
        <f t="shared" si="3"/>
        <v>0</v>
      </c>
      <c r="DH6" s="13">
        <f t="shared" si="3"/>
        <v>0</v>
      </c>
      <c r="DI6" s="13">
        <f t="shared" si="3"/>
        <v>0</v>
      </c>
      <c r="DJ6" s="13">
        <f t="shared" si="3"/>
        <v>0</v>
      </c>
      <c r="DK6" s="13">
        <f t="shared" si="3"/>
        <v>0</v>
      </c>
      <c r="DL6" s="13">
        <f t="shared" si="3"/>
        <v>0</v>
      </c>
      <c r="DM6" s="13">
        <f t="shared" si="3"/>
        <v>0</v>
      </c>
      <c r="DN6" s="13">
        <f t="shared" si="4"/>
        <v>0</v>
      </c>
      <c r="DO6" s="13">
        <f t="shared" si="4"/>
        <v>5737.5</v>
      </c>
      <c r="DP6" s="13">
        <f t="shared" si="4"/>
        <v>5737.5</v>
      </c>
      <c r="DQ6" s="13">
        <f t="shared" si="4"/>
        <v>5737.5</v>
      </c>
      <c r="DR6" s="13">
        <f t="shared" si="4"/>
        <v>5737.5</v>
      </c>
      <c r="DS6" s="13">
        <f t="shared" si="4"/>
        <v>5737.5</v>
      </c>
      <c r="DT6" s="13">
        <f t="shared" si="4"/>
        <v>5737.5</v>
      </c>
      <c r="DU6" s="13">
        <f t="shared" si="4"/>
        <v>5737.5</v>
      </c>
      <c r="DV6" s="13">
        <f t="shared" si="4"/>
        <v>5737.5</v>
      </c>
      <c r="DW6" s="13">
        <f t="shared" si="4"/>
        <v>5737.5</v>
      </c>
      <c r="DX6" s="13">
        <f t="shared" si="4"/>
        <v>5737.5</v>
      </c>
      <c r="DY6" s="13">
        <f t="shared" si="4"/>
        <v>5737.5</v>
      </c>
      <c r="DZ6" s="13">
        <f t="shared" si="4"/>
        <v>5737.5</v>
      </c>
      <c r="EA6" s="13">
        <f t="shared" si="4"/>
        <v>5737.5</v>
      </c>
      <c r="EB6" s="13">
        <f t="shared" si="4"/>
        <v>5737.5</v>
      </c>
      <c r="EC6" s="13">
        <f t="shared" si="4"/>
        <v>5737.5</v>
      </c>
      <c r="ED6" s="13">
        <f t="shared" si="5"/>
        <v>5737.5</v>
      </c>
      <c r="EE6" s="13">
        <f t="shared" si="5"/>
        <v>5737.5</v>
      </c>
      <c r="EF6" s="13">
        <f t="shared" si="5"/>
        <v>5737.5</v>
      </c>
      <c r="EG6" s="13">
        <f t="shared" si="5"/>
        <v>5737.5</v>
      </c>
      <c r="EH6" s="13">
        <f t="shared" si="5"/>
        <v>5737.5</v>
      </c>
      <c r="EI6" s="13">
        <f t="shared" si="5"/>
        <v>5737.5</v>
      </c>
      <c r="EJ6" s="13">
        <f t="shared" si="5"/>
        <v>5737.5</v>
      </c>
      <c r="EK6" s="13">
        <f t="shared" si="5"/>
        <v>5737.5</v>
      </c>
      <c r="EL6" s="13">
        <f t="shared" si="5"/>
        <v>5737.5</v>
      </c>
      <c r="EM6" s="13">
        <f t="shared" si="5"/>
        <v>5737.5</v>
      </c>
      <c r="EN6" s="13">
        <f t="shared" si="5"/>
        <v>5737.5</v>
      </c>
      <c r="EO6" s="13">
        <f t="shared" si="5"/>
        <v>5737.5</v>
      </c>
      <c r="EP6" s="13">
        <f t="shared" si="5"/>
        <v>5737.5</v>
      </c>
      <c r="EQ6" s="13">
        <f t="shared" si="5"/>
        <v>5737.5</v>
      </c>
      <c r="ER6" s="13">
        <f t="shared" si="5"/>
        <v>5737.5</v>
      </c>
      <c r="ES6" s="13">
        <f t="shared" si="5"/>
        <v>5737.5</v>
      </c>
      <c r="ET6" s="13">
        <f t="shared" si="6"/>
        <v>5737.5</v>
      </c>
      <c r="EU6" s="13">
        <f t="shared" si="6"/>
        <v>5737.5</v>
      </c>
      <c r="EV6" s="13">
        <f t="shared" si="6"/>
        <v>5737.5</v>
      </c>
      <c r="EW6" s="13">
        <f t="shared" si="6"/>
        <v>5737.5</v>
      </c>
      <c r="EX6" s="13">
        <f t="shared" si="6"/>
        <v>5737.5</v>
      </c>
      <c r="EY6" s="13">
        <f t="shared" si="6"/>
        <v>5737.5</v>
      </c>
      <c r="EZ6" s="13">
        <f t="shared" si="6"/>
        <v>5737.5</v>
      </c>
      <c r="FA6" s="13">
        <f t="shared" si="6"/>
        <v>5737.5</v>
      </c>
      <c r="FB6" s="13">
        <f t="shared" si="6"/>
        <v>5737.5</v>
      </c>
      <c r="FC6" s="13">
        <f t="shared" si="6"/>
        <v>5737.5</v>
      </c>
      <c r="FD6" s="13">
        <f t="shared" si="6"/>
        <v>5737.5</v>
      </c>
      <c r="FE6" s="13">
        <f t="shared" si="6"/>
        <v>5737.5</v>
      </c>
      <c r="FF6" s="13">
        <f t="shared" si="6"/>
        <v>5737.5</v>
      </c>
      <c r="FG6" s="13">
        <f t="shared" si="6"/>
        <v>5737.5</v>
      </c>
      <c r="FH6" s="13">
        <f t="shared" si="6"/>
        <v>5737.5</v>
      </c>
      <c r="FI6" s="13">
        <f t="shared" si="6"/>
        <v>5737.5</v>
      </c>
      <c r="FJ6" s="13">
        <f t="shared" si="7"/>
        <v>5737.5</v>
      </c>
      <c r="FK6" s="13">
        <f t="shared" si="7"/>
        <v>5737.5</v>
      </c>
      <c r="FL6" s="13">
        <f t="shared" si="7"/>
        <v>5737.5</v>
      </c>
      <c r="FM6" s="13">
        <f t="shared" si="7"/>
        <v>5737.5</v>
      </c>
      <c r="FN6" s="13">
        <f t="shared" si="7"/>
        <v>5737.5</v>
      </c>
      <c r="FO6" s="13">
        <f t="shared" si="7"/>
        <v>5737.5</v>
      </c>
      <c r="FP6" s="13">
        <f t="shared" si="7"/>
        <v>5737.5</v>
      </c>
      <c r="FQ6" s="13">
        <f t="shared" si="7"/>
        <v>5737.5</v>
      </c>
      <c r="FR6" s="13">
        <f t="shared" si="7"/>
        <v>5737.5</v>
      </c>
      <c r="FS6" s="13">
        <f t="shared" si="7"/>
        <v>5737.5</v>
      </c>
      <c r="FT6" s="13">
        <f t="shared" si="7"/>
        <v>5737.5</v>
      </c>
    </row>
    <row r="7" spans="1:177" ht="15" customHeight="1" x14ac:dyDescent="0.55000000000000004">
      <c r="A7" s="18" t="s">
        <v>81</v>
      </c>
      <c r="B7" t="s">
        <v>69</v>
      </c>
      <c r="C7" s="13">
        <v>1</v>
      </c>
      <c r="D7" s="13">
        <v>2400</v>
      </c>
      <c r="E7" s="14">
        <v>0.25</v>
      </c>
      <c r="F7" s="13">
        <f t="shared" si="0"/>
        <v>3000</v>
      </c>
      <c r="G7" s="13">
        <f t="shared" si="1"/>
        <v>3000</v>
      </c>
      <c r="H7" s="15">
        <f>[1]Parameters!$N$2*F7</f>
        <v>60</v>
      </c>
      <c r="I7" s="18" t="s">
        <v>70</v>
      </c>
      <c r="J7" s="18" t="s">
        <v>71</v>
      </c>
      <c r="K7" s="18" t="s">
        <v>80</v>
      </c>
      <c r="L7" t="s">
        <v>75</v>
      </c>
      <c r="M7" s="11">
        <v>42309</v>
      </c>
      <c r="N7" s="11">
        <f t="shared" si="8"/>
        <v>42430</v>
      </c>
      <c r="O7" s="16"/>
      <c r="P7" s="16"/>
      <c r="Q7" s="16"/>
      <c r="R7" s="16"/>
      <c r="S7" s="16"/>
      <c r="T7" s="16"/>
      <c r="U7" s="16"/>
      <c r="V7" s="16"/>
      <c r="AM7">
        <f t="shared" si="9"/>
        <v>0</v>
      </c>
      <c r="AN7">
        <f t="shared" si="9"/>
        <v>0</v>
      </c>
      <c r="AO7" s="31">
        <f t="shared" si="9"/>
        <v>1</v>
      </c>
      <c r="AP7" s="31">
        <f>IF(EOMONTH(AP$1,0)&gt;$N7,$C7,0)</f>
        <v>1</v>
      </c>
      <c r="AQ7" s="31">
        <f t="shared" si="9"/>
        <v>1</v>
      </c>
      <c r="AR7">
        <f t="shared" si="9"/>
        <v>1</v>
      </c>
      <c r="AS7">
        <f t="shared" si="9"/>
        <v>1</v>
      </c>
      <c r="AT7">
        <f t="shared" si="9"/>
        <v>1</v>
      </c>
      <c r="AU7">
        <f t="shared" si="9"/>
        <v>1</v>
      </c>
      <c r="AV7">
        <f t="shared" si="9"/>
        <v>1</v>
      </c>
      <c r="AW7">
        <f t="shared" si="9"/>
        <v>1</v>
      </c>
      <c r="AX7">
        <f t="shared" si="9"/>
        <v>1</v>
      </c>
      <c r="AY7">
        <f t="shared" si="9"/>
        <v>1</v>
      </c>
      <c r="AZ7">
        <f t="shared" si="9"/>
        <v>1</v>
      </c>
      <c r="BA7">
        <f t="shared" si="9"/>
        <v>1</v>
      </c>
      <c r="BB7">
        <f t="shared" si="9"/>
        <v>1</v>
      </c>
      <c r="BC7">
        <f t="shared" ref="BC7:BR22" si="10">IF(EOMONTH(BC$1,0)&gt;$N7,$C7,0)</f>
        <v>1</v>
      </c>
      <c r="BD7">
        <f t="shared" si="10"/>
        <v>1</v>
      </c>
      <c r="BE7">
        <f t="shared" si="10"/>
        <v>1</v>
      </c>
      <c r="BF7">
        <f t="shared" si="10"/>
        <v>1</v>
      </c>
      <c r="BG7">
        <f t="shared" si="10"/>
        <v>1</v>
      </c>
      <c r="BH7">
        <f t="shared" si="10"/>
        <v>1</v>
      </c>
      <c r="BI7">
        <f t="shared" si="10"/>
        <v>1</v>
      </c>
      <c r="BJ7">
        <f t="shared" si="10"/>
        <v>1</v>
      </c>
      <c r="BK7">
        <f t="shared" si="10"/>
        <v>1</v>
      </c>
      <c r="BL7">
        <f t="shared" si="10"/>
        <v>1</v>
      </c>
      <c r="BM7">
        <f t="shared" si="10"/>
        <v>1</v>
      </c>
      <c r="BN7">
        <f t="shared" si="10"/>
        <v>1</v>
      </c>
      <c r="BO7">
        <f t="shared" si="10"/>
        <v>1</v>
      </c>
      <c r="BP7">
        <f t="shared" si="10"/>
        <v>1</v>
      </c>
      <c r="BQ7">
        <f t="shared" si="10"/>
        <v>1</v>
      </c>
      <c r="BR7">
        <f t="shared" si="10"/>
        <v>1</v>
      </c>
      <c r="BS7">
        <f t="shared" ref="BS7:CH22" si="11">IF(EOMONTH(BS$1,0)&gt;$N7,$C7,0)</f>
        <v>1</v>
      </c>
      <c r="BT7">
        <f t="shared" si="11"/>
        <v>1</v>
      </c>
      <c r="BU7">
        <f t="shared" si="11"/>
        <v>1</v>
      </c>
      <c r="BV7">
        <f t="shared" si="11"/>
        <v>1</v>
      </c>
      <c r="BW7">
        <f t="shared" si="11"/>
        <v>1</v>
      </c>
      <c r="BX7">
        <f t="shared" si="11"/>
        <v>1</v>
      </c>
      <c r="BY7">
        <f t="shared" si="11"/>
        <v>1</v>
      </c>
      <c r="BZ7">
        <f t="shared" si="11"/>
        <v>1</v>
      </c>
      <c r="CA7">
        <f t="shared" si="11"/>
        <v>1</v>
      </c>
      <c r="CB7">
        <f t="shared" si="11"/>
        <v>1</v>
      </c>
      <c r="CC7">
        <f t="shared" si="11"/>
        <v>1</v>
      </c>
      <c r="CD7">
        <f t="shared" si="11"/>
        <v>1</v>
      </c>
      <c r="CE7">
        <f t="shared" si="11"/>
        <v>1</v>
      </c>
      <c r="CF7">
        <f t="shared" si="11"/>
        <v>1</v>
      </c>
      <c r="CG7">
        <f t="shared" si="11"/>
        <v>1</v>
      </c>
      <c r="CH7">
        <f t="shared" si="11"/>
        <v>1</v>
      </c>
      <c r="CI7">
        <f t="shared" ref="CI7:CO21" si="12">IF(EOMONTH(CI$1,0)&gt;$N7,$C7,0)</f>
        <v>1</v>
      </c>
      <c r="CJ7">
        <f t="shared" si="12"/>
        <v>1</v>
      </c>
      <c r="CK7">
        <f t="shared" si="12"/>
        <v>1</v>
      </c>
      <c r="CL7">
        <f t="shared" si="12"/>
        <v>1</v>
      </c>
      <c r="CM7">
        <f t="shared" si="12"/>
        <v>1</v>
      </c>
      <c r="CN7">
        <f t="shared" si="12"/>
        <v>1</v>
      </c>
      <c r="CO7">
        <f t="shared" si="12"/>
        <v>1</v>
      </c>
      <c r="CP7">
        <f t="shared" ref="CP7:CT21" si="13">IF(EOMONTH(CP$1,0)&gt;$N7,$C7,0)</f>
        <v>1</v>
      </c>
      <c r="CQ7">
        <f t="shared" si="13"/>
        <v>1</v>
      </c>
      <c r="CR7">
        <f t="shared" si="13"/>
        <v>1</v>
      </c>
      <c r="CS7">
        <f t="shared" si="13"/>
        <v>1</v>
      </c>
      <c r="CT7">
        <f t="shared" si="13"/>
        <v>1</v>
      </c>
      <c r="CX7" s="13">
        <f t="shared" si="3"/>
        <v>0</v>
      </c>
      <c r="CY7" s="13">
        <f t="shared" si="3"/>
        <v>0</v>
      </c>
      <c r="CZ7" s="13">
        <f t="shared" si="3"/>
        <v>0</v>
      </c>
      <c r="DA7" s="13">
        <f t="shared" si="3"/>
        <v>0</v>
      </c>
      <c r="DB7" s="13">
        <f t="shared" si="3"/>
        <v>0</v>
      </c>
      <c r="DC7" s="13">
        <f t="shared" si="3"/>
        <v>0</v>
      </c>
      <c r="DD7" s="13">
        <f t="shared" si="3"/>
        <v>0</v>
      </c>
      <c r="DE7" s="13">
        <f t="shared" si="3"/>
        <v>0</v>
      </c>
      <c r="DF7" s="13">
        <f t="shared" si="3"/>
        <v>0</v>
      </c>
      <c r="DG7" s="13">
        <f t="shared" si="3"/>
        <v>0</v>
      </c>
      <c r="DH7" s="13">
        <f t="shared" si="3"/>
        <v>0</v>
      </c>
      <c r="DI7" s="13">
        <f t="shared" si="3"/>
        <v>0</v>
      </c>
      <c r="DJ7" s="13">
        <f t="shared" si="3"/>
        <v>0</v>
      </c>
      <c r="DK7" s="13">
        <f t="shared" si="3"/>
        <v>0</v>
      </c>
      <c r="DL7" s="13">
        <f t="shared" si="3"/>
        <v>0</v>
      </c>
      <c r="DM7" s="13">
        <f t="shared" si="3"/>
        <v>0</v>
      </c>
      <c r="DN7" s="13">
        <f t="shared" si="4"/>
        <v>0</v>
      </c>
      <c r="DO7" s="13">
        <f t="shared" si="4"/>
        <v>3060</v>
      </c>
      <c r="DP7" s="13">
        <f t="shared" si="4"/>
        <v>3060</v>
      </c>
      <c r="DQ7" s="13">
        <f t="shared" si="4"/>
        <v>3060</v>
      </c>
      <c r="DR7" s="13">
        <f t="shared" si="4"/>
        <v>3060</v>
      </c>
      <c r="DS7" s="13">
        <f t="shared" si="4"/>
        <v>3060</v>
      </c>
      <c r="DT7" s="13">
        <f t="shared" si="4"/>
        <v>3060</v>
      </c>
      <c r="DU7" s="13">
        <f t="shared" si="4"/>
        <v>3060</v>
      </c>
      <c r="DV7" s="13">
        <f t="shared" si="4"/>
        <v>3060</v>
      </c>
      <c r="DW7" s="13">
        <f t="shared" si="4"/>
        <v>3060</v>
      </c>
      <c r="DX7" s="13">
        <f t="shared" si="4"/>
        <v>3060</v>
      </c>
      <c r="DY7" s="13">
        <f t="shared" si="4"/>
        <v>3060</v>
      </c>
      <c r="DZ7" s="13">
        <f t="shared" si="4"/>
        <v>3060</v>
      </c>
      <c r="EA7" s="13">
        <f t="shared" si="4"/>
        <v>3060</v>
      </c>
      <c r="EB7" s="13">
        <f t="shared" si="4"/>
        <v>3060</v>
      </c>
      <c r="EC7" s="13">
        <f t="shared" si="4"/>
        <v>3060</v>
      </c>
      <c r="ED7" s="13">
        <f t="shared" si="5"/>
        <v>3060</v>
      </c>
      <c r="EE7" s="13">
        <f t="shared" si="5"/>
        <v>3060</v>
      </c>
      <c r="EF7" s="13">
        <f t="shared" si="5"/>
        <v>3060</v>
      </c>
      <c r="EG7" s="13">
        <f t="shared" si="5"/>
        <v>3060</v>
      </c>
      <c r="EH7" s="13">
        <f t="shared" si="5"/>
        <v>3060</v>
      </c>
      <c r="EI7" s="13">
        <f t="shared" si="5"/>
        <v>3060</v>
      </c>
      <c r="EJ7" s="13">
        <f t="shared" si="5"/>
        <v>3060</v>
      </c>
      <c r="EK7" s="13">
        <f t="shared" si="5"/>
        <v>3060</v>
      </c>
      <c r="EL7" s="13">
        <f t="shared" si="5"/>
        <v>3060</v>
      </c>
      <c r="EM7" s="13">
        <f t="shared" si="5"/>
        <v>3060</v>
      </c>
      <c r="EN7" s="13">
        <f t="shared" si="5"/>
        <v>3060</v>
      </c>
      <c r="EO7" s="13">
        <f t="shared" si="5"/>
        <v>3060</v>
      </c>
      <c r="EP7" s="13">
        <f t="shared" si="5"/>
        <v>3060</v>
      </c>
      <c r="EQ7" s="13">
        <f t="shared" si="5"/>
        <v>3060</v>
      </c>
      <c r="ER7" s="13">
        <f t="shared" si="5"/>
        <v>3060</v>
      </c>
      <c r="ES7" s="13">
        <f t="shared" si="5"/>
        <v>3060</v>
      </c>
      <c r="ET7" s="13">
        <f t="shared" si="6"/>
        <v>3060</v>
      </c>
      <c r="EU7" s="13">
        <f t="shared" si="6"/>
        <v>3060</v>
      </c>
      <c r="EV7" s="13">
        <f t="shared" si="6"/>
        <v>3060</v>
      </c>
      <c r="EW7" s="13">
        <f t="shared" si="6"/>
        <v>3060</v>
      </c>
      <c r="EX7" s="13">
        <f t="shared" si="6"/>
        <v>3060</v>
      </c>
      <c r="EY7" s="13">
        <f t="shared" si="6"/>
        <v>3060</v>
      </c>
      <c r="EZ7" s="13">
        <f t="shared" si="6"/>
        <v>3060</v>
      </c>
      <c r="FA7" s="13">
        <f t="shared" si="6"/>
        <v>3060</v>
      </c>
      <c r="FB7" s="13">
        <f t="shared" si="6"/>
        <v>3060</v>
      </c>
      <c r="FC7" s="13">
        <f t="shared" si="6"/>
        <v>3060</v>
      </c>
      <c r="FD7" s="13">
        <f t="shared" si="6"/>
        <v>3060</v>
      </c>
      <c r="FE7" s="13">
        <f t="shared" si="6"/>
        <v>3060</v>
      </c>
      <c r="FF7" s="13">
        <f t="shared" si="6"/>
        <v>3060</v>
      </c>
      <c r="FG7" s="13">
        <f t="shared" si="6"/>
        <v>3060</v>
      </c>
      <c r="FH7" s="13">
        <f t="shared" si="6"/>
        <v>3060</v>
      </c>
      <c r="FI7" s="13">
        <f t="shared" si="6"/>
        <v>3060</v>
      </c>
      <c r="FJ7" s="13">
        <f t="shared" si="7"/>
        <v>3060</v>
      </c>
      <c r="FK7" s="13">
        <f t="shared" si="7"/>
        <v>3060</v>
      </c>
      <c r="FL7" s="13">
        <f t="shared" si="7"/>
        <v>3060</v>
      </c>
      <c r="FM7" s="13">
        <f t="shared" si="7"/>
        <v>3060</v>
      </c>
      <c r="FN7" s="13">
        <f t="shared" si="7"/>
        <v>3060</v>
      </c>
      <c r="FO7" s="13">
        <f t="shared" si="7"/>
        <v>3060</v>
      </c>
      <c r="FP7" s="13">
        <f t="shared" si="7"/>
        <v>3060</v>
      </c>
      <c r="FQ7" s="13">
        <f t="shared" si="7"/>
        <v>3060</v>
      </c>
      <c r="FR7" s="13">
        <f t="shared" si="7"/>
        <v>3060</v>
      </c>
      <c r="FS7" s="13">
        <f t="shared" si="7"/>
        <v>3060</v>
      </c>
      <c r="FT7" s="13">
        <f t="shared" si="7"/>
        <v>3060</v>
      </c>
    </row>
    <row r="8" spans="1:177" ht="15" customHeight="1" x14ac:dyDescent="0.55000000000000004">
      <c r="A8" s="18" t="s">
        <v>82</v>
      </c>
      <c r="B8" t="s">
        <v>69</v>
      </c>
      <c r="C8" s="13">
        <v>1</v>
      </c>
      <c r="D8" s="13">
        <v>400</v>
      </c>
      <c r="E8" s="14">
        <v>0.1</v>
      </c>
      <c r="F8" s="13">
        <f t="shared" si="0"/>
        <v>440</v>
      </c>
      <c r="G8" s="13">
        <f t="shared" si="1"/>
        <v>440</v>
      </c>
      <c r="H8" s="15">
        <f>[1]Parameters!$N$2*F8</f>
        <v>8.8000000000000007</v>
      </c>
      <c r="I8" s="18" t="s">
        <v>70</v>
      </c>
      <c r="J8" s="18" t="s">
        <v>71</v>
      </c>
      <c r="K8" s="18" t="s">
        <v>80</v>
      </c>
      <c r="L8" t="s">
        <v>77</v>
      </c>
      <c r="M8" s="11">
        <v>42430</v>
      </c>
      <c r="N8" s="11">
        <f t="shared" si="8"/>
        <v>42491</v>
      </c>
      <c r="O8" s="16"/>
      <c r="P8" s="16"/>
      <c r="Q8" s="16"/>
      <c r="R8" s="16"/>
      <c r="S8" s="16"/>
      <c r="T8" s="16"/>
      <c r="U8" s="16"/>
      <c r="V8" s="16"/>
      <c r="AM8">
        <f t="shared" si="9"/>
        <v>0</v>
      </c>
      <c r="AN8">
        <f t="shared" si="9"/>
        <v>0</v>
      </c>
      <c r="AO8" s="31">
        <v>0</v>
      </c>
      <c r="AP8" s="31">
        <v>0</v>
      </c>
      <c r="AQ8" s="31">
        <v>0</v>
      </c>
      <c r="AR8">
        <f t="shared" si="9"/>
        <v>1</v>
      </c>
      <c r="AS8">
        <f t="shared" si="9"/>
        <v>1</v>
      </c>
      <c r="AT8">
        <f t="shared" si="9"/>
        <v>1</v>
      </c>
      <c r="AU8">
        <f t="shared" si="9"/>
        <v>1</v>
      </c>
      <c r="AV8">
        <f t="shared" si="9"/>
        <v>1</v>
      </c>
      <c r="AW8">
        <f t="shared" si="9"/>
        <v>1</v>
      </c>
      <c r="AX8">
        <f t="shared" si="9"/>
        <v>1</v>
      </c>
      <c r="AY8">
        <f t="shared" si="9"/>
        <v>1</v>
      </c>
      <c r="AZ8">
        <f t="shared" si="9"/>
        <v>1</v>
      </c>
      <c r="BA8">
        <f t="shared" si="9"/>
        <v>1</v>
      </c>
      <c r="BB8">
        <f t="shared" si="9"/>
        <v>1</v>
      </c>
      <c r="BC8">
        <f t="shared" si="10"/>
        <v>1</v>
      </c>
      <c r="BD8">
        <f t="shared" si="10"/>
        <v>1</v>
      </c>
      <c r="BE8">
        <f t="shared" si="10"/>
        <v>1</v>
      </c>
      <c r="BF8">
        <f t="shared" si="10"/>
        <v>1</v>
      </c>
      <c r="BG8">
        <f t="shared" si="10"/>
        <v>1</v>
      </c>
      <c r="BH8">
        <f t="shared" si="10"/>
        <v>1</v>
      </c>
      <c r="BI8">
        <f t="shared" si="10"/>
        <v>1</v>
      </c>
      <c r="BJ8">
        <f t="shared" si="10"/>
        <v>1</v>
      </c>
      <c r="BK8">
        <f t="shared" si="10"/>
        <v>1</v>
      </c>
      <c r="BL8">
        <f t="shared" si="10"/>
        <v>1</v>
      </c>
      <c r="BM8">
        <f t="shared" si="10"/>
        <v>1</v>
      </c>
      <c r="BN8">
        <f t="shared" si="10"/>
        <v>1</v>
      </c>
      <c r="BO8">
        <f t="shared" si="10"/>
        <v>1</v>
      </c>
      <c r="BP8">
        <f t="shared" si="10"/>
        <v>1</v>
      </c>
      <c r="BQ8">
        <f t="shared" si="10"/>
        <v>1</v>
      </c>
      <c r="BR8">
        <f t="shared" si="10"/>
        <v>1</v>
      </c>
      <c r="BS8">
        <f t="shared" si="11"/>
        <v>1</v>
      </c>
      <c r="BT8">
        <f t="shared" si="11"/>
        <v>1</v>
      </c>
      <c r="BU8">
        <f t="shared" si="11"/>
        <v>1</v>
      </c>
      <c r="BV8">
        <f t="shared" si="11"/>
        <v>1</v>
      </c>
      <c r="BW8">
        <f t="shared" si="11"/>
        <v>1</v>
      </c>
      <c r="BX8">
        <f t="shared" si="11"/>
        <v>1</v>
      </c>
      <c r="BY8">
        <f t="shared" si="11"/>
        <v>1</v>
      </c>
      <c r="BZ8">
        <f t="shared" si="11"/>
        <v>1</v>
      </c>
      <c r="CA8">
        <f t="shared" si="11"/>
        <v>1</v>
      </c>
      <c r="CB8">
        <f t="shared" si="11"/>
        <v>1</v>
      </c>
      <c r="CC8">
        <f t="shared" si="11"/>
        <v>1</v>
      </c>
      <c r="CD8">
        <f t="shared" si="11"/>
        <v>1</v>
      </c>
      <c r="CE8">
        <f t="shared" si="11"/>
        <v>1</v>
      </c>
      <c r="CF8">
        <f t="shared" si="11"/>
        <v>1</v>
      </c>
      <c r="CG8">
        <f t="shared" si="11"/>
        <v>1</v>
      </c>
      <c r="CH8">
        <f t="shared" si="11"/>
        <v>1</v>
      </c>
      <c r="CI8">
        <f t="shared" si="12"/>
        <v>1</v>
      </c>
      <c r="CJ8">
        <f t="shared" si="12"/>
        <v>1</v>
      </c>
      <c r="CK8">
        <f t="shared" si="12"/>
        <v>1</v>
      </c>
      <c r="CL8">
        <f t="shared" si="12"/>
        <v>1</v>
      </c>
      <c r="CM8">
        <f t="shared" si="12"/>
        <v>1</v>
      </c>
      <c r="CN8">
        <f t="shared" si="12"/>
        <v>1</v>
      </c>
      <c r="CO8">
        <f t="shared" si="12"/>
        <v>1</v>
      </c>
      <c r="CP8">
        <f t="shared" si="13"/>
        <v>1</v>
      </c>
      <c r="CQ8">
        <f t="shared" si="13"/>
        <v>1</v>
      </c>
      <c r="CR8">
        <f t="shared" si="13"/>
        <v>1</v>
      </c>
      <c r="CS8">
        <f t="shared" si="13"/>
        <v>1</v>
      </c>
      <c r="CT8">
        <f t="shared" si="13"/>
        <v>1</v>
      </c>
      <c r="CX8" s="13">
        <f t="shared" si="3"/>
        <v>0</v>
      </c>
      <c r="CY8" s="13">
        <f t="shared" si="3"/>
        <v>0</v>
      </c>
      <c r="CZ8" s="13">
        <f t="shared" si="3"/>
        <v>0</v>
      </c>
      <c r="DA8" s="13">
        <f t="shared" si="3"/>
        <v>0</v>
      </c>
      <c r="DB8" s="13">
        <f t="shared" si="3"/>
        <v>0</v>
      </c>
      <c r="DC8" s="13">
        <f t="shared" si="3"/>
        <v>0</v>
      </c>
      <c r="DD8" s="13">
        <f t="shared" si="3"/>
        <v>0</v>
      </c>
      <c r="DE8" s="13">
        <f t="shared" si="3"/>
        <v>0</v>
      </c>
      <c r="DF8" s="13">
        <f t="shared" si="3"/>
        <v>0</v>
      </c>
      <c r="DG8" s="13">
        <f t="shared" si="3"/>
        <v>0</v>
      </c>
      <c r="DH8" s="13">
        <f t="shared" si="3"/>
        <v>0</v>
      </c>
      <c r="DI8" s="13">
        <f t="shared" si="3"/>
        <v>0</v>
      </c>
      <c r="DJ8" s="13">
        <f t="shared" si="3"/>
        <v>0</v>
      </c>
      <c r="DK8" s="13">
        <f t="shared" si="3"/>
        <v>0</v>
      </c>
      <c r="DL8" s="13">
        <f t="shared" si="3"/>
        <v>0</v>
      </c>
      <c r="DM8" s="13">
        <f t="shared" si="3"/>
        <v>0</v>
      </c>
      <c r="DN8" s="13">
        <f t="shared" si="4"/>
        <v>0</v>
      </c>
      <c r="DO8" s="13">
        <f t="shared" si="4"/>
        <v>0</v>
      </c>
      <c r="DP8" s="13">
        <f t="shared" si="4"/>
        <v>0</v>
      </c>
      <c r="DQ8" s="13">
        <f t="shared" si="4"/>
        <v>0</v>
      </c>
      <c r="DR8" s="13">
        <f t="shared" si="4"/>
        <v>448.8</v>
      </c>
      <c r="DS8" s="13">
        <f t="shared" si="4"/>
        <v>448.8</v>
      </c>
      <c r="DT8" s="13">
        <f t="shared" si="4"/>
        <v>448.8</v>
      </c>
      <c r="DU8" s="13">
        <f t="shared" si="4"/>
        <v>448.8</v>
      </c>
      <c r="DV8" s="13">
        <f t="shared" si="4"/>
        <v>448.8</v>
      </c>
      <c r="DW8" s="13">
        <f t="shared" si="4"/>
        <v>448.8</v>
      </c>
      <c r="DX8" s="13">
        <f t="shared" si="4"/>
        <v>448.8</v>
      </c>
      <c r="DY8" s="13">
        <f t="shared" si="4"/>
        <v>448.8</v>
      </c>
      <c r="DZ8" s="13">
        <f t="shared" si="4"/>
        <v>448.8</v>
      </c>
      <c r="EA8" s="13">
        <f t="shared" si="4"/>
        <v>448.8</v>
      </c>
      <c r="EB8" s="13">
        <f t="shared" si="4"/>
        <v>448.8</v>
      </c>
      <c r="EC8" s="13">
        <f t="shared" si="4"/>
        <v>448.8</v>
      </c>
      <c r="ED8" s="13">
        <f t="shared" si="5"/>
        <v>448.8</v>
      </c>
      <c r="EE8" s="13">
        <f t="shared" si="5"/>
        <v>448.8</v>
      </c>
      <c r="EF8" s="13">
        <f t="shared" si="5"/>
        <v>448.8</v>
      </c>
      <c r="EG8" s="13">
        <f t="shared" si="5"/>
        <v>448.8</v>
      </c>
      <c r="EH8" s="13">
        <f t="shared" si="5"/>
        <v>448.8</v>
      </c>
      <c r="EI8" s="13">
        <f t="shared" si="5"/>
        <v>448.8</v>
      </c>
      <c r="EJ8" s="13">
        <f t="shared" si="5"/>
        <v>448.8</v>
      </c>
      <c r="EK8" s="13">
        <f t="shared" si="5"/>
        <v>448.8</v>
      </c>
      <c r="EL8" s="13">
        <f t="shared" si="5"/>
        <v>448.8</v>
      </c>
      <c r="EM8" s="13">
        <f t="shared" si="5"/>
        <v>448.8</v>
      </c>
      <c r="EN8" s="13">
        <f t="shared" si="5"/>
        <v>448.8</v>
      </c>
      <c r="EO8" s="13">
        <f t="shared" si="5"/>
        <v>448.8</v>
      </c>
      <c r="EP8" s="13">
        <f t="shared" si="5"/>
        <v>448.8</v>
      </c>
      <c r="EQ8" s="13">
        <f t="shared" si="5"/>
        <v>448.8</v>
      </c>
      <c r="ER8" s="13">
        <f t="shared" si="5"/>
        <v>448.8</v>
      </c>
      <c r="ES8" s="13">
        <f t="shared" si="5"/>
        <v>448.8</v>
      </c>
      <c r="ET8" s="13">
        <f t="shared" si="6"/>
        <v>448.8</v>
      </c>
      <c r="EU8" s="13">
        <f t="shared" si="6"/>
        <v>448.8</v>
      </c>
      <c r="EV8" s="13">
        <f t="shared" si="6"/>
        <v>448.8</v>
      </c>
      <c r="EW8" s="13">
        <f t="shared" si="6"/>
        <v>448.8</v>
      </c>
      <c r="EX8" s="13">
        <f t="shared" si="6"/>
        <v>448.8</v>
      </c>
      <c r="EY8" s="13">
        <f t="shared" si="6"/>
        <v>448.8</v>
      </c>
      <c r="EZ8" s="13">
        <f t="shared" si="6"/>
        <v>448.8</v>
      </c>
      <c r="FA8" s="13">
        <f t="shared" si="6"/>
        <v>448.8</v>
      </c>
      <c r="FB8" s="13">
        <f t="shared" si="6"/>
        <v>448.8</v>
      </c>
      <c r="FC8" s="13">
        <f t="shared" si="6"/>
        <v>448.8</v>
      </c>
      <c r="FD8" s="13">
        <f t="shared" si="6"/>
        <v>448.8</v>
      </c>
      <c r="FE8" s="13">
        <f t="shared" si="6"/>
        <v>448.8</v>
      </c>
      <c r="FF8" s="13">
        <f t="shared" si="6"/>
        <v>448.8</v>
      </c>
      <c r="FG8" s="13">
        <f t="shared" si="6"/>
        <v>448.8</v>
      </c>
      <c r="FH8" s="13">
        <f t="shared" si="6"/>
        <v>448.8</v>
      </c>
      <c r="FI8" s="13">
        <f t="shared" si="6"/>
        <v>448.8</v>
      </c>
      <c r="FJ8" s="13">
        <f t="shared" si="7"/>
        <v>448.8</v>
      </c>
      <c r="FK8" s="13">
        <f t="shared" si="7"/>
        <v>448.8</v>
      </c>
      <c r="FL8" s="13">
        <f t="shared" si="7"/>
        <v>448.8</v>
      </c>
      <c r="FM8" s="13">
        <f t="shared" si="7"/>
        <v>448.8</v>
      </c>
      <c r="FN8" s="13">
        <f t="shared" si="7"/>
        <v>448.8</v>
      </c>
      <c r="FO8" s="13">
        <f t="shared" si="7"/>
        <v>448.8</v>
      </c>
      <c r="FP8" s="13">
        <f t="shared" si="7"/>
        <v>448.8</v>
      </c>
      <c r="FQ8" s="13">
        <f t="shared" si="7"/>
        <v>448.8</v>
      </c>
      <c r="FR8" s="13">
        <f t="shared" si="7"/>
        <v>448.8</v>
      </c>
      <c r="FS8" s="13">
        <f t="shared" si="7"/>
        <v>448.8</v>
      </c>
      <c r="FT8" s="13">
        <f t="shared" si="7"/>
        <v>448.8</v>
      </c>
    </row>
    <row r="9" spans="1:177" ht="15" customHeight="1" x14ac:dyDescent="0.55000000000000004">
      <c r="A9" s="18" t="s">
        <v>83</v>
      </c>
      <c r="B9" t="s">
        <v>69</v>
      </c>
      <c r="C9" s="13">
        <v>1</v>
      </c>
      <c r="D9" s="13">
        <v>4000</v>
      </c>
      <c r="E9" s="14">
        <v>0.25</v>
      </c>
      <c r="F9" s="13">
        <f t="shared" si="0"/>
        <v>5000</v>
      </c>
      <c r="G9" s="13">
        <f t="shared" si="1"/>
        <v>5000</v>
      </c>
      <c r="H9" s="15">
        <f>[1]Parameters!$N$2*F9</f>
        <v>100</v>
      </c>
      <c r="I9" s="18" t="s">
        <v>70</v>
      </c>
      <c r="J9" s="18" t="s">
        <v>71</v>
      </c>
      <c r="K9" s="18" t="s">
        <v>80</v>
      </c>
      <c r="L9" t="s">
        <v>79</v>
      </c>
      <c r="M9" s="11">
        <v>42401</v>
      </c>
      <c r="N9" s="11">
        <f t="shared" si="8"/>
        <v>42461</v>
      </c>
      <c r="O9" s="16"/>
      <c r="P9" s="16"/>
      <c r="Q9" s="16"/>
      <c r="R9" s="16"/>
      <c r="S9" s="16"/>
      <c r="T9" s="16"/>
      <c r="U9" s="16"/>
      <c r="V9" s="16"/>
      <c r="AM9">
        <f t="shared" si="9"/>
        <v>0</v>
      </c>
      <c r="AN9">
        <f t="shared" si="9"/>
        <v>0</v>
      </c>
      <c r="AO9" s="31">
        <f t="shared" si="9"/>
        <v>0</v>
      </c>
      <c r="AP9" s="31">
        <f t="shared" si="9"/>
        <v>1</v>
      </c>
      <c r="AQ9" s="31">
        <f t="shared" si="9"/>
        <v>1</v>
      </c>
      <c r="AR9">
        <f t="shared" si="9"/>
        <v>1</v>
      </c>
      <c r="AS9">
        <f t="shared" si="9"/>
        <v>1</v>
      </c>
      <c r="AT9">
        <f t="shared" si="9"/>
        <v>1</v>
      </c>
      <c r="AU9">
        <f t="shared" si="9"/>
        <v>1</v>
      </c>
      <c r="AV9">
        <f t="shared" si="9"/>
        <v>1</v>
      </c>
      <c r="AW9">
        <f t="shared" si="9"/>
        <v>1</v>
      </c>
      <c r="AX9">
        <f t="shared" si="9"/>
        <v>1</v>
      </c>
      <c r="AY9">
        <f t="shared" si="9"/>
        <v>1</v>
      </c>
      <c r="AZ9">
        <f t="shared" si="9"/>
        <v>1</v>
      </c>
      <c r="BA9">
        <f t="shared" si="9"/>
        <v>1</v>
      </c>
      <c r="BB9">
        <f t="shared" si="9"/>
        <v>1</v>
      </c>
      <c r="BC9">
        <f t="shared" si="10"/>
        <v>1</v>
      </c>
      <c r="BD9">
        <f t="shared" si="10"/>
        <v>1</v>
      </c>
      <c r="BE9">
        <f t="shared" si="10"/>
        <v>1</v>
      </c>
      <c r="BF9">
        <f t="shared" si="10"/>
        <v>1</v>
      </c>
      <c r="BG9">
        <f t="shared" si="10"/>
        <v>1</v>
      </c>
      <c r="BH9">
        <f t="shared" si="10"/>
        <v>1</v>
      </c>
      <c r="BI9">
        <f t="shared" si="10"/>
        <v>1</v>
      </c>
      <c r="BJ9">
        <f t="shared" si="10"/>
        <v>1</v>
      </c>
      <c r="BK9">
        <f t="shared" si="10"/>
        <v>1</v>
      </c>
      <c r="BL9">
        <f t="shared" si="10"/>
        <v>1</v>
      </c>
      <c r="BM9">
        <f t="shared" si="10"/>
        <v>1</v>
      </c>
      <c r="BN9">
        <f t="shared" si="10"/>
        <v>1</v>
      </c>
      <c r="BO9">
        <f t="shared" si="10"/>
        <v>1</v>
      </c>
      <c r="BP9">
        <f t="shared" si="10"/>
        <v>1</v>
      </c>
      <c r="BQ9">
        <f t="shared" si="10"/>
        <v>1</v>
      </c>
      <c r="BR9">
        <f t="shared" si="10"/>
        <v>1</v>
      </c>
      <c r="BS9">
        <f t="shared" si="11"/>
        <v>1</v>
      </c>
      <c r="BT9">
        <f t="shared" si="11"/>
        <v>1</v>
      </c>
      <c r="BU9">
        <f t="shared" si="11"/>
        <v>1</v>
      </c>
      <c r="BV9">
        <f t="shared" si="11"/>
        <v>1</v>
      </c>
      <c r="BW9">
        <f t="shared" si="11"/>
        <v>1</v>
      </c>
      <c r="BX9">
        <f t="shared" si="11"/>
        <v>1</v>
      </c>
      <c r="BY9">
        <f t="shared" si="11"/>
        <v>1</v>
      </c>
      <c r="BZ9">
        <f t="shared" si="11"/>
        <v>1</v>
      </c>
      <c r="CA9">
        <f t="shared" si="11"/>
        <v>1</v>
      </c>
      <c r="CB9">
        <f t="shared" si="11"/>
        <v>1</v>
      </c>
      <c r="CC9">
        <f t="shared" si="11"/>
        <v>1</v>
      </c>
      <c r="CD9">
        <f t="shared" si="11"/>
        <v>1</v>
      </c>
      <c r="CE9">
        <f t="shared" si="11"/>
        <v>1</v>
      </c>
      <c r="CF9">
        <f t="shared" si="11"/>
        <v>1</v>
      </c>
      <c r="CG9">
        <f t="shared" si="11"/>
        <v>1</v>
      </c>
      <c r="CH9">
        <f t="shared" si="11"/>
        <v>1</v>
      </c>
      <c r="CI9">
        <f t="shared" si="12"/>
        <v>1</v>
      </c>
      <c r="CJ9">
        <f t="shared" si="12"/>
        <v>1</v>
      </c>
      <c r="CK9">
        <f t="shared" si="12"/>
        <v>1</v>
      </c>
      <c r="CL9">
        <f t="shared" si="12"/>
        <v>1</v>
      </c>
      <c r="CM9">
        <f t="shared" si="12"/>
        <v>1</v>
      </c>
      <c r="CN9">
        <f t="shared" si="12"/>
        <v>1</v>
      </c>
      <c r="CO9">
        <f t="shared" si="12"/>
        <v>1</v>
      </c>
      <c r="CP9">
        <f t="shared" si="13"/>
        <v>1</v>
      </c>
      <c r="CQ9">
        <f t="shared" si="13"/>
        <v>1</v>
      </c>
      <c r="CR9">
        <f t="shared" si="13"/>
        <v>1</v>
      </c>
      <c r="CS9">
        <f t="shared" si="13"/>
        <v>1</v>
      </c>
      <c r="CT9">
        <f t="shared" si="13"/>
        <v>1</v>
      </c>
      <c r="CX9" s="13">
        <f t="shared" si="3"/>
        <v>0</v>
      </c>
      <c r="CY9" s="13">
        <f t="shared" si="3"/>
        <v>0</v>
      </c>
      <c r="CZ9" s="13">
        <f t="shared" si="3"/>
        <v>0</v>
      </c>
      <c r="DA9" s="13">
        <f t="shared" si="3"/>
        <v>0</v>
      </c>
      <c r="DB9" s="13">
        <f t="shared" si="3"/>
        <v>0</v>
      </c>
      <c r="DC9" s="13">
        <f t="shared" si="3"/>
        <v>0</v>
      </c>
      <c r="DD9" s="13">
        <f t="shared" si="3"/>
        <v>0</v>
      </c>
      <c r="DE9" s="13">
        <f t="shared" si="3"/>
        <v>0</v>
      </c>
      <c r="DF9" s="13">
        <f t="shared" si="3"/>
        <v>0</v>
      </c>
      <c r="DG9" s="13">
        <f t="shared" si="3"/>
        <v>0</v>
      </c>
      <c r="DH9" s="13">
        <f t="shared" si="3"/>
        <v>0</v>
      </c>
      <c r="DI9" s="13">
        <f t="shared" si="3"/>
        <v>0</v>
      </c>
      <c r="DJ9" s="13">
        <f t="shared" si="3"/>
        <v>0</v>
      </c>
      <c r="DK9" s="13">
        <f t="shared" si="3"/>
        <v>0</v>
      </c>
      <c r="DL9" s="13">
        <f t="shared" si="3"/>
        <v>0</v>
      </c>
      <c r="DM9" s="13">
        <f t="shared" si="3"/>
        <v>0</v>
      </c>
      <c r="DN9" s="13">
        <f t="shared" si="4"/>
        <v>0</v>
      </c>
      <c r="DO9" s="13">
        <f t="shared" si="4"/>
        <v>0</v>
      </c>
      <c r="DP9" s="13">
        <f t="shared" si="4"/>
        <v>5100</v>
      </c>
      <c r="DQ9" s="13">
        <f t="shared" si="4"/>
        <v>5100</v>
      </c>
      <c r="DR9" s="13">
        <f t="shared" si="4"/>
        <v>5100</v>
      </c>
      <c r="DS9" s="13">
        <f t="shared" si="4"/>
        <v>5100</v>
      </c>
      <c r="DT9" s="13">
        <f t="shared" si="4"/>
        <v>5100</v>
      </c>
      <c r="DU9" s="13">
        <f t="shared" si="4"/>
        <v>5100</v>
      </c>
      <c r="DV9" s="13">
        <f t="shared" si="4"/>
        <v>5100</v>
      </c>
      <c r="DW9" s="13">
        <f t="shared" si="4"/>
        <v>5100</v>
      </c>
      <c r="DX9" s="13">
        <f t="shared" si="4"/>
        <v>5100</v>
      </c>
      <c r="DY9" s="13">
        <f t="shared" si="4"/>
        <v>5100</v>
      </c>
      <c r="DZ9" s="13">
        <f t="shared" si="4"/>
        <v>5100</v>
      </c>
      <c r="EA9" s="13">
        <f t="shared" si="4"/>
        <v>5100</v>
      </c>
      <c r="EB9" s="13">
        <f t="shared" si="4"/>
        <v>5100</v>
      </c>
      <c r="EC9" s="13">
        <f t="shared" si="4"/>
        <v>5100</v>
      </c>
      <c r="ED9" s="13">
        <f t="shared" si="5"/>
        <v>5100</v>
      </c>
      <c r="EE9" s="13">
        <f t="shared" si="5"/>
        <v>5100</v>
      </c>
      <c r="EF9" s="13">
        <f t="shared" si="5"/>
        <v>5100</v>
      </c>
      <c r="EG9" s="13">
        <f t="shared" si="5"/>
        <v>5100</v>
      </c>
      <c r="EH9" s="13">
        <f t="shared" si="5"/>
        <v>5100</v>
      </c>
      <c r="EI9" s="13">
        <f t="shared" si="5"/>
        <v>5100</v>
      </c>
      <c r="EJ9" s="13">
        <f t="shared" si="5"/>
        <v>5100</v>
      </c>
      <c r="EK9" s="13">
        <f t="shared" si="5"/>
        <v>5100</v>
      </c>
      <c r="EL9" s="13">
        <f t="shared" si="5"/>
        <v>5100</v>
      </c>
      <c r="EM9" s="13">
        <f t="shared" si="5"/>
        <v>5100</v>
      </c>
      <c r="EN9" s="13">
        <f t="shared" si="5"/>
        <v>5100</v>
      </c>
      <c r="EO9" s="13">
        <f t="shared" si="5"/>
        <v>5100</v>
      </c>
      <c r="EP9" s="13">
        <f t="shared" si="5"/>
        <v>5100</v>
      </c>
      <c r="EQ9" s="13">
        <f t="shared" si="5"/>
        <v>5100</v>
      </c>
      <c r="ER9" s="13">
        <f t="shared" si="5"/>
        <v>5100</v>
      </c>
      <c r="ES9" s="13">
        <f t="shared" si="5"/>
        <v>5100</v>
      </c>
      <c r="ET9" s="13">
        <f t="shared" si="6"/>
        <v>5100</v>
      </c>
      <c r="EU9" s="13">
        <f t="shared" si="6"/>
        <v>5100</v>
      </c>
      <c r="EV9" s="13">
        <f t="shared" si="6"/>
        <v>5100</v>
      </c>
      <c r="EW9" s="13">
        <f t="shared" si="6"/>
        <v>5100</v>
      </c>
      <c r="EX9" s="13">
        <f t="shared" si="6"/>
        <v>5100</v>
      </c>
      <c r="EY9" s="13">
        <f t="shared" si="6"/>
        <v>5100</v>
      </c>
      <c r="EZ9" s="13">
        <f t="shared" si="6"/>
        <v>5100</v>
      </c>
      <c r="FA9" s="13">
        <f t="shared" si="6"/>
        <v>5100</v>
      </c>
      <c r="FB9" s="13">
        <f t="shared" si="6"/>
        <v>5100</v>
      </c>
      <c r="FC9" s="13">
        <f t="shared" si="6"/>
        <v>5100</v>
      </c>
      <c r="FD9" s="13">
        <f t="shared" si="6"/>
        <v>5100</v>
      </c>
      <c r="FE9" s="13">
        <f t="shared" si="6"/>
        <v>5100</v>
      </c>
      <c r="FF9" s="13">
        <f t="shared" si="6"/>
        <v>5100</v>
      </c>
      <c r="FG9" s="13">
        <f t="shared" si="6"/>
        <v>5100</v>
      </c>
      <c r="FH9" s="13">
        <f t="shared" si="6"/>
        <v>5100</v>
      </c>
      <c r="FI9" s="13">
        <f t="shared" si="6"/>
        <v>5100</v>
      </c>
      <c r="FJ9" s="13">
        <f t="shared" si="7"/>
        <v>5100</v>
      </c>
      <c r="FK9" s="13">
        <f t="shared" si="7"/>
        <v>5100</v>
      </c>
      <c r="FL9" s="13">
        <f t="shared" si="7"/>
        <v>5100</v>
      </c>
      <c r="FM9" s="13">
        <f t="shared" si="7"/>
        <v>5100</v>
      </c>
      <c r="FN9" s="13">
        <f t="shared" si="7"/>
        <v>5100</v>
      </c>
      <c r="FO9" s="13">
        <f t="shared" si="7"/>
        <v>5100</v>
      </c>
      <c r="FP9" s="13">
        <f t="shared" si="7"/>
        <v>5100</v>
      </c>
      <c r="FQ9" s="13">
        <f t="shared" si="7"/>
        <v>5100</v>
      </c>
      <c r="FR9" s="13">
        <f t="shared" si="7"/>
        <v>5100</v>
      </c>
      <c r="FS9" s="13">
        <f t="shared" si="7"/>
        <v>5100</v>
      </c>
      <c r="FT9" s="13">
        <f t="shared" si="7"/>
        <v>5100</v>
      </c>
    </row>
    <row r="10" spans="1:177" ht="15" customHeight="1" x14ac:dyDescent="0.55000000000000004">
      <c r="A10" s="18" t="s">
        <v>84</v>
      </c>
      <c r="B10" t="s">
        <v>69</v>
      </c>
      <c r="C10" s="13">
        <v>1</v>
      </c>
      <c r="D10" s="19">
        <v>1500</v>
      </c>
      <c r="E10" s="14">
        <v>0.15</v>
      </c>
      <c r="F10" s="13">
        <f t="shared" si="0"/>
        <v>1725</v>
      </c>
      <c r="G10" s="13">
        <f t="shared" si="1"/>
        <v>1725</v>
      </c>
      <c r="H10" s="15">
        <f>[1]Parameters!$N$2*F10</f>
        <v>34.5</v>
      </c>
      <c r="I10" s="18" t="s">
        <v>70</v>
      </c>
      <c r="J10" s="18" t="s">
        <v>71</v>
      </c>
      <c r="K10" s="18" t="s">
        <v>80</v>
      </c>
      <c r="L10" t="s">
        <v>85</v>
      </c>
      <c r="M10" s="11">
        <v>42370</v>
      </c>
      <c r="N10" s="11">
        <f t="shared" si="8"/>
        <v>42430</v>
      </c>
      <c r="O10" s="16"/>
      <c r="P10" s="16"/>
      <c r="Q10" s="16"/>
      <c r="R10" s="16"/>
      <c r="S10" s="16"/>
      <c r="T10" s="16"/>
      <c r="U10" s="16"/>
      <c r="V10" s="16"/>
      <c r="AM10">
        <f t="shared" si="9"/>
        <v>0</v>
      </c>
      <c r="AN10">
        <f t="shared" si="9"/>
        <v>0</v>
      </c>
      <c r="AO10" s="31">
        <f t="shared" si="9"/>
        <v>1</v>
      </c>
      <c r="AP10" s="31">
        <f t="shared" si="9"/>
        <v>1</v>
      </c>
      <c r="AQ10" s="31">
        <f t="shared" si="9"/>
        <v>1</v>
      </c>
      <c r="AR10">
        <f t="shared" si="9"/>
        <v>1</v>
      </c>
      <c r="AS10">
        <f t="shared" si="9"/>
        <v>1</v>
      </c>
      <c r="AT10">
        <f t="shared" si="9"/>
        <v>1</v>
      </c>
      <c r="AU10">
        <f t="shared" si="9"/>
        <v>1</v>
      </c>
      <c r="AV10">
        <f t="shared" si="9"/>
        <v>1</v>
      </c>
      <c r="AW10">
        <f t="shared" si="9"/>
        <v>1</v>
      </c>
      <c r="AX10">
        <f t="shared" si="9"/>
        <v>1</v>
      </c>
      <c r="AY10">
        <f t="shared" si="9"/>
        <v>1</v>
      </c>
      <c r="AZ10">
        <f t="shared" si="9"/>
        <v>1</v>
      </c>
      <c r="BA10">
        <f t="shared" si="9"/>
        <v>1</v>
      </c>
      <c r="BB10">
        <f t="shared" si="9"/>
        <v>1</v>
      </c>
      <c r="BC10">
        <f t="shared" si="10"/>
        <v>1</v>
      </c>
      <c r="BD10">
        <f t="shared" si="10"/>
        <v>1</v>
      </c>
      <c r="BE10">
        <f t="shared" si="10"/>
        <v>1</v>
      </c>
      <c r="BF10">
        <f t="shared" si="10"/>
        <v>1</v>
      </c>
      <c r="BG10">
        <f t="shared" si="10"/>
        <v>1</v>
      </c>
      <c r="BH10">
        <f t="shared" si="10"/>
        <v>1</v>
      </c>
      <c r="BI10">
        <f t="shared" si="10"/>
        <v>1</v>
      </c>
      <c r="BJ10">
        <f t="shared" si="10"/>
        <v>1</v>
      </c>
      <c r="BK10">
        <f t="shared" si="10"/>
        <v>1</v>
      </c>
      <c r="BL10">
        <f t="shared" si="10"/>
        <v>1</v>
      </c>
      <c r="BM10">
        <f t="shared" si="10"/>
        <v>1</v>
      </c>
      <c r="BN10">
        <f t="shared" si="10"/>
        <v>1</v>
      </c>
      <c r="BO10">
        <f t="shared" si="10"/>
        <v>1</v>
      </c>
      <c r="BP10">
        <f t="shared" si="10"/>
        <v>1</v>
      </c>
      <c r="BQ10">
        <f t="shared" si="10"/>
        <v>1</v>
      </c>
      <c r="BR10">
        <f t="shared" si="10"/>
        <v>1</v>
      </c>
      <c r="BS10">
        <f t="shared" si="11"/>
        <v>1</v>
      </c>
      <c r="BT10">
        <f t="shared" si="11"/>
        <v>1</v>
      </c>
      <c r="BU10">
        <f t="shared" si="11"/>
        <v>1</v>
      </c>
      <c r="BV10">
        <f t="shared" si="11"/>
        <v>1</v>
      </c>
      <c r="BW10">
        <f t="shared" si="11"/>
        <v>1</v>
      </c>
      <c r="BX10">
        <f t="shared" si="11"/>
        <v>1</v>
      </c>
      <c r="BY10">
        <f t="shared" si="11"/>
        <v>1</v>
      </c>
      <c r="BZ10">
        <f t="shared" si="11"/>
        <v>1</v>
      </c>
      <c r="CA10">
        <f t="shared" si="11"/>
        <v>1</v>
      </c>
      <c r="CB10">
        <f t="shared" si="11"/>
        <v>1</v>
      </c>
      <c r="CC10">
        <f t="shared" si="11"/>
        <v>1</v>
      </c>
      <c r="CD10">
        <f t="shared" si="11"/>
        <v>1</v>
      </c>
      <c r="CE10">
        <f t="shared" si="11"/>
        <v>1</v>
      </c>
      <c r="CF10">
        <f t="shared" si="11"/>
        <v>1</v>
      </c>
      <c r="CG10">
        <f t="shared" si="11"/>
        <v>1</v>
      </c>
      <c r="CH10">
        <f t="shared" si="11"/>
        <v>1</v>
      </c>
      <c r="CI10">
        <f t="shared" si="12"/>
        <v>1</v>
      </c>
      <c r="CJ10">
        <f t="shared" si="12"/>
        <v>1</v>
      </c>
      <c r="CK10">
        <f t="shared" si="12"/>
        <v>1</v>
      </c>
      <c r="CL10">
        <f t="shared" si="12"/>
        <v>1</v>
      </c>
      <c r="CM10">
        <f t="shared" si="12"/>
        <v>1</v>
      </c>
      <c r="CN10">
        <f t="shared" si="12"/>
        <v>1</v>
      </c>
      <c r="CO10">
        <f t="shared" si="12"/>
        <v>1</v>
      </c>
      <c r="CP10">
        <f t="shared" si="13"/>
        <v>1</v>
      </c>
      <c r="CQ10">
        <f t="shared" si="13"/>
        <v>1</v>
      </c>
      <c r="CR10">
        <f t="shared" si="13"/>
        <v>1</v>
      </c>
      <c r="CS10">
        <f t="shared" si="13"/>
        <v>1</v>
      </c>
      <c r="CT10">
        <f t="shared" si="13"/>
        <v>1</v>
      </c>
      <c r="CX10" s="13">
        <f t="shared" si="3"/>
        <v>0</v>
      </c>
      <c r="CY10" s="13">
        <f t="shared" si="3"/>
        <v>0</v>
      </c>
      <c r="CZ10" s="13">
        <f t="shared" si="3"/>
        <v>0</v>
      </c>
      <c r="DA10" s="13">
        <f t="shared" si="3"/>
        <v>0</v>
      </c>
      <c r="DB10" s="13">
        <f t="shared" si="3"/>
        <v>0</v>
      </c>
      <c r="DC10" s="13">
        <f t="shared" si="3"/>
        <v>0</v>
      </c>
      <c r="DD10" s="13">
        <f t="shared" si="3"/>
        <v>0</v>
      </c>
      <c r="DE10" s="13">
        <f t="shared" si="3"/>
        <v>0</v>
      </c>
      <c r="DF10" s="13">
        <f t="shared" si="3"/>
        <v>0</v>
      </c>
      <c r="DG10" s="13">
        <f t="shared" si="3"/>
        <v>0</v>
      </c>
      <c r="DH10" s="13">
        <f t="shared" si="3"/>
        <v>0</v>
      </c>
      <c r="DI10" s="13">
        <f t="shared" si="3"/>
        <v>0</v>
      </c>
      <c r="DJ10" s="13">
        <f t="shared" si="3"/>
        <v>0</v>
      </c>
      <c r="DK10" s="13">
        <f t="shared" si="3"/>
        <v>0</v>
      </c>
      <c r="DL10" s="13">
        <f t="shared" si="3"/>
        <v>0</v>
      </c>
      <c r="DM10" s="13">
        <f t="shared" si="3"/>
        <v>0</v>
      </c>
      <c r="DN10" s="13">
        <f t="shared" si="4"/>
        <v>0</v>
      </c>
      <c r="DO10" s="13">
        <f t="shared" si="4"/>
        <v>1759.5</v>
      </c>
      <c r="DP10" s="13">
        <f t="shared" si="4"/>
        <v>1759.5</v>
      </c>
      <c r="DQ10" s="13">
        <f t="shared" si="4"/>
        <v>1759.5</v>
      </c>
      <c r="DR10" s="13">
        <f t="shared" si="4"/>
        <v>1759.5</v>
      </c>
      <c r="DS10" s="13">
        <f t="shared" si="4"/>
        <v>1759.5</v>
      </c>
      <c r="DT10" s="13">
        <f t="shared" si="4"/>
        <v>1759.5</v>
      </c>
      <c r="DU10" s="13">
        <f t="shared" si="4"/>
        <v>1759.5</v>
      </c>
      <c r="DV10" s="13">
        <f t="shared" si="4"/>
        <v>1759.5</v>
      </c>
      <c r="DW10" s="13">
        <f t="shared" si="4"/>
        <v>1759.5</v>
      </c>
      <c r="DX10" s="13">
        <f t="shared" si="4"/>
        <v>1759.5</v>
      </c>
      <c r="DY10" s="13">
        <f t="shared" si="4"/>
        <v>1759.5</v>
      </c>
      <c r="DZ10" s="13">
        <f t="shared" si="4"/>
        <v>1759.5</v>
      </c>
      <c r="EA10" s="13">
        <f t="shared" si="4"/>
        <v>1759.5</v>
      </c>
      <c r="EB10" s="13">
        <f t="shared" si="4"/>
        <v>1759.5</v>
      </c>
      <c r="EC10" s="13">
        <f t="shared" si="4"/>
        <v>1759.5</v>
      </c>
      <c r="ED10" s="13">
        <f t="shared" si="5"/>
        <v>1759.5</v>
      </c>
      <c r="EE10" s="13">
        <f t="shared" si="5"/>
        <v>1759.5</v>
      </c>
      <c r="EF10" s="13">
        <f t="shared" si="5"/>
        <v>1759.5</v>
      </c>
      <c r="EG10" s="13">
        <f t="shared" si="5"/>
        <v>1759.5</v>
      </c>
      <c r="EH10" s="13">
        <f t="shared" si="5"/>
        <v>1759.5</v>
      </c>
      <c r="EI10" s="13">
        <f t="shared" si="5"/>
        <v>1759.5</v>
      </c>
      <c r="EJ10" s="13">
        <f t="shared" si="5"/>
        <v>1759.5</v>
      </c>
      <c r="EK10" s="13">
        <f t="shared" si="5"/>
        <v>1759.5</v>
      </c>
      <c r="EL10" s="13">
        <f t="shared" si="5"/>
        <v>1759.5</v>
      </c>
      <c r="EM10" s="13">
        <f t="shared" si="5"/>
        <v>1759.5</v>
      </c>
      <c r="EN10" s="13">
        <f t="shared" si="5"/>
        <v>1759.5</v>
      </c>
      <c r="EO10" s="13">
        <f t="shared" si="5"/>
        <v>1759.5</v>
      </c>
      <c r="EP10" s="13">
        <f t="shared" si="5"/>
        <v>1759.5</v>
      </c>
      <c r="EQ10" s="13">
        <f t="shared" si="5"/>
        <v>1759.5</v>
      </c>
      <c r="ER10" s="13">
        <f t="shared" si="5"/>
        <v>1759.5</v>
      </c>
      <c r="ES10" s="13">
        <f t="shared" si="5"/>
        <v>1759.5</v>
      </c>
      <c r="ET10" s="13">
        <f t="shared" si="6"/>
        <v>1759.5</v>
      </c>
      <c r="EU10" s="13">
        <f t="shared" si="6"/>
        <v>1759.5</v>
      </c>
      <c r="EV10" s="13">
        <f t="shared" si="6"/>
        <v>1759.5</v>
      </c>
      <c r="EW10" s="13">
        <f t="shared" si="6"/>
        <v>1759.5</v>
      </c>
      <c r="EX10" s="13">
        <f t="shared" si="6"/>
        <v>1759.5</v>
      </c>
      <c r="EY10" s="13">
        <f t="shared" si="6"/>
        <v>1759.5</v>
      </c>
      <c r="EZ10" s="13">
        <f t="shared" si="6"/>
        <v>1759.5</v>
      </c>
      <c r="FA10" s="13">
        <f t="shared" si="6"/>
        <v>1759.5</v>
      </c>
      <c r="FB10" s="13">
        <f t="shared" si="6"/>
        <v>1759.5</v>
      </c>
      <c r="FC10" s="13">
        <f t="shared" si="6"/>
        <v>1759.5</v>
      </c>
      <c r="FD10" s="13">
        <f t="shared" si="6"/>
        <v>1759.5</v>
      </c>
      <c r="FE10" s="13">
        <f t="shared" si="6"/>
        <v>1759.5</v>
      </c>
      <c r="FF10" s="13">
        <f t="shared" si="6"/>
        <v>1759.5</v>
      </c>
      <c r="FG10" s="13">
        <f t="shared" si="6"/>
        <v>1759.5</v>
      </c>
      <c r="FH10" s="13">
        <f t="shared" si="6"/>
        <v>1759.5</v>
      </c>
      <c r="FI10" s="13">
        <f t="shared" si="6"/>
        <v>1759.5</v>
      </c>
      <c r="FJ10" s="13">
        <f t="shared" si="7"/>
        <v>1759.5</v>
      </c>
      <c r="FK10" s="13">
        <f t="shared" si="7"/>
        <v>1759.5</v>
      </c>
      <c r="FL10" s="13">
        <f t="shared" si="7"/>
        <v>1759.5</v>
      </c>
      <c r="FM10" s="13">
        <f t="shared" si="7"/>
        <v>1759.5</v>
      </c>
      <c r="FN10" s="13">
        <f t="shared" si="7"/>
        <v>1759.5</v>
      </c>
      <c r="FO10" s="13">
        <f t="shared" si="7"/>
        <v>1759.5</v>
      </c>
      <c r="FP10" s="13">
        <f t="shared" si="7"/>
        <v>1759.5</v>
      </c>
      <c r="FQ10" s="13">
        <f t="shared" si="7"/>
        <v>1759.5</v>
      </c>
      <c r="FR10" s="13">
        <f t="shared" si="7"/>
        <v>1759.5</v>
      </c>
      <c r="FS10" s="13">
        <f t="shared" si="7"/>
        <v>1759.5</v>
      </c>
      <c r="FT10" s="13">
        <f t="shared" si="7"/>
        <v>1759.5</v>
      </c>
    </row>
    <row r="11" spans="1:177" ht="15" customHeight="1" x14ac:dyDescent="0.55000000000000004">
      <c r="A11" s="18" t="s">
        <v>86</v>
      </c>
      <c r="B11" t="s">
        <v>69</v>
      </c>
      <c r="C11" s="13">
        <v>1</v>
      </c>
      <c r="D11" s="13">
        <v>2000</v>
      </c>
      <c r="E11" s="14">
        <v>0.2</v>
      </c>
      <c r="F11" s="13">
        <f t="shared" si="0"/>
        <v>2400</v>
      </c>
      <c r="G11" s="13">
        <f t="shared" si="1"/>
        <v>2400</v>
      </c>
      <c r="H11" s="15">
        <f>[1]Parameters!$N$2*F11</f>
        <v>48</v>
      </c>
      <c r="I11" s="18" t="s">
        <v>70</v>
      </c>
      <c r="J11" s="18" t="s">
        <v>71</v>
      </c>
      <c r="K11" s="18" t="s">
        <v>80</v>
      </c>
      <c r="L11" t="s">
        <v>87</v>
      </c>
      <c r="M11" s="11">
        <v>42370</v>
      </c>
      <c r="N11" s="11">
        <f t="shared" si="8"/>
        <v>42430</v>
      </c>
      <c r="O11" s="16"/>
      <c r="P11" s="16"/>
      <c r="Q11" s="16"/>
      <c r="R11" s="16"/>
      <c r="S11" s="16"/>
      <c r="T11" s="16"/>
      <c r="U11" s="16"/>
      <c r="V11" s="16"/>
      <c r="AM11">
        <f t="shared" si="9"/>
        <v>0</v>
      </c>
      <c r="AN11">
        <f t="shared" si="9"/>
        <v>0</v>
      </c>
      <c r="AO11" s="31">
        <v>1</v>
      </c>
      <c r="AP11" s="31">
        <f t="shared" si="9"/>
        <v>1</v>
      </c>
      <c r="AQ11" s="31">
        <f t="shared" si="9"/>
        <v>1</v>
      </c>
      <c r="AR11">
        <f t="shared" si="9"/>
        <v>1</v>
      </c>
      <c r="AS11">
        <f t="shared" si="9"/>
        <v>1</v>
      </c>
      <c r="AT11">
        <f t="shared" si="9"/>
        <v>1</v>
      </c>
      <c r="AU11">
        <f t="shared" si="9"/>
        <v>1</v>
      </c>
      <c r="AV11">
        <f t="shared" si="9"/>
        <v>1</v>
      </c>
      <c r="AW11">
        <f t="shared" si="9"/>
        <v>1</v>
      </c>
      <c r="AX11">
        <f t="shared" si="9"/>
        <v>1</v>
      </c>
      <c r="AY11">
        <f t="shared" si="9"/>
        <v>1</v>
      </c>
      <c r="AZ11">
        <f t="shared" si="9"/>
        <v>1</v>
      </c>
      <c r="BA11">
        <f t="shared" si="9"/>
        <v>1</v>
      </c>
      <c r="BB11">
        <f t="shared" si="9"/>
        <v>1</v>
      </c>
      <c r="BC11">
        <f t="shared" si="10"/>
        <v>1</v>
      </c>
      <c r="BD11">
        <f t="shared" si="10"/>
        <v>1</v>
      </c>
      <c r="BE11">
        <f t="shared" si="10"/>
        <v>1</v>
      </c>
      <c r="BF11">
        <f t="shared" si="10"/>
        <v>1</v>
      </c>
      <c r="BG11">
        <f t="shared" si="10"/>
        <v>1</v>
      </c>
      <c r="BH11">
        <f t="shared" si="10"/>
        <v>1</v>
      </c>
      <c r="BI11">
        <f t="shared" si="10"/>
        <v>1</v>
      </c>
      <c r="BJ11">
        <f t="shared" si="10"/>
        <v>1</v>
      </c>
      <c r="BK11">
        <f t="shared" si="10"/>
        <v>1</v>
      </c>
      <c r="BL11">
        <f t="shared" si="10"/>
        <v>1</v>
      </c>
      <c r="BM11">
        <f t="shared" si="10"/>
        <v>1</v>
      </c>
      <c r="BN11">
        <f t="shared" si="10"/>
        <v>1</v>
      </c>
      <c r="BO11">
        <f t="shared" si="10"/>
        <v>1</v>
      </c>
      <c r="BP11">
        <f t="shared" si="10"/>
        <v>1</v>
      </c>
      <c r="BQ11">
        <f t="shared" si="10"/>
        <v>1</v>
      </c>
      <c r="BR11">
        <f t="shared" si="10"/>
        <v>1</v>
      </c>
      <c r="BS11">
        <f t="shared" si="11"/>
        <v>1</v>
      </c>
      <c r="BT11">
        <f t="shared" si="11"/>
        <v>1</v>
      </c>
      <c r="BU11">
        <f t="shared" si="11"/>
        <v>1</v>
      </c>
      <c r="BV11">
        <f t="shared" si="11"/>
        <v>1</v>
      </c>
      <c r="BW11">
        <f t="shared" si="11"/>
        <v>1</v>
      </c>
      <c r="BX11">
        <f t="shared" si="11"/>
        <v>1</v>
      </c>
      <c r="BY11">
        <f t="shared" si="11"/>
        <v>1</v>
      </c>
      <c r="BZ11">
        <f t="shared" si="11"/>
        <v>1</v>
      </c>
      <c r="CA11">
        <f t="shared" si="11"/>
        <v>1</v>
      </c>
      <c r="CB11">
        <f t="shared" si="11"/>
        <v>1</v>
      </c>
      <c r="CC11">
        <f t="shared" si="11"/>
        <v>1</v>
      </c>
      <c r="CD11">
        <f t="shared" si="11"/>
        <v>1</v>
      </c>
      <c r="CE11">
        <f t="shared" si="11"/>
        <v>1</v>
      </c>
      <c r="CF11">
        <f t="shared" si="11"/>
        <v>1</v>
      </c>
      <c r="CG11">
        <f t="shared" si="11"/>
        <v>1</v>
      </c>
      <c r="CH11">
        <f t="shared" si="11"/>
        <v>1</v>
      </c>
      <c r="CI11">
        <f t="shared" si="12"/>
        <v>1</v>
      </c>
      <c r="CJ11">
        <f t="shared" si="12"/>
        <v>1</v>
      </c>
      <c r="CK11">
        <f t="shared" si="12"/>
        <v>1</v>
      </c>
      <c r="CL11">
        <f t="shared" si="12"/>
        <v>1</v>
      </c>
      <c r="CM11">
        <f t="shared" si="12"/>
        <v>1</v>
      </c>
      <c r="CN11">
        <f t="shared" si="12"/>
        <v>1</v>
      </c>
      <c r="CO11">
        <f t="shared" si="12"/>
        <v>1</v>
      </c>
      <c r="CP11">
        <f t="shared" si="13"/>
        <v>1</v>
      </c>
      <c r="CQ11">
        <f t="shared" si="13"/>
        <v>1</v>
      </c>
      <c r="CR11">
        <f t="shared" si="13"/>
        <v>1</v>
      </c>
      <c r="CS11">
        <f t="shared" si="13"/>
        <v>1</v>
      </c>
      <c r="CT11">
        <f t="shared" si="13"/>
        <v>1</v>
      </c>
      <c r="CX11" s="13">
        <f t="shared" si="3"/>
        <v>0</v>
      </c>
      <c r="CY11" s="13">
        <f t="shared" si="3"/>
        <v>0</v>
      </c>
      <c r="CZ11" s="13">
        <f t="shared" si="3"/>
        <v>0</v>
      </c>
      <c r="DA11" s="13">
        <f t="shared" si="3"/>
        <v>0</v>
      </c>
      <c r="DB11" s="13">
        <f t="shared" si="3"/>
        <v>0</v>
      </c>
      <c r="DC11" s="13">
        <f t="shared" si="3"/>
        <v>0</v>
      </c>
      <c r="DD11" s="13">
        <f t="shared" si="3"/>
        <v>0</v>
      </c>
      <c r="DE11" s="13">
        <f t="shared" si="3"/>
        <v>0</v>
      </c>
      <c r="DF11" s="13">
        <f t="shared" si="3"/>
        <v>0</v>
      </c>
      <c r="DG11" s="13">
        <f t="shared" si="3"/>
        <v>0</v>
      </c>
      <c r="DH11" s="13">
        <f t="shared" si="3"/>
        <v>0</v>
      </c>
      <c r="DI11" s="13">
        <f t="shared" si="3"/>
        <v>0</v>
      </c>
      <c r="DJ11" s="13">
        <f t="shared" si="3"/>
        <v>0</v>
      </c>
      <c r="DK11" s="13">
        <f t="shared" si="3"/>
        <v>0</v>
      </c>
      <c r="DL11" s="13">
        <f t="shared" si="3"/>
        <v>0</v>
      </c>
      <c r="DM11" s="13">
        <f t="shared" si="3"/>
        <v>0</v>
      </c>
      <c r="DN11" s="13">
        <f t="shared" si="4"/>
        <v>0</v>
      </c>
      <c r="DO11" s="13">
        <f t="shared" si="4"/>
        <v>2448</v>
      </c>
      <c r="DP11" s="13">
        <f t="shared" si="4"/>
        <v>2448</v>
      </c>
      <c r="DQ11" s="13">
        <f t="shared" si="4"/>
        <v>2448</v>
      </c>
      <c r="DR11" s="13">
        <f t="shared" si="4"/>
        <v>2448</v>
      </c>
      <c r="DS11" s="13">
        <f t="shared" si="4"/>
        <v>2448</v>
      </c>
      <c r="DT11" s="13">
        <f t="shared" si="4"/>
        <v>2448</v>
      </c>
      <c r="DU11" s="13">
        <f t="shared" si="4"/>
        <v>2448</v>
      </c>
      <c r="DV11" s="13">
        <f t="shared" si="4"/>
        <v>2448</v>
      </c>
      <c r="DW11" s="13">
        <f t="shared" si="4"/>
        <v>2448</v>
      </c>
      <c r="DX11" s="13">
        <f t="shared" si="4"/>
        <v>2448</v>
      </c>
      <c r="DY11" s="13">
        <f t="shared" si="4"/>
        <v>2448</v>
      </c>
      <c r="DZ11" s="13">
        <f t="shared" si="4"/>
        <v>2448</v>
      </c>
      <c r="EA11" s="13">
        <f t="shared" si="4"/>
        <v>2448</v>
      </c>
      <c r="EB11" s="13">
        <f t="shared" si="4"/>
        <v>2448</v>
      </c>
      <c r="EC11" s="13">
        <f t="shared" si="4"/>
        <v>2448</v>
      </c>
      <c r="ED11" s="13">
        <f t="shared" si="5"/>
        <v>2448</v>
      </c>
      <c r="EE11" s="13">
        <f t="shared" si="5"/>
        <v>2448</v>
      </c>
      <c r="EF11" s="13">
        <f t="shared" si="5"/>
        <v>2448</v>
      </c>
      <c r="EG11" s="13">
        <f t="shared" si="5"/>
        <v>2448</v>
      </c>
      <c r="EH11" s="13">
        <f t="shared" si="5"/>
        <v>2448</v>
      </c>
      <c r="EI11" s="13">
        <f t="shared" si="5"/>
        <v>2448</v>
      </c>
      <c r="EJ11" s="13">
        <f t="shared" si="5"/>
        <v>2448</v>
      </c>
      <c r="EK11" s="13">
        <f t="shared" si="5"/>
        <v>2448</v>
      </c>
      <c r="EL11" s="13">
        <f t="shared" si="5"/>
        <v>2448</v>
      </c>
      <c r="EM11" s="13">
        <f t="shared" si="5"/>
        <v>2448</v>
      </c>
      <c r="EN11" s="13">
        <f t="shared" si="5"/>
        <v>2448</v>
      </c>
      <c r="EO11" s="13">
        <f t="shared" si="5"/>
        <v>2448</v>
      </c>
      <c r="EP11" s="13">
        <f t="shared" si="5"/>
        <v>2448</v>
      </c>
      <c r="EQ11" s="13">
        <f t="shared" si="5"/>
        <v>2448</v>
      </c>
      <c r="ER11" s="13">
        <f t="shared" si="5"/>
        <v>2448</v>
      </c>
      <c r="ES11" s="13">
        <f t="shared" si="5"/>
        <v>2448</v>
      </c>
      <c r="ET11" s="13">
        <f t="shared" si="6"/>
        <v>2448</v>
      </c>
      <c r="EU11" s="13">
        <f t="shared" si="6"/>
        <v>2448</v>
      </c>
      <c r="EV11" s="13">
        <f t="shared" si="6"/>
        <v>2448</v>
      </c>
      <c r="EW11" s="13">
        <f t="shared" si="6"/>
        <v>2448</v>
      </c>
      <c r="EX11" s="13">
        <f t="shared" si="6"/>
        <v>2448</v>
      </c>
      <c r="EY11" s="13">
        <f t="shared" si="6"/>
        <v>2448</v>
      </c>
      <c r="EZ11" s="13">
        <f t="shared" si="6"/>
        <v>2448</v>
      </c>
      <c r="FA11" s="13">
        <f t="shared" si="6"/>
        <v>2448</v>
      </c>
      <c r="FB11" s="13">
        <f t="shared" si="6"/>
        <v>2448</v>
      </c>
      <c r="FC11" s="13">
        <f t="shared" si="6"/>
        <v>2448</v>
      </c>
      <c r="FD11" s="13">
        <f t="shared" si="6"/>
        <v>2448</v>
      </c>
      <c r="FE11" s="13">
        <f t="shared" si="6"/>
        <v>2448</v>
      </c>
      <c r="FF11" s="13">
        <f t="shared" si="6"/>
        <v>2448</v>
      </c>
      <c r="FG11" s="13">
        <f t="shared" si="6"/>
        <v>2448</v>
      </c>
      <c r="FH11" s="13">
        <f t="shared" si="6"/>
        <v>2448</v>
      </c>
      <c r="FI11" s="13">
        <f t="shared" si="6"/>
        <v>2448</v>
      </c>
      <c r="FJ11" s="13">
        <f t="shared" si="7"/>
        <v>2448</v>
      </c>
      <c r="FK11" s="13">
        <f t="shared" si="7"/>
        <v>2448</v>
      </c>
      <c r="FL11" s="13">
        <f t="shared" si="7"/>
        <v>2448</v>
      </c>
      <c r="FM11" s="13">
        <f t="shared" si="7"/>
        <v>2448</v>
      </c>
      <c r="FN11" s="13">
        <f t="shared" si="7"/>
        <v>2448</v>
      </c>
      <c r="FO11" s="13">
        <f t="shared" si="7"/>
        <v>2448</v>
      </c>
      <c r="FP11" s="13">
        <f t="shared" si="7"/>
        <v>2448</v>
      </c>
      <c r="FQ11" s="13">
        <f t="shared" si="7"/>
        <v>2448</v>
      </c>
      <c r="FR11" s="13">
        <f t="shared" si="7"/>
        <v>2448</v>
      </c>
      <c r="FS11" s="13">
        <f t="shared" si="7"/>
        <v>2448</v>
      </c>
      <c r="FT11" s="13">
        <f t="shared" si="7"/>
        <v>2448</v>
      </c>
    </row>
    <row r="12" spans="1:177" ht="15" customHeight="1" x14ac:dyDescent="0.55000000000000004">
      <c r="A12" s="18" t="s">
        <v>88</v>
      </c>
      <c r="B12" t="s">
        <v>69</v>
      </c>
      <c r="C12" s="13">
        <v>1</v>
      </c>
      <c r="D12" s="13">
        <v>4000</v>
      </c>
      <c r="E12" s="14">
        <v>0.25</v>
      </c>
      <c r="F12" s="13">
        <f t="shared" si="0"/>
        <v>5000</v>
      </c>
      <c r="G12" s="13">
        <f t="shared" si="1"/>
        <v>5000</v>
      </c>
      <c r="H12" s="15">
        <f>[1]Parameters!$N$2*F12</f>
        <v>100</v>
      </c>
      <c r="I12" s="18" t="s">
        <v>70</v>
      </c>
      <c r="J12" s="18" t="s">
        <v>71</v>
      </c>
      <c r="K12" s="18" t="s">
        <v>80</v>
      </c>
      <c r="L12" t="s">
        <v>89</v>
      </c>
      <c r="M12" s="11">
        <v>42401</v>
      </c>
      <c r="N12" s="11">
        <f t="shared" si="8"/>
        <v>42461</v>
      </c>
      <c r="O12" s="16"/>
      <c r="P12" s="16"/>
      <c r="Q12" s="16"/>
      <c r="R12" s="16"/>
      <c r="S12" s="16"/>
      <c r="T12" s="16"/>
      <c r="U12" s="16"/>
      <c r="V12" s="16"/>
      <c r="AM12">
        <f t="shared" si="9"/>
        <v>0</v>
      </c>
      <c r="AN12">
        <f t="shared" si="9"/>
        <v>0</v>
      </c>
      <c r="AO12" s="31">
        <f t="shared" si="9"/>
        <v>0</v>
      </c>
      <c r="AP12" s="31">
        <v>0</v>
      </c>
      <c r="AQ12" s="31">
        <f t="shared" si="9"/>
        <v>1</v>
      </c>
      <c r="AR12">
        <f t="shared" si="9"/>
        <v>1</v>
      </c>
      <c r="AS12">
        <f t="shared" si="9"/>
        <v>1</v>
      </c>
      <c r="AT12">
        <f t="shared" si="9"/>
        <v>1</v>
      </c>
      <c r="AU12">
        <f t="shared" si="9"/>
        <v>1</v>
      </c>
      <c r="AV12">
        <f t="shared" si="9"/>
        <v>1</v>
      </c>
      <c r="AW12">
        <f t="shared" si="9"/>
        <v>1</v>
      </c>
      <c r="AX12">
        <f t="shared" si="9"/>
        <v>1</v>
      </c>
      <c r="AY12">
        <f t="shared" si="9"/>
        <v>1</v>
      </c>
      <c r="AZ12">
        <f t="shared" si="9"/>
        <v>1</v>
      </c>
      <c r="BA12">
        <f t="shared" si="9"/>
        <v>1</v>
      </c>
      <c r="BB12">
        <f t="shared" si="9"/>
        <v>1</v>
      </c>
      <c r="BC12">
        <f t="shared" si="10"/>
        <v>1</v>
      </c>
      <c r="BD12">
        <f t="shared" si="10"/>
        <v>1</v>
      </c>
      <c r="BE12">
        <f t="shared" si="10"/>
        <v>1</v>
      </c>
      <c r="BF12">
        <f t="shared" si="10"/>
        <v>1</v>
      </c>
      <c r="BG12">
        <f t="shared" si="10"/>
        <v>1</v>
      </c>
      <c r="BH12">
        <f t="shared" si="10"/>
        <v>1</v>
      </c>
      <c r="BI12">
        <f t="shared" si="10"/>
        <v>1</v>
      </c>
      <c r="BJ12">
        <f t="shared" si="10"/>
        <v>1</v>
      </c>
      <c r="BK12">
        <f t="shared" si="10"/>
        <v>1</v>
      </c>
      <c r="BL12">
        <f t="shared" si="10"/>
        <v>1</v>
      </c>
      <c r="BM12">
        <f t="shared" si="10"/>
        <v>1</v>
      </c>
      <c r="BN12">
        <f t="shared" si="10"/>
        <v>1</v>
      </c>
      <c r="BO12">
        <f t="shared" si="10"/>
        <v>1</v>
      </c>
      <c r="BP12">
        <f t="shared" si="10"/>
        <v>1</v>
      </c>
      <c r="BQ12">
        <f t="shared" si="10"/>
        <v>1</v>
      </c>
      <c r="BR12">
        <f t="shared" si="10"/>
        <v>1</v>
      </c>
      <c r="BS12">
        <f t="shared" si="11"/>
        <v>1</v>
      </c>
      <c r="BT12">
        <f t="shared" si="11"/>
        <v>1</v>
      </c>
      <c r="BU12">
        <f t="shared" si="11"/>
        <v>1</v>
      </c>
      <c r="BV12">
        <f t="shared" si="11"/>
        <v>1</v>
      </c>
      <c r="BW12">
        <f t="shared" si="11"/>
        <v>1</v>
      </c>
      <c r="BX12">
        <f t="shared" si="11"/>
        <v>1</v>
      </c>
      <c r="BY12">
        <f t="shared" si="11"/>
        <v>1</v>
      </c>
      <c r="BZ12">
        <f t="shared" si="11"/>
        <v>1</v>
      </c>
      <c r="CA12">
        <f t="shared" si="11"/>
        <v>1</v>
      </c>
      <c r="CB12">
        <f t="shared" si="11"/>
        <v>1</v>
      </c>
      <c r="CC12">
        <f t="shared" si="11"/>
        <v>1</v>
      </c>
      <c r="CD12">
        <f t="shared" si="11"/>
        <v>1</v>
      </c>
      <c r="CE12">
        <f t="shared" si="11"/>
        <v>1</v>
      </c>
      <c r="CF12">
        <f t="shared" si="11"/>
        <v>1</v>
      </c>
      <c r="CG12">
        <f t="shared" si="11"/>
        <v>1</v>
      </c>
      <c r="CH12">
        <f t="shared" si="11"/>
        <v>1</v>
      </c>
      <c r="CI12">
        <f t="shared" si="12"/>
        <v>1</v>
      </c>
      <c r="CJ12">
        <f t="shared" si="12"/>
        <v>1</v>
      </c>
      <c r="CK12">
        <f t="shared" si="12"/>
        <v>1</v>
      </c>
      <c r="CL12">
        <f t="shared" si="12"/>
        <v>1</v>
      </c>
      <c r="CM12">
        <f t="shared" si="12"/>
        <v>1</v>
      </c>
      <c r="CN12">
        <f t="shared" si="12"/>
        <v>1</v>
      </c>
      <c r="CO12">
        <f t="shared" si="12"/>
        <v>1</v>
      </c>
      <c r="CP12">
        <f t="shared" si="13"/>
        <v>1</v>
      </c>
      <c r="CQ12">
        <f t="shared" si="13"/>
        <v>1</v>
      </c>
      <c r="CR12">
        <f t="shared" si="13"/>
        <v>1</v>
      </c>
      <c r="CS12">
        <f t="shared" si="13"/>
        <v>1</v>
      </c>
      <c r="CT12">
        <f t="shared" si="13"/>
        <v>1</v>
      </c>
      <c r="CX12" s="13">
        <f t="shared" si="3"/>
        <v>0</v>
      </c>
      <c r="CY12" s="13">
        <f t="shared" si="3"/>
        <v>0</v>
      </c>
      <c r="CZ12" s="13">
        <f t="shared" si="3"/>
        <v>0</v>
      </c>
      <c r="DA12" s="13">
        <f t="shared" si="3"/>
        <v>0</v>
      </c>
      <c r="DB12" s="13">
        <f t="shared" si="3"/>
        <v>0</v>
      </c>
      <c r="DC12" s="13">
        <f t="shared" si="3"/>
        <v>0</v>
      </c>
      <c r="DD12" s="13">
        <f t="shared" si="3"/>
        <v>0</v>
      </c>
      <c r="DE12" s="13">
        <f t="shared" si="3"/>
        <v>0</v>
      </c>
      <c r="DF12" s="13">
        <f t="shared" si="3"/>
        <v>0</v>
      </c>
      <c r="DG12" s="13">
        <f t="shared" si="3"/>
        <v>0</v>
      </c>
      <c r="DH12" s="13">
        <f t="shared" si="3"/>
        <v>0</v>
      </c>
      <c r="DI12" s="13">
        <f t="shared" si="3"/>
        <v>0</v>
      </c>
      <c r="DJ12" s="13">
        <f t="shared" si="3"/>
        <v>0</v>
      </c>
      <c r="DK12" s="13">
        <f t="shared" si="3"/>
        <v>0</v>
      </c>
      <c r="DL12" s="13">
        <f t="shared" si="3"/>
        <v>0</v>
      </c>
      <c r="DM12" s="13">
        <f t="shared" si="3"/>
        <v>0</v>
      </c>
      <c r="DN12" s="13">
        <f t="shared" si="4"/>
        <v>0</v>
      </c>
      <c r="DO12" s="13">
        <f t="shared" si="4"/>
        <v>0</v>
      </c>
      <c r="DP12" s="13">
        <f t="shared" si="4"/>
        <v>0</v>
      </c>
      <c r="DQ12" s="13">
        <f t="shared" si="4"/>
        <v>5100</v>
      </c>
      <c r="DR12" s="13">
        <f t="shared" si="4"/>
        <v>5100</v>
      </c>
      <c r="DS12" s="13">
        <f t="shared" si="4"/>
        <v>5100</v>
      </c>
      <c r="DT12" s="13">
        <f t="shared" si="4"/>
        <v>5100</v>
      </c>
      <c r="DU12" s="13">
        <f t="shared" si="4"/>
        <v>5100</v>
      </c>
      <c r="DV12" s="13">
        <f t="shared" si="4"/>
        <v>5100</v>
      </c>
      <c r="DW12" s="13">
        <f t="shared" si="4"/>
        <v>5100</v>
      </c>
      <c r="DX12" s="13">
        <f t="shared" si="4"/>
        <v>5100</v>
      </c>
      <c r="DY12" s="13">
        <f t="shared" si="4"/>
        <v>5100</v>
      </c>
      <c r="DZ12" s="13">
        <f t="shared" si="4"/>
        <v>5100</v>
      </c>
      <c r="EA12" s="13">
        <f t="shared" si="4"/>
        <v>5100</v>
      </c>
      <c r="EB12" s="13">
        <f t="shared" si="4"/>
        <v>5100</v>
      </c>
      <c r="EC12" s="13">
        <f t="shared" si="4"/>
        <v>5100</v>
      </c>
      <c r="ED12" s="13">
        <f t="shared" si="5"/>
        <v>5100</v>
      </c>
      <c r="EE12" s="13">
        <f t="shared" si="5"/>
        <v>5100</v>
      </c>
      <c r="EF12" s="13">
        <f t="shared" si="5"/>
        <v>5100</v>
      </c>
      <c r="EG12" s="13">
        <f t="shared" si="5"/>
        <v>5100</v>
      </c>
      <c r="EH12" s="13">
        <f t="shared" si="5"/>
        <v>5100</v>
      </c>
      <c r="EI12" s="13">
        <f t="shared" si="5"/>
        <v>5100</v>
      </c>
      <c r="EJ12" s="13">
        <f t="shared" si="5"/>
        <v>5100</v>
      </c>
      <c r="EK12" s="13">
        <f t="shared" si="5"/>
        <v>5100</v>
      </c>
      <c r="EL12" s="13">
        <f t="shared" si="5"/>
        <v>5100</v>
      </c>
      <c r="EM12" s="13">
        <f t="shared" si="5"/>
        <v>5100</v>
      </c>
      <c r="EN12" s="13">
        <f t="shared" si="5"/>
        <v>5100</v>
      </c>
      <c r="EO12" s="13">
        <f t="shared" si="5"/>
        <v>5100</v>
      </c>
      <c r="EP12" s="13">
        <f t="shared" si="5"/>
        <v>5100</v>
      </c>
      <c r="EQ12" s="13">
        <f t="shared" si="5"/>
        <v>5100</v>
      </c>
      <c r="ER12" s="13">
        <f t="shared" si="5"/>
        <v>5100</v>
      </c>
      <c r="ES12" s="13">
        <f t="shared" si="5"/>
        <v>5100</v>
      </c>
      <c r="ET12" s="13">
        <f t="shared" si="6"/>
        <v>5100</v>
      </c>
      <c r="EU12" s="13">
        <f t="shared" si="6"/>
        <v>5100</v>
      </c>
      <c r="EV12" s="13">
        <f t="shared" si="6"/>
        <v>5100</v>
      </c>
      <c r="EW12" s="13">
        <f t="shared" si="6"/>
        <v>5100</v>
      </c>
      <c r="EX12" s="13">
        <f t="shared" si="6"/>
        <v>5100</v>
      </c>
      <c r="EY12" s="13">
        <f t="shared" si="6"/>
        <v>5100</v>
      </c>
      <c r="EZ12" s="13">
        <f t="shared" si="6"/>
        <v>5100</v>
      </c>
      <c r="FA12" s="13">
        <f t="shared" si="6"/>
        <v>5100</v>
      </c>
      <c r="FB12" s="13">
        <f t="shared" si="6"/>
        <v>5100</v>
      </c>
      <c r="FC12" s="13">
        <f t="shared" si="6"/>
        <v>5100</v>
      </c>
      <c r="FD12" s="13">
        <f t="shared" si="6"/>
        <v>5100</v>
      </c>
      <c r="FE12" s="13">
        <f t="shared" si="6"/>
        <v>5100</v>
      </c>
      <c r="FF12" s="13">
        <f t="shared" si="6"/>
        <v>5100</v>
      </c>
      <c r="FG12" s="13">
        <f t="shared" si="6"/>
        <v>5100</v>
      </c>
      <c r="FH12" s="13">
        <f t="shared" si="6"/>
        <v>5100</v>
      </c>
      <c r="FI12" s="13">
        <f t="shared" si="6"/>
        <v>5100</v>
      </c>
      <c r="FJ12" s="13">
        <f t="shared" si="7"/>
        <v>5100</v>
      </c>
      <c r="FK12" s="13">
        <f t="shared" si="7"/>
        <v>5100</v>
      </c>
      <c r="FL12" s="13">
        <f t="shared" si="7"/>
        <v>5100</v>
      </c>
      <c r="FM12" s="13">
        <f t="shared" si="7"/>
        <v>5100</v>
      </c>
      <c r="FN12" s="13">
        <f t="shared" si="7"/>
        <v>5100</v>
      </c>
      <c r="FO12" s="13">
        <f t="shared" si="7"/>
        <v>5100</v>
      </c>
      <c r="FP12" s="13">
        <f t="shared" si="7"/>
        <v>5100</v>
      </c>
      <c r="FQ12" s="13">
        <f t="shared" si="7"/>
        <v>5100</v>
      </c>
      <c r="FR12" s="13">
        <f t="shared" si="7"/>
        <v>5100</v>
      </c>
      <c r="FS12" s="13">
        <f t="shared" si="7"/>
        <v>5100</v>
      </c>
      <c r="FT12" s="13">
        <f t="shared" si="7"/>
        <v>5100</v>
      </c>
    </row>
    <row r="13" spans="1:177" ht="15" customHeight="1" x14ac:dyDescent="0.55000000000000004">
      <c r="A13" s="18" t="s">
        <v>90</v>
      </c>
      <c r="B13" t="s">
        <v>69</v>
      </c>
      <c r="C13" s="13">
        <v>1</v>
      </c>
      <c r="D13" s="13">
        <v>600</v>
      </c>
      <c r="E13" s="14">
        <v>0.25</v>
      </c>
      <c r="F13" s="13">
        <f>D13+D13*E13</f>
        <v>750</v>
      </c>
      <c r="G13" s="13">
        <f>C13*F13</f>
        <v>750</v>
      </c>
      <c r="H13" s="15">
        <f>[1]Parameters!$N$2*F13</f>
        <v>15</v>
      </c>
      <c r="I13" s="18" t="s">
        <v>70</v>
      </c>
      <c r="J13" s="18" t="s">
        <v>71</v>
      </c>
      <c r="K13" s="18" t="s">
        <v>80</v>
      </c>
      <c r="L13" t="s">
        <v>89</v>
      </c>
      <c r="M13" s="11">
        <v>42401</v>
      </c>
      <c r="N13" s="11">
        <f t="shared" si="8"/>
        <v>42461</v>
      </c>
      <c r="O13" s="16"/>
      <c r="P13" s="16"/>
      <c r="Q13" s="16"/>
      <c r="R13" s="16"/>
      <c r="S13" s="16"/>
      <c r="T13" s="16"/>
      <c r="U13" s="16"/>
      <c r="V13" s="16"/>
      <c r="AM13">
        <f t="shared" si="9"/>
        <v>0</v>
      </c>
      <c r="AN13">
        <f t="shared" si="9"/>
        <v>0</v>
      </c>
      <c r="AO13" s="31">
        <f t="shared" si="9"/>
        <v>0</v>
      </c>
      <c r="AR13">
        <f t="shared" si="9"/>
        <v>1</v>
      </c>
      <c r="AS13">
        <f t="shared" si="9"/>
        <v>1</v>
      </c>
      <c r="AT13">
        <f t="shared" si="9"/>
        <v>1</v>
      </c>
      <c r="AU13">
        <f t="shared" si="9"/>
        <v>1</v>
      </c>
      <c r="AV13">
        <f t="shared" si="9"/>
        <v>1</v>
      </c>
      <c r="AW13">
        <f t="shared" si="9"/>
        <v>1</v>
      </c>
      <c r="AX13">
        <f t="shared" si="9"/>
        <v>1</v>
      </c>
      <c r="AY13">
        <f t="shared" si="9"/>
        <v>1</v>
      </c>
      <c r="AZ13">
        <f t="shared" si="9"/>
        <v>1</v>
      </c>
      <c r="BA13">
        <f t="shared" si="9"/>
        <v>1</v>
      </c>
      <c r="BB13">
        <f t="shared" si="9"/>
        <v>1</v>
      </c>
      <c r="BC13">
        <f t="shared" si="10"/>
        <v>1</v>
      </c>
      <c r="BD13">
        <f t="shared" si="10"/>
        <v>1</v>
      </c>
      <c r="BE13">
        <f t="shared" si="10"/>
        <v>1</v>
      </c>
      <c r="BF13">
        <f t="shared" si="10"/>
        <v>1</v>
      </c>
      <c r="BG13">
        <f t="shared" si="10"/>
        <v>1</v>
      </c>
      <c r="BH13">
        <f t="shared" si="10"/>
        <v>1</v>
      </c>
      <c r="BI13">
        <f t="shared" si="10"/>
        <v>1</v>
      </c>
      <c r="BJ13">
        <f t="shared" si="10"/>
        <v>1</v>
      </c>
      <c r="BK13">
        <f t="shared" si="10"/>
        <v>1</v>
      </c>
      <c r="BL13">
        <f t="shared" si="10"/>
        <v>1</v>
      </c>
      <c r="BM13">
        <f t="shared" si="10"/>
        <v>1</v>
      </c>
      <c r="BN13">
        <f t="shared" si="10"/>
        <v>1</v>
      </c>
      <c r="BO13">
        <f t="shared" si="10"/>
        <v>1</v>
      </c>
      <c r="BP13">
        <f t="shared" si="10"/>
        <v>1</v>
      </c>
      <c r="BQ13">
        <f t="shared" si="10"/>
        <v>1</v>
      </c>
      <c r="BR13">
        <f t="shared" si="10"/>
        <v>1</v>
      </c>
      <c r="BS13">
        <f t="shared" si="11"/>
        <v>1</v>
      </c>
      <c r="BT13">
        <f t="shared" si="11"/>
        <v>1</v>
      </c>
      <c r="BU13">
        <f t="shared" si="11"/>
        <v>1</v>
      </c>
      <c r="BV13">
        <f t="shared" si="11"/>
        <v>1</v>
      </c>
      <c r="BW13">
        <f t="shared" si="11"/>
        <v>1</v>
      </c>
      <c r="BX13">
        <f t="shared" si="11"/>
        <v>1</v>
      </c>
      <c r="BY13">
        <f t="shared" si="11"/>
        <v>1</v>
      </c>
      <c r="BZ13">
        <f t="shared" si="11"/>
        <v>1</v>
      </c>
      <c r="CA13">
        <f t="shared" si="11"/>
        <v>1</v>
      </c>
      <c r="CB13">
        <f t="shared" si="11"/>
        <v>1</v>
      </c>
      <c r="CC13">
        <f t="shared" si="11"/>
        <v>1</v>
      </c>
      <c r="CD13">
        <f t="shared" si="11"/>
        <v>1</v>
      </c>
      <c r="CE13">
        <f t="shared" si="11"/>
        <v>1</v>
      </c>
      <c r="CF13">
        <f t="shared" si="11"/>
        <v>1</v>
      </c>
      <c r="CG13">
        <f t="shared" si="11"/>
        <v>1</v>
      </c>
      <c r="CH13">
        <f t="shared" si="11"/>
        <v>1</v>
      </c>
      <c r="CI13">
        <f t="shared" si="12"/>
        <v>1</v>
      </c>
      <c r="CJ13">
        <f t="shared" si="12"/>
        <v>1</v>
      </c>
      <c r="CK13">
        <f t="shared" si="12"/>
        <v>1</v>
      </c>
      <c r="CL13">
        <f t="shared" si="12"/>
        <v>1</v>
      </c>
      <c r="CM13">
        <f t="shared" si="12"/>
        <v>1</v>
      </c>
      <c r="CN13">
        <f t="shared" si="12"/>
        <v>1</v>
      </c>
      <c r="CO13">
        <f t="shared" si="12"/>
        <v>1</v>
      </c>
      <c r="CP13">
        <f t="shared" si="13"/>
        <v>1</v>
      </c>
      <c r="CQ13">
        <f t="shared" si="13"/>
        <v>1</v>
      </c>
      <c r="CR13">
        <f t="shared" si="13"/>
        <v>1</v>
      </c>
      <c r="CS13">
        <f t="shared" si="13"/>
        <v>1</v>
      </c>
      <c r="CT13">
        <f t="shared" si="13"/>
        <v>1</v>
      </c>
      <c r="CX13" s="13">
        <f t="shared" si="3"/>
        <v>0</v>
      </c>
      <c r="CY13" s="13">
        <f t="shared" si="3"/>
        <v>0</v>
      </c>
      <c r="CZ13" s="13">
        <f t="shared" si="3"/>
        <v>0</v>
      </c>
      <c r="DA13" s="13">
        <f t="shared" si="3"/>
        <v>0</v>
      </c>
      <c r="DB13" s="13">
        <f t="shared" si="3"/>
        <v>0</v>
      </c>
      <c r="DC13" s="13">
        <f t="shared" si="3"/>
        <v>0</v>
      </c>
      <c r="DD13" s="13">
        <f t="shared" si="3"/>
        <v>0</v>
      </c>
      <c r="DE13" s="13">
        <f t="shared" si="3"/>
        <v>0</v>
      </c>
      <c r="DF13" s="13">
        <f t="shared" si="3"/>
        <v>0</v>
      </c>
      <c r="DG13" s="13">
        <f t="shared" si="3"/>
        <v>0</v>
      </c>
      <c r="DH13" s="13">
        <f t="shared" si="3"/>
        <v>0</v>
      </c>
      <c r="DI13" s="13">
        <f t="shared" si="3"/>
        <v>0</v>
      </c>
      <c r="DJ13" s="13">
        <f t="shared" si="3"/>
        <v>0</v>
      </c>
      <c r="DK13" s="13">
        <f t="shared" si="3"/>
        <v>0</v>
      </c>
      <c r="DL13" s="13">
        <f t="shared" si="3"/>
        <v>0</v>
      </c>
      <c r="DM13" s="13">
        <f t="shared" si="3"/>
        <v>0</v>
      </c>
      <c r="DN13" s="13">
        <f t="shared" si="4"/>
        <v>0</v>
      </c>
      <c r="DO13" s="13">
        <f t="shared" si="4"/>
        <v>0</v>
      </c>
      <c r="DP13" s="13">
        <f t="shared" si="4"/>
        <v>0</v>
      </c>
      <c r="DQ13" s="13">
        <f t="shared" si="4"/>
        <v>0</v>
      </c>
      <c r="DR13" s="13">
        <f t="shared" si="4"/>
        <v>765</v>
      </c>
      <c r="DS13" s="13">
        <f t="shared" si="4"/>
        <v>765</v>
      </c>
      <c r="DT13" s="13">
        <f t="shared" si="4"/>
        <v>765</v>
      </c>
      <c r="DU13" s="13">
        <f t="shared" si="4"/>
        <v>765</v>
      </c>
      <c r="DV13" s="13">
        <f t="shared" si="4"/>
        <v>765</v>
      </c>
      <c r="DW13" s="13">
        <f t="shared" si="4"/>
        <v>765</v>
      </c>
      <c r="DX13" s="13">
        <f t="shared" si="4"/>
        <v>765</v>
      </c>
      <c r="DY13" s="13">
        <f t="shared" si="4"/>
        <v>765</v>
      </c>
      <c r="DZ13" s="13">
        <f t="shared" si="4"/>
        <v>765</v>
      </c>
      <c r="EA13" s="13">
        <f t="shared" si="4"/>
        <v>765</v>
      </c>
      <c r="EB13" s="13">
        <f t="shared" si="4"/>
        <v>765</v>
      </c>
      <c r="EC13" s="13">
        <f t="shared" si="4"/>
        <v>765</v>
      </c>
      <c r="ED13" s="13">
        <f t="shared" si="5"/>
        <v>765</v>
      </c>
      <c r="EE13" s="13">
        <f t="shared" si="5"/>
        <v>765</v>
      </c>
      <c r="EF13" s="13">
        <f t="shared" si="5"/>
        <v>765</v>
      </c>
      <c r="EG13" s="13">
        <f t="shared" si="5"/>
        <v>765</v>
      </c>
      <c r="EH13" s="13">
        <f t="shared" si="5"/>
        <v>765</v>
      </c>
      <c r="EI13" s="13">
        <f t="shared" si="5"/>
        <v>765</v>
      </c>
      <c r="EJ13" s="13">
        <f t="shared" si="5"/>
        <v>765</v>
      </c>
      <c r="EK13" s="13">
        <f t="shared" si="5"/>
        <v>765</v>
      </c>
      <c r="EL13" s="13">
        <f t="shared" si="5"/>
        <v>765</v>
      </c>
      <c r="EM13" s="13">
        <f t="shared" si="5"/>
        <v>765</v>
      </c>
      <c r="EN13" s="13">
        <f t="shared" si="5"/>
        <v>765</v>
      </c>
      <c r="EO13" s="13">
        <f t="shared" si="5"/>
        <v>765</v>
      </c>
      <c r="EP13" s="13">
        <f t="shared" si="5"/>
        <v>765</v>
      </c>
      <c r="EQ13" s="13">
        <f t="shared" si="5"/>
        <v>765</v>
      </c>
      <c r="ER13" s="13">
        <f t="shared" si="5"/>
        <v>765</v>
      </c>
      <c r="ES13" s="13">
        <f t="shared" si="5"/>
        <v>765</v>
      </c>
      <c r="ET13" s="13">
        <f t="shared" si="6"/>
        <v>765</v>
      </c>
      <c r="EU13" s="13">
        <f t="shared" si="6"/>
        <v>765</v>
      </c>
      <c r="EV13" s="13">
        <f t="shared" si="6"/>
        <v>765</v>
      </c>
      <c r="EW13" s="13">
        <f t="shared" si="6"/>
        <v>765</v>
      </c>
      <c r="EX13" s="13">
        <f t="shared" si="6"/>
        <v>765</v>
      </c>
      <c r="EY13" s="13">
        <f t="shared" si="6"/>
        <v>765</v>
      </c>
      <c r="EZ13" s="13">
        <f t="shared" si="6"/>
        <v>765</v>
      </c>
      <c r="FA13" s="13">
        <f t="shared" si="6"/>
        <v>765</v>
      </c>
      <c r="FB13" s="13">
        <f t="shared" si="6"/>
        <v>765</v>
      </c>
      <c r="FC13" s="13">
        <f t="shared" si="6"/>
        <v>765</v>
      </c>
      <c r="FD13" s="13">
        <f t="shared" si="6"/>
        <v>765</v>
      </c>
      <c r="FE13" s="13">
        <f t="shared" si="6"/>
        <v>765</v>
      </c>
      <c r="FF13" s="13">
        <f t="shared" si="6"/>
        <v>765</v>
      </c>
      <c r="FG13" s="13">
        <f t="shared" si="6"/>
        <v>765</v>
      </c>
      <c r="FH13" s="13">
        <f t="shared" si="6"/>
        <v>765</v>
      </c>
      <c r="FI13" s="13">
        <f t="shared" si="6"/>
        <v>765</v>
      </c>
      <c r="FJ13" s="13">
        <f t="shared" si="7"/>
        <v>765</v>
      </c>
      <c r="FK13" s="13">
        <f t="shared" si="7"/>
        <v>765</v>
      </c>
      <c r="FL13" s="13">
        <f t="shared" si="7"/>
        <v>765</v>
      </c>
      <c r="FM13" s="13">
        <f t="shared" si="7"/>
        <v>765</v>
      </c>
      <c r="FN13" s="13">
        <f t="shared" si="7"/>
        <v>765</v>
      </c>
      <c r="FO13" s="13">
        <f t="shared" si="7"/>
        <v>765</v>
      </c>
      <c r="FP13" s="13">
        <f t="shared" si="7"/>
        <v>765</v>
      </c>
      <c r="FQ13" s="13">
        <f t="shared" si="7"/>
        <v>765</v>
      </c>
      <c r="FR13" s="13">
        <f t="shared" si="7"/>
        <v>765</v>
      </c>
      <c r="FS13" s="13">
        <f t="shared" si="7"/>
        <v>765</v>
      </c>
      <c r="FT13" s="13">
        <f t="shared" si="7"/>
        <v>765</v>
      </c>
    </row>
    <row r="14" spans="1:177" ht="15" customHeight="1" x14ac:dyDescent="0.55000000000000004">
      <c r="A14" s="18" t="s">
        <v>90</v>
      </c>
      <c r="B14" t="s">
        <v>69</v>
      </c>
      <c r="C14" s="13">
        <v>1</v>
      </c>
      <c r="D14" s="13">
        <v>600</v>
      </c>
      <c r="E14" s="14">
        <v>0.25</v>
      </c>
      <c r="F14" s="13">
        <f>D14+D14*E14</f>
        <v>750</v>
      </c>
      <c r="G14" s="13">
        <f>C14*F14</f>
        <v>750</v>
      </c>
      <c r="H14" s="15">
        <f>[1]Parameters!$N$2*F14</f>
        <v>15</v>
      </c>
      <c r="I14" s="18" t="s">
        <v>70</v>
      </c>
      <c r="J14" s="18" t="s">
        <v>71</v>
      </c>
      <c r="K14" s="18" t="s">
        <v>80</v>
      </c>
      <c r="L14" t="s">
        <v>89</v>
      </c>
      <c r="M14" s="11">
        <v>42401</v>
      </c>
      <c r="N14" s="11">
        <f t="shared" si="8"/>
        <v>42461</v>
      </c>
      <c r="O14" s="16"/>
      <c r="P14" s="16"/>
      <c r="Q14" s="16"/>
      <c r="R14" s="16"/>
      <c r="S14" s="16"/>
      <c r="T14" s="16"/>
      <c r="U14" s="16"/>
      <c r="V14" s="16"/>
      <c r="AM14">
        <f t="shared" si="9"/>
        <v>0</v>
      </c>
      <c r="AN14">
        <f t="shared" si="9"/>
        <v>0</v>
      </c>
      <c r="AO14" s="31">
        <f t="shared" si="9"/>
        <v>0</v>
      </c>
      <c r="AR14">
        <f t="shared" si="9"/>
        <v>1</v>
      </c>
      <c r="AS14">
        <f t="shared" si="9"/>
        <v>1</v>
      </c>
      <c r="AT14">
        <f t="shared" si="9"/>
        <v>1</v>
      </c>
      <c r="AU14">
        <f t="shared" si="9"/>
        <v>1</v>
      </c>
      <c r="AV14">
        <f t="shared" si="9"/>
        <v>1</v>
      </c>
      <c r="AW14">
        <f t="shared" si="9"/>
        <v>1</v>
      </c>
      <c r="AX14">
        <f t="shared" si="9"/>
        <v>1</v>
      </c>
      <c r="AY14">
        <f t="shared" si="9"/>
        <v>1</v>
      </c>
      <c r="AZ14">
        <f t="shared" si="9"/>
        <v>1</v>
      </c>
      <c r="BA14">
        <f t="shared" si="9"/>
        <v>1</v>
      </c>
      <c r="BB14">
        <f t="shared" si="9"/>
        <v>1</v>
      </c>
      <c r="BC14">
        <f t="shared" si="10"/>
        <v>1</v>
      </c>
      <c r="BD14">
        <f t="shared" si="10"/>
        <v>1</v>
      </c>
      <c r="BE14">
        <f t="shared" si="10"/>
        <v>1</v>
      </c>
      <c r="BF14">
        <f t="shared" si="10"/>
        <v>1</v>
      </c>
      <c r="BG14">
        <f t="shared" si="10"/>
        <v>1</v>
      </c>
      <c r="BH14">
        <f t="shared" si="10"/>
        <v>1</v>
      </c>
      <c r="BI14">
        <f t="shared" si="10"/>
        <v>1</v>
      </c>
      <c r="BJ14">
        <f t="shared" si="10"/>
        <v>1</v>
      </c>
      <c r="BK14">
        <f t="shared" si="10"/>
        <v>1</v>
      </c>
      <c r="BL14">
        <f t="shared" si="10"/>
        <v>1</v>
      </c>
      <c r="BM14">
        <f t="shared" si="10"/>
        <v>1</v>
      </c>
      <c r="BN14">
        <f t="shared" si="10"/>
        <v>1</v>
      </c>
      <c r="BO14">
        <f t="shared" si="10"/>
        <v>1</v>
      </c>
      <c r="BP14">
        <f t="shared" si="10"/>
        <v>1</v>
      </c>
      <c r="BQ14">
        <f t="shared" si="10"/>
        <v>1</v>
      </c>
      <c r="BR14">
        <f t="shared" si="10"/>
        <v>1</v>
      </c>
      <c r="BS14">
        <f t="shared" si="11"/>
        <v>1</v>
      </c>
      <c r="BT14">
        <f t="shared" si="11"/>
        <v>1</v>
      </c>
      <c r="BU14">
        <f t="shared" si="11"/>
        <v>1</v>
      </c>
      <c r="BV14">
        <f t="shared" si="11"/>
        <v>1</v>
      </c>
      <c r="BW14">
        <f t="shared" si="11"/>
        <v>1</v>
      </c>
      <c r="BX14">
        <f t="shared" si="11"/>
        <v>1</v>
      </c>
      <c r="BY14">
        <f t="shared" si="11"/>
        <v>1</v>
      </c>
      <c r="BZ14">
        <f t="shared" si="11"/>
        <v>1</v>
      </c>
      <c r="CA14">
        <f t="shared" si="11"/>
        <v>1</v>
      </c>
      <c r="CB14">
        <f t="shared" si="11"/>
        <v>1</v>
      </c>
      <c r="CC14">
        <f t="shared" si="11"/>
        <v>1</v>
      </c>
      <c r="CD14">
        <f t="shared" si="11"/>
        <v>1</v>
      </c>
      <c r="CE14">
        <f t="shared" si="11"/>
        <v>1</v>
      </c>
      <c r="CF14">
        <f t="shared" si="11"/>
        <v>1</v>
      </c>
      <c r="CG14">
        <f t="shared" si="11"/>
        <v>1</v>
      </c>
      <c r="CH14">
        <f t="shared" si="11"/>
        <v>1</v>
      </c>
      <c r="CI14">
        <f t="shared" si="12"/>
        <v>1</v>
      </c>
      <c r="CJ14">
        <f t="shared" si="12"/>
        <v>1</v>
      </c>
      <c r="CK14">
        <f t="shared" si="12"/>
        <v>1</v>
      </c>
      <c r="CL14">
        <f t="shared" si="12"/>
        <v>1</v>
      </c>
      <c r="CM14">
        <f t="shared" si="12"/>
        <v>1</v>
      </c>
      <c r="CN14">
        <f t="shared" si="12"/>
        <v>1</v>
      </c>
      <c r="CO14">
        <f t="shared" si="12"/>
        <v>1</v>
      </c>
      <c r="CP14">
        <f t="shared" si="13"/>
        <v>1</v>
      </c>
      <c r="CQ14">
        <f t="shared" si="13"/>
        <v>1</v>
      </c>
      <c r="CR14">
        <f t="shared" si="13"/>
        <v>1</v>
      </c>
      <c r="CS14">
        <f t="shared" si="13"/>
        <v>1</v>
      </c>
      <c r="CT14">
        <f t="shared" si="13"/>
        <v>1</v>
      </c>
      <c r="CX14" s="13">
        <f t="shared" si="3"/>
        <v>0</v>
      </c>
      <c r="CY14" s="13">
        <f t="shared" si="3"/>
        <v>0</v>
      </c>
      <c r="CZ14" s="13">
        <f t="shared" si="3"/>
        <v>0</v>
      </c>
      <c r="DA14" s="13">
        <f t="shared" si="3"/>
        <v>0</v>
      </c>
      <c r="DB14" s="13">
        <f t="shared" si="3"/>
        <v>0</v>
      </c>
      <c r="DC14" s="13">
        <f t="shared" si="3"/>
        <v>0</v>
      </c>
      <c r="DD14" s="13">
        <f t="shared" si="3"/>
        <v>0</v>
      </c>
      <c r="DE14" s="13">
        <f t="shared" si="3"/>
        <v>0</v>
      </c>
      <c r="DF14" s="13">
        <f t="shared" si="3"/>
        <v>0</v>
      </c>
      <c r="DG14" s="13">
        <f t="shared" si="3"/>
        <v>0</v>
      </c>
      <c r="DH14" s="13">
        <f t="shared" si="3"/>
        <v>0</v>
      </c>
      <c r="DI14" s="13">
        <f t="shared" si="3"/>
        <v>0</v>
      </c>
      <c r="DJ14" s="13">
        <f t="shared" si="3"/>
        <v>0</v>
      </c>
      <c r="DK14" s="13">
        <f t="shared" si="3"/>
        <v>0</v>
      </c>
      <c r="DL14" s="13">
        <f t="shared" si="3"/>
        <v>0</v>
      </c>
      <c r="DM14" s="13">
        <f t="shared" si="3"/>
        <v>0</v>
      </c>
      <c r="DN14" s="13">
        <f t="shared" si="4"/>
        <v>0</v>
      </c>
      <c r="DO14" s="13">
        <f t="shared" si="4"/>
        <v>0</v>
      </c>
      <c r="DP14" s="13">
        <f t="shared" si="4"/>
        <v>0</v>
      </c>
      <c r="DQ14" s="13">
        <f t="shared" si="4"/>
        <v>0</v>
      </c>
      <c r="DR14" s="13">
        <f t="shared" si="4"/>
        <v>765</v>
      </c>
      <c r="DS14" s="13">
        <f t="shared" si="4"/>
        <v>765</v>
      </c>
      <c r="DT14" s="13">
        <f t="shared" si="4"/>
        <v>765</v>
      </c>
      <c r="DU14" s="13">
        <f t="shared" si="4"/>
        <v>765</v>
      </c>
      <c r="DV14" s="13">
        <f t="shared" si="4"/>
        <v>765</v>
      </c>
      <c r="DW14" s="13">
        <f t="shared" si="4"/>
        <v>765</v>
      </c>
      <c r="DX14" s="13">
        <f t="shared" si="4"/>
        <v>765</v>
      </c>
      <c r="DY14" s="13">
        <f t="shared" si="4"/>
        <v>765</v>
      </c>
      <c r="DZ14" s="13">
        <f t="shared" si="4"/>
        <v>765</v>
      </c>
      <c r="EA14" s="13">
        <f t="shared" si="4"/>
        <v>765</v>
      </c>
      <c r="EB14" s="13">
        <f t="shared" si="4"/>
        <v>765</v>
      </c>
      <c r="EC14" s="13">
        <f t="shared" si="4"/>
        <v>765</v>
      </c>
      <c r="ED14" s="13">
        <f t="shared" si="5"/>
        <v>765</v>
      </c>
      <c r="EE14" s="13">
        <f t="shared" si="5"/>
        <v>765</v>
      </c>
      <c r="EF14" s="13">
        <f t="shared" si="5"/>
        <v>765</v>
      </c>
      <c r="EG14" s="13">
        <f t="shared" si="5"/>
        <v>765</v>
      </c>
      <c r="EH14" s="13">
        <f t="shared" si="5"/>
        <v>765</v>
      </c>
      <c r="EI14" s="13">
        <f t="shared" si="5"/>
        <v>765</v>
      </c>
      <c r="EJ14" s="13">
        <f t="shared" si="5"/>
        <v>765</v>
      </c>
      <c r="EK14" s="13">
        <f t="shared" si="5"/>
        <v>765</v>
      </c>
      <c r="EL14" s="13">
        <f t="shared" si="5"/>
        <v>765</v>
      </c>
      <c r="EM14" s="13">
        <f t="shared" si="5"/>
        <v>765</v>
      </c>
      <c r="EN14" s="13">
        <f t="shared" si="5"/>
        <v>765</v>
      </c>
      <c r="EO14" s="13">
        <f t="shared" si="5"/>
        <v>765</v>
      </c>
      <c r="EP14" s="13">
        <f t="shared" si="5"/>
        <v>765</v>
      </c>
      <c r="EQ14" s="13">
        <f t="shared" si="5"/>
        <v>765</v>
      </c>
      <c r="ER14" s="13">
        <f t="shared" si="5"/>
        <v>765</v>
      </c>
      <c r="ES14" s="13">
        <f t="shared" si="5"/>
        <v>765</v>
      </c>
      <c r="ET14" s="13">
        <f t="shared" si="6"/>
        <v>765</v>
      </c>
      <c r="EU14" s="13">
        <f t="shared" si="6"/>
        <v>765</v>
      </c>
      <c r="EV14" s="13">
        <f t="shared" si="6"/>
        <v>765</v>
      </c>
      <c r="EW14" s="13">
        <f t="shared" si="6"/>
        <v>765</v>
      </c>
      <c r="EX14" s="13">
        <f t="shared" si="6"/>
        <v>765</v>
      </c>
      <c r="EY14" s="13">
        <f t="shared" si="6"/>
        <v>765</v>
      </c>
      <c r="EZ14" s="13">
        <f t="shared" si="6"/>
        <v>765</v>
      </c>
      <c r="FA14" s="13">
        <f t="shared" si="6"/>
        <v>765</v>
      </c>
      <c r="FB14" s="13">
        <f t="shared" si="6"/>
        <v>765</v>
      </c>
      <c r="FC14" s="13">
        <f t="shared" si="6"/>
        <v>765</v>
      </c>
      <c r="FD14" s="13">
        <f t="shared" si="6"/>
        <v>765</v>
      </c>
      <c r="FE14" s="13">
        <f t="shared" si="6"/>
        <v>765</v>
      </c>
      <c r="FF14" s="13">
        <f t="shared" si="6"/>
        <v>765</v>
      </c>
      <c r="FG14" s="13">
        <f t="shared" si="6"/>
        <v>765</v>
      </c>
      <c r="FH14" s="13">
        <f t="shared" si="6"/>
        <v>765</v>
      </c>
      <c r="FI14" s="13">
        <f t="shared" si="6"/>
        <v>765</v>
      </c>
      <c r="FJ14" s="13">
        <f t="shared" si="7"/>
        <v>765</v>
      </c>
      <c r="FK14" s="13">
        <f t="shared" si="7"/>
        <v>765</v>
      </c>
      <c r="FL14" s="13">
        <f t="shared" si="7"/>
        <v>765</v>
      </c>
      <c r="FM14" s="13">
        <f t="shared" si="7"/>
        <v>765</v>
      </c>
      <c r="FN14" s="13">
        <f t="shared" si="7"/>
        <v>765</v>
      </c>
      <c r="FO14" s="13">
        <f t="shared" si="7"/>
        <v>765</v>
      </c>
      <c r="FP14" s="13">
        <f t="shared" si="7"/>
        <v>765</v>
      </c>
      <c r="FQ14" s="13">
        <f t="shared" si="7"/>
        <v>765</v>
      </c>
      <c r="FR14" s="13">
        <f t="shared" si="7"/>
        <v>765</v>
      </c>
      <c r="FS14" s="13">
        <f t="shared" si="7"/>
        <v>765</v>
      </c>
      <c r="FT14" s="13">
        <f t="shared" si="7"/>
        <v>765</v>
      </c>
    </row>
    <row r="15" spans="1:177" ht="15" customHeight="1" x14ac:dyDescent="0.55000000000000004">
      <c r="A15" s="18" t="s">
        <v>90</v>
      </c>
      <c r="B15" t="s">
        <v>69</v>
      </c>
      <c r="C15" s="13">
        <v>1</v>
      </c>
      <c r="D15" s="13">
        <v>600</v>
      </c>
      <c r="E15" s="14">
        <v>0.25</v>
      </c>
      <c r="F15" s="13">
        <f>D15+D15*E15</f>
        <v>750</v>
      </c>
      <c r="G15" s="13">
        <f>C15*F15</f>
        <v>750</v>
      </c>
      <c r="H15" s="15">
        <f>[1]Parameters!$N$2*F15</f>
        <v>15</v>
      </c>
      <c r="I15" s="18" t="s">
        <v>70</v>
      </c>
      <c r="J15" s="18" t="s">
        <v>71</v>
      </c>
      <c r="K15" s="18" t="s">
        <v>80</v>
      </c>
      <c r="L15" t="s">
        <v>89</v>
      </c>
      <c r="M15" s="11">
        <v>42401</v>
      </c>
      <c r="N15" s="11">
        <f t="shared" si="8"/>
        <v>42461</v>
      </c>
      <c r="O15" s="16"/>
      <c r="P15" s="16"/>
      <c r="Q15" s="16"/>
      <c r="R15" s="16"/>
      <c r="S15" s="16"/>
      <c r="T15" s="16"/>
      <c r="U15" s="16"/>
      <c r="V15" s="16"/>
      <c r="AM15">
        <f t="shared" si="9"/>
        <v>0</v>
      </c>
      <c r="AN15">
        <f t="shared" si="9"/>
        <v>0</v>
      </c>
      <c r="AO15" s="31">
        <f t="shared" si="9"/>
        <v>0</v>
      </c>
      <c r="AR15">
        <f t="shared" si="9"/>
        <v>1</v>
      </c>
      <c r="AS15">
        <f t="shared" si="9"/>
        <v>1</v>
      </c>
      <c r="AT15">
        <f t="shared" si="9"/>
        <v>1</v>
      </c>
      <c r="AU15">
        <f t="shared" si="9"/>
        <v>1</v>
      </c>
      <c r="AV15">
        <f t="shared" si="9"/>
        <v>1</v>
      </c>
      <c r="AW15">
        <f t="shared" si="9"/>
        <v>1</v>
      </c>
      <c r="AX15">
        <f t="shared" si="9"/>
        <v>1</v>
      </c>
      <c r="AY15">
        <f t="shared" si="9"/>
        <v>1</v>
      </c>
      <c r="AZ15">
        <f t="shared" si="9"/>
        <v>1</v>
      </c>
      <c r="BA15">
        <f t="shared" si="9"/>
        <v>1</v>
      </c>
      <c r="BB15">
        <f t="shared" si="9"/>
        <v>1</v>
      </c>
      <c r="BC15">
        <f t="shared" si="10"/>
        <v>1</v>
      </c>
      <c r="BD15">
        <f t="shared" si="10"/>
        <v>1</v>
      </c>
      <c r="BE15">
        <f t="shared" si="10"/>
        <v>1</v>
      </c>
      <c r="BF15">
        <f t="shared" si="10"/>
        <v>1</v>
      </c>
      <c r="BG15">
        <f t="shared" si="10"/>
        <v>1</v>
      </c>
      <c r="BH15">
        <f t="shared" si="10"/>
        <v>1</v>
      </c>
      <c r="BI15">
        <f t="shared" si="10"/>
        <v>1</v>
      </c>
      <c r="BJ15">
        <f t="shared" si="10"/>
        <v>1</v>
      </c>
      <c r="BK15">
        <f t="shared" si="10"/>
        <v>1</v>
      </c>
      <c r="BL15">
        <f t="shared" si="10"/>
        <v>1</v>
      </c>
      <c r="BM15">
        <f t="shared" si="10"/>
        <v>1</v>
      </c>
      <c r="BN15">
        <f t="shared" si="10"/>
        <v>1</v>
      </c>
      <c r="BO15">
        <f t="shared" si="10"/>
        <v>1</v>
      </c>
      <c r="BP15">
        <f t="shared" si="10"/>
        <v>1</v>
      </c>
      <c r="BQ15">
        <f t="shared" si="10"/>
        <v>1</v>
      </c>
      <c r="BR15">
        <f t="shared" si="10"/>
        <v>1</v>
      </c>
      <c r="BS15">
        <f t="shared" si="11"/>
        <v>1</v>
      </c>
      <c r="BT15">
        <f t="shared" si="11"/>
        <v>1</v>
      </c>
      <c r="BU15">
        <f t="shared" si="11"/>
        <v>1</v>
      </c>
      <c r="BV15">
        <f t="shared" si="11"/>
        <v>1</v>
      </c>
      <c r="BW15">
        <f t="shared" si="11"/>
        <v>1</v>
      </c>
      <c r="BX15">
        <f t="shared" si="11"/>
        <v>1</v>
      </c>
      <c r="BY15">
        <f t="shared" si="11"/>
        <v>1</v>
      </c>
      <c r="BZ15">
        <f t="shared" si="11"/>
        <v>1</v>
      </c>
      <c r="CA15">
        <f t="shared" si="11"/>
        <v>1</v>
      </c>
      <c r="CB15">
        <f t="shared" si="11"/>
        <v>1</v>
      </c>
      <c r="CC15">
        <f t="shared" si="11"/>
        <v>1</v>
      </c>
      <c r="CD15">
        <f t="shared" si="11"/>
        <v>1</v>
      </c>
      <c r="CE15">
        <f t="shared" si="11"/>
        <v>1</v>
      </c>
      <c r="CF15">
        <f t="shared" si="11"/>
        <v>1</v>
      </c>
      <c r="CG15">
        <f t="shared" si="11"/>
        <v>1</v>
      </c>
      <c r="CH15">
        <f t="shared" si="11"/>
        <v>1</v>
      </c>
      <c r="CI15">
        <f t="shared" si="12"/>
        <v>1</v>
      </c>
      <c r="CJ15">
        <f t="shared" si="12"/>
        <v>1</v>
      </c>
      <c r="CK15">
        <f t="shared" si="12"/>
        <v>1</v>
      </c>
      <c r="CL15">
        <f t="shared" si="12"/>
        <v>1</v>
      </c>
      <c r="CM15">
        <f t="shared" si="12"/>
        <v>1</v>
      </c>
      <c r="CN15">
        <f t="shared" si="12"/>
        <v>1</v>
      </c>
      <c r="CO15">
        <f t="shared" si="12"/>
        <v>1</v>
      </c>
      <c r="CP15">
        <f t="shared" si="13"/>
        <v>1</v>
      </c>
      <c r="CQ15">
        <f t="shared" si="13"/>
        <v>1</v>
      </c>
      <c r="CR15">
        <f t="shared" si="13"/>
        <v>1</v>
      </c>
      <c r="CS15">
        <f t="shared" si="13"/>
        <v>1</v>
      </c>
      <c r="CT15">
        <f t="shared" si="13"/>
        <v>1</v>
      </c>
      <c r="CX15" s="13">
        <f t="shared" si="3"/>
        <v>0</v>
      </c>
      <c r="CY15" s="13">
        <f t="shared" si="3"/>
        <v>0</v>
      </c>
      <c r="CZ15" s="13">
        <f t="shared" si="3"/>
        <v>0</v>
      </c>
      <c r="DA15" s="13">
        <f t="shared" si="3"/>
        <v>0</v>
      </c>
      <c r="DB15" s="13">
        <f t="shared" si="3"/>
        <v>0</v>
      </c>
      <c r="DC15" s="13">
        <f t="shared" si="3"/>
        <v>0</v>
      </c>
      <c r="DD15" s="13">
        <f t="shared" si="3"/>
        <v>0</v>
      </c>
      <c r="DE15" s="13">
        <f t="shared" si="3"/>
        <v>0</v>
      </c>
      <c r="DF15" s="13">
        <f t="shared" si="3"/>
        <v>0</v>
      </c>
      <c r="DG15" s="13">
        <f t="shared" si="3"/>
        <v>0</v>
      </c>
      <c r="DH15" s="13">
        <f t="shared" si="3"/>
        <v>0</v>
      </c>
      <c r="DI15" s="13">
        <f t="shared" si="3"/>
        <v>0</v>
      </c>
      <c r="DJ15" s="13">
        <f t="shared" si="3"/>
        <v>0</v>
      </c>
      <c r="DK15" s="13">
        <f t="shared" si="3"/>
        <v>0</v>
      </c>
      <c r="DL15" s="13">
        <f t="shared" si="3"/>
        <v>0</v>
      </c>
      <c r="DM15" s="13">
        <f t="shared" si="3"/>
        <v>0</v>
      </c>
      <c r="DN15" s="13">
        <f t="shared" si="4"/>
        <v>0</v>
      </c>
      <c r="DO15" s="13">
        <f t="shared" si="4"/>
        <v>0</v>
      </c>
      <c r="DP15" s="13">
        <f t="shared" si="4"/>
        <v>0</v>
      </c>
      <c r="DQ15" s="13">
        <f t="shared" si="4"/>
        <v>0</v>
      </c>
      <c r="DR15" s="13">
        <f t="shared" si="4"/>
        <v>765</v>
      </c>
      <c r="DS15" s="13">
        <f t="shared" si="4"/>
        <v>765</v>
      </c>
      <c r="DT15" s="13">
        <f t="shared" si="4"/>
        <v>765</v>
      </c>
      <c r="DU15" s="13">
        <f t="shared" si="4"/>
        <v>765</v>
      </c>
      <c r="DV15" s="13">
        <f t="shared" si="4"/>
        <v>765</v>
      </c>
      <c r="DW15" s="13">
        <f t="shared" si="4"/>
        <v>765</v>
      </c>
      <c r="DX15" s="13">
        <f t="shared" si="4"/>
        <v>765</v>
      </c>
      <c r="DY15" s="13">
        <f t="shared" si="4"/>
        <v>765</v>
      </c>
      <c r="DZ15" s="13">
        <f t="shared" si="4"/>
        <v>765</v>
      </c>
      <c r="EA15" s="13">
        <f t="shared" si="4"/>
        <v>765</v>
      </c>
      <c r="EB15" s="13">
        <f t="shared" si="4"/>
        <v>765</v>
      </c>
      <c r="EC15" s="13">
        <f t="shared" si="4"/>
        <v>765</v>
      </c>
      <c r="ED15" s="13">
        <f t="shared" si="5"/>
        <v>765</v>
      </c>
      <c r="EE15" s="13">
        <f t="shared" si="5"/>
        <v>765</v>
      </c>
      <c r="EF15" s="13">
        <f t="shared" si="5"/>
        <v>765</v>
      </c>
      <c r="EG15" s="13">
        <f t="shared" si="5"/>
        <v>765</v>
      </c>
      <c r="EH15" s="13">
        <f t="shared" si="5"/>
        <v>765</v>
      </c>
      <c r="EI15" s="13">
        <f t="shared" si="5"/>
        <v>765</v>
      </c>
      <c r="EJ15" s="13">
        <f t="shared" si="5"/>
        <v>765</v>
      </c>
      <c r="EK15" s="13">
        <f t="shared" si="5"/>
        <v>765</v>
      </c>
      <c r="EL15" s="13">
        <f t="shared" si="5"/>
        <v>765</v>
      </c>
      <c r="EM15" s="13">
        <f t="shared" si="5"/>
        <v>765</v>
      </c>
      <c r="EN15" s="13">
        <f t="shared" si="5"/>
        <v>765</v>
      </c>
      <c r="EO15" s="13">
        <f t="shared" si="5"/>
        <v>765</v>
      </c>
      <c r="EP15" s="13">
        <f t="shared" si="5"/>
        <v>765</v>
      </c>
      <c r="EQ15" s="13">
        <f t="shared" si="5"/>
        <v>765</v>
      </c>
      <c r="ER15" s="13">
        <f t="shared" si="5"/>
        <v>765</v>
      </c>
      <c r="ES15" s="13">
        <f t="shared" si="5"/>
        <v>765</v>
      </c>
      <c r="ET15" s="13">
        <f t="shared" si="6"/>
        <v>765</v>
      </c>
      <c r="EU15" s="13">
        <f t="shared" si="6"/>
        <v>765</v>
      </c>
      <c r="EV15" s="13">
        <f t="shared" si="6"/>
        <v>765</v>
      </c>
      <c r="EW15" s="13">
        <f t="shared" si="6"/>
        <v>765</v>
      </c>
      <c r="EX15" s="13">
        <f t="shared" si="6"/>
        <v>765</v>
      </c>
      <c r="EY15" s="13">
        <f t="shared" si="6"/>
        <v>765</v>
      </c>
      <c r="EZ15" s="13">
        <f t="shared" si="6"/>
        <v>765</v>
      </c>
      <c r="FA15" s="13">
        <f t="shared" si="6"/>
        <v>765</v>
      </c>
      <c r="FB15" s="13">
        <f t="shared" si="6"/>
        <v>765</v>
      </c>
      <c r="FC15" s="13">
        <f t="shared" si="6"/>
        <v>765</v>
      </c>
      <c r="FD15" s="13">
        <f t="shared" si="6"/>
        <v>765</v>
      </c>
      <c r="FE15" s="13">
        <f t="shared" si="6"/>
        <v>765</v>
      </c>
      <c r="FF15" s="13">
        <f t="shared" si="6"/>
        <v>765</v>
      </c>
      <c r="FG15" s="13">
        <f t="shared" si="6"/>
        <v>765</v>
      </c>
      <c r="FH15" s="13">
        <f t="shared" si="6"/>
        <v>765</v>
      </c>
      <c r="FI15" s="13">
        <f t="shared" si="6"/>
        <v>765</v>
      </c>
      <c r="FJ15" s="13">
        <f t="shared" si="7"/>
        <v>765</v>
      </c>
      <c r="FK15" s="13">
        <f t="shared" si="7"/>
        <v>765</v>
      </c>
      <c r="FL15" s="13">
        <f t="shared" si="7"/>
        <v>765</v>
      </c>
      <c r="FM15" s="13">
        <f t="shared" si="7"/>
        <v>765</v>
      </c>
      <c r="FN15" s="13">
        <f t="shared" si="7"/>
        <v>765</v>
      </c>
      <c r="FO15" s="13">
        <f t="shared" si="7"/>
        <v>765</v>
      </c>
      <c r="FP15" s="13">
        <f t="shared" si="7"/>
        <v>765</v>
      </c>
      <c r="FQ15" s="13">
        <f t="shared" si="7"/>
        <v>765</v>
      </c>
      <c r="FR15" s="13">
        <f t="shared" si="7"/>
        <v>765</v>
      </c>
      <c r="FS15" s="13">
        <f t="shared" si="7"/>
        <v>765</v>
      </c>
      <c r="FT15" s="13">
        <f t="shared" si="7"/>
        <v>765</v>
      </c>
    </row>
    <row r="16" spans="1:177" ht="15" customHeight="1" x14ac:dyDescent="0.55000000000000004">
      <c r="A16" s="18" t="s">
        <v>91</v>
      </c>
      <c r="B16" t="s">
        <v>69</v>
      </c>
      <c r="C16" s="13">
        <v>1</v>
      </c>
      <c r="D16" s="13">
        <v>3000</v>
      </c>
      <c r="E16" s="14">
        <v>0.25</v>
      </c>
      <c r="F16" s="13">
        <f t="shared" si="0"/>
        <v>3750</v>
      </c>
      <c r="G16" s="13">
        <f t="shared" si="1"/>
        <v>3750</v>
      </c>
      <c r="H16" s="15">
        <f>[1]Parameters!$N$2*F16</f>
        <v>75</v>
      </c>
      <c r="I16" s="18" t="s">
        <v>70</v>
      </c>
      <c r="J16" s="18" t="s">
        <v>71</v>
      </c>
      <c r="K16" s="18" t="s">
        <v>80</v>
      </c>
      <c r="L16" t="s">
        <v>92</v>
      </c>
      <c r="M16" s="11">
        <v>42401</v>
      </c>
      <c r="N16" s="11">
        <f t="shared" si="8"/>
        <v>42461</v>
      </c>
      <c r="O16" s="16"/>
      <c r="P16" s="16"/>
      <c r="Q16" s="16"/>
      <c r="R16" s="16"/>
      <c r="S16" s="16"/>
      <c r="T16" s="16"/>
      <c r="U16" s="16"/>
      <c r="V16" s="16"/>
      <c r="AM16">
        <f t="shared" si="9"/>
        <v>0</v>
      </c>
      <c r="AN16">
        <f t="shared" si="9"/>
        <v>0</v>
      </c>
      <c r="AO16" s="31">
        <v>1</v>
      </c>
      <c r="AP16" s="31">
        <f t="shared" si="9"/>
        <v>1</v>
      </c>
      <c r="AQ16" s="31">
        <f t="shared" si="9"/>
        <v>1</v>
      </c>
      <c r="AR16">
        <f t="shared" si="9"/>
        <v>1</v>
      </c>
      <c r="AS16">
        <f t="shared" si="9"/>
        <v>1</v>
      </c>
      <c r="AT16">
        <f t="shared" si="9"/>
        <v>1</v>
      </c>
      <c r="AU16">
        <f t="shared" si="9"/>
        <v>1</v>
      </c>
      <c r="AV16">
        <f t="shared" si="9"/>
        <v>1</v>
      </c>
      <c r="AW16">
        <f t="shared" si="9"/>
        <v>1</v>
      </c>
      <c r="AX16">
        <f t="shared" si="9"/>
        <v>1</v>
      </c>
      <c r="AY16">
        <f t="shared" si="9"/>
        <v>1</v>
      </c>
      <c r="AZ16">
        <f t="shared" si="9"/>
        <v>1</v>
      </c>
      <c r="BA16">
        <f t="shared" si="9"/>
        <v>1</v>
      </c>
      <c r="BB16">
        <f t="shared" si="9"/>
        <v>1</v>
      </c>
      <c r="BC16">
        <f t="shared" si="10"/>
        <v>1</v>
      </c>
      <c r="BD16">
        <f t="shared" si="10"/>
        <v>1</v>
      </c>
      <c r="BE16">
        <f t="shared" si="10"/>
        <v>1</v>
      </c>
      <c r="BF16">
        <f t="shared" si="10"/>
        <v>1</v>
      </c>
      <c r="BG16">
        <f t="shared" si="10"/>
        <v>1</v>
      </c>
      <c r="BH16">
        <f t="shared" si="10"/>
        <v>1</v>
      </c>
      <c r="BI16">
        <f t="shared" si="10"/>
        <v>1</v>
      </c>
      <c r="BJ16">
        <f t="shared" si="10"/>
        <v>1</v>
      </c>
      <c r="BK16">
        <f t="shared" si="10"/>
        <v>1</v>
      </c>
      <c r="BL16">
        <f t="shared" si="10"/>
        <v>1</v>
      </c>
      <c r="BM16">
        <f t="shared" si="10"/>
        <v>1</v>
      </c>
      <c r="BN16">
        <f t="shared" si="10"/>
        <v>1</v>
      </c>
      <c r="BO16">
        <f t="shared" si="10"/>
        <v>1</v>
      </c>
      <c r="BP16">
        <f t="shared" si="10"/>
        <v>1</v>
      </c>
      <c r="BQ16">
        <f t="shared" si="10"/>
        <v>1</v>
      </c>
      <c r="BR16">
        <f t="shared" si="10"/>
        <v>1</v>
      </c>
      <c r="BS16">
        <f t="shared" si="11"/>
        <v>1</v>
      </c>
      <c r="BT16">
        <f t="shared" si="11"/>
        <v>1</v>
      </c>
      <c r="BU16">
        <f t="shared" si="11"/>
        <v>1</v>
      </c>
      <c r="BV16">
        <f t="shared" si="11"/>
        <v>1</v>
      </c>
      <c r="BW16">
        <f t="shared" si="11"/>
        <v>1</v>
      </c>
      <c r="BX16">
        <f t="shared" si="11"/>
        <v>1</v>
      </c>
      <c r="BY16">
        <f t="shared" si="11"/>
        <v>1</v>
      </c>
      <c r="BZ16">
        <f t="shared" si="11"/>
        <v>1</v>
      </c>
      <c r="CA16">
        <f t="shared" si="11"/>
        <v>1</v>
      </c>
      <c r="CB16">
        <f t="shared" si="11"/>
        <v>1</v>
      </c>
      <c r="CC16">
        <f t="shared" si="11"/>
        <v>1</v>
      </c>
      <c r="CD16">
        <f t="shared" si="11"/>
        <v>1</v>
      </c>
      <c r="CE16">
        <f t="shared" si="11"/>
        <v>1</v>
      </c>
      <c r="CF16">
        <f t="shared" si="11"/>
        <v>1</v>
      </c>
      <c r="CG16">
        <f t="shared" si="11"/>
        <v>1</v>
      </c>
      <c r="CH16">
        <f t="shared" si="11"/>
        <v>1</v>
      </c>
      <c r="CI16">
        <f t="shared" si="12"/>
        <v>1</v>
      </c>
      <c r="CJ16">
        <f t="shared" si="12"/>
        <v>1</v>
      </c>
      <c r="CK16">
        <f t="shared" si="12"/>
        <v>1</v>
      </c>
      <c r="CL16">
        <f t="shared" si="12"/>
        <v>1</v>
      </c>
      <c r="CM16">
        <f t="shared" si="12"/>
        <v>1</v>
      </c>
      <c r="CN16">
        <f t="shared" si="12"/>
        <v>1</v>
      </c>
      <c r="CO16">
        <f t="shared" si="12"/>
        <v>1</v>
      </c>
      <c r="CP16">
        <f t="shared" si="13"/>
        <v>1</v>
      </c>
      <c r="CQ16">
        <f t="shared" si="13"/>
        <v>1</v>
      </c>
      <c r="CR16">
        <f t="shared" si="13"/>
        <v>1</v>
      </c>
      <c r="CS16">
        <f t="shared" si="13"/>
        <v>1</v>
      </c>
      <c r="CT16">
        <f t="shared" si="13"/>
        <v>1</v>
      </c>
      <c r="CX16" s="13">
        <f t="shared" si="3"/>
        <v>0</v>
      </c>
      <c r="CY16" s="13">
        <f t="shared" si="3"/>
        <v>0</v>
      </c>
      <c r="CZ16" s="13">
        <f t="shared" si="3"/>
        <v>0</v>
      </c>
      <c r="DA16" s="13">
        <f t="shared" si="3"/>
        <v>0</v>
      </c>
      <c r="DB16" s="13">
        <f t="shared" si="3"/>
        <v>0</v>
      </c>
      <c r="DC16" s="13">
        <f t="shared" si="3"/>
        <v>0</v>
      </c>
      <c r="DD16" s="13">
        <f t="shared" si="3"/>
        <v>0</v>
      </c>
      <c r="DE16" s="13">
        <f t="shared" si="3"/>
        <v>0</v>
      </c>
      <c r="DF16" s="13">
        <f t="shared" si="3"/>
        <v>0</v>
      </c>
      <c r="DG16" s="13">
        <f t="shared" si="3"/>
        <v>0</v>
      </c>
      <c r="DH16" s="13">
        <f t="shared" si="3"/>
        <v>0</v>
      </c>
      <c r="DI16" s="13">
        <f t="shared" si="3"/>
        <v>0</v>
      </c>
      <c r="DJ16" s="13">
        <f t="shared" si="3"/>
        <v>0</v>
      </c>
      <c r="DK16" s="13">
        <f t="shared" si="3"/>
        <v>0</v>
      </c>
      <c r="DL16" s="13">
        <f t="shared" si="3"/>
        <v>0</v>
      </c>
      <c r="DM16" s="13">
        <f t="shared" ref="DM16:EB32" si="14">($F16+$H16)*AM16</f>
        <v>0</v>
      </c>
      <c r="DN16" s="13">
        <f t="shared" si="4"/>
        <v>0</v>
      </c>
      <c r="DO16" s="13">
        <f t="shared" si="4"/>
        <v>3825</v>
      </c>
      <c r="DP16" s="13">
        <f t="shared" si="4"/>
        <v>3825</v>
      </c>
      <c r="DQ16" s="13">
        <f t="shared" si="4"/>
        <v>3825</v>
      </c>
      <c r="DR16" s="13">
        <f t="shared" si="4"/>
        <v>3825</v>
      </c>
      <c r="DS16" s="13">
        <f t="shared" si="4"/>
        <v>3825</v>
      </c>
      <c r="DT16" s="13">
        <f t="shared" si="4"/>
        <v>3825</v>
      </c>
      <c r="DU16" s="13">
        <f t="shared" si="4"/>
        <v>3825</v>
      </c>
      <c r="DV16" s="13">
        <f t="shared" si="4"/>
        <v>3825</v>
      </c>
      <c r="DW16" s="13">
        <f t="shared" si="4"/>
        <v>3825</v>
      </c>
      <c r="DX16" s="13">
        <f t="shared" si="4"/>
        <v>3825</v>
      </c>
      <c r="DY16" s="13">
        <f t="shared" si="4"/>
        <v>3825</v>
      </c>
      <c r="DZ16" s="13">
        <f t="shared" si="4"/>
        <v>3825</v>
      </c>
      <c r="EA16" s="13">
        <f t="shared" si="4"/>
        <v>3825</v>
      </c>
      <c r="EB16" s="13">
        <f t="shared" si="4"/>
        <v>3825</v>
      </c>
      <c r="EC16" s="13">
        <f t="shared" ref="EC16:ER32" si="15">($F16+$H16)*BC16</f>
        <v>3825</v>
      </c>
      <c r="ED16" s="13">
        <f t="shared" si="5"/>
        <v>3825</v>
      </c>
      <c r="EE16" s="13">
        <f t="shared" si="5"/>
        <v>3825</v>
      </c>
      <c r="EF16" s="13">
        <f t="shared" si="5"/>
        <v>3825</v>
      </c>
      <c r="EG16" s="13">
        <f t="shared" si="5"/>
        <v>3825</v>
      </c>
      <c r="EH16" s="13">
        <f t="shared" si="5"/>
        <v>3825</v>
      </c>
      <c r="EI16" s="13">
        <f t="shared" si="5"/>
        <v>3825</v>
      </c>
      <c r="EJ16" s="13">
        <f t="shared" si="5"/>
        <v>3825</v>
      </c>
      <c r="EK16" s="13">
        <f t="shared" si="5"/>
        <v>3825</v>
      </c>
      <c r="EL16" s="13">
        <f t="shared" si="5"/>
        <v>3825</v>
      </c>
      <c r="EM16" s="13">
        <f t="shared" si="5"/>
        <v>3825</v>
      </c>
      <c r="EN16" s="13">
        <f t="shared" si="5"/>
        <v>3825</v>
      </c>
      <c r="EO16" s="13">
        <f t="shared" si="5"/>
        <v>3825</v>
      </c>
      <c r="EP16" s="13">
        <f t="shared" si="5"/>
        <v>3825</v>
      </c>
      <c r="EQ16" s="13">
        <f t="shared" si="5"/>
        <v>3825</v>
      </c>
      <c r="ER16" s="13">
        <f t="shared" si="5"/>
        <v>3825</v>
      </c>
      <c r="ES16" s="13">
        <f t="shared" ref="ES16:FH32" si="16">($F16+$H16)*BS16</f>
        <v>3825</v>
      </c>
      <c r="ET16" s="13">
        <f t="shared" si="6"/>
        <v>3825</v>
      </c>
      <c r="EU16" s="13">
        <f t="shared" si="6"/>
        <v>3825</v>
      </c>
      <c r="EV16" s="13">
        <f t="shared" si="6"/>
        <v>3825</v>
      </c>
      <c r="EW16" s="13">
        <f t="shared" si="6"/>
        <v>3825</v>
      </c>
      <c r="EX16" s="13">
        <f t="shared" si="6"/>
        <v>3825</v>
      </c>
      <c r="EY16" s="13">
        <f t="shared" si="6"/>
        <v>3825</v>
      </c>
      <c r="EZ16" s="13">
        <f t="shared" si="6"/>
        <v>3825</v>
      </c>
      <c r="FA16" s="13">
        <f t="shared" si="6"/>
        <v>3825</v>
      </c>
      <c r="FB16" s="13">
        <f t="shared" si="6"/>
        <v>3825</v>
      </c>
      <c r="FC16" s="13">
        <f t="shared" si="6"/>
        <v>3825</v>
      </c>
      <c r="FD16" s="13">
        <f t="shared" si="6"/>
        <v>3825</v>
      </c>
      <c r="FE16" s="13">
        <f t="shared" si="6"/>
        <v>3825</v>
      </c>
      <c r="FF16" s="13">
        <f t="shared" si="6"/>
        <v>3825</v>
      </c>
      <c r="FG16" s="13">
        <f t="shared" si="6"/>
        <v>3825</v>
      </c>
      <c r="FH16" s="13">
        <f t="shared" si="6"/>
        <v>3825</v>
      </c>
      <c r="FI16" s="13">
        <f t="shared" ref="FI16:FT32" si="17">($F16+$H16)*CI16</f>
        <v>3825</v>
      </c>
      <c r="FJ16" s="13">
        <f t="shared" si="7"/>
        <v>3825</v>
      </c>
      <c r="FK16" s="13">
        <f t="shared" si="7"/>
        <v>3825</v>
      </c>
      <c r="FL16" s="13">
        <f t="shared" si="7"/>
        <v>3825</v>
      </c>
      <c r="FM16" s="13">
        <f t="shared" si="7"/>
        <v>3825</v>
      </c>
      <c r="FN16" s="13">
        <f t="shared" si="7"/>
        <v>3825</v>
      </c>
      <c r="FO16" s="13">
        <f t="shared" si="7"/>
        <v>3825</v>
      </c>
      <c r="FP16" s="13">
        <f t="shared" si="7"/>
        <v>3825</v>
      </c>
      <c r="FQ16" s="13">
        <f t="shared" si="7"/>
        <v>3825</v>
      </c>
      <c r="FR16" s="13">
        <f t="shared" si="7"/>
        <v>3825</v>
      </c>
      <c r="FS16" s="13">
        <f t="shared" si="7"/>
        <v>3825</v>
      </c>
      <c r="FT16" s="13">
        <f t="shared" si="7"/>
        <v>3825</v>
      </c>
    </row>
    <row r="17" spans="1:176" ht="15" customHeight="1" x14ac:dyDescent="0.55000000000000004">
      <c r="A17" s="18" t="s">
        <v>93</v>
      </c>
      <c r="B17" t="s">
        <v>69</v>
      </c>
      <c r="C17" s="13">
        <v>0</v>
      </c>
      <c r="D17" s="19">
        <v>2500</v>
      </c>
      <c r="E17" s="14">
        <v>0.25</v>
      </c>
      <c r="F17" s="13">
        <f t="shared" si="0"/>
        <v>3125</v>
      </c>
      <c r="G17" s="13">
        <f t="shared" si="1"/>
        <v>0</v>
      </c>
      <c r="H17" s="15">
        <f>[1]Parameters!$N$2*F17</f>
        <v>62.5</v>
      </c>
      <c r="I17" s="18" t="s">
        <v>70</v>
      </c>
      <c r="J17" s="18" t="s">
        <v>71</v>
      </c>
      <c r="K17" s="18" t="s">
        <v>80</v>
      </c>
      <c r="L17" t="s">
        <v>77</v>
      </c>
      <c r="M17" s="11">
        <v>42401</v>
      </c>
      <c r="N17" s="11">
        <f t="shared" si="8"/>
        <v>42461</v>
      </c>
      <c r="O17" s="16"/>
      <c r="P17" s="16"/>
      <c r="Q17" s="16"/>
      <c r="R17" s="16"/>
      <c r="S17" s="16"/>
      <c r="T17" s="16"/>
      <c r="U17" s="16"/>
      <c r="V17" s="16"/>
      <c r="AM17">
        <f t="shared" si="9"/>
        <v>0</v>
      </c>
      <c r="AN17">
        <f t="shared" si="9"/>
        <v>0</v>
      </c>
      <c r="AO17" s="31">
        <f t="shared" si="9"/>
        <v>0</v>
      </c>
      <c r="AR17">
        <f t="shared" si="9"/>
        <v>0</v>
      </c>
      <c r="AS17">
        <f t="shared" si="9"/>
        <v>0</v>
      </c>
      <c r="AT17">
        <f t="shared" si="9"/>
        <v>0</v>
      </c>
      <c r="AU17">
        <f t="shared" si="9"/>
        <v>0</v>
      </c>
      <c r="AV17">
        <f t="shared" si="9"/>
        <v>0</v>
      </c>
      <c r="AW17">
        <f t="shared" si="9"/>
        <v>0</v>
      </c>
      <c r="AX17">
        <f t="shared" si="9"/>
        <v>0</v>
      </c>
      <c r="AY17">
        <f t="shared" si="9"/>
        <v>0</v>
      </c>
      <c r="AZ17">
        <f t="shared" si="9"/>
        <v>0</v>
      </c>
      <c r="BA17">
        <f t="shared" si="9"/>
        <v>0</v>
      </c>
      <c r="BB17">
        <f t="shared" si="9"/>
        <v>0</v>
      </c>
      <c r="BC17">
        <f t="shared" si="10"/>
        <v>0</v>
      </c>
      <c r="BD17">
        <f t="shared" si="10"/>
        <v>0</v>
      </c>
      <c r="BE17">
        <f t="shared" si="10"/>
        <v>0</v>
      </c>
      <c r="BF17">
        <f t="shared" si="10"/>
        <v>0</v>
      </c>
      <c r="BG17">
        <f t="shared" si="10"/>
        <v>0</v>
      </c>
      <c r="BH17">
        <f t="shared" si="10"/>
        <v>0</v>
      </c>
      <c r="BI17">
        <f t="shared" si="10"/>
        <v>0</v>
      </c>
      <c r="BJ17">
        <f t="shared" si="10"/>
        <v>0</v>
      </c>
      <c r="BK17">
        <f t="shared" si="10"/>
        <v>0</v>
      </c>
      <c r="BL17">
        <f t="shared" si="10"/>
        <v>0</v>
      </c>
      <c r="BM17">
        <f t="shared" si="10"/>
        <v>0</v>
      </c>
      <c r="BN17">
        <f t="shared" si="10"/>
        <v>0</v>
      </c>
      <c r="BO17">
        <f t="shared" si="10"/>
        <v>0</v>
      </c>
      <c r="BP17">
        <f t="shared" si="10"/>
        <v>0</v>
      </c>
      <c r="BQ17">
        <f t="shared" si="10"/>
        <v>0</v>
      </c>
      <c r="BR17">
        <f t="shared" si="10"/>
        <v>0</v>
      </c>
      <c r="BS17">
        <f t="shared" si="11"/>
        <v>0</v>
      </c>
      <c r="BT17">
        <f t="shared" si="11"/>
        <v>0</v>
      </c>
      <c r="BU17">
        <f t="shared" si="11"/>
        <v>0</v>
      </c>
      <c r="BV17">
        <f t="shared" si="11"/>
        <v>0</v>
      </c>
      <c r="BW17">
        <f t="shared" si="11"/>
        <v>0</v>
      </c>
      <c r="BX17">
        <f t="shared" si="11"/>
        <v>0</v>
      </c>
      <c r="BY17">
        <f t="shared" si="11"/>
        <v>0</v>
      </c>
      <c r="BZ17">
        <f t="shared" si="11"/>
        <v>0</v>
      </c>
      <c r="CA17">
        <f t="shared" si="11"/>
        <v>0</v>
      </c>
      <c r="CB17">
        <f t="shared" si="11"/>
        <v>0</v>
      </c>
      <c r="CC17">
        <f t="shared" si="11"/>
        <v>0</v>
      </c>
      <c r="CD17">
        <f t="shared" si="11"/>
        <v>0</v>
      </c>
      <c r="CE17">
        <f t="shared" si="11"/>
        <v>0</v>
      </c>
      <c r="CF17">
        <f t="shared" si="11"/>
        <v>0</v>
      </c>
      <c r="CG17">
        <f t="shared" si="11"/>
        <v>0</v>
      </c>
      <c r="CH17">
        <f t="shared" si="11"/>
        <v>0</v>
      </c>
      <c r="CI17">
        <f t="shared" si="12"/>
        <v>0</v>
      </c>
      <c r="CJ17">
        <f t="shared" si="12"/>
        <v>0</v>
      </c>
      <c r="CK17">
        <f t="shared" si="12"/>
        <v>0</v>
      </c>
      <c r="CL17">
        <f t="shared" si="12"/>
        <v>0</v>
      </c>
      <c r="CM17">
        <f t="shared" si="12"/>
        <v>0</v>
      </c>
      <c r="CN17">
        <f t="shared" si="12"/>
        <v>0</v>
      </c>
      <c r="CO17">
        <f t="shared" si="12"/>
        <v>0</v>
      </c>
      <c r="CP17">
        <f t="shared" si="13"/>
        <v>0</v>
      </c>
      <c r="CQ17">
        <f t="shared" si="13"/>
        <v>0</v>
      </c>
      <c r="CR17">
        <f t="shared" si="13"/>
        <v>0</v>
      </c>
      <c r="CS17">
        <f t="shared" si="13"/>
        <v>0</v>
      </c>
      <c r="CT17">
        <f t="shared" si="13"/>
        <v>0</v>
      </c>
      <c r="CX17" s="13">
        <f t="shared" ref="CX17:DM32" si="18">($F17+$H17)*X17</f>
        <v>0</v>
      </c>
      <c r="CY17" s="13">
        <f t="shared" si="18"/>
        <v>0</v>
      </c>
      <c r="CZ17" s="13">
        <f t="shared" si="18"/>
        <v>0</v>
      </c>
      <c r="DA17" s="13">
        <f t="shared" si="18"/>
        <v>0</v>
      </c>
      <c r="DB17" s="13">
        <f t="shared" si="18"/>
        <v>0</v>
      </c>
      <c r="DC17" s="13">
        <f t="shared" si="18"/>
        <v>0</v>
      </c>
      <c r="DD17" s="13">
        <f t="shared" si="18"/>
        <v>0</v>
      </c>
      <c r="DE17" s="13">
        <f t="shared" si="18"/>
        <v>0</v>
      </c>
      <c r="DF17" s="13">
        <f t="shared" si="18"/>
        <v>0</v>
      </c>
      <c r="DG17" s="13">
        <f t="shared" si="18"/>
        <v>0</v>
      </c>
      <c r="DH17" s="13">
        <f t="shared" si="18"/>
        <v>0</v>
      </c>
      <c r="DI17" s="13">
        <f t="shared" si="18"/>
        <v>0</v>
      </c>
      <c r="DJ17" s="13">
        <f t="shared" si="18"/>
        <v>0</v>
      </c>
      <c r="DK17" s="13">
        <f t="shared" si="18"/>
        <v>0</v>
      </c>
      <c r="DL17" s="13">
        <f t="shared" si="18"/>
        <v>0</v>
      </c>
      <c r="DM17" s="13">
        <f t="shared" si="14"/>
        <v>0</v>
      </c>
      <c r="DN17" s="13">
        <f t="shared" si="14"/>
        <v>0</v>
      </c>
      <c r="DO17" s="13">
        <f t="shared" si="14"/>
        <v>0</v>
      </c>
      <c r="DP17" s="13">
        <f t="shared" si="14"/>
        <v>0</v>
      </c>
      <c r="DQ17" s="13">
        <f t="shared" si="14"/>
        <v>0</v>
      </c>
      <c r="DR17" s="13">
        <f t="shared" si="14"/>
        <v>0</v>
      </c>
      <c r="DS17" s="13">
        <f t="shared" si="14"/>
        <v>0</v>
      </c>
      <c r="DT17" s="13">
        <f t="shared" si="14"/>
        <v>0</v>
      </c>
      <c r="DU17" s="13">
        <f t="shared" si="14"/>
        <v>0</v>
      </c>
      <c r="DV17" s="13">
        <f t="shared" si="14"/>
        <v>0</v>
      </c>
      <c r="DW17" s="13">
        <f t="shared" si="14"/>
        <v>0</v>
      </c>
      <c r="DX17" s="13">
        <f t="shared" si="14"/>
        <v>0</v>
      </c>
      <c r="DY17" s="13">
        <f t="shared" si="14"/>
        <v>0</v>
      </c>
      <c r="DZ17" s="13">
        <f t="shared" si="14"/>
        <v>0</v>
      </c>
      <c r="EA17" s="13">
        <f t="shared" si="14"/>
        <v>0</v>
      </c>
      <c r="EB17" s="13">
        <f t="shared" si="14"/>
        <v>0</v>
      </c>
      <c r="EC17" s="13">
        <f t="shared" si="15"/>
        <v>0</v>
      </c>
      <c r="ED17" s="13">
        <f t="shared" si="15"/>
        <v>0</v>
      </c>
      <c r="EE17" s="13">
        <f t="shared" si="15"/>
        <v>0</v>
      </c>
      <c r="EF17" s="13">
        <f t="shared" si="15"/>
        <v>0</v>
      </c>
      <c r="EG17" s="13">
        <f t="shared" si="15"/>
        <v>0</v>
      </c>
      <c r="EH17" s="13">
        <f t="shared" si="15"/>
        <v>0</v>
      </c>
      <c r="EI17" s="13">
        <f t="shared" si="15"/>
        <v>0</v>
      </c>
      <c r="EJ17" s="13">
        <f t="shared" si="15"/>
        <v>0</v>
      </c>
      <c r="EK17" s="13">
        <f t="shared" si="15"/>
        <v>0</v>
      </c>
      <c r="EL17" s="13">
        <f t="shared" si="15"/>
        <v>0</v>
      </c>
      <c r="EM17" s="13">
        <f t="shared" si="15"/>
        <v>0</v>
      </c>
      <c r="EN17" s="13">
        <f t="shared" si="15"/>
        <v>0</v>
      </c>
      <c r="EO17" s="13">
        <f t="shared" si="15"/>
        <v>0</v>
      </c>
      <c r="EP17" s="13">
        <f t="shared" si="15"/>
        <v>0</v>
      </c>
      <c r="EQ17" s="13">
        <f t="shared" si="15"/>
        <v>0</v>
      </c>
      <c r="ER17" s="13">
        <f t="shared" si="15"/>
        <v>0</v>
      </c>
      <c r="ES17" s="13">
        <f t="shared" si="16"/>
        <v>0</v>
      </c>
      <c r="ET17" s="13">
        <f t="shared" si="16"/>
        <v>0</v>
      </c>
      <c r="EU17" s="13">
        <f t="shared" si="16"/>
        <v>0</v>
      </c>
      <c r="EV17" s="13">
        <f t="shared" si="16"/>
        <v>0</v>
      </c>
      <c r="EW17" s="13">
        <f t="shared" si="16"/>
        <v>0</v>
      </c>
      <c r="EX17" s="13">
        <f t="shared" si="16"/>
        <v>0</v>
      </c>
      <c r="EY17" s="13">
        <f t="shared" si="16"/>
        <v>0</v>
      </c>
      <c r="EZ17" s="13">
        <f t="shared" si="16"/>
        <v>0</v>
      </c>
      <c r="FA17" s="13">
        <f t="shared" si="16"/>
        <v>0</v>
      </c>
      <c r="FB17" s="13">
        <f t="shared" si="16"/>
        <v>0</v>
      </c>
      <c r="FC17" s="13">
        <f t="shared" si="16"/>
        <v>0</v>
      </c>
      <c r="FD17" s="13">
        <f t="shared" si="16"/>
        <v>0</v>
      </c>
      <c r="FE17" s="13">
        <f t="shared" si="16"/>
        <v>0</v>
      </c>
      <c r="FF17" s="13">
        <f t="shared" si="16"/>
        <v>0</v>
      </c>
      <c r="FG17" s="13">
        <f t="shared" si="16"/>
        <v>0</v>
      </c>
      <c r="FH17" s="13">
        <f t="shared" si="16"/>
        <v>0</v>
      </c>
      <c r="FI17" s="13">
        <f t="shared" si="17"/>
        <v>0</v>
      </c>
      <c r="FJ17" s="13">
        <f t="shared" si="7"/>
        <v>0</v>
      </c>
      <c r="FK17" s="13">
        <f t="shared" si="7"/>
        <v>0</v>
      </c>
      <c r="FL17" s="13">
        <f t="shared" si="7"/>
        <v>0</v>
      </c>
      <c r="FM17" s="13">
        <f t="shared" si="7"/>
        <v>0</v>
      </c>
      <c r="FN17" s="13">
        <f t="shared" si="7"/>
        <v>0</v>
      </c>
      <c r="FO17" s="13">
        <f t="shared" si="7"/>
        <v>0</v>
      </c>
      <c r="FP17" s="13">
        <f t="shared" si="7"/>
        <v>0</v>
      </c>
      <c r="FQ17" s="13">
        <f t="shared" si="7"/>
        <v>0</v>
      </c>
      <c r="FR17" s="13">
        <f t="shared" si="7"/>
        <v>0</v>
      </c>
      <c r="FS17" s="13">
        <f t="shared" si="7"/>
        <v>0</v>
      </c>
      <c r="FT17" s="13">
        <f t="shared" si="7"/>
        <v>0</v>
      </c>
    </row>
    <row r="18" spans="1:176" ht="15" customHeight="1" x14ac:dyDescent="0.55000000000000004">
      <c r="A18" s="18" t="s">
        <v>94</v>
      </c>
      <c r="B18" t="s">
        <v>69</v>
      </c>
      <c r="C18" s="13">
        <v>0</v>
      </c>
      <c r="D18" s="13">
        <v>800</v>
      </c>
      <c r="E18" s="14">
        <v>0.25</v>
      </c>
      <c r="F18" s="13">
        <f>D18+D18*E18</f>
        <v>1000</v>
      </c>
      <c r="G18" s="13">
        <f>C18*F18</f>
        <v>0</v>
      </c>
      <c r="H18" s="15">
        <f>[1]Parameters!$N$2*F18</f>
        <v>20</v>
      </c>
      <c r="I18" s="18" t="s">
        <v>70</v>
      </c>
      <c r="J18" s="18" t="s">
        <v>71</v>
      </c>
      <c r="K18" s="18" t="s">
        <v>80</v>
      </c>
      <c r="L18" t="s">
        <v>92</v>
      </c>
      <c r="M18" s="11">
        <v>42430</v>
      </c>
      <c r="N18" s="11">
        <f t="shared" si="8"/>
        <v>42491</v>
      </c>
      <c r="O18" s="16"/>
      <c r="P18" s="16"/>
      <c r="Q18" s="16"/>
      <c r="R18" s="16"/>
      <c r="S18" s="16"/>
      <c r="T18" s="16"/>
      <c r="U18" s="16"/>
      <c r="V18" s="16"/>
      <c r="AM18">
        <f t="shared" ref="AM18:BB33" si="19">IF(EOMONTH(AM$1,0)&gt;$N18,$C18,0)</f>
        <v>0</v>
      </c>
      <c r="AN18">
        <f t="shared" si="19"/>
        <v>0</v>
      </c>
      <c r="AO18" s="31">
        <f t="shared" si="19"/>
        <v>0</v>
      </c>
      <c r="AR18">
        <f t="shared" si="19"/>
        <v>0</v>
      </c>
      <c r="AS18">
        <f t="shared" si="19"/>
        <v>0</v>
      </c>
      <c r="AT18">
        <f t="shared" si="19"/>
        <v>0</v>
      </c>
      <c r="AU18">
        <f t="shared" si="19"/>
        <v>0</v>
      </c>
      <c r="AV18">
        <f t="shared" si="19"/>
        <v>0</v>
      </c>
      <c r="AW18">
        <f t="shared" si="19"/>
        <v>0</v>
      </c>
      <c r="AX18">
        <f t="shared" si="19"/>
        <v>0</v>
      </c>
      <c r="AY18">
        <f t="shared" si="19"/>
        <v>0</v>
      </c>
      <c r="AZ18">
        <f t="shared" si="19"/>
        <v>0</v>
      </c>
      <c r="BA18">
        <f t="shared" si="19"/>
        <v>0</v>
      </c>
      <c r="BB18">
        <f t="shared" si="19"/>
        <v>0</v>
      </c>
      <c r="BC18">
        <f t="shared" si="10"/>
        <v>0</v>
      </c>
      <c r="BD18">
        <f t="shared" si="10"/>
        <v>0</v>
      </c>
      <c r="BE18">
        <f t="shared" si="10"/>
        <v>0</v>
      </c>
      <c r="BF18">
        <f t="shared" si="10"/>
        <v>0</v>
      </c>
      <c r="BG18">
        <f t="shared" si="10"/>
        <v>0</v>
      </c>
      <c r="BH18">
        <f t="shared" si="10"/>
        <v>0</v>
      </c>
      <c r="BI18">
        <f t="shared" si="10"/>
        <v>0</v>
      </c>
      <c r="BJ18">
        <f t="shared" si="10"/>
        <v>0</v>
      </c>
      <c r="BK18">
        <f t="shared" si="10"/>
        <v>0</v>
      </c>
      <c r="BL18">
        <f t="shared" si="10"/>
        <v>0</v>
      </c>
      <c r="BM18">
        <f t="shared" si="10"/>
        <v>0</v>
      </c>
      <c r="BN18">
        <f t="shared" si="10"/>
        <v>0</v>
      </c>
      <c r="BO18">
        <f t="shared" si="10"/>
        <v>0</v>
      </c>
      <c r="BP18">
        <f t="shared" si="10"/>
        <v>0</v>
      </c>
      <c r="BQ18">
        <f t="shared" si="10"/>
        <v>0</v>
      </c>
      <c r="BR18">
        <f t="shared" si="10"/>
        <v>0</v>
      </c>
      <c r="BS18">
        <f t="shared" si="11"/>
        <v>0</v>
      </c>
      <c r="BT18">
        <f t="shared" si="11"/>
        <v>0</v>
      </c>
      <c r="BU18">
        <f t="shared" si="11"/>
        <v>0</v>
      </c>
      <c r="BV18">
        <f t="shared" si="11"/>
        <v>0</v>
      </c>
      <c r="BW18">
        <f t="shared" si="11"/>
        <v>0</v>
      </c>
      <c r="BX18">
        <f t="shared" si="11"/>
        <v>0</v>
      </c>
      <c r="BY18">
        <f t="shared" si="11"/>
        <v>0</v>
      </c>
      <c r="BZ18">
        <f t="shared" si="11"/>
        <v>0</v>
      </c>
      <c r="CA18">
        <f t="shared" si="11"/>
        <v>0</v>
      </c>
      <c r="CB18">
        <f t="shared" si="11"/>
        <v>0</v>
      </c>
      <c r="CC18">
        <f t="shared" si="11"/>
        <v>0</v>
      </c>
      <c r="CD18">
        <f t="shared" si="11"/>
        <v>0</v>
      </c>
      <c r="CE18">
        <f t="shared" si="11"/>
        <v>0</v>
      </c>
      <c r="CF18">
        <f t="shared" si="11"/>
        <v>0</v>
      </c>
      <c r="CG18">
        <f t="shared" si="11"/>
        <v>0</v>
      </c>
      <c r="CH18">
        <f t="shared" si="11"/>
        <v>0</v>
      </c>
      <c r="CI18">
        <f t="shared" si="12"/>
        <v>0</v>
      </c>
      <c r="CJ18">
        <f t="shared" si="12"/>
        <v>0</v>
      </c>
      <c r="CK18">
        <f t="shared" si="12"/>
        <v>0</v>
      </c>
      <c r="CL18">
        <f t="shared" si="12"/>
        <v>0</v>
      </c>
      <c r="CM18">
        <f t="shared" si="12"/>
        <v>0</v>
      </c>
      <c r="CN18">
        <f t="shared" si="12"/>
        <v>0</v>
      </c>
      <c r="CO18">
        <f t="shared" si="12"/>
        <v>0</v>
      </c>
      <c r="CP18">
        <f t="shared" si="13"/>
        <v>0</v>
      </c>
      <c r="CQ18">
        <f t="shared" si="13"/>
        <v>0</v>
      </c>
      <c r="CR18">
        <f t="shared" si="13"/>
        <v>0</v>
      </c>
      <c r="CS18">
        <f t="shared" si="13"/>
        <v>0</v>
      </c>
      <c r="CT18">
        <f t="shared" si="13"/>
        <v>0</v>
      </c>
      <c r="CX18" s="13">
        <f t="shared" si="18"/>
        <v>0</v>
      </c>
      <c r="CY18" s="13">
        <f t="shared" si="18"/>
        <v>0</v>
      </c>
      <c r="CZ18" s="13">
        <f t="shared" si="18"/>
        <v>0</v>
      </c>
      <c r="DA18" s="13">
        <f t="shared" si="18"/>
        <v>0</v>
      </c>
      <c r="DB18" s="13">
        <f t="shared" si="18"/>
        <v>0</v>
      </c>
      <c r="DC18" s="13">
        <f t="shared" si="18"/>
        <v>0</v>
      </c>
      <c r="DD18" s="13">
        <f t="shared" si="18"/>
        <v>0</v>
      </c>
      <c r="DE18" s="13">
        <f t="shared" si="18"/>
        <v>0</v>
      </c>
      <c r="DF18" s="13">
        <f t="shared" si="18"/>
        <v>0</v>
      </c>
      <c r="DG18" s="13">
        <f t="shared" si="18"/>
        <v>0</v>
      </c>
      <c r="DH18" s="13">
        <f t="shared" si="18"/>
        <v>0</v>
      </c>
      <c r="DI18" s="13">
        <f t="shared" si="18"/>
        <v>0</v>
      </c>
      <c r="DJ18" s="13">
        <f t="shared" si="18"/>
        <v>0</v>
      </c>
      <c r="DK18" s="13">
        <f t="shared" si="18"/>
        <v>0</v>
      </c>
      <c r="DL18" s="13">
        <f t="shared" si="18"/>
        <v>0</v>
      </c>
      <c r="DM18" s="13">
        <f t="shared" si="18"/>
        <v>0</v>
      </c>
      <c r="DN18" s="13">
        <f t="shared" si="14"/>
        <v>0</v>
      </c>
      <c r="DO18" s="13">
        <f t="shared" si="14"/>
        <v>0</v>
      </c>
      <c r="DP18" s="13">
        <f t="shared" si="14"/>
        <v>0</v>
      </c>
      <c r="DQ18" s="13">
        <f t="shared" si="14"/>
        <v>0</v>
      </c>
      <c r="DR18" s="13">
        <f t="shared" si="14"/>
        <v>0</v>
      </c>
      <c r="DS18" s="13">
        <f t="shared" si="14"/>
        <v>0</v>
      </c>
      <c r="DT18" s="13">
        <f t="shared" si="14"/>
        <v>0</v>
      </c>
      <c r="DU18" s="13">
        <f t="shared" si="14"/>
        <v>0</v>
      </c>
      <c r="DV18" s="13">
        <f t="shared" si="14"/>
        <v>0</v>
      </c>
      <c r="DW18" s="13">
        <f t="shared" si="14"/>
        <v>0</v>
      </c>
      <c r="DX18" s="13">
        <f t="shared" si="14"/>
        <v>0</v>
      </c>
      <c r="DY18" s="13">
        <f t="shared" si="14"/>
        <v>0</v>
      </c>
      <c r="DZ18" s="13">
        <f t="shared" si="14"/>
        <v>0</v>
      </c>
      <c r="EA18" s="13">
        <f t="shared" si="14"/>
        <v>0</v>
      </c>
      <c r="EB18" s="13">
        <f t="shared" si="14"/>
        <v>0</v>
      </c>
      <c r="EC18" s="13">
        <f t="shared" si="15"/>
        <v>0</v>
      </c>
      <c r="ED18" s="13">
        <f t="shared" si="15"/>
        <v>0</v>
      </c>
      <c r="EE18" s="13">
        <f t="shared" si="15"/>
        <v>0</v>
      </c>
      <c r="EF18" s="13">
        <f t="shared" si="15"/>
        <v>0</v>
      </c>
      <c r="EG18" s="13">
        <f t="shared" si="15"/>
        <v>0</v>
      </c>
      <c r="EH18" s="13">
        <f t="shared" si="15"/>
        <v>0</v>
      </c>
      <c r="EI18" s="13">
        <f t="shared" si="15"/>
        <v>0</v>
      </c>
      <c r="EJ18" s="13">
        <f t="shared" si="15"/>
        <v>0</v>
      </c>
      <c r="EK18" s="13">
        <f t="shared" si="15"/>
        <v>0</v>
      </c>
      <c r="EL18" s="13">
        <f t="shared" si="15"/>
        <v>0</v>
      </c>
      <c r="EM18" s="13">
        <f t="shared" si="15"/>
        <v>0</v>
      </c>
      <c r="EN18" s="13">
        <f t="shared" si="15"/>
        <v>0</v>
      </c>
      <c r="EO18" s="13">
        <f t="shared" si="15"/>
        <v>0</v>
      </c>
      <c r="EP18" s="13">
        <f t="shared" si="15"/>
        <v>0</v>
      </c>
      <c r="EQ18" s="13">
        <f t="shared" si="15"/>
        <v>0</v>
      </c>
      <c r="ER18" s="13">
        <f t="shared" si="15"/>
        <v>0</v>
      </c>
      <c r="ES18" s="13">
        <f t="shared" si="16"/>
        <v>0</v>
      </c>
      <c r="ET18" s="13">
        <f t="shared" si="16"/>
        <v>0</v>
      </c>
      <c r="EU18" s="13">
        <f t="shared" si="16"/>
        <v>0</v>
      </c>
      <c r="EV18" s="13">
        <f t="shared" si="16"/>
        <v>0</v>
      </c>
      <c r="EW18" s="13">
        <f t="shared" si="16"/>
        <v>0</v>
      </c>
      <c r="EX18" s="13">
        <f t="shared" si="16"/>
        <v>0</v>
      </c>
      <c r="EY18" s="13">
        <f t="shared" si="16"/>
        <v>0</v>
      </c>
      <c r="EZ18" s="13">
        <f t="shared" si="16"/>
        <v>0</v>
      </c>
      <c r="FA18" s="13">
        <f t="shared" si="16"/>
        <v>0</v>
      </c>
      <c r="FB18" s="13">
        <f t="shared" si="16"/>
        <v>0</v>
      </c>
      <c r="FC18" s="13">
        <f t="shared" si="16"/>
        <v>0</v>
      </c>
      <c r="FD18" s="13">
        <f t="shared" si="16"/>
        <v>0</v>
      </c>
      <c r="FE18" s="13">
        <f t="shared" si="16"/>
        <v>0</v>
      </c>
      <c r="FF18" s="13">
        <f t="shared" si="16"/>
        <v>0</v>
      </c>
      <c r="FG18" s="13">
        <f t="shared" si="16"/>
        <v>0</v>
      </c>
      <c r="FH18" s="13">
        <f t="shared" si="16"/>
        <v>0</v>
      </c>
      <c r="FI18" s="13">
        <f t="shared" si="17"/>
        <v>0</v>
      </c>
      <c r="FJ18" s="13">
        <f t="shared" si="17"/>
        <v>0</v>
      </c>
      <c r="FK18" s="13">
        <f t="shared" si="17"/>
        <v>0</v>
      </c>
      <c r="FL18" s="13">
        <f t="shared" si="17"/>
        <v>0</v>
      </c>
      <c r="FM18" s="13">
        <f t="shared" si="17"/>
        <v>0</v>
      </c>
      <c r="FN18" s="13">
        <f t="shared" si="17"/>
        <v>0</v>
      </c>
      <c r="FO18" s="13">
        <f t="shared" si="17"/>
        <v>0</v>
      </c>
      <c r="FP18" s="13">
        <f t="shared" si="17"/>
        <v>0</v>
      </c>
      <c r="FQ18" s="13">
        <f t="shared" si="17"/>
        <v>0</v>
      </c>
      <c r="FR18" s="13">
        <f t="shared" si="17"/>
        <v>0</v>
      </c>
      <c r="FS18" s="13">
        <f t="shared" si="17"/>
        <v>0</v>
      </c>
      <c r="FT18" s="13">
        <f t="shared" si="17"/>
        <v>0</v>
      </c>
    </row>
    <row r="19" spans="1:176" ht="15" customHeight="1" x14ac:dyDescent="0.55000000000000004">
      <c r="A19" s="18" t="s">
        <v>95</v>
      </c>
      <c r="B19" t="s">
        <v>69</v>
      </c>
      <c r="C19" s="13">
        <v>1</v>
      </c>
      <c r="D19" s="13">
        <v>1500</v>
      </c>
      <c r="E19" s="14">
        <v>0.2</v>
      </c>
      <c r="F19" s="13">
        <f t="shared" si="0"/>
        <v>1800</v>
      </c>
      <c r="G19" s="13">
        <f t="shared" si="1"/>
        <v>1800</v>
      </c>
      <c r="H19" s="15">
        <f>[1]Parameters!$N$2*F19</f>
        <v>36</v>
      </c>
      <c r="I19" s="18" t="s">
        <v>70</v>
      </c>
      <c r="J19" s="18" t="s">
        <v>71</v>
      </c>
      <c r="K19" s="18" t="s">
        <v>80</v>
      </c>
      <c r="L19" t="s">
        <v>32</v>
      </c>
      <c r="M19" s="11">
        <v>42401</v>
      </c>
      <c r="N19" s="11">
        <f t="shared" si="8"/>
        <v>42461</v>
      </c>
      <c r="O19" s="16"/>
      <c r="P19" s="16"/>
      <c r="Q19" s="16"/>
      <c r="R19" s="16"/>
      <c r="S19" s="16"/>
      <c r="T19" s="16"/>
      <c r="U19" s="16"/>
      <c r="V19" s="16"/>
      <c r="AM19">
        <f t="shared" si="19"/>
        <v>0</v>
      </c>
      <c r="AN19">
        <f t="shared" si="19"/>
        <v>0</v>
      </c>
      <c r="AO19" s="31">
        <v>1</v>
      </c>
      <c r="AP19" s="31">
        <f t="shared" si="19"/>
        <v>1</v>
      </c>
      <c r="AQ19" s="31">
        <f t="shared" si="19"/>
        <v>1</v>
      </c>
      <c r="AR19">
        <f t="shared" si="19"/>
        <v>1</v>
      </c>
      <c r="AS19">
        <f t="shared" si="19"/>
        <v>1</v>
      </c>
      <c r="AT19">
        <f t="shared" si="19"/>
        <v>1</v>
      </c>
      <c r="AU19">
        <f t="shared" si="19"/>
        <v>1</v>
      </c>
      <c r="AV19">
        <f t="shared" si="19"/>
        <v>1</v>
      </c>
      <c r="AW19">
        <f t="shared" si="19"/>
        <v>1</v>
      </c>
      <c r="AX19">
        <f t="shared" si="19"/>
        <v>1</v>
      </c>
      <c r="AY19">
        <f t="shared" si="19"/>
        <v>1</v>
      </c>
      <c r="AZ19">
        <f t="shared" si="19"/>
        <v>1</v>
      </c>
      <c r="BA19">
        <f t="shared" si="19"/>
        <v>1</v>
      </c>
      <c r="BB19">
        <f t="shared" si="19"/>
        <v>1</v>
      </c>
      <c r="BC19">
        <f t="shared" si="10"/>
        <v>1</v>
      </c>
      <c r="BD19">
        <f t="shared" si="10"/>
        <v>1</v>
      </c>
      <c r="BE19">
        <f t="shared" si="10"/>
        <v>1</v>
      </c>
      <c r="BF19">
        <f t="shared" si="10"/>
        <v>1</v>
      </c>
      <c r="BG19">
        <f t="shared" si="10"/>
        <v>1</v>
      </c>
      <c r="BH19">
        <f t="shared" si="10"/>
        <v>1</v>
      </c>
      <c r="BI19">
        <f t="shared" si="10"/>
        <v>1</v>
      </c>
      <c r="BJ19">
        <f t="shared" si="10"/>
        <v>1</v>
      </c>
      <c r="BK19">
        <f t="shared" si="10"/>
        <v>1</v>
      </c>
      <c r="BL19">
        <f t="shared" si="10"/>
        <v>1</v>
      </c>
      <c r="BM19">
        <f t="shared" si="10"/>
        <v>1</v>
      </c>
      <c r="BN19">
        <f t="shared" si="10"/>
        <v>1</v>
      </c>
      <c r="BO19">
        <f t="shared" si="10"/>
        <v>1</v>
      </c>
      <c r="BP19">
        <f t="shared" si="10"/>
        <v>1</v>
      </c>
      <c r="BQ19">
        <f t="shared" si="10"/>
        <v>1</v>
      </c>
      <c r="BR19">
        <f t="shared" si="10"/>
        <v>1</v>
      </c>
      <c r="BS19">
        <f t="shared" si="11"/>
        <v>1</v>
      </c>
      <c r="BT19">
        <f t="shared" si="11"/>
        <v>1</v>
      </c>
      <c r="BU19">
        <f t="shared" si="11"/>
        <v>1</v>
      </c>
      <c r="BV19">
        <f t="shared" si="11"/>
        <v>1</v>
      </c>
      <c r="BW19">
        <f t="shared" si="11"/>
        <v>1</v>
      </c>
      <c r="BX19">
        <f t="shared" si="11"/>
        <v>1</v>
      </c>
      <c r="BY19">
        <f t="shared" si="11"/>
        <v>1</v>
      </c>
      <c r="BZ19">
        <f t="shared" si="11"/>
        <v>1</v>
      </c>
      <c r="CA19">
        <f t="shared" si="11"/>
        <v>1</v>
      </c>
      <c r="CB19">
        <f t="shared" si="11"/>
        <v>1</v>
      </c>
      <c r="CC19">
        <f t="shared" si="11"/>
        <v>1</v>
      </c>
      <c r="CD19">
        <f t="shared" si="11"/>
        <v>1</v>
      </c>
      <c r="CE19">
        <f t="shared" si="11"/>
        <v>1</v>
      </c>
      <c r="CF19">
        <f t="shared" si="11"/>
        <v>1</v>
      </c>
      <c r="CG19">
        <f t="shared" si="11"/>
        <v>1</v>
      </c>
      <c r="CH19">
        <f t="shared" si="11"/>
        <v>1</v>
      </c>
      <c r="CI19">
        <f t="shared" si="12"/>
        <v>1</v>
      </c>
      <c r="CJ19">
        <f t="shared" si="12"/>
        <v>1</v>
      </c>
      <c r="CK19">
        <f t="shared" si="12"/>
        <v>1</v>
      </c>
      <c r="CL19">
        <f t="shared" si="12"/>
        <v>1</v>
      </c>
      <c r="CM19">
        <f t="shared" si="12"/>
        <v>1</v>
      </c>
      <c r="CN19">
        <f t="shared" si="12"/>
        <v>1</v>
      </c>
      <c r="CO19">
        <f t="shared" si="12"/>
        <v>1</v>
      </c>
      <c r="CP19">
        <f t="shared" si="13"/>
        <v>1</v>
      </c>
      <c r="CQ19">
        <f t="shared" si="13"/>
        <v>1</v>
      </c>
      <c r="CR19">
        <f t="shared" si="13"/>
        <v>1</v>
      </c>
      <c r="CS19">
        <f t="shared" si="13"/>
        <v>1</v>
      </c>
      <c r="CT19">
        <f t="shared" si="13"/>
        <v>1</v>
      </c>
      <c r="CX19" s="13">
        <f t="shared" si="18"/>
        <v>0</v>
      </c>
      <c r="CY19" s="13">
        <f t="shared" si="18"/>
        <v>0</v>
      </c>
      <c r="CZ19" s="13">
        <f t="shared" si="18"/>
        <v>0</v>
      </c>
      <c r="DA19" s="13">
        <f t="shared" si="18"/>
        <v>0</v>
      </c>
      <c r="DB19" s="13">
        <f t="shared" si="18"/>
        <v>0</v>
      </c>
      <c r="DC19" s="13">
        <f t="shared" si="18"/>
        <v>0</v>
      </c>
      <c r="DD19" s="13">
        <f t="shared" si="18"/>
        <v>0</v>
      </c>
      <c r="DE19" s="13">
        <f t="shared" si="18"/>
        <v>0</v>
      </c>
      <c r="DF19" s="13">
        <f t="shared" si="18"/>
        <v>0</v>
      </c>
      <c r="DG19" s="13">
        <f t="shared" si="18"/>
        <v>0</v>
      </c>
      <c r="DH19" s="13">
        <f t="shared" si="18"/>
        <v>0</v>
      </c>
      <c r="DI19" s="13">
        <f t="shared" si="18"/>
        <v>0</v>
      </c>
      <c r="DJ19" s="13">
        <f t="shared" si="18"/>
        <v>0</v>
      </c>
      <c r="DK19" s="13">
        <f t="shared" si="18"/>
        <v>0</v>
      </c>
      <c r="DL19" s="13">
        <f t="shared" si="18"/>
        <v>0</v>
      </c>
      <c r="DM19" s="13">
        <f t="shared" si="18"/>
        <v>0</v>
      </c>
      <c r="DN19" s="13">
        <f t="shared" si="14"/>
        <v>0</v>
      </c>
      <c r="DO19" s="13">
        <f t="shared" si="14"/>
        <v>1836</v>
      </c>
      <c r="DP19" s="13">
        <f t="shared" si="14"/>
        <v>1836</v>
      </c>
      <c r="DQ19" s="13">
        <f t="shared" si="14"/>
        <v>1836</v>
      </c>
      <c r="DR19" s="13">
        <f t="shared" si="14"/>
        <v>1836</v>
      </c>
      <c r="DS19" s="13">
        <f t="shared" si="14"/>
        <v>1836</v>
      </c>
      <c r="DT19" s="13">
        <f t="shared" si="14"/>
        <v>1836</v>
      </c>
      <c r="DU19" s="13">
        <f t="shared" si="14"/>
        <v>1836</v>
      </c>
      <c r="DV19" s="13">
        <f t="shared" si="14"/>
        <v>1836</v>
      </c>
      <c r="DW19" s="13">
        <f t="shared" si="14"/>
        <v>1836</v>
      </c>
      <c r="DX19" s="13">
        <f t="shared" si="14"/>
        <v>1836</v>
      </c>
      <c r="DY19" s="13">
        <f t="shared" si="14"/>
        <v>1836</v>
      </c>
      <c r="DZ19" s="13">
        <f t="shared" si="14"/>
        <v>1836</v>
      </c>
      <c r="EA19" s="13">
        <f t="shared" si="14"/>
        <v>1836</v>
      </c>
      <c r="EB19" s="13">
        <f t="shared" si="14"/>
        <v>1836</v>
      </c>
      <c r="EC19" s="13">
        <f t="shared" si="15"/>
        <v>1836</v>
      </c>
      <c r="ED19" s="13">
        <f t="shared" si="15"/>
        <v>1836</v>
      </c>
      <c r="EE19" s="13">
        <f t="shared" si="15"/>
        <v>1836</v>
      </c>
      <c r="EF19" s="13">
        <f t="shared" si="15"/>
        <v>1836</v>
      </c>
      <c r="EG19" s="13">
        <f t="shared" si="15"/>
        <v>1836</v>
      </c>
      <c r="EH19" s="13">
        <f t="shared" si="15"/>
        <v>1836</v>
      </c>
      <c r="EI19" s="13">
        <f t="shared" si="15"/>
        <v>1836</v>
      </c>
      <c r="EJ19" s="13">
        <f t="shared" si="15"/>
        <v>1836</v>
      </c>
      <c r="EK19" s="13">
        <f t="shared" si="15"/>
        <v>1836</v>
      </c>
      <c r="EL19" s="13">
        <f t="shared" si="15"/>
        <v>1836</v>
      </c>
      <c r="EM19" s="13">
        <f t="shared" si="15"/>
        <v>1836</v>
      </c>
      <c r="EN19" s="13">
        <f t="shared" si="15"/>
        <v>1836</v>
      </c>
      <c r="EO19" s="13">
        <f t="shared" si="15"/>
        <v>1836</v>
      </c>
      <c r="EP19" s="13">
        <f t="shared" si="15"/>
        <v>1836</v>
      </c>
      <c r="EQ19" s="13">
        <f t="shared" si="15"/>
        <v>1836</v>
      </c>
      <c r="ER19" s="13">
        <f t="shared" si="15"/>
        <v>1836</v>
      </c>
      <c r="ES19" s="13">
        <f t="shared" si="16"/>
        <v>1836</v>
      </c>
      <c r="ET19" s="13">
        <f t="shared" si="16"/>
        <v>1836</v>
      </c>
      <c r="EU19" s="13">
        <f t="shared" si="16"/>
        <v>1836</v>
      </c>
      <c r="EV19" s="13">
        <f t="shared" si="16"/>
        <v>1836</v>
      </c>
      <c r="EW19" s="13">
        <f t="shared" si="16"/>
        <v>1836</v>
      </c>
      <c r="EX19" s="13">
        <f t="shared" si="16"/>
        <v>1836</v>
      </c>
      <c r="EY19" s="13">
        <f t="shared" si="16"/>
        <v>1836</v>
      </c>
      <c r="EZ19" s="13">
        <f t="shared" si="16"/>
        <v>1836</v>
      </c>
      <c r="FA19" s="13">
        <f t="shared" si="16"/>
        <v>1836</v>
      </c>
      <c r="FB19" s="13">
        <f t="shared" si="16"/>
        <v>1836</v>
      </c>
      <c r="FC19" s="13">
        <f t="shared" si="16"/>
        <v>1836</v>
      </c>
      <c r="FD19" s="13">
        <f t="shared" si="16"/>
        <v>1836</v>
      </c>
      <c r="FE19" s="13">
        <f t="shared" si="16"/>
        <v>1836</v>
      </c>
      <c r="FF19" s="13">
        <f t="shared" si="16"/>
        <v>1836</v>
      </c>
      <c r="FG19" s="13">
        <f t="shared" si="16"/>
        <v>1836</v>
      </c>
      <c r="FH19" s="13">
        <f t="shared" si="16"/>
        <v>1836</v>
      </c>
      <c r="FI19" s="13">
        <f t="shared" si="17"/>
        <v>1836</v>
      </c>
      <c r="FJ19" s="13">
        <f t="shared" si="17"/>
        <v>1836</v>
      </c>
      <c r="FK19" s="13">
        <f t="shared" si="17"/>
        <v>1836</v>
      </c>
      <c r="FL19" s="13">
        <f t="shared" si="17"/>
        <v>1836</v>
      </c>
      <c r="FM19" s="13">
        <f t="shared" si="17"/>
        <v>1836</v>
      </c>
      <c r="FN19" s="13">
        <f t="shared" si="17"/>
        <v>1836</v>
      </c>
      <c r="FO19" s="13">
        <f t="shared" si="17"/>
        <v>1836</v>
      </c>
      <c r="FP19" s="13">
        <f t="shared" si="17"/>
        <v>1836</v>
      </c>
      <c r="FQ19" s="13">
        <f t="shared" si="17"/>
        <v>1836</v>
      </c>
      <c r="FR19" s="13">
        <f t="shared" si="17"/>
        <v>1836</v>
      </c>
      <c r="FS19" s="13">
        <f t="shared" si="17"/>
        <v>1836</v>
      </c>
      <c r="FT19" s="13">
        <f t="shared" si="17"/>
        <v>1836</v>
      </c>
    </row>
    <row r="20" spans="1:176" ht="15" customHeight="1" x14ac:dyDescent="0.55000000000000004">
      <c r="A20" s="18" t="s">
        <v>96</v>
      </c>
      <c r="B20" t="s">
        <v>69</v>
      </c>
      <c r="C20" s="13">
        <v>2</v>
      </c>
      <c r="D20" s="13">
        <v>800</v>
      </c>
      <c r="E20" s="14">
        <v>0.2</v>
      </c>
      <c r="F20" s="13">
        <f>D20+D20*E20</f>
        <v>960</v>
      </c>
      <c r="G20" s="13">
        <f>C20*F20</f>
        <v>1920</v>
      </c>
      <c r="H20" s="15">
        <f>[1]Parameters!$N$2*F20</f>
        <v>19.2</v>
      </c>
      <c r="I20" s="18" t="s">
        <v>70</v>
      </c>
      <c r="J20" s="18" t="s">
        <v>97</v>
      </c>
      <c r="K20" s="18" t="s">
        <v>80</v>
      </c>
      <c r="L20" t="s">
        <v>92</v>
      </c>
      <c r="M20" s="11">
        <v>42430</v>
      </c>
      <c r="N20" s="11">
        <f t="shared" si="8"/>
        <v>42491</v>
      </c>
      <c r="O20" s="16"/>
      <c r="P20" s="16"/>
      <c r="Q20" s="16"/>
      <c r="R20" s="16"/>
      <c r="S20" s="16"/>
      <c r="T20" s="16"/>
      <c r="U20" s="16"/>
      <c r="V20" s="16"/>
      <c r="AM20">
        <f t="shared" si="19"/>
        <v>0</v>
      </c>
      <c r="AN20">
        <f t="shared" si="19"/>
        <v>0</v>
      </c>
      <c r="AO20" s="31">
        <f t="shared" si="19"/>
        <v>0</v>
      </c>
      <c r="AP20" s="31">
        <v>1</v>
      </c>
      <c r="AQ20" s="31">
        <v>1</v>
      </c>
      <c r="AR20">
        <f t="shared" si="19"/>
        <v>2</v>
      </c>
      <c r="AS20">
        <f t="shared" si="19"/>
        <v>2</v>
      </c>
      <c r="AT20">
        <f t="shared" si="19"/>
        <v>2</v>
      </c>
      <c r="AU20">
        <f t="shared" si="19"/>
        <v>2</v>
      </c>
      <c r="AV20">
        <f t="shared" si="19"/>
        <v>2</v>
      </c>
      <c r="AW20">
        <f t="shared" si="19"/>
        <v>2</v>
      </c>
      <c r="AX20">
        <f t="shared" si="19"/>
        <v>2</v>
      </c>
      <c r="AY20">
        <f t="shared" si="19"/>
        <v>2</v>
      </c>
      <c r="AZ20">
        <f t="shared" si="19"/>
        <v>2</v>
      </c>
      <c r="BA20">
        <f t="shared" si="19"/>
        <v>2</v>
      </c>
      <c r="BB20">
        <f t="shared" si="19"/>
        <v>2</v>
      </c>
      <c r="BC20">
        <f t="shared" si="10"/>
        <v>2</v>
      </c>
      <c r="BD20">
        <f t="shared" si="10"/>
        <v>2</v>
      </c>
      <c r="BE20">
        <f t="shared" si="10"/>
        <v>2</v>
      </c>
      <c r="BF20">
        <f t="shared" si="10"/>
        <v>2</v>
      </c>
      <c r="BG20">
        <f t="shared" si="10"/>
        <v>2</v>
      </c>
      <c r="BH20">
        <f t="shared" si="10"/>
        <v>2</v>
      </c>
      <c r="BI20">
        <f t="shared" si="10"/>
        <v>2</v>
      </c>
      <c r="BJ20">
        <f t="shared" si="10"/>
        <v>2</v>
      </c>
      <c r="BK20">
        <f t="shared" si="10"/>
        <v>2</v>
      </c>
      <c r="BL20">
        <f t="shared" si="10"/>
        <v>2</v>
      </c>
      <c r="BM20">
        <f t="shared" si="10"/>
        <v>2</v>
      </c>
      <c r="BN20">
        <f t="shared" si="10"/>
        <v>2</v>
      </c>
      <c r="BO20">
        <f t="shared" si="10"/>
        <v>2</v>
      </c>
      <c r="BP20">
        <f t="shared" si="10"/>
        <v>2</v>
      </c>
      <c r="BQ20">
        <f t="shared" si="10"/>
        <v>2</v>
      </c>
      <c r="BR20">
        <f t="shared" si="10"/>
        <v>2</v>
      </c>
      <c r="BS20">
        <f t="shared" si="11"/>
        <v>2</v>
      </c>
      <c r="BT20">
        <f t="shared" si="11"/>
        <v>2</v>
      </c>
      <c r="BU20">
        <f t="shared" si="11"/>
        <v>2</v>
      </c>
      <c r="BV20">
        <f t="shared" si="11"/>
        <v>2</v>
      </c>
      <c r="BW20">
        <f t="shared" si="11"/>
        <v>2</v>
      </c>
      <c r="BX20">
        <f t="shared" si="11"/>
        <v>2</v>
      </c>
      <c r="BY20">
        <f t="shared" si="11"/>
        <v>2</v>
      </c>
      <c r="BZ20">
        <f t="shared" si="11"/>
        <v>2</v>
      </c>
      <c r="CA20">
        <f t="shared" si="11"/>
        <v>2</v>
      </c>
      <c r="CB20">
        <f t="shared" si="11"/>
        <v>2</v>
      </c>
      <c r="CC20">
        <f t="shared" si="11"/>
        <v>2</v>
      </c>
      <c r="CD20">
        <f t="shared" si="11"/>
        <v>2</v>
      </c>
      <c r="CE20">
        <f t="shared" si="11"/>
        <v>2</v>
      </c>
      <c r="CF20">
        <f t="shared" si="11"/>
        <v>2</v>
      </c>
      <c r="CG20">
        <f t="shared" si="11"/>
        <v>2</v>
      </c>
      <c r="CH20">
        <f t="shared" si="11"/>
        <v>2</v>
      </c>
      <c r="CI20">
        <f t="shared" si="12"/>
        <v>2</v>
      </c>
      <c r="CJ20">
        <f t="shared" si="12"/>
        <v>2</v>
      </c>
      <c r="CK20">
        <f t="shared" si="12"/>
        <v>2</v>
      </c>
      <c r="CL20">
        <f t="shared" si="12"/>
        <v>2</v>
      </c>
      <c r="CM20">
        <f t="shared" si="12"/>
        <v>2</v>
      </c>
      <c r="CN20">
        <f t="shared" si="12"/>
        <v>2</v>
      </c>
      <c r="CO20">
        <f t="shared" si="12"/>
        <v>2</v>
      </c>
      <c r="CP20">
        <f t="shared" si="13"/>
        <v>2</v>
      </c>
      <c r="CQ20">
        <f t="shared" si="13"/>
        <v>2</v>
      </c>
      <c r="CR20">
        <f t="shared" si="13"/>
        <v>2</v>
      </c>
      <c r="CS20">
        <f t="shared" si="13"/>
        <v>2</v>
      </c>
      <c r="CT20">
        <f t="shared" si="13"/>
        <v>2</v>
      </c>
      <c r="CX20" s="13">
        <f t="shared" si="18"/>
        <v>0</v>
      </c>
      <c r="CY20" s="13">
        <f t="shared" si="18"/>
        <v>0</v>
      </c>
      <c r="CZ20" s="13">
        <f t="shared" si="18"/>
        <v>0</v>
      </c>
      <c r="DA20" s="13">
        <f t="shared" si="18"/>
        <v>0</v>
      </c>
      <c r="DB20" s="13">
        <f t="shared" si="18"/>
        <v>0</v>
      </c>
      <c r="DC20" s="13">
        <f t="shared" si="18"/>
        <v>0</v>
      </c>
      <c r="DD20" s="13">
        <f t="shared" si="18"/>
        <v>0</v>
      </c>
      <c r="DE20" s="13">
        <f t="shared" si="18"/>
        <v>0</v>
      </c>
      <c r="DF20" s="13">
        <f t="shared" si="18"/>
        <v>0</v>
      </c>
      <c r="DG20" s="13">
        <f t="shared" si="18"/>
        <v>0</v>
      </c>
      <c r="DH20" s="13">
        <f t="shared" si="18"/>
        <v>0</v>
      </c>
      <c r="DI20" s="13">
        <f t="shared" si="18"/>
        <v>0</v>
      </c>
      <c r="DJ20" s="13">
        <f t="shared" si="18"/>
        <v>0</v>
      </c>
      <c r="DK20" s="13">
        <f t="shared" si="18"/>
        <v>0</v>
      </c>
      <c r="DL20" s="13">
        <f t="shared" si="18"/>
        <v>0</v>
      </c>
      <c r="DM20" s="13">
        <f t="shared" si="18"/>
        <v>0</v>
      </c>
      <c r="DN20" s="13">
        <f t="shared" si="14"/>
        <v>0</v>
      </c>
      <c r="DO20" s="13">
        <f t="shared" si="14"/>
        <v>0</v>
      </c>
      <c r="DP20" s="13">
        <f t="shared" si="14"/>
        <v>979.2</v>
      </c>
      <c r="DQ20" s="13">
        <f t="shared" si="14"/>
        <v>979.2</v>
      </c>
      <c r="DR20" s="13">
        <f t="shared" si="14"/>
        <v>1958.4</v>
      </c>
      <c r="DS20" s="13">
        <f t="shared" si="14"/>
        <v>1958.4</v>
      </c>
      <c r="DT20" s="13">
        <f t="shared" si="14"/>
        <v>1958.4</v>
      </c>
      <c r="DU20" s="13">
        <f t="shared" si="14"/>
        <v>1958.4</v>
      </c>
      <c r="DV20" s="13">
        <f t="shared" si="14"/>
        <v>1958.4</v>
      </c>
      <c r="DW20" s="13">
        <f t="shared" si="14"/>
        <v>1958.4</v>
      </c>
      <c r="DX20" s="13">
        <f t="shared" si="14"/>
        <v>1958.4</v>
      </c>
      <c r="DY20" s="13">
        <f t="shared" si="14"/>
        <v>1958.4</v>
      </c>
      <c r="DZ20" s="13">
        <f t="shared" si="14"/>
        <v>1958.4</v>
      </c>
      <c r="EA20" s="13">
        <f t="shared" si="14"/>
        <v>1958.4</v>
      </c>
      <c r="EB20" s="13">
        <f t="shared" si="14"/>
        <v>1958.4</v>
      </c>
      <c r="EC20" s="13">
        <f t="shared" si="15"/>
        <v>1958.4</v>
      </c>
      <c r="ED20" s="13">
        <f t="shared" si="15"/>
        <v>1958.4</v>
      </c>
      <c r="EE20" s="13">
        <f t="shared" si="15"/>
        <v>1958.4</v>
      </c>
      <c r="EF20" s="13">
        <f t="shared" si="15"/>
        <v>1958.4</v>
      </c>
      <c r="EG20" s="13">
        <f t="shared" si="15"/>
        <v>1958.4</v>
      </c>
      <c r="EH20" s="13">
        <f t="shared" si="15"/>
        <v>1958.4</v>
      </c>
      <c r="EI20" s="13">
        <f t="shared" si="15"/>
        <v>1958.4</v>
      </c>
      <c r="EJ20" s="13">
        <f t="shared" si="15"/>
        <v>1958.4</v>
      </c>
      <c r="EK20" s="13">
        <f t="shared" si="15"/>
        <v>1958.4</v>
      </c>
      <c r="EL20" s="13">
        <f t="shared" si="15"/>
        <v>1958.4</v>
      </c>
      <c r="EM20" s="13">
        <f t="shared" si="15"/>
        <v>1958.4</v>
      </c>
      <c r="EN20" s="13">
        <f t="shared" si="15"/>
        <v>1958.4</v>
      </c>
      <c r="EO20" s="13">
        <f t="shared" si="15"/>
        <v>1958.4</v>
      </c>
      <c r="EP20" s="13">
        <f t="shared" si="15"/>
        <v>1958.4</v>
      </c>
      <c r="EQ20" s="13">
        <f t="shared" si="15"/>
        <v>1958.4</v>
      </c>
      <c r="ER20" s="13">
        <f t="shared" si="15"/>
        <v>1958.4</v>
      </c>
      <c r="ES20" s="13">
        <f t="shared" si="16"/>
        <v>1958.4</v>
      </c>
      <c r="ET20" s="13">
        <f t="shared" si="16"/>
        <v>1958.4</v>
      </c>
      <c r="EU20" s="13">
        <f t="shared" si="16"/>
        <v>1958.4</v>
      </c>
      <c r="EV20" s="13">
        <f t="shared" si="16"/>
        <v>1958.4</v>
      </c>
      <c r="EW20" s="13">
        <f t="shared" si="16"/>
        <v>1958.4</v>
      </c>
      <c r="EX20" s="13">
        <f t="shared" si="16"/>
        <v>1958.4</v>
      </c>
      <c r="EY20" s="13">
        <f t="shared" si="16"/>
        <v>1958.4</v>
      </c>
      <c r="EZ20" s="13">
        <f t="shared" si="16"/>
        <v>1958.4</v>
      </c>
      <c r="FA20" s="13">
        <f t="shared" si="16"/>
        <v>1958.4</v>
      </c>
      <c r="FB20" s="13">
        <f t="shared" si="16"/>
        <v>1958.4</v>
      </c>
      <c r="FC20" s="13">
        <f t="shared" si="16"/>
        <v>1958.4</v>
      </c>
      <c r="FD20" s="13">
        <f t="shared" si="16"/>
        <v>1958.4</v>
      </c>
      <c r="FE20" s="13">
        <f t="shared" si="16"/>
        <v>1958.4</v>
      </c>
      <c r="FF20" s="13">
        <f t="shared" si="16"/>
        <v>1958.4</v>
      </c>
      <c r="FG20" s="13">
        <f t="shared" si="16"/>
        <v>1958.4</v>
      </c>
      <c r="FH20" s="13">
        <f t="shared" si="16"/>
        <v>1958.4</v>
      </c>
      <c r="FI20" s="13">
        <f t="shared" si="17"/>
        <v>1958.4</v>
      </c>
      <c r="FJ20" s="13">
        <f t="shared" si="17"/>
        <v>1958.4</v>
      </c>
      <c r="FK20" s="13">
        <f t="shared" si="17"/>
        <v>1958.4</v>
      </c>
      <c r="FL20" s="13">
        <f t="shared" si="17"/>
        <v>1958.4</v>
      </c>
      <c r="FM20" s="13">
        <f t="shared" si="17"/>
        <v>1958.4</v>
      </c>
      <c r="FN20" s="13">
        <f t="shared" si="17"/>
        <v>1958.4</v>
      </c>
      <c r="FO20" s="13">
        <f t="shared" si="17"/>
        <v>1958.4</v>
      </c>
      <c r="FP20" s="13">
        <f t="shared" si="17"/>
        <v>1958.4</v>
      </c>
      <c r="FQ20" s="13">
        <f t="shared" si="17"/>
        <v>1958.4</v>
      </c>
      <c r="FR20" s="13">
        <f t="shared" si="17"/>
        <v>1958.4</v>
      </c>
      <c r="FS20" s="13">
        <f t="shared" si="17"/>
        <v>1958.4</v>
      </c>
      <c r="FT20" s="13">
        <f t="shared" si="17"/>
        <v>1958.4</v>
      </c>
    </row>
    <row r="21" spans="1:176" ht="15" customHeight="1" x14ac:dyDescent="0.55000000000000004">
      <c r="A21" s="18" t="s">
        <v>98</v>
      </c>
      <c r="B21" t="s">
        <v>69</v>
      </c>
      <c r="C21" s="13">
        <v>2</v>
      </c>
      <c r="D21" s="13">
        <v>800</v>
      </c>
      <c r="E21" s="14">
        <v>0.2</v>
      </c>
      <c r="F21" s="13">
        <f t="shared" si="0"/>
        <v>960</v>
      </c>
      <c r="G21" s="13">
        <f t="shared" si="1"/>
        <v>1920</v>
      </c>
      <c r="H21" s="15">
        <f>[1]Parameters!$N$2*F21</f>
        <v>19.2</v>
      </c>
      <c r="I21" s="18" t="s">
        <v>70</v>
      </c>
      <c r="J21" s="18" t="s">
        <v>97</v>
      </c>
      <c r="K21" s="18" t="s">
        <v>80</v>
      </c>
      <c r="L21" t="s">
        <v>92</v>
      </c>
      <c r="M21" s="11">
        <v>42430</v>
      </c>
      <c r="N21" s="11">
        <f t="shared" si="8"/>
        <v>42491</v>
      </c>
      <c r="O21" s="16"/>
      <c r="P21" s="16"/>
      <c r="Q21" s="16"/>
      <c r="R21" s="16"/>
      <c r="S21" s="16"/>
      <c r="T21" s="16"/>
      <c r="U21" s="16"/>
      <c r="V21" s="16"/>
      <c r="AM21">
        <f t="shared" si="19"/>
        <v>0</v>
      </c>
      <c r="AN21">
        <f t="shared" si="19"/>
        <v>0</v>
      </c>
      <c r="AO21" s="31">
        <f t="shared" si="19"/>
        <v>0</v>
      </c>
      <c r="AP21" s="31">
        <v>1</v>
      </c>
      <c r="AQ21" s="31">
        <v>1</v>
      </c>
      <c r="AR21">
        <f t="shared" si="19"/>
        <v>2</v>
      </c>
      <c r="AS21">
        <f t="shared" si="19"/>
        <v>2</v>
      </c>
      <c r="AT21">
        <f t="shared" si="19"/>
        <v>2</v>
      </c>
      <c r="AU21">
        <f t="shared" si="19"/>
        <v>2</v>
      </c>
      <c r="AV21">
        <f t="shared" si="19"/>
        <v>2</v>
      </c>
      <c r="AW21">
        <f t="shared" si="19"/>
        <v>2</v>
      </c>
      <c r="AX21">
        <f t="shared" si="19"/>
        <v>2</v>
      </c>
      <c r="AY21">
        <f t="shared" si="19"/>
        <v>2</v>
      </c>
      <c r="AZ21">
        <f t="shared" si="19"/>
        <v>2</v>
      </c>
      <c r="BA21">
        <f t="shared" si="19"/>
        <v>2</v>
      </c>
      <c r="BB21">
        <f t="shared" si="19"/>
        <v>2</v>
      </c>
      <c r="BC21">
        <f t="shared" si="10"/>
        <v>2</v>
      </c>
      <c r="BD21">
        <f t="shared" si="10"/>
        <v>2</v>
      </c>
      <c r="BE21">
        <f t="shared" si="10"/>
        <v>2</v>
      </c>
      <c r="BF21">
        <f t="shared" si="10"/>
        <v>2</v>
      </c>
      <c r="BG21">
        <f t="shared" si="10"/>
        <v>2</v>
      </c>
      <c r="BH21">
        <f t="shared" si="10"/>
        <v>2</v>
      </c>
      <c r="BI21">
        <f t="shared" si="10"/>
        <v>2</v>
      </c>
      <c r="BJ21">
        <f t="shared" si="10"/>
        <v>2</v>
      </c>
      <c r="BK21">
        <f t="shared" si="10"/>
        <v>2</v>
      </c>
      <c r="BL21">
        <f t="shared" si="10"/>
        <v>2</v>
      </c>
      <c r="BM21">
        <f t="shared" si="10"/>
        <v>2</v>
      </c>
      <c r="BN21">
        <f t="shared" si="10"/>
        <v>2</v>
      </c>
      <c r="BO21">
        <f t="shared" si="10"/>
        <v>2</v>
      </c>
      <c r="BP21">
        <f t="shared" si="10"/>
        <v>2</v>
      </c>
      <c r="BQ21">
        <f t="shared" si="10"/>
        <v>2</v>
      </c>
      <c r="BR21">
        <f t="shared" si="10"/>
        <v>2</v>
      </c>
      <c r="BS21">
        <f t="shared" si="11"/>
        <v>2</v>
      </c>
      <c r="BT21">
        <f t="shared" si="11"/>
        <v>2</v>
      </c>
      <c r="BU21">
        <f t="shared" si="11"/>
        <v>2</v>
      </c>
      <c r="BV21">
        <f t="shared" si="11"/>
        <v>2</v>
      </c>
      <c r="BW21">
        <f t="shared" si="11"/>
        <v>2</v>
      </c>
      <c r="BX21">
        <f t="shared" si="11"/>
        <v>2</v>
      </c>
      <c r="BY21">
        <f t="shared" si="11"/>
        <v>2</v>
      </c>
      <c r="BZ21">
        <f t="shared" si="11"/>
        <v>2</v>
      </c>
      <c r="CA21">
        <f t="shared" si="11"/>
        <v>2</v>
      </c>
      <c r="CB21">
        <f t="shared" si="11"/>
        <v>2</v>
      </c>
      <c r="CC21">
        <f t="shared" si="11"/>
        <v>2</v>
      </c>
      <c r="CD21">
        <f t="shared" si="11"/>
        <v>2</v>
      </c>
      <c r="CE21">
        <f t="shared" si="11"/>
        <v>2</v>
      </c>
      <c r="CF21">
        <f t="shared" si="11"/>
        <v>2</v>
      </c>
      <c r="CG21">
        <f t="shared" si="11"/>
        <v>2</v>
      </c>
      <c r="CH21">
        <f t="shared" si="11"/>
        <v>2</v>
      </c>
      <c r="CI21">
        <f t="shared" si="12"/>
        <v>2</v>
      </c>
      <c r="CJ21">
        <f t="shared" si="12"/>
        <v>2</v>
      </c>
      <c r="CK21">
        <f t="shared" si="12"/>
        <v>2</v>
      </c>
      <c r="CL21">
        <f t="shared" si="12"/>
        <v>2</v>
      </c>
      <c r="CM21">
        <f t="shared" si="12"/>
        <v>2</v>
      </c>
      <c r="CN21">
        <f t="shared" si="12"/>
        <v>2</v>
      </c>
      <c r="CO21">
        <f t="shared" si="12"/>
        <v>2</v>
      </c>
      <c r="CP21">
        <f t="shared" si="13"/>
        <v>2</v>
      </c>
      <c r="CQ21">
        <f t="shared" si="13"/>
        <v>2</v>
      </c>
      <c r="CR21">
        <f t="shared" si="13"/>
        <v>2</v>
      </c>
      <c r="CS21">
        <f t="shared" si="13"/>
        <v>2</v>
      </c>
      <c r="CT21">
        <f t="shared" si="13"/>
        <v>2</v>
      </c>
      <c r="CX21" s="13">
        <f t="shared" si="18"/>
        <v>0</v>
      </c>
      <c r="CY21" s="13">
        <f t="shared" si="18"/>
        <v>0</v>
      </c>
      <c r="CZ21" s="13">
        <f t="shared" si="18"/>
        <v>0</v>
      </c>
      <c r="DA21" s="13">
        <f t="shared" si="18"/>
        <v>0</v>
      </c>
      <c r="DB21" s="13">
        <f t="shared" si="18"/>
        <v>0</v>
      </c>
      <c r="DC21" s="13">
        <f t="shared" si="18"/>
        <v>0</v>
      </c>
      <c r="DD21" s="13">
        <f t="shared" si="18"/>
        <v>0</v>
      </c>
      <c r="DE21" s="13">
        <f t="shared" si="18"/>
        <v>0</v>
      </c>
      <c r="DF21" s="13">
        <f t="shared" si="18"/>
        <v>0</v>
      </c>
      <c r="DG21" s="13">
        <f t="shared" si="18"/>
        <v>0</v>
      </c>
      <c r="DH21" s="13">
        <f t="shared" si="18"/>
        <v>0</v>
      </c>
      <c r="DI21" s="13">
        <f t="shared" si="18"/>
        <v>0</v>
      </c>
      <c r="DJ21" s="13">
        <f t="shared" si="18"/>
        <v>0</v>
      </c>
      <c r="DK21" s="13">
        <f t="shared" si="18"/>
        <v>0</v>
      </c>
      <c r="DL21" s="13">
        <f t="shared" si="18"/>
        <v>0</v>
      </c>
      <c r="DM21" s="13">
        <f t="shared" si="18"/>
        <v>0</v>
      </c>
      <c r="DN21" s="13">
        <f t="shared" si="14"/>
        <v>0</v>
      </c>
      <c r="DO21" s="13">
        <f t="shared" si="14"/>
        <v>0</v>
      </c>
      <c r="DP21" s="13">
        <f t="shared" si="14"/>
        <v>979.2</v>
      </c>
      <c r="DQ21" s="13">
        <f t="shared" si="14"/>
        <v>979.2</v>
      </c>
      <c r="DR21" s="13">
        <f t="shared" si="14"/>
        <v>1958.4</v>
      </c>
      <c r="DS21" s="13">
        <f t="shared" si="14"/>
        <v>1958.4</v>
      </c>
      <c r="DT21" s="13">
        <f t="shared" si="14"/>
        <v>1958.4</v>
      </c>
      <c r="DU21" s="13">
        <f t="shared" si="14"/>
        <v>1958.4</v>
      </c>
      <c r="DV21" s="13">
        <f t="shared" si="14"/>
        <v>1958.4</v>
      </c>
      <c r="DW21" s="13">
        <f t="shared" si="14"/>
        <v>1958.4</v>
      </c>
      <c r="DX21" s="13">
        <f t="shared" si="14"/>
        <v>1958.4</v>
      </c>
      <c r="DY21" s="13">
        <f t="shared" si="14"/>
        <v>1958.4</v>
      </c>
      <c r="DZ21" s="13">
        <f t="shared" si="14"/>
        <v>1958.4</v>
      </c>
      <c r="EA21" s="13">
        <f t="shared" si="14"/>
        <v>1958.4</v>
      </c>
      <c r="EB21" s="13">
        <f t="shared" si="14"/>
        <v>1958.4</v>
      </c>
      <c r="EC21" s="13">
        <f t="shared" si="15"/>
        <v>1958.4</v>
      </c>
      <c r="ED21" s="13">
        <f t="shared" si="15"/>
        <v>1958.4</v>
      </c>
      <c r="EE21" s="13">
        <f t="shared" si="15"/>
        <v>1958.4</v>
      </c>
      <c r="EF21" s="13">
        <f t="shared" si="15"/>
        <v>1958.4</v>
      </c>
      <c r="EG21" s="13">
        <f t="shared" si="15"/>
        <v>1958.4</v>
      </c>
      <c r="EH21" s="13">
        <f t="shared" si="15"/>
        <v>1958.4</v>
      </c>
      <c r="EI21" s="13">
        <f t="shared" si="15"/>
        <v>1958.4</v>
      </c>
      <c r="EJ21" s="13">
        <f t="shared" si="15"/>
        <v>1958.4</v>
      </c>
      <c r="EK21" s="13">
        <f t="shared" si="15"/>
        <v>1958.4</v>
      </c>
      <c r="EL21" s="13">
        <f t="shared" si="15"/>
        <v>1958.4</v>
      </c>
      <c r="EM21" s="13">
        <f t="shared" si="15"/>
        <v>1958.4</v>
      </c>
      <c r="EN21" s="13">
        <f t="shared" si="15"/>
        <v>1958.4</v>
      </c>
      <c r="EO21" s="13">
        <f t="shared" si="15"/>
        <v>1958.4</v>
      </c>
      <c r="EP21" s="13">
        <f t="shared" si="15"/>
        <v>1958.4</v>
      </c>
      <c r="EQ21" s="13">
        <f t="shared" si="15"/>
        <v>1958.4</v>
      </c>
      <c r="ER21" s="13">
        <f t="shared" si="15"/>
        <v>1958.4</v>
      </c>
      <c r="ES21" s="13">
        <f t="shared" si="16"/>
        <v>1958.4</v>
      </c>
      <c r="ET21" s="13">
        <f t="shared" si="16"/>
        <v>1958.4</v>
      </c>
      <c r="EU21" s="13">
        <f t="shared" si="16"/>
        <v>1958.4</v>
      </c>
      <c r="EV21" s="13">
        <f t="shared" si="16"/>
        <v>1958.4</v>
      </c>
      <c r="EW21" s="13">
        <f t="shared" si="16"/>
        <v>1958.4</v>
      </c>
      <c r="EX21" s="13">
        <f t="shared" si="16"/>
        <v>1958.4</v>
      </c>
      <c r="EY21" s="13">
        <f t="shared" si="16"/>
        <v>1958.4</v>
      </c>
      <c r="EZ21" s="13">
        <f t="shared" si="16"/>
        <v>1958.4</v>
      </c>
      <c r="FA21" s="13">
        <f t="shared" si="16"/>
        <v>1958.4</v>
      </c>
      <c r="FB21" s="13">
        <f t="shared" si="16"/>
        <v>1958.4</v>
      </c>
      <c r="FC21" s="13">
        <f t="shared" si="16"/>
        <v>1958.4</v>
      </c>
      <c r="FD21" s="13">
        <f t="shared" si="16"/>
        <v>1958.4</v>
      </c>
      <c r="FE21" s="13">
        <f t="shared" si="16"/>
        <v>1958.4</v>
      </c>
      <c r="FF21" s="13">
        <f t="shared" si="16"/>
        <v>1958.4</v>
      </c>
      <c r="FG21" s="13">
        <f t="shared" si="16"/>
        <v>1958.4</v>
      </c>
      <c r="FH21" s="13">
        <f t="shared" si="16"/>
        <v>1958.4</v>
      </c>
      <c r="FI21" s="13">
        <f t="shared" si="17"/>
        <v>1958.4</v>
      </c>
      <c r="FJ21" s="13">
        <f t="shared" si="17"/>
        <v>1958.4</v>
      </c>
      <c r="FK21" s="13">
        <f t="shared" si="17"/>
        <v>1958.4</v>
      </c>
      <c r="FL21" s="13">
        <f t="shared" si="17"/>
        <v>1958.4</v>
      </c>
      <c r="FM21" s="13">
        <f t="shared" si="17"/>
        <v>1958.4</v>
      </c>
      <c r="FN21" s="13">
        <f t="shared" si="17"/>
        <v>1958.4</v>
      </c>
      <c r="FO21" s="13">
        <f t="shared" si="17"/>
        <v>1958.4</v>
      </c>
      <c r="FP21" s="13">
        <f t="shared" si="17"/>
        <v>1958.4</v>
      </c>
      <c r="FQ21" s="13">
        <f t="shared" si="17"/>
        <v>1958.4</v>
      </c>
      <c r="FR21" s="13">
        <f t="shared" si="17"/>
        <v>1958.4</v>
      </c>
      <c r="FS21" s="13">
        <f t="shared" si="17"/>
        <v>1958.4</v>
      </c>
      <c r="FT21" s="13">
        <f t="shared" si="17"/>
        <v>1958.4</v>
      </c>
    </row>
    <row r="22" spans="1:176" ht="15" customHeight="1" x14ac:dyDescent="0.55000000000000004">
      <c r="A22" s="18" t="s">
        <v>99</v>
      </c>
      <c r="B22" t="s">
        <v>69</v>
      </c>
      <c r="C22" s="13">
        <v>1</v>
      </c>
      <c r="D22" s="13">
        <v>1000</v>
      </c>
      <c r="E22" s="14">
        <v>0.2</v>
      </c>
      <c r="F22" s="13">
        <f t="shared" si="0"/>
        <v>1200</v>
      </c>
      <c r="G22" s="13">
        <f t="shared" si="1"/>
        <v>1200</v>
      </c>
      <c r="H22" s="15">
        <f>[1]Parameters!$N$2*F22</f>
        <v>24</v>
      </c>
      <c r="I22" s="18" t="s">
        <v>70</v>
      </c>
      <c r="J22" s="18" t="s">
        <v>71</v>
      </c>
      <c r="K22" s="18" t="s">
        <v>80</v>
      </c>
      <c r="L22" t="s">
        <v>79</v>
      </c>
      <c r="M22" s="11">
        <v>42430</v>
      </c>
      <c r="N22" s="11">
        <f t="shared" si="8"/>
        <v>42491</v>
      </c>
      <c r="O22" s="16"/>
      <c r="P22" s="16"/>
      <c r="Q22" s="16"/>
      <c r="R22" s="16"/>
      <c r="S22" s="16"/>
      <c r="T22" s="16"/>
      <c r="U22" s="16"/>
      <c r="V22" s="16"/>
      <c r="AM22">
        <f t="shared" si="19"/>
        <v>0</v>
      </c>
      <c r="AN22">
        <f t="shared" si="19"/>
        <v>0</v>
      </c>
      <c r="AO22" s="31">
        <f t="shared" si="19"/>
        <v>0</v>
      </c>
      <c r="AR22">
        <f t="shared" si="19"/>
        <v>1</v>
      </c>
      <c r="AS22">
        <f t="shared" si="19"/>
        <v>1</v>
      </c>
      <c r="AT22">
        <f t="shared" si="19"/>
        <v>1</v>
      </c>
      <c r="AU22">
        <f t="shared" si="19"/>
        <v>1</v>
      </c>
      <c r="AV22">
        <f t="shared" si="19"/>
        <v>1</v>
      </c>
      <c r="AW22">
        <f t="shared" si="19"/>
        <v>1</v>
      </c>
      <c r="AX22">
        <f t="shared" si="19"/>
        <v>1</v>
      </c>
      <c r="AY22">
        <f t="shared" si="19"/>
        <v>1</v>
      </c>
      <c r="AZ22">
        <f t="shared" si="19"/>
        <v>1</v>
      </c>
      <c r="BA22">
        <f t="shared" si="19"/>
        <v>1</v>
      </c>
      <c r="BB22">
        <f t="shared" si="19"/>
        <v>1</v>
      </c>
      <c r="BC22">
        <f t="shared" si="10"/>
        <v>1</v>
      </c>
      <c r="BD22">
        <f t="shared" si="10"/>
        <v>1</v>
      </c>
      <c r="BE22">
        <f t="shared" si="10"/>
        <v>1</v>
      </c>
      <c r="BF22">
        <f t="shared" si="10"/>
        <v>1</v>
      </c>
      <c r="BG22">
        <f t="shared" si="10"/>
        <v>1</v>
      </c>
      <c r="BH22">
        <f t="shared" si="10"/>
        <v>1</v>
      </c>
      <c r="BI22">
        <f t="shared" si="10"/>
        <v>1</v>
      </c>
      <c r="BJ22">
        <f t="shared" si="10"/>
        <v>1</v>
      </c>
      <c r="BK22">
        <f t="shared" si="10"/>
        <v>1</v>
      </c>
      <c r="BL22">
        <f t="shared" si="10"/>
        <v>1</v>
      </c>
      <c r="BM22">
        <f t="shared" si="10"/>
        <v>1</v>
      </c>
      <c r="BN22">
        <f t="shared" si="10"/>
        <v>1</v>
      </c>
      <c r="BO22">
        <f t="shared" si="10"/>
        <v>1</v>
      </c>
      <c r="BP22">
        <f t="shared" si="10"/>
        <v>1</v>
      </c>
      <c r="BQ22">
        <f t="shared" si="10"/>
        <v>1</v>
      </c>
      <c r="BR22">
        <f t="shared" ref="BR22:CG38" si="20">IF(EOMONTH(BR$1,0)&gt;$N22,$C22,0)</f>
        <v>1</v>
      </c>
      <c r="BS22">
        <f t="shared" si="11"/>
        <v>1</v>
      </c>
      <c r="BT22">
        <f t="shared" si="11"/>
        <v>1</v>
      </c>
      <c r="BU22">
        <f t="shared" si="11"/>
        <v>1</v>
      </c>
      <c r="BV22">
        <f t="shared" si="11"/>
        <v>1</v>
      </c>
      <c r="BW22">
        <f t="shared" si="11"/>
        <v>1</v>
      </c>
      <c r="BX22">
        <f t="shared" si="11"/>
        <v>1</v>
      </c>
      <c r="BY22">
        <f t="shared" si="11"/>
        <v>1</v>
      </c>
      <c r="BZ22">
        <f t="shared" si="11"/>
        <v>1</v>
      </c>
      <c r="CA22">
        <f t="shared" si="11"/>
        <v>1</v>
      </c>
      <c r="CB22">
        <f t="shared" si="11"/>
        <v>1</v>
      </c>
      <c r="CC22">
        <f t="shared" si="11"/>
        <v>1</v>
      </c>
      <c r="CD22">
        <f t="shared" si="11"/>
        <v>1</v>
      </c>
      <c r="CE22">
        <f t="shared" si="11"/>
        <v>1</v>
      </c>
      <c r="CF22">
        <f t="shared" si="11"/>
        <v>1</v>
      </c>
      <c r="CG22">
        <f t="shared" si="11"/>
        <v>1</v>
      </c>
      <c r="CH22">
        <f t="shared" ref="CH22:CT41" si="21">IF(EOMONTH(CH$1,0)&gt;$N22,$C22,0)</f>
        <v>1</v>
      </c>
      <c r="CI22">
        <f t="shared" si="21"/>
        <v>1</v>
      </c>
      <c r="CJ22">
        <f t="shared" si="21"/>
        <v>1</v>
      </c>
      <c r="CK22">
        <f t="shared" si="21"/>
        <v>1</v>
      </c>
      <c r="CL22">
        <f t="shared" si="21"/>
        <v>1</v>
      </c>
      <c r="CM22">
        <f t="shared" si="21"/>
        <v>1</v>
      </c>
      <c r="CN22">
        <f t="shared" si="21"/>
        <v>1</v>
      </c>
      <c r="CO22">
        <f t="shared" si="21"/>
        <v>1</v>
      </c>
      <c r="CP22">
        <f t="shared" si="21"/>
        <v>1</v>
      </c>
      <c r="CQ22">
        <f t="shared" si="21"/>
        <v>1</v>
      </c>
      <c r="CR22">
        <f t="shared" si="21"/>
        <v>1</v>
      </c>
      <c r="CS22">
        <f t="shared" si="21"/>
        <v>1</v>
      </c>
      <c r="CT22">
        <f t="shared" si="21"/>
        <v>1</v>
      </c>
      <c r="CX22" s="13">
        <f t="shared" si="18"/>
        <v>0</v>
      </c>
      <c r="CY22" s="13">
        <f t="shared" si="18"/>
        <v>0</v>
      </c>
      <c r="CZ22" s="13">
        <f t="shared" si="18"/>
        <v>0</v>
      </c>
      <c r="DA22" s="13">
        <f t="shared" si="18"/>
        <v>0</v>
      </c>
      <c r="DB22" s="13">
        <f t="shared" si="18"/>
        <v>0</v>
      </c>
      <c r="DC22" s="13">
        <f t="shared" si="18"/>
        <v>0</v>
      </c>
      <c r="DD22" s="13">
        <f t="shared" si="18"/>
        <v>0</v>
      </c>
      <c r="DE22" s="13">
        <f t="shared" si="18"/>
        <v>0</v>
      </c>
      <c r="DF22" s="13">
        <f t="shared" si="18"/>
        <v>0</v>
      </c>
      <c r="DG22" s="13">
        <f t="shared" si="18"/>
        <v>0</v>
      </c>
      <c r="DH22" s="13">
        <f t="shared" si="18"/>
        <v>0</v>
      </c>
      <c r="DI22" s="13">
        <f t="shared" si="18"/>
        <v>0</v>
      </c>
      <c r="DJ22" s="13">
        <f t="shared" si="18"/>
        <v>0</v>
      </c>
      <c r="DK22" s="13">
        <f t="shared" si="18"/>
        <v>0</v>
      </c>
      <c r="DL22" s="13">
        <f t="shared" si="18"/>
        <v>0</v>
      </c>
      <c r="DM22" s="13">
        <f t="shared" si="18"/>
        <v>0</v>
      </c>
      <c r="DN22" s="13">
        <f t="shared" si="14"/>
        <v>0</v>
      </c>
      <c r="DO22" s="13">
        <f t="shared" si="14"/>
        <v>0</v>
      </c>
      <c r="DP22" s="13">
        <f t="shared" si="14"/>
        <v>0</v>
      </c>
      <c r="DQ22" s="13">
        <f t="shared" si="14"/>
        <v>0</v>
      </c>
      <c r="DR22" s="13">
        <f t="shared" si="14"/>
        <v>1224</v>
      </c>
      <c r="DS22" s="13">
        <f t="shared" si="14"/>
        <v>1224</v>
      </c>
      <c r="DT22" s="13">
        <f t="shared" si="14"/>
        <v>1224</v>
      </c>
      <c r="DU22" s="13">
        <f t="shared" si="14"/>
        <v>1224</v>
      </c>
      <c r="DV22" s="13">
        <f t="shared" si="14"/>
        <v>1224</v>
      </c>
      <c r="DW22" s="13">
        <f t="shared" si="14"/>
        <v>1224</v>
      </c>
      <c r="DX22" s="13">
        <f t="shared" si="14"/>
        <v>1224</v>
      </c>
      <c r="DY22" s="13">
        <f t="shared" si="14"/>
        <v>1224</v>
      </c>
      <c r="DZ22" s="13">
        <f t="shared" si="14"/>
        <v>1224</v>
      </c>
      <c r="EA22" s="13">
        <f t="shared" si="14"/>
        <v>1224</v>
      </c>
      <c r="EB22" s="13">
        <f t="shared" si="14"/>
        <v>1224</v>
      </c>
      <c r="EC22" s="13">
        <f t="shared" si="15"/>
        <v>1224</v>
      </c>
      <c r="ED22" s="13">
        <f t="shared" si="15"/>
        <v>1224</v>
      </c>
      <c r="EE22" s="13">
        <f t="shared" si="15"/>
        <v>1224</v>
      </c>
      <c r="EF22" s="13">
        <f t="shared" si="15"/>
        <v>1224</v>
      </c>
      <c r="EG22" s="13">
        <f t="shared" si="15"/>
        <v>1224</v>
      </c>
      <c r="EH22" s="13">
        <f t="shared" si="15"/>
        <v>1224</v>
      </c>
      <c r="EI22" s="13">
        <f t="shared" si="15"/>
        <v>1224</v>
      </c>
      <c r="EJ22" s="13">
        <f t="shared" si="15"/>
        <v>1224</v>
      </c>
      <c r="EK22" s="13">
        <f t="shared" si="15"/>
        <v>1224</v>
      </c>
      <c r="EL22" s="13">
        <f t="shared" si="15"/>
        <v>1224</v>
      </c>
      <c r="EM22" s="13">
        <f t="shared" si="15"/>
        <v>1224</v>
      </c>
      <c r="EN22" s="13">
        <f t="shared" si="15"/>
        <v>1224</v>
      </c>
      <c r="EO22" s="13">
        <f t="shared" si="15"/>
        <v>1224</v>
      </c>
      <c r="EP22" s="13">
        <f t="shared" si="15"/>
        <v>1224</v>
      </c>
      <c r="EQ22" s="13">
        <f t="shared" si="15"/>
        <v>1224</v>
      </c>
      <c r="ER22" s="13">
        <f t="shared" si="15"/>
        <v>1224</v>
      </c>
      <c r="ES22" s="13">
        <f t="shared" si="16"/>
        <v>1224</v>
      </c>
      <c r="ET22" s="13">
        <f t="shared" si="16"/>
        <v>1224</v>
      </c>
      <c r="EU22" s="13">
        <f t="shared" si="16"/>
        <v>1224</v>
      </c>
      <c r="EV22" s="13">
        <f t="shared" si="16"/>
        <v>1224</v>
      </c>
      <c r="EW22" s="13">
        <f t="shared" si="16"/>
        <v>1224</v>
      </c>
      <c r="EX22" s="13">
        <f t="shared" si="16"/>
        <v>1224</v>
      </c>
      <c r="EY22" s="13">
        <f t="shared" si="16"/>
        <v>1224</v>
      </c>
      <c r="EZ22" s="13">
        <f t="shared" si="16"/>
        <v>1224</v>
      </c>
      <c r="FA22" s="13">
        <f t="shared" si="16"/>
        <v>1224</v>
      </c>
      <c r="FB22" s="13">
        <f t="shared" si="16"/>
        <v>1224</v>
      </c>
      <c r="FC22" s="13">
        <f t="shared" si="16"/>
        <v>1224</v>
      </c>
      <c r="FD22" s="13">
        <f t="shared" si="16"/>
        <v>1224</v>
      </c>
      <c r="FE22" s="13">
        <f t="shared" si="16"/>
        <v>1224</v>
      </c>
      <c r="FF22" s="13">
        <f t="shared" si="16"/>
        <v>1224</v>
      </c>
      <c r="FG22" s="13">
        <f t="shared" si="16"/>
        <v>1224</v>
      </c>
      <c r="FH22" s="13">
        <f t="shared" si="16"/>
        <v>1224</v>
      </c>
      <c r="FI22" s="13">
        <f t="shared" si="17"/>
        <v>1224</v>
      </c>
      <c r="FJ22" s="13">
        <f t="shared" si="17"/>
        <v>1224</v>
      </c>
      <c r="FK22" s="13">
        <f t="shared" si="17"/>
        <v>1224</v>
      </c>
      <c r="FL22" s="13">
        <f t="shared" si="17"/>
        <v>1224</v>
      </c>
      <c r="FM22" s="13">
        <f t="shared" si="17"/>
        <v>1224</v>
      </c>
      <c r="FN22" s="13">
        <f t="shared" si="17"/>
        <v>1224</v>
      </c>
      <c r="FO22" s="13">
        <f t="shared" si="17"/>
        <v>1224</v>
      </c>
      <c r="FP22" s="13">
        <f t="shared" si="17"/>
        <v>1224</v>
      </c>
      <c r="FQ22" s="13">
        <f t="shared" si="17"/>
        <v>1224</v>
      </c>
      <c r="FR22" s="13">
        <f t="shared" si="17"/>
        <v>1224</v>
      </c>
      <c r="FS22" s="13">
        <f t="shared" si="17"/>
        <v>1224</v>
      </c>
      <c r="FT22" s="13">
        <f t="shared" si="17"/>
        <v>1224</v>
      </c>
    </row>
    <row r="23" spans="1:176" ht="15" customHeight="1" x14ac:dyDescent="0.55000000000000004">
      <c r="A23" s="18" t="s">
        <v>100</v>
      </c>
      <c r="B23" t="s">
        <v>69</v>
      </c>
      <c r="C23" s="13">
        <v>2</v>
      </c>
      <c r="D23" s="13">
        <v>500</v>
      </c>
      <c r="E23" s="14">
        <v>0.2</v>
      </c>
      <c r="F23" s="13">
        <f t="shared" si="0"/>
        <v>600</v>
      </c>
      <c r="G23" s="13">
        <f t="shared" si="1"/>
        <v>1200</v>
      </c>
      <c r="H23" s="15">
        <f>[1]Parameters!$N$2*F23</f>
        <v>12</v>
      </c>
      <c r="I23" s="18" t="s">
        <v>70</v>
      </c>
      <c r="J23" s="18" t="s">
        <v>71</v>
      </c>
      <c r="K23" s="18" t="s">
        <v>80</v>
      </c>
      <c r="L23" t="s">
        <v>92</v>
      </c>
      <c r="M23" s="11">
        <v>42430</v>
      </c>
      <c r="N23" s="11">
        <f t="shared" si="8"/>
        <v>42491</v>
      </c>
      <c r="O23" s="16"/>
      <c r="P23" s="16"/>
      <c r="Q23" s="16"/>
      <c r="R23" s="16"/>
      <c r="S23" s="16"/>
      <c r="T23" s="16"/>
      <c r="U23" s="16"/>
      <c r="V23" s="16"/>
      <c r="AM23">
        <f t="shared" si="19"/>
        <v>0</v>
      </c>
      <c r="AN23">
        <f t="shared" si="19"/>
        <v>0</v>
      </c>
      <c r="AO23" s="31">
        <f t="shared" si="19"/>
        <v>0</v>
      </c>
      <c r="AP23" s="31">
        <v>1</v>
      </c>
      <c r="AQ23" s="31">
        <v>1</v>
      </c>
      <c r="AR23">
        <f t="shared" si="19"/>
        <v>2</v>
      </c>
      <c r="AS23">
        <f t="shared" si="19"/>
        <v>2</v>
      </c>
      <c r="AT23">
        <f t="shared" si="19"/>
        <v>2</v>
      </c>
      <c r="AU23">
        <f t="shared" si="19"/>
        <v>2</v>
      </c>
      <c r="AV23">
        <f t="shared" si="19"/>
        <v>2</v>
      </c>
      <c r="AW23">
        <f t="shared" si="19"/>
        <v>2</v>
      </c>
      <c r="AX23">
        <f t="shared" si="19"/>
        <v>2</v>
      </c>
      <c r="AY23">
        <f t="shared" si="19"/>
        <v>2</v>
      </c>
      <c r="AZ23">
        <f t="shared" si="19"/>
        <v>2</v>
      </c>
      <c r="BA23">
        <f t="shared" si="19"/>
        <v>2</v>
      </c>
      <c r="BB23">
        <f t="shared" si="19"/>
        <v>2</v>
      </c>
      <c r="BC23">
        <f t="shared" ref="BC23:BQ38" si="22">IF(EOMONTH(BC$1,0)&gt;$N23,$C23,0)</f>
        <v>2</v>
      </c>
      <c r="BD23">
        <f t="shared" si="22"/>
        <v>2</v>
      </c>
      <c r="BE23">
        <f t="shared" si="22"/>
        <v>2</v>
      </c>
      <c r="BF23">
        <f t="shared" si="22"/>
        <v>2</v>
      </c>
      <c r="BG23">
        <f t="shared" si="22"/>
        <v>2</v>
      </c>
      <c r="BH23">
        <f t="shared" si="22"/>
        <v>2</v>
      </c>
      <c r="BI23">
        <f t="shared" si="22"/>
        <v>2</v>
      </c>
      <c r="BJ23">
        <f t="shared" si="22"/>
        <v>2</v>
      </c>
      <c r="BK23">
        <f t="shared" si="22"/>
        <v>2</v>
      </c>
      <c r="BL23">
        <f t="shared" si="22"/>
        <v>2</v>
      </c>
      <c r="BM23">
        <f t="shared" si="22"/>
        <v>2</v>
      </c>
      <c r="BN23">
        <f t="shared" si="22"/>
        <v>2</v>
      </c>
      <c r="BO23">
        <f t="shared" si="22"/>
        <v>2</v>
      </c>
      <c r="BP23">
        <f t="shared" si="22"/>
        <v>2</v>
      </c>
      <c r="BQ23">
        <f t="shared" si="22"/>
        <v>2</v>
      </c>
      <c r="BR23">
        <f t="shared" si="20"/>
        <v>2</v>
      </c>
      <c r="BS23">
        <f t="shared" si="20"/>
        <v>2</v>
      </c>
      <c r="BT23">
        <f t="shared" si="20"/>
        <v>2</v>
      </c>
      <c r="BU23">
        <f t="shared" si="20"/>
        <v>2</v>
      </c>
      <c r="BV23">
        <f t="shared" si="20"/>
        <v>2</v>
      </c>
      <c r="BW23">
        <f t="shared" si="20"/>
        <v>2</v>
      </c>
      <c r="BX23">
        <f t="shared" si="20"/>
        <v>2</v>
      </c>
      <c r="BY23">
        <f t="shared" si="20"/>
        <v>2</v>
      </c>
      <c r="BZ23">
        <f t="shared" si="20"/>
        <v>2</v>
      </c>
      <c r="CA23">
        <f t="shared" si="20"/>
        <v>2</v>
      </c>
      <c r="CB23">
        <f t="shared" si="20"/>
        <v>2</v>
      </c>
      <c r="CC23">
        <f t="shared" si="20"/>
        <v>2</v>
      </c>
      <c r="CD23">
        <f t="shared" si="20"/>
        <v>2</v>
      </c>
      <c r="CE23">
        <f t="shared" si="20"/>
        <v>2</v>
      </c>
      <c r="CF23">
        <f t="shared" si="20"/>
        <v>2</v>
      </c>
      <c r="CG23">
        <f t="shared" si="20"/>
        <v>2</v>
      </c>
      <c r="CH23">
        <f t="shared" si="21"/>
        <v>2</v>
      </c>
      <c r="CI23">
        <f t="shared" si="21"/>
        <v>2</v>
      </c>
      <c r="CJ23">
        <f t="shared" si="21"/>
        <v>2</v>
      </c>
      <c r="CK23">
        <f t="shared" si="21"/>
        <v>2</v>
      </c>
      <c r="CL23">
        <f t="shared" si="21"/>
        <v>2</v>
      </c>
      <c r="CM23">
        <f t="shared" si="21"/>
        <v>2</v>
      </c>
      <c r="CN23">
        <f t="shared" si="21"/>
        <v>2</v>
      </c>
      <c r="CO23">
        <f t="shared" si="21"/>
        <v>2</v>
      </c>
      <c r="CP23">
        <f t="shared" si="21"/>
        <v>2</v>
      </c>
      <c r="CQ23">
        <f t="shared" si="21"/>
        <v>2</v>
      </c>
      <c r="CR23">
        <f t="shared" si="21"/>
        <v>2</v>
      </c>
      <c r="CS23">
        <f t="shared" si="21"/>
        <v>2</v>
      </c>
      <c r="CT23">
        <f t="shared" si="21"/>
        <v>2</v>
      </c>
      <c r="CX23" s="13">
        <f t="shared" si="18"/>
        <v>0</v>
      </c>
      <c r="CY23" s="13">
        <f t="shared" si="18"/>
        <v>0</v>
      </c>
      <c r="CZ23" s="13">
        <f t="shared" si="18"/>
        <v>0</v>
      </c>
      <c r="DA23" s="13">
        <f t="shared" si="18"/>
        <v>0</v>
      </c>
      <c r="DB23" s="13">
        <f t="shared" si="18"/>
        <v>0</v>
      </c>
      <c r="DC23" s="13">
        <f t="shared" si="18"/>
        <v>0</v>
      </c>
      <c r="DD23" s="13">
        <f t="shared" si="18"/>
        <v>0</v>
      </c>
      <c r="DE23" s="13">
        <f t="shared" si="18"/>
        <v>0</v>
      </c>
      <c r="DF23" s="13">
        <f t="shared" si="18"/>
        <v>0</v>
      </c>
      <c r="DG23" s="13">
        <f t="shared" si="18"/>
        <v>0</v>
      </c>
      <c r="DH23" s="13">
        <f t="shared" si="18"/>
        <v>0</v>
      </c>
      <c r="DI23" s="13">
        <f t="shared" si="18"/>
        <v>0</v>
      </c>
      <c r="DJ23" s="13">
        <f t="shared" si="18"/>
        <v>0</v>
      </c>
      <c r="DK23" s="13">
        <f t="shared" si="18"/>
        <v>0</v>
      </c>
      <c r="DL23" s="13">
        <f t="shared" si="18"/>
        <v>0</v>
      </c>
      <c r="DM23" s="13">
        <f t="shared" si="18"/>
        <v>0</v>
      </c>
      <c r="DN23" s="13">
        <f t="shared" si="14"/>
        <v>0</v>
      </c>
      <c r="DO23" s="13">
        <f t="shared" si="14"/>
        <v>0</v>
      </c>
      <c r="DP23" s="13">
        <f t="shared" si="14"/>
        <v>612</v>
      </c>
      <c r="DQ23" s="13">
        <f t="shared" si="14"/>
        <v>612</v>
      </c>
      <c r="DR23" s="13">
        <f t="shared" si="14"/>
        <v>1224</v>
      </c>
      <c r="DS23" s="13">
        <f t="shared" si="14"/>
        <v>1224</v>
      </c>
      <c r="DT23" s="13">
        <f t="shared" si="14"/>
        <v>1224</v>
      </c>
      <c r="DU23" s="13">
        <f t="shared" si="14"/>
        <v>1224</v>
      </c>
      <c r="DV23" s="13">
        <f t="shared" si="14"/>
        <v>1224</v>
      </c>
      <c r="DW23" s="13">
        <f t="shared" si="14"/>
        <v>1224</v>
      </c>
      <c r="DX23" s="13">
        <f t="shared" si="14"/>
        <v>1224</v>
      </c>
      <c r="DY23" s="13">
        <f t="shared" si="14"/>
        <v>1224</v>
      </c>
      <c r="DZ23" s="13">
        <f t="shared" si="14"/>
        <v>1224</v>
      </c>
      <c r="EA23" s="13">
        <f t="shared" si="14"/>
        <v>1224</v>
      </c>
      <c r="EB23" s="13">
        <f t="shared" si="14"/>
        <v>1224</v>
      </c>
      <c r="EC23" s="13">
        <f t="shared" si="15"/>
        <v>1224</v>
      </c>
      <c r="ED23" s="13">
        <f t="shared" si="15"/>
        <v>1224</v>
      </c>
      <c r="EE23" s="13">
        <f t="shared" si="15"/>
        <v>1224</v>
      </c>
      <c r="EF23" s="13">
        <f t="shared" si="15"/>
        <v>1224</v>
      </c>
      <c r="EG23" s="13">
        <f t="shared" si="15"/>
        <v>1224</v>
      </c>
      <c r="EH23" s="13">
        <f t="shared" si="15"/>
        <v>1224</v>
      </c>
      <c r="EI23" s="13">
        <f t="shared" si="15"/>
        <v>1224</v>
      </c>
      <c r="EJ23" s="13">
        <f t="shared" si="15"/>
        <v>1224</v>
      </c>
      <c r="EK23" s="13">
        <f t="shared" si="15"/>
        <v>1224</v>
      </c>
      <c r="EL23" s="13">
        <f t="shared" si="15"/>
        <v>1224</v>
      </c>
      <c r="EM23" s="13">
        <f t="shared" si="15"/>
        <v>1224</v>
      </c>
      <c r="EN23" s="13">
        <f t="shared" si="15"/>
        <v>1224</v>
      </c>
      <c r="EO23" s="13">
        <f t="shared" si="15"/>
        <v>1224</v>
      </c>
      <c r="EP23" s="13">
        <f t="shared" si="15"/>
        <v>1224</v>
      </c>
      <c r="EQ23" s="13">
        <f t="shared" si="15"/>
        <v>1224</v>
      </c>
      <c r="ER23" s="13">
        <f t="shared" si="15"/>
        <v>1224</v>
      </c>
      <c r="ES23" s="13">
        <f t="shared" si="16"/>
        <v>1224</v>
      </c>
      <c r="ET23" s="13">
        <f t="shared" si="16"/>
        <v>1224</v>
      </c>
      <c r="EU23" s="13">
        <f t="shared" si="16"/>
        <v>1224</v>
      </c>
      <c r="EV23" s="13">
        <f t="shared" si="16"/>
        <v>1224</v>
      </c>
      <c r="EW23" s="13">
        <f t="shared" si="16"/>
        <v>1224</v>
      </c>
      <c r="EX23" s="13">
        <f t="shared" si="16"/>
        <v>1224</v>
      </c>
      <c r="EY23" s="13">
        <f t="shared" si="16"/>
        <v>1224</v>
      </c>
      <c r="EZ23" s="13">
        <f t="shared" si="16"/>
        <v>1224</v>
      </c>
      <c r="FA23" s="13">
        <f t="shared" si="16"/>
        <v>1224</v>
      </c>
      <c r="FB23" s="13">
        <f t="shared" si="16"/>
        <v>1224</v>
      </c>
      <c r="FC23" s="13">
        <f t="shared" si="16"/>
        <v>1224</v>
      </c>
      <c r="FD23" s="13">
        <f t="shared" si="16"/>
        <v>1224</v>
      </c>
      <c r="FE23" s="13">
        <f t="shared" si="16"/>
        <v>1224</v>
      </c>
      <c r="FF23" s="13">
        <f t="shared" si="16"/>
        <v>1224</v>
      </c>
      <c r="FG23" s="13">
        <f t="shared" si="16"/>
        <v>1224</v>
      </c>
      <c r="FH23" s="13">
        <f t="shared" si="16"/>
        <v>1224</v>
      </c>
      <c r="FI23" s="13">
        <f t="shared" si="17"/>
        <v>1224</v>
      </c>
      <c r="FJ23" s="13">
        <f t="shared" si="17"/>
        <v>1224</v>
      </c>
      <c r="FK23" s="13">
        <f t="shared" si="17"/>
        <v>1224</v>
      </c>
      <c r="FL23" s="13">
        <f t="shared" si="17"/>
        <v>1224</v>
      </c>
      <c r="FM23" s="13">
        <f t="shared" si="17"/>
        <v>1224</v>
      </c>
      <c r="FN23" s="13">
        <f t="shared" si="17"/>
        <v>1224</v>
      </c>
      <c r="FO23" s="13">
        <f t="shared" si="17"/>
        <v>1224</v>
      </c>
      <c r="FP23" s="13">
        <f t="shared" si="17"/>
        <v>1224</v>
      </c>
      <c r="FQ23" s="13">
        <f t="shared" si="17"/>
        <v>1224</v>
      </c>
      <c r="FR23" s="13">
        <f t="shared" si="17"/>
        <v>1224</v>
      </c>
      <c r="FS23" s="13">
        <f t="shared" si="17"/>
        <v>1224</v>
      </c>
      <c r="FT23" s="13">
        <f t="shared" si="17"/>
        <v>1224</v>
      </c>
    </row>
    <row r="24" spans="1:176" ht="15" customHeight="1" x14ac:dyDescent="0.55000000000000004">
      <c r="A24" s="18" t="s">
        <v>101</v>
      </c>
      <c r="B24" t="s">
        <v>69</v>
      </c>
      <c r="C24" s="13">
        <v>2</v>
      </c>
      <c r="D24" s="13">
        <v>500</v>
      </c>
      <c r="E24" s="14">
        <v>0.2</v>
      </c>
      <c r="F24" s="13">
        <f t="shared" si="0"/>
        <v>600</v>
      </c>
      <c r="G24" s="13">
        <f t="shared" si="1"/>
        <v>1200</v>
      </c>
      <c r="H24" s="15">
        <f>[1]Parameters!$N$2*F24</f>
        <v>12</v>
      </c>
      <c r="I24" s="18" t="s">
        <v>70</v>
      </c>
      <c r="J24" s="18" t="s">
        <v>97</v>
      </c>
      <c r="K24" s="18" t="s">
        <v>80</v>
      </c>
      <c r="L24" t="s">
        <v>92</v>
      </c>
      <c r="M24" s="11">
        <v>42430</v>
      </c>
      <c r="N24" s="11">
        <f t="shared" si="8"/>
        <v>42491</v>
      </c>
      <c r="O24" s="16"/>
      <c r="P24" s="16"/>
      <c r="Q24" s="16"/>
      <c r="R24" s="16"/>
      <c r="S24" s="16"/>
      <c r="T24" s="16"/>
      <c r="U24" s="16"/>
      <c r="V24" s="16"/>
      <c r="AM24">
        <f t="shared" si="19"/>
        <v>0</v>
      </c>
      <c r="AN24">
        <f t="shared" si="19"/>
        <v>0</v>
      </c>
      <c r="AO24" s="31">
        <f t="shared" si="19"/>
        <v>0</v>
      </c>
      <c r="AP24" s="31">
        <v>1</v>
      </c>
      <c r="AQ24" s="31">
        <v>1</v>
      </c>
      <c r="AR24">
        <f t="shared" si="19"/>
        <v>2</v>
      </c>
      <c r="AS24">
        <f t="shared" si="19"/>
        <v>2</v>
      </c>
      <c r="AT24">
        <f t="shared" si="19"/>
        <v>2</v>
      </c>
      <c r="AU24">
        <f t="shared" si="19"/>
        <v>2</v>
      </c>
      <c r="AV24">
        <f t="shared" si="19"/>
        <v>2</v>
      </c>
      <c r="AW24">
        <f t="shared" si="19"/>
        <v>2</v>
      </c>
      <c r="AX24">
        <f t="shared" si="19"/>
        <v>2</v>
      </c>
      <c r="AY24">
        <f t="shared" si="19"/>
        <v>2</v>
      </c>
      <c r="AZ24">
        <f t="shared" si="19"/>
        <v>2</v>
      </c>
      <c r="BA24">
        <f t="shared" si="19"/>
        <v>2</v>
      </c>
      <c r="BB24">
        <f t="shared" si="19"/>
        <v>2</v>
      </c>
      <c r="BC24">
        <f t="shared" si="22"/>
        <v>2</v>
      </c>
      <c r="BD24">
        <f t="shared" si="22"/>
        <v>2</v>
      </c>
      <c r="BE24">
        <f t="shared" si="22"/>
        <v>2</v>
      </c>
      <c r="BF24">
        <f t="shared" si="22"/>
        <v>2</v>
      </c>
      <c r="BG24">
        <f t="shared" si="22"/>
        <v>2</v>
      </c>
      <c r="BH24">
        <f t="shared" si="22"/>
        <v>2</v>
      </c>
      <c r="BI24">
        <f t="shared" si="22"/>
        <v>2</v>
      </c>
      <c r="BJ24">
        <f t="shared" si="22"/>
        <v>2</v>
      </c>
      <c r="BK24">
        <f t="shared" si="22"/>
        <v>2</v>
      </c>
      <c r="BL24">
        <f t="shared" si="22"/>
        <v>2</v>
      </c>
      <c r="BM24">
        <f t="shared" si="22"/>
        <v>2</v>
      </c>
      <c r="BN24">
        <f t="shared" si="22"/>
        <v>2</v>
      </c>
      <c r="BO24">
        <f t="shared" si="22"/>
        <v>2</v>
      </c>
      <c r="BP24">
        <f t="shared" si="22"/>
        <v>2</v>
      </c>
      <c r="BQ24">
        <f t="shared" si="22"/>
        <v>2</v>
      </c>
      <c r="BR24">
        <f t="shared" si="20"/>
        <v>2</v>
      </c>
      <c r="BS24">
        <f t="shared" si="20"/>
        <v>2</v>
      </c>
      <c r="BT24">
        <f t="shared" si="20"/>
        <v>2</v>
      </c>
      <c r="BU24">
        <f t="shared" si="20"/>
        <v>2</v>
      </c>
      <c r="BV24">
        <f t="shared" si="20"/>
        <v>2</v>
      </c>
      <c r="BW24">
        <f t="shared" si="20"/>
        <v>2</v>
      </c>
      <c r="BX24">
        <f t="shared" si="20"/>
        <v>2</v>
      </c>
      <c r="BY24">
        <f t="shared" si="20"/>
        <v>2</v>
      </c>
      <c r="BZ24">
        <f t="shared" si="20"/>
        <v>2</v>
      </c>
      <c r="CA24">
        <f t="shared" si="20"/>
        <v>2</v>
      </c>
      <c r="CB24">
        <f t="shared" si="20"/>
        <v>2</v>
      </c>
      <c r="CC24">
        <f t="shared" si="20"/>
        <v>2</v>
      </c>
      <c r="CD24">
        <f t="shared" si="20"/>
        <v>2</v>
      </c>
      <c r="CE24">
        <f t="shared" si="20"/>
        <v>2</v>
      </c>
      <c r="CF24">
        <f t="shared" si="20"/>
        <v>2</v>
      </c>
      <c r="CG24">
        <f t="shared" si="20"/>
        <v>2</v>
      </c>
      <c r="CH24">
        <f t="shared" si="21"/>
        <v>2</v>
      </c>
      <c r="CI24">
        <f t="shared" si="21"/>
        <v>2</v>
      </c>
      <c r="CJ24">
        <f t="shared" si="21"/>
        <v>2</v>
      </c>
      <c r="CK24">
        <f t="shared" si="21"/>
        <v>2</v>
      </c>
      <c r="CL24">
        <f t="shared" si="21"/>
        <v>2</v>
      </c>
      <c r="CM24">
        <f t="shared" si="21"/>
        <v>2</v>
      </c>
      <c r="CN24">
        <f t="shared" si="21"/>
        <v>2</v>
      </c>
      <c r="CO24">
        <f t="shared" si="21"/>
        <v>2</v>
      </c>
      <c r="CP24">
        <f t="shared" si="21"/>
        <v>2</v>
      </c>
      <c r="CQ24">
        <f t="shared" si="21"/>
        <v>2</v>
      </c>
      <c r="CR24">
        <f t="shared" si="21"/>
        <v>2</v>
      </c>
      <c r="CS24">
        <f t="shared" si="21"/>
        <v>2</v>
      </c>
      <c r="CT24">
        <f t="shared" si="21"/>
        <v>2</v>
      </c>
      <c r="CX24" s="13">
        <f t="shared" si="18"/>
        <v>0</v>
      </c>
      <c r="CY24" s="13">
        <f t="shared" si="18"/>
        <v>0</v>
      </c>
      <c r="CZ24" s="13">
        <f t="shared" si="18"/>
        <v>0</v>
      </c>
      <c r="DA24" s="13">
        <f t="shared" si="18"/>
        <v>0</v>
      </c>
      <c r="DB24" s="13">
        <f t="shared" si="18"/>
        <v>0</v>
      </c>
      <c r="DC24" s="13">
        <f t="shared" si="18"/>
        <v>0</v>
      </c>
      <c r="DD24" s="13">
        <f t="shared" si="18"/>
        <v>0</v>
      </c>
      <c r="DE24" s="13">
        <f t="shared" si="18"/>
        <v>0</v>
      </c>
      <c r="DF24" s="13">
        <f t="shared" si="18"/>
        <v>0</v>
      </c>
      <c r="DG24" s="13">
        <f t="shared" si="18"/>
        <v>0</v>
      </c>
      <c r="DH24" s="13">
        <f t="shared" si="18"/>
        <v>0</v>
      </c>
      <c r="DI24" s="13">
        <f t="shared" si="18"/>
        <v>0</v>
      </c>
      <c r="DJ24" s="13">
        <f t="shared" si="18"/>
        <v>0</v>
      </c>
      <c r="DK24" s="13">
        <f t="shared" si="18"/>
        <v>0</v>
      </c>
      <c r="DL24" s="13">
        <f t="shared" si="18"/>
        <v>0</v>
      </c>
      <c r="DM24" s="13">
        <f t="shared" si="18"/>
        <v>0</v>
      </c>
      <c r="DN24" s="13">
        <f t="shared" si="14"/>
        <v>0</v>
      </c>
      <c r="DO24" s="13">
        <f t="shared" si="14"/>
        <v>0</v>
      </c>
      <c r="DP24" s="13">
        <f t="shared" si="14"/>
        <v>612</v>
      </c>
      <c r="DQ24" s="13">
        <f t="shared" si="14"/>
        <v>612</v>
      </c>
      <c r="DR24" s="13">
        <f t="shared" si="14"/>
        <v>1224</v>
      </c>
      <c r="DS24" s="13">
        <f t="shared" si="14"/>
        <v>1224</v>
      </c>
      <c r="DT24" s="13">
        <f t="shared" si="14"/>
        <v>1224</v>
      </c>
      <c r="DU24" s="13">
        <f t="shared" si="14"/>
        <v>1224</v>
      </c>
      <c r="DV24" s="13">
        <f t="shared" si="14"/>
        <v>1224</v>
      </c>
      <c r="DW24" s="13">
        <f t="shared" si="14"/>
        <v>1224</v>
      </c>
      <c r="DX24" s="13">
        <f t="shared" si="14"/>
        <v>1224</v>
      </c>
      <c r="DY24" s="13">
        <f t="shared" si="14"/>
        <v>1224</v>
      </c>
      <c r="DZ24" s="13">
        <f t="shared" si="14"/>
        <v>1224</v>
      </c>
      <c r="EA24" s="13">
        <f t="shared" si="14"/>
        <v>1224</v>
      </c>
      <c r="EB24" s="13">
        <f t="shared" si="14"/>
        <v>1224</v>
      </c>
      <c r="EC24" s="13">
        <f t="shared" si="15"/>
        <v>1224</v>
      </c>
      <c r="ED24" s="13">
        <f t="shared" si="15"/>
        <v>1224</v>
      </c>
      <c r="EE24" s="13">
        <f t="shared" si="15"/>
        <v>1224</v>
      </c>
      <c r="EF24" s="13">
        <f t="shared" si="15"/>
        <v>1224</v>
      </c>
      <c r="EG24" s="13">
        <f t="shared" si="15"/>
        <v>1224</v>
      </c>
      <c r="EH24" s="13">
        <f t="shared" si="15"/>
        <v>1224</v>
      </c>
      <c r="EI24" s="13">
        <f t="shared" si="15"/>
        <v>1224</v>
      </c>
      <c r="EJ24" s="13">
        <f t="shared" si="15"/>
        <v>1224</v>
      </c>
      <c r="EK24" s="13">
        <f t="shared" si="15"/>
        <v>1224</v>
      </c>
      <c r="EL24" s="13">
        <f t="shared" si="15"/>
        <v>1224</v>
      </c>
      <c r="EM24" s="13">
        <f t="shared" si="15"/>
        <v>1224</v>
      </c>
      <c r="EN24" s="13">
        <f t="shared" si="15"/>
        <v>1224</v>
      </c>
      <c r="EO24" s="13">
        <f t="shared" si="15"/>
        <v>1224</v>
      </c>
      <c r="EP24" s="13">
        <f t="shared" si="15"/>
        <v>1224</v>
      </c>
      <c r="EQ24" s="13">
        <f t="shared" si="15"/>
        <v>1224</v>
      </c>
      <c r="ER24" s="13">
        <f t="shared" si="15"/>
        <v>1224</v>
      </c>
      <c r="ES24" s="13">
        <f t="shared" si="16"/>
        <v>1224</v>
      </c>
      <c r="ET24" s="13">
        <f t="shared" si="16"/>
        <v>1224</v>
      </c>
      <c r="EU24" s="13">
        <f t="shared" si="16"/>
        <v>1224</v>
      </c>
      <c r="EV24" s="13">
        <f t="shared" si="16"/>
        <v>1224</v>
      </c>
      <c r="EW24" s="13">
        <f t="shared" si="16"/>
        <v>1224</v>
      </c>
      <c r="EX24" s="13">
        <f t="shared" si="16"/>
        <v>1224</v>
      </c>
      <c r="EY24" s="13">
        <f t="shared" si="16"/>
        <v>1224</v>
      </c>
      <c r="EZ24" s="13">
        <f t="shared" si="16"/>
        <v>1224</v>
      </c>
      <c r="FA24" s="13">
        <f t="shared" si="16"/>
        <v>1224</v>
      </c>
      <c r="FB24" s="13">
        <f t="shared" si="16"/>
        <v>1224</v>
      </c>
      <c r="FC24" s="13">
        <f t="shared" si="16"/>
        <v>1224</v>
      </c>
      <c r="FD24" s="13">
        <f t="shared" si="16"/>
        <v>1224</v>
      </c>
      <c r="FE24" s="13">
        <f t="shared" si="16"/>
        <v>1224</v>
      </c>
      <c r="FF24" s="13">
        <f t="shared" si="16"/>
        <v>1224</v>
      </c>
      <c r="FG24" s="13">
        <f t="shared" si="16"/>
        <v>1224</v>
      </c>
      <c r="FH24" s="13">
        <f t="shared" si="16"/>
        <v>1224</v>
      </c>
      <c r="FI24" s="13">
        <f t="shared" si="17"/>
        <v>1224</v>
      </c>
      <c r="FJ24" s="13">
        <f t="shared" si="17"/>
        <v>1224</v>
      </c>
      <c r="FK24" s="13">
        <f t="shared" si="17"/>
        <v>1224</v>
      </c>
      <c r="FL24" s="13">
        <f t="shared" si="17"/>
        <v>1224</v>
      </c>
      <c r="FM24" s="13">
        <f t="shared" si="17"/>
        <v>1224</v>
      </c>
      <c r="FN24" s="13">
        <f t="shared" si="17"/>
        <v>1224</v>
      </c>
      <c r="FO24" s="13">
        <f t="shared" si="17"/>
        <v>1224</v>
      </c>
      <c r="FP24" s="13">
        <f t="shared" si="17"/>
        <v>1224</v>
      </c>
      <c r="FQ24" s="13">
        <f t="shared" si="17"/>
        <v>1224</v>
      </c>
      <c r="FR24" s="13">
        <f t="shared" si="17"/>
        <v>1224</v>
      </c>
      <c r="FS24" s="13">
        <f t="shared" si="17"/>
        <v>1224</v>
      </c>
      <c r="FT24" s="13">
        <f t="shared" si="17"/>
        <v>1224</v>
      </c>
    </row>
    <row r="25" spans="1:176" ht="15" customHeight="1" x14ac:dyDescent="0.55000000000000004">
      <c r="A25" s="18" t="s">
        <v>102</v>
      </c>
      <c r="B25" t="s">
        <v>69</v>
      </c>
      <c r="C25" s="13">
        <v>1</v>
      </c>
      <c r="D25" s="13">
        <v>1000</v>
      </c>
      <c r="E25" s="14">
        <v>0.2</v>
      </c>
      <c r="F25" s="13">
        <f t="shared" si="0"/>
        <v>1200</v>
      </c>
      <c r="G25" s="13">
        <f t="shared" si="1"/>
        <v>1200</v>
      </c>
      <c r="H25" s="15">
        <f>[1]Parameters!$N$2*F25</f>
        <v>24</v>
      </c>
      <c r="I25" s="18" t="s">
        <v>70</v>
      </c>
      <c r="J25" s="18" t="s">
        <v>71</v>
      </c>
      <c r="K25" s="18" t="s">
        <v>80</v>
      </c>
      <c r="L25" t="s">
        <v>92</v>
      </c>
      <c r="M25" s="11">
        <v>42430</v>
      </c>
      <c r="N25" s="11">
        <f t="shared" si="8"/>
        <v>42491</v>
      </c>
      <c r="O25" s="16"/>
      <c r="P25" s="16"/>
      <c r="Q25" s="16"/>
      <c r="R25" s="16"/>
      <c r="S25" s="16"/>
      <c r="T25" s="16"/>
      <c r="U25" s="16"/>
      <c r="V25" s="16"/>
      <c r="AM25">
        <f t="shared" si="19"/>
        <v>0</v>
      </c>
      <c r="AN25">
        <f t="shared" si="19"/>
        <v>0</v>
      </c>
      <c r="AO25" s="31">
        <f t="shared" si="19"/>
        <v>0</v>
      </c>
      <c r="AP25" s="31">
        <v>1</v>
      </c>
      <c r="AQ25" s="31">
        <f t="shared" si="19"/>
        <v>1</v>
      </c>
      <c r="AR25">
        <f t="shared" si="19"/>
        <v>1</v>
      </c>
      <c r="AS25">
        <f t="shared" si="19"/>
        <v>1</v>
      </c>
      <c r="AT25">
        <f t="shared" si="19"/>
        <v>1</v>
      </c>
      <c r="AU25">
        <f t="shared" si="19"/>
        <v>1</v>
      </c>
      <c r="AV25">
        <f t="shared" si="19"/>
        <v>1</v>
      </c>
      <c r="AW25">
        <f t="shared" si="19"/>
        <v>1</v>
      </c>
      <c r="AX25">
        <f t="shared" si="19"/>
        <v>1</v>
      </c>
      <c r="AY25">
        <f t="shared" si="19"/>
        <v>1</v>
      </c>
      <c r="AZ25">
        <f t="shared" si="19"/>
        <v>1</v>
      </c>
      <c r="BA25">
        <f t="shared" si="19"/>
        <v>1</v>
      </c>
      <c r="BB25">
        <f t="shared" si="19"/>
        <v>1</v>
      </c>
      <c r="BC25">
        <f t="shared" si="22"/>
        <v>1</v>
      </c>
      <c r="BD25">
        <f t="shared" si="22"/>
        <v>1</v>
      </c>
      <c r="BE25">
        <f t="shared" si="22"/>
        <v>1</v>
      </c>
      <c r="BF25">
        <f t="shared" si="22"/>
        <v>1</v>
      </c>
      <c r="BG25">
        <f t="shared" si="22"/>
        <v>1</v>
      </c>
      <c r="BH25">
        <f t="shared" si="22"/>
        <v>1</v>
      </c>
      <c r="BI25">
        <f t="shared" si="22"/>
        <v>1</v>
      </c>
      <c r="BJ25">
        <f t="shared" si="22"/>
        <v>1</v>
      </c>
      <c r="BK25">
        <f t="shared" si="22"/>
        <v>1</v>
      </c>
      <c r="BL25">
        <f t="shared" si="22"/>
        <v>1</v>
      </c>
      <c r="BM25">
        <f t="shared" si="22"/>
        <v>1</v>
      </c>
      <c r="BN25">
        <f t="shared" si="22"/>
        <v>1</v>
      </c>
      <c r="BO25">
        <f t="shared" si="22"/>
        <v>1</v>
      </c>
      <c r="BP25">
        <f t="shared" si="22"/>
        <v>1</v>
      </c>
      <c r="BQ25">
        <f t="shared" si="22"/>
        <v>1</v>
      </c>
      <c r="BR25">
        <f t="shared" si="20"/>
        <v>1</v>
      </c>
      <c r="BS25">
        <f t="shared" si="20"/>
        <v>1</v>
      </c>
      <c r="BT25">
        <f t="shared" si="20"/>
        <v>1</v>
      </c>
      <c r="BU25">
        <f t="shared" si="20"/>
        <v>1</v>
      </c>
      <c r="BV25">
        <f t="shared" si="20"/>
        <v>1</v>
      </c>
      <c r="BW25">
        <f t="shared" si="20"/>
        <v>1</v>
      </c>
      <c r="BX25">
        <f t="shared" si="20"/>
        <v>1</v>
      </c>
      <c r="BY25">
        <f t="shared" si="20"/>
        <v>1</v>
      </c>
      <c r="BZ25">
        <f t="shared" si="20"/>
        <v>1</v>
      </c>
      <c r="CA25">
        <f t="shared" si="20"/>
        <v>1</v>
      </c>
      <c r="CB25">
        <f t="shared" si="20"/>
        <v>1</v>
      </c>
      <c r="CC25">
        <f t="shared" si="20"/>
        <v>1</v>
      </c>
      <c r="CD25">
        <f t="shared" si="20"/>
        <v>1</v>
      </c>
      <c r="CE25">
        <f t="shared" si="20"/>
        <v>1</v>
      </c>
      <c r="CF25">
        <f t="shared" si="20"/>
        <v>1</v>
      </c>
      <c r="CG25">
        <f t="shared" si="20"/>
        <v>1</v>
      </c>
      <c r="CH25">
        <f t="shared" si="21"/>
        <v>1</v>
      </c>
      <c r="CI25">
        <f t="shared" si="21"/>
        <v>1</v>
      </c>
      <c r="CJ25">
        <f t="shared" si="21"/>
        <v>1</v>
      </c>
      <c r="CK25">
        <f t="shared" si="21"/>
        <v>1</v>
      </c>
      <c r="CL25">
        <f t="shared" si="21"/>
        <v>1</v>
      </c>
      <c r="CM25">
        <f t="shared" si="21"/>
        <v>1</v>
      </c>
      <c r="CN25">
        <f t="shared" si="21"/>
        <v>1</v>
      </c>
      <c r="CO25">
        <f t="shared" si="21"/>
        <v>1</v>
      </c>
      <c r="CP25">
        <f t="shared" si="21"/>
        <v>1</v>
      </c>
      <c r="CQ25">
        <f t="shared" si="21"/>
        <v>1</v>
      </c>
      <c r="CR25">
        <f t="shared" si="21"/>
        <v>1</v>
      </c>
      <c r="CS25">
        <f t="shared" si="21"/>
        <v>1</v>
      </c>
      <c r="CT25">
        <f t="shared" si="21"/>
        <v>1</v>
      </c>
      <c r="CX25" s="13">
        <f t="shared" si="18"/>
        <v>0</v>
      </c>
      <c r="CY25" s="13">
        <f t="shared" si="18"/>
        <v>0</v>
      </c>
      <c r="CZ25" s="13">
        <f t="shared" si="18"/>
        <v>0</v>
      </c>
      <c r="DA25" s="13">
        <f t="shared" si="18"/>
        <v>0</v>
      </c>
      <c r="DB25" s="13">
        <f t="shared" si="18"/>
        <v>0</v>
      </c>
      <c r="DC25" s="13">
        <f t="shared" si="18"/>
        <v>0</v>
      </c>
      <c r="DD25" s="13">
        <f t="shared" si="18"/>
        <v>0</v>
      </c>
      <c r="DE25" s="13">
        <f t="shared" si="18"/>
        <v>0</v>
      </c>
      <c r="DF25" s="13">
        <f t="shared" si="18"/>
        <v>0</v>
      </c>
      <c r="DG25" s="13">
        <f t="shared" si="18"/>
        <v>0</v>
      </c>
      <c r="DH25" s="13">
        <f t="shared" si="18"/>
        <v>0</v>
      </c>
      <c r="DI25" s="13">
        <f t="shared" si="18"/>
        <v>0</v>
      </c>
      <c r="DJ25" s="13">
        <f t="shared" si="18"/>
        <v>0</v>
      </c>
      <c r="DK25" s="13">
        <f t="shared" si="18"/>
        <v>0</v>
      </c>
      <c r="DL25" s="13">
        <f t="shared" si="18"/>
        <v>0</v>
      </c>
      <c r="DM25" s="13">
        <f t="shared" si="18"/>
        <v>0</v>
      </c>
      <c r="DN25" s="13">
        <f t="shared" si="14"/>
        <v>0</v>
      </c>
      <c r="DO25" s="13">
        <f t="shared" si="14"/>
        <v>0</v>
      </c>
      <c r="DP25" s="13">
        <f t="shared" si="14"/>
        <v>1224</v>
      </c>
      <c r="DQ25" s="13">
        <f t="shared" si="14"/>
        <v>1224</v>
      </c>
      <c r="DR25" s="13">
        <f t="shared" si="14"/>
        <v>1224</v>
      </c>
      <c r="DS25" s="13">
        <f t="shared" si="14"/>
        <v>1224</v>
      </c>
      <c r="DT25" s="13">
        <f t="shared" si="14"/>
        <v>1224</v>
      </c>
      <c r="DU25" s="13">
        <f t="shared" si="14"/>
        <v>1224</v>
      </c>
      <c r="DV25" s="13">
        <f t="shared" si="14"/>
        <v>1224</v>
      </c>
      <c r="DW25" s="13">
        <f t="shared" si="14"/>
        <v>1224</v>
      </c>
      <c r="DX25" s="13">
        <f t="shared" si="14"/>
        <v>1224</v>
      </c>
      <c r="DY25" s="13">
        <f t="shared" si="14"/>
        <v>1224</v>
      </c>
      <c r="DZ25" s="13">
        <f t="shared" si="14"/>
        <v>1224</v>
      </c>
      <c r="EA25" s="13">
        <f t="shared" si="14"/>
        <v>1224</v>
      </c>
      <c r="EB25" s="13">
        <f t="shared" si="14"/>
        <v>1224</v>
      </c>
      <c r="EC25" s="13">
        <f t="shared" si="15"/>
        <v>1224</v>
      </c>
      <c r="ED25" s="13">
        <f t="shared" si="15"/>
        <v>1224</v>
      </c>
      <c r="EE25" s="13">
        <f t="shared" si="15"/>
        <v>1224</v>
      </c>
      <c r="EF25" s="13">
        <f t="shared" si="15"/>
        <v>1224</v>
      </c>
      <c r="EG25" s="13">
        <f t="shared" si="15"/>
        <v>1224</v>
      </c>
      <c r="EH25" s="13">
        <f t="shared" si="15"/>
        <v>1224</v>
      </c>
      <c r="EI25" s="13">
        <f t="shared" si="15"/>
        <v>1224</v>
      </c>
      <c r="EJ25" s="13">
        <f t="shared" si="15"/>
        <v>1224</v>
      </c>
      <c r="EK25" s="13">
        <f t="shared" si="15"/>
        <v>1224</v>
      </c>
      <c r="EL25" s="13">
        <f t="shared" si="15"/>
        <v>1224</v>
      </c>
      <c r="EM25" s="13">
        <f t="shared" si="15"/>
        <v>1224</v>
      </c>
      <c r="EN25" s="13">
        <f t="shared" si="15"/>
        <v>1224</v>
      </c>
      <c r="EO25" s="13">
        <f t="shared" si="15"/>
        <v>1224</v>
      </c>
      <c r="EP25" s="13">
        <f t="shared" si="15"/>
        <v>1224</v>
      </c>
      <c r="EQ25" s="13">
        <f t="shared" si="15"/>
        <v>1224</v>
      </c>
      <c r="ER25" s="13">
        <f t="shared" si="15"/>
        <v>1224</v>
      </c>
      <c r="ES25" s="13">
        <f t="shared" si="16"/>
        <v>1224</v>
      </c>
      <c r="ET25" s="13">
        <f t="shared" si="16"/>
        <v>1224</v>
      </c>
      <c r="EU25" s="13">
        <f t="shared" si="16"/>
        <v>1224</v>
      </c>
      <c r="EV25" s="13">
        <f t="shared" si="16"/>
        <v>1224</v>
      </c>
      <c r="EW25" s="13">
        <f t="shared" si="16"/>
        <v>1224</v>
      </c>
      <c r="EX25" s="13">
        <f t="shared" si="16"/>
        <v>1224</v>
      </c>
      <c r="EY25" s="13">
        <f t="shared" si="16"/>
        <v>1224</v>
      </c>
      <c r="EZ25" s="13">
        <f t="shared" si="16"/>
        <v>1224</v>
      </c>
      <c r="FA25" s="13">
        <f t="shared" si="16"/>
        <v>1224</v>
      </c>
      <c r="FB25" s="13">
        <f t="shared" si="16"/>
        <v>1224</v>
      </c>
      <c r="FC25" s="13">
        <f t="shared" si="16"/>
        <v>1224</v>
      </c>
      <c r="FD25" s="13">
        <f t="shared" si="16"/>
        <v>1224</v>
      </c>
      <c r="FE25" s="13">
        <f t="shared" si="16"/>
        <v>1224</v>
      </c>
      <c r="FF25" s="13">
        <f t="shared" si="16"/>
        <v>1224</v>
      </c>
      <c r="FG25" s="13">
        <f t="shared" si="16"/>
        <v>1224</v>
      </c>
      <c r="FH25" s="13">
        <f t="shared" si="16"/>
        <v>1224</v>
      </c>
      <c r="FI25" s="13">
        <f t="shared" si="17"/>
        <v>1224</v>
      </c>
      <c r="FJ25" s="13">
        <f t="shared" si="17"/>
        <v>1224</v>
      </c>
      <c r="FK25" s="13">
        <f t="shared" si="17"/>
        <v>1224</v>
      </c>
      <c r="FL25" s="13">
        <f t="shared" si="17"/>
        <v>1224</v>
      </c>
      <c r="FM25" s="13">
        <f t="shared" si="17"/>
        <v>1224</v>
      </c>
      <c r="FN25" s="13">
        <f t="shared" si="17"/>
        <v>1224</v>
      </c>
      <c r="FO25" s="13">
        <f t="shared" si="17"/>
        <v>1224</v>
      </c>
      <c r="FP25" s="13">
        <f t="shared" si="17"/>
        <v>1224</v>
      </c>
      <c r="FQ25" s="13">
        <f t="shared" si="17"/>
        <v>1224</v>
      </c>
      <c r="FR25" s="13">
        <f t="shared" si="17"/>
        <v>1224</v>
      </c>
      <c r="FS25" s="13">
        <f t="shared" si="17"/>
        <v>1224</v>
      </c>
      <c r="FT25" s="13">
        <f t="shared" si="17"/>
        <v>1224</v>
      </c>
    </row>
    <row r="26" spans="1:176" ht="15" customHeight="1" x14ac:dyDescent="0.55000000000000004">
      <c r="A26" s="18" t="s">
        <v>103</v>
      </c>
      <c r="B26" t="s">
        <v>69</v>
      </c>
      <c r="C26" s="13">
        <v>1</v>
      </c>
      <c r="D26" s="13">
        <v>1000</v>
      </c>
      <c r="E26" s="14">
        <v>0.2</v>
      </c>
      <c r="F26" s="13">
        <f t="shared" si="0"/>
        <v>1200</v>
      </c>
      <c r="G26" s="13">
        <f t="shared" si="1"/>
        <v>1200</v>
      </c>
      <c r="H26" s="15">
        <f>[1]Parameters!$N$2*F26</f>
        <v>24</v>
      </c>
      <c r="I26" s="18" t="s">
        <v>70</v>
      </c>
      <c r="J26" s="18" t="s">
        <v>71</v>
      </c>
      <c r="K26" s="18" t="s">
        <v>80</v>
      </c>
      <c r="L26" t="s">
        <v>92</v>
      </c>
      <c r="M26" s="11">
        <v>42430</v>
      </c>
      <c r="N26" s="11">
        <f t="shared" si="8"/>
        <v>42491</v>
      </c>
      <c r="O26" s="16"/>
      <c r="P26" s="16"/>
      <c r="Q26" s="16"/>
      <c r="R26" s="16"/>
      <c r="S26" s="16"/>
      <c r="T26" s="16"/>
      <c r="U26" s="16"/>
      <c r="V26" s="16"/>
      <c r="AM26">
        <f t="shared" si="19"/>
        <v>0</v>
      </c>
      <c r="AN26">
        <f t="shared" si="19"/>
        <v>0</v>
      </c>
      <c r="AO26" s="31">
        <f t="shared" si="19"/>
        <v>0</v>
      </c>
      <c r="AQ26" s="31">
        <v>1</v>
      </c>
      <c r="AR26">
        <f t="shared" si="19"/>
        <v>1</v>
      </c>
      <c r="AS26">
        <f t="shared" si="19"/>
        <v>1</v>
      </c>
      <c r="AT26">
        <f t="shared" si="19"/>
        <v>1</v>
      </c>
      <c r="AU26">
        <f t="shared" si="19"/>
        <v>1</v>
      </c>
      <c r="AV26">
        <f t="shared" si="19"/>
        <v>1</v>
      </c>
      <c r="AW26">
        <f t="shared" si="19"/>
        <v>1</v>
      </c>
      <c r="AX26">
        <f t="shared" si="19"/>
        <v>1</v>
      </c>
      <c r="AY26">
        <f t="shared" si="19"/>
        <v>1</v>
      </c>
      <c r="AZ26">
        <f t="shared" si="19"/>
        <v>1</v>
      </c>
      <c r="BA26">
        <f t="shared" si="19"/>
        <v>1</v>
      </c>
      <c r="BB26">
        <f t="shared" si="19"/>
        <v>1</v>
      </c>
      <c r="BC26">
        <f t="shared" si="22"/>
        <v>1</v>
      </c>
      <c r="BD26">
        <f t="shared" si="22"/>
        <v>1</v>
      </c>
      <c r="BE26">
        <f t="shared" si="22"/>
        <v>1</v>
      </c>
      <c r="BF26">
        <f t="shared" si="22"/>
        <v>1</v>
      </c>
      <c r="BG26">
        <f t="shared" si="22"/>
        <v>1</v>
      </c>
      <c r="BH26">
        <f t="shared" si="22"/>
        <v>1</v>
      </c>
      <c r="BI26">
        <f t="shared" si="22"/>
        <v>1</v>
      </c>
      <c r="BJ26">
        <f t="shared" si="22"/>
        <v>1</v>
      </c>
      <c r="BK26">
        <f t="shared" si="22"/>
        <v>1</v>
      </c>
      <c r="BL26">
        <f t="shared" si="22"/>
        <v>1</v>
      </c>
      <c r="BM26">
        <f t="shared" si="22"/>
        <v>1</v>
      </c>
      <c r="BN26">
        <f t="shared" si="22"/>
        <v>1</v>
      </c>
      <c r="BO26">
        <f t="shared" si="22"/>
        <v>1</v>
      </c>
      <c r="BP26">
        <f t="shared" si="22"/>
        <v>1</v>
      </c>
      <c r="BQ26">
        <f t="shared" si="22"/>
        <v>1</v>
      </c>
      <c r="BR26">
        <f t="shared" si="20"/>
        <v>1</v>
      </c>
      <c r="BS26">
        <f t="shared" si="20"/>
        <v>1</v>
      </c>
      <c r="BT26">
        <f t="shared" si="20"/>
        <v>1</v>
      </c>
      <c r="BU26">
        <f t="shared" si="20"/>
        <v>1</v>
      </c>
      <c r="BV26">
        <f t="shared" si="20"/>
        <v>1</v>
      </c>
      <c r="BW26">
        <f t="shared" si="20"/>
        <v>1</v>
      </c>
      <c r="BX26">
        <f t="shared" si="20"/>
        <v>1</v>
      </c>
      <c r="BY26">
        <f t="shared" si="20"/>
        <v>1</v>
      </c>
      <c r="BZ26">
        <f t="shared" si="20"/>
        <v>1</v>
      </c>
      <c r="CA26">
        <f t="shared" si="20"/>
        <v>1</v>
      </c>
      <c r="CB26">
        <f t="shared" si="20"/>
        <v>1</v>
      </c>
      <c r="CC26">
        <f t="shared" si="20"/>
        <v>1</v>
      </c>
      <c r="CD26">
        <f t="shared" si="20"/>
        <v>1</v>
      </c>
      <c r="CE26">
        <f t="shared" si="20"/>
        <v>1</v>
      </c>
      <c r="CF26">
        <f t="shared" si="20"/>
        <v>1</v>
      </c>
      <c r="CG26">
        <f t="shared" si="20"/>
        <v>1</v>
      </c>
      <c r="CH26">
        <f t="shared" si="21"/>
        <v>1</v>
      </c>
      <c r="CI26">
        <f t="shared" si="21"/>
        <v>1</v>
      </c>
      <c r="CJ26">
        <f t="shared" si="21"/>
        <v>1</v>
      </c>
      <c r="CK26">
        <f t="shared" si="21"/>
        <v>1</v>
      </c>
      <c r="CL26">
        <f t="shared" si="21"/>
        <v>1</v>
      </c>
      <c r="CM26">
        <f t="shared" si="21"/>
        <v>1</v>
      </c>
      <c r="CN26">
        <f t="shared" si="21"/>
        <v>1</v>
      </c>
      <c r="CO26">
        <f t="shared" si="21"/>
        <v>1</v>
      </c>
      <c r="CP26">
        <f t="shared" si="21"/>
        <v>1</v>
      </c>
      <c r="CQ26">
        <f t="shared" si="21"/>
        <v>1</v>
      </c>
      <c r="CR26">
        <f t="shared" si="21"/>
        <v>1</v>
      </c>
      <c r="CS26">
        <f t="shared" si="21"/>
        <v>1</v>
      </c>
      <c r="CT26">
        <f t="shared" si="21"/>
        <v>1</v>
      </c>
      <c r="CX26" s="13">
        <f t="shared" si="18"/>
        <v>0</v>
      </c>
      <c r="CY26" s="13">
        <f t="shared" si="18"/>
        <v>0</v>
      </c>
      <c r="CZ26" s="13">
        <f t="shared" si="18"/>
        <v>0</v>
      </c>
      <c r="DA26" s="13">
        <f t="shared" si="18"/>
        <v>0</v>
      </c>
      <c r="DB26" s="13">
        <f t="shared" si="18"/>
        <v>0</v>
      </c>
      <c r="DC26" s="13">
        <f t="shared" si="18"/>
        <v>0</v>
      </c>
      <c r="DD26" s="13">
        <f t="shared" si="18"/>
        <v>0</v>
      </c>
      <c r="DE26" s="13">
        <f t="shared" si="18"/>
        <v>0</v>
      </c>
      <c r="DF26" s="13">
        <f t="shared" si="18"/>
        <v>0</v>
      </c>
      <c r="DG26" s="13">
        <f t="shared" si="18"/>
        <v>0</v>
      </c>
      <c r="DH26" s="13">
        <f t="shared" si="18"/>
        <v>0</v>
      </c>
      <c r="DI26" s="13">
        <f t="shared" si="18"/>
        <v>0</v>
      </c>
      <c r="DJ26" s="13">
        <f t="shared" si="18"/>
        <v>0</v>
      </c>
      <c r="DK26" s="13">
        <f t="shared" si="18"/>
        <v>0</v>
      </c>
      <c r="DL26" s="13">
        <f t="shared" si="18"/>
        <v>0</v>
      </c>
      <c r="DM26" s="13">
        <f t="shared" si="18"/>
        <v>0</v>
      </c>
      <c r="DN26" s="13">
        <f t="shared" si="14"/>
        <v>0</v>
      </c>
      <c r="DO26" s="13">
        <f t="shared" si="14"/>
        <v>0</v>
      </c>
      <c r="DP26" s="13">
        <f t="shared" si="14"/>
        <v>0</v>
      </c>
      <c r="DQ26" s="13">
        <f t="shared" si="14"/>
        <v>1224</v>
      </c>
      <c r="DR26" s="13">
        <f t="shared" si="14"/>
        <v>1224</v>
      </c>
      <c r="DS26" s="13">
        <f t="shared" si="14"/>
        <v>1224</v>
      </c>
      <c r="DT26" s="13">
        <f t="shared" si="14"/>
        <v>1224</v>
      </c>
      <c r="DU26" s="13">
        <f t="shared" si="14"/>
        <v>1224</v>
      </c>
      <c r="DV26" s="13">
        <f t="shared" si="14"/>
        <v>1224</v>
      </c>
      <c r="DW26" s="13">
        <f t="shared" si="14"/>
        <v>1224</v>
      </c>
      <c r="DX26" s="13">
        <f t="shared" si="14"/>
        <v>1224</v>
      </c>
      <c r="DY26" s="13">
        <f t="shared" si="14"/>
        <v>1224</v>
      </c>
      <c r="DZ26" s="13">
        <f t="shared" si="14"/>
        <v>1224</v>
      </c>
      <c r="EA26" s="13">
        <f t="shared" si="14"/>
        <v>1224</v>
      </c>
      <c r="EB26" s="13">
        <f t="shared" si="14"/>
        <v>1224</v>
      </c>
      <c r="EC26" s="13">
        <f t="shared" si="15"/>
        <v>1224</v>
      </c>
      <c r="ED26" s="13">
        <f t="shared" si="15"/>
        <v>1224</v>
      </c>
      <c r="EE26" s="13">
        <f t="shared" si="15"/>
        <v>1224</v>
      </c>
      <c r="EF26" s="13">
        <f t="shared" si="15"/>
        <v>1224</v>
      </c>
      <c r="EG26" s="13">
        <f t="shared" si="15"/>
        <v>1224</v>
      </c>
      <c r="EH26" s="13">
        <f t="shared" si="15"/>
        <v>1224</v>
      </c>
      <c r="EI26" s="13">
        <f t="shared" si="15"/>
        <v>1224</v>
      </c>
      <c r="EJ26" s="13">
        <f t="shared" si="15"/>
        <v>1224</v>
      </c>
      <c r="EK26" s="13">
        <f t="shared" si="15"/>
        <v>1224</v>
      </c>
      <c r="EL26" s="13">
        <f t="shared" si="15"/>
        <v>1224</v>
      </c>
      <c r="EM26" s="13">
        <f t="shared" si="15"/>
        <v>1224</v>
      </c>
      <c r="EN26" s="13">
        <f t="shared" si="15"/>
        <v>1224</v>
      </c>
      <c r="EO26" s="13">
        <f t="shared" si="15"/>
        <v>1224</v>
      </c>
      <c r="EP26" s="13">
        <f t="shared" si="15"/>
        <v>1224</v>
      </c>
      <c r="EQ26" s="13">
        <f t="shared" si="15"/>
        <v>1224</v>
      </c>
      <c r="ER26" s="13">
        <f t="shared" si="15"/>
        <v>1224</v>
      </c>
      <c r="ES26" s="13">
        <f t="shared" si="16"/>
        <v>1224</v>
      </c>
      <c r="ET26" s="13">
        <f t="shared" si="16"/>
        <v>1224</v>
      </c>
      <c r="EU26" s="13">
        <f t="shared" si="16"/>
        <v>1224</v>
      </c>
      <c r="EV26" s="13">
        <f t="shared" si="16"/>
        <v>1224</v>
      </c>
      <c r="EW26" s="13">
        <f t="shared" si="16"/>
        <v>1224</v>
      </c>
      <c r="EX26" s="13">
        <f t="shared" si="16"/>
        <v>1224</v>
      </c>
      <c r="EY26" s="13">
        <f t="shared" si="16"/>
        <v>1224</v>
      </c>
      <c r="EZ26" s="13">
        <f t="shared" si="16"/>
        <v>1224</v>
      </c>
      <c r="FA26" s="13">
        <f t="shared" si="16"/>
        <v>1224</v>
      </c>
      <c r="FB26" s="13">
        <f t="shared" si="16"/>
        <v>1224</v>
      </c>
      <c r="FC26" s="13">
        <f t="shared" si="16"/>
        <v>1224</v>
      </c>
      <c r="FD26" s="13">
        <f t="shared" si="16"/>
        <v>1224</v>
      </c>
      <c r="FE26" s="13">
        <f t="shared" si="16"/>
        <v>1224</v>
      </c>
      <c r="FF26" s="13">
        <f t="shared" si="16"/>
        <v>1224</v>
      </c>
      <c r="FG26" s="13">
        <f t="shared" si="16"/>
        <v>1224</v>
      </c>
      <c r="FH26" s="13">
        <f t="shared" si="16"/>
        <v>1224</v>
      </c>
      <c r="FI26" s="13">
        <f t="shared" si="17"/>
        <v>1224</v>
      </c>
      <c r="FJ26" s="13">
        <f t="shared" si="17"/>
        <v>1224</v>
      </c>
      <c r="FK26" s="13">
        <f t="shared" si="17"/>
        <v>1224</v>
      </c>
      <c r="FL26" s="13">
        <f t="shared" si="17"/>
        <v>1224</v>
      </c>
      <c r="FM26" s="13">
        <f t="shared" si="17"/>
        <v>1224</v>
      </c>
      <c r="FN26" s="13">
        <f t="shared" si="17"/>
        <v>1224</v>
      </c>
      <c r="FO26" s="13">
        <f t="shared" si="17"/>
        <v>1224</v>
      </c>
      <c r="FP26" s="13">
        <f t="shared" si="17"/>
        <v>1224</v>
      </c>
      <c r="FQ26" s="13">
        <f t="shared" si="17"/>
        <v>1224</v>
      </c>
      <c r="FR26" s="13">
        <f t="shared" si="17"/>
        <v>1224</v>
      </c>
      <c r="FS26" s="13">
        <f t="shared" si="17"/>
        <v>1224</v>
      </c>
      <c r="FT26" s="13">
        <f t="shared" si="17"/>
        <v>1224</v>
      </c>
    </row>
    <row r="27" spans="1:176" ht="15" customHeight="1" x14ac:dyDescent="0.55000000000000004">
      <c r="A27" s="18" t="s">
        <v>104</v>
      </c>
      <c r="B27" t="s">
        <v>69</v>
      </c>
      <c r="C27" s="13">
        <v>1</v>
      </c>
      <c r="D27" s="13">
        <v>800</v>
      </c>
      <c r="E27" s="14">
        <v>0.2</v>
      </c>
      <c r="F27" s="13">
        <f t="shared" si="0"/>
        <v>960</v>
      </c>
      <c r="G27" s="13">
        <f t="shared" si="1"/>
        <v>960</v>
      </c>
      <c r="H27" s="15">
        <f>[1]Parameters!$N$2*F27</f>
        <v>19.2</v>
      </c>
      <c r="I27" s="18" t="s">
        <v>70</v>
      </c>
      <c r="J27" s="18" t="s">
        <v>71</v>
      </c>
      <c r="K27" s="18" t="s">
        <v>80</v>
      </c>
      <c r="L27" t="s">
        <v>32</v>
      </c>
      <c r="M27" s="11">
        <v>42430</v>
      </c>
      <c r="N27" s="11">
        <f t="shared" si="8"/>
        <v>42491</v>
      </c>
      <c r="O27" s="16"/>
      <c r="P27" s="16"/>
      <c r="Q27" s="16"/>
      <c r="R27" s="16"/>
      <c r="S27" s="16"/>
      <c r="T27" s="16"/>
      <c r="U27" s="16"/>
      <c r="V27" s="16"/>
      <c r="AM27">
        <f t="shared" si="19"/>
        <v>0</v>
      </c>
      <c r="AN27">
        <f t="shared" si="19"/>
        <v>0</v>
      </c>
      <c r="AO27" s="31">
        <f t="shared" si="19"/>
        <v>0</v>
      </c>
      <c r="AR27">
        <f t="shared" si="19"/>
        <v>1</v>
      </c>
      <c r="AS27">
        <f t="shared" si="19"/>
        <v>1</v>
      </c>
      <c r="AT27">
        <f t="shared" si="19"/>
        <v>1</v>
      </c>
      <c r="AU27">
        <f t="shared" si="19"/>
        <v>1</v>
      </c>
      <c r="AV27">
        <f t="shared" si="19"/>
        <v>1</v>
      </c>
      <c r="AW27">
        <f t="shared" si="19"/>
        <v>1</v>
      </c>
      <c r="AX27">
        <f t="shared" si="19"/>
        <v>1</v>
      </c>
      <c r="AY27">
        <f t="shared" si="19"/>
        <v>1</v>
      </c>
      <c r="AZ27">
        <f t="shared" si="19"/>
        <v>1</v>
      </c>
      <c r="BA27">
        <f t="shared" si="19"/>
        <v>1</v>
      </c>
      <c r="BB27">
        <f t="shared" si="19"/>
        <v>1</v>
      </c>
      <c r="BC27">
        <f t="shared" si="22"/>
        <v>1</v>
      </c>
      <c r="BD27">
        <f t="shared" si="22"/>
        <v>1</v>
      </c>
      <c r="BE27">
        <f t="shared" si="22"/>
        <v>1</v>
      </c>
      <c r="BF27">
        <f t="shared" si="22"/>
        <v>1</v>
      </c>
      <c r="BG27">
        <f t="shared" si="22"/>
        <v>1</v>
      </c>
      <c r="BH27">
        <f t="shared" si="22"/>
        <v>1</v>
      </c>
      <c r="BI27">
        <f t="shared" si="22"/>
        <v>1</v>
      </c>
      <c r="BJ27">
        <f t="shared" si="22"/>
        <v>1</v>
      </c>
      <c r="BK27">
        <f t="shared" si="22"/>
        <v>1</v>
      </c>
      <c r="BL27">
        <f t="shared" si="22"/>
        <v>1</v>
      </c>
      <c r="BM27">
        <f t="shared" si="22"/>
        <v>1</v>
      </c>
      <c r="BN27">
        <f t="shared" si="22"/>
        <v>1</v>
      </c>
      <c r="BO27">
        <f t="shared" si="22"/>
        <v>1</v>
      </c>
      <c r="BP27">
        <f t="shared" si="22"/>
        <v>1</v>
      </c>
      <c r="BQ27">
        <f t="shared" si="22"/>
        <v>1</v>
      </c>
      <c r="BR27">
        <f t="shared" si="20"/>
        <v>1</v>
      </c>
      <c r="BS27">
        <f t="shared" si="20"/>
        <v>1</v>
      </c>
      <c r="BT27">
        <f t="shared" si="20"/>
        <v>1</v>
      </c>
      <c r="BU27">
        <f t="shared" si="20"/>
        <v>1</v>
      </c>
      <c r="BV27">
        <f t="shared" si="20"/>
        <v>1</v>
      </c>
      <c r="BW27">
        <f t="shared" si="20"/>
        <v>1</v>
      </c>
      <c r="BX27">
        <f t="shared" si="20"/>
        <v>1</v>
      </c>
      <c r="BY27">
        <f t="shared" si="20"/>
        <v>1</v>
      </c>
      <c r="BZ27">
        <f t="shared" si="20"/>
        <v>1</v>
      </c>
      <c r="CA27">
        <f t="shared" si="20"/>
        <v>1</v>
      </c>
      <c r="CB27">
        <f t="shared" si="20"/>
        <v>1</v>
      </c>
      <c r="CC27">
        <f t="shared" si="20"/>
        <v>1</v>
      </c>
      <c r="CD27">
        <f t="shared" si="20"/>
        <v>1</v>
      </c>
      <c r="CE27">
        <f t="shared" si="20"/>
        <v>1</v>
      </c>
      <c r="CF27">
        <f t="shared" si="20"/>
        <v>1</v>
      </c>
      <c r="CG27">
        <f t="shared" si="20"/>
        <v>1</v>
      </c>
      <c r="CH27">
        <f t="shared" si="21"/>
        <v>1</v>
      </c>
      <c r="CI27">
        <f t="shared" si="21"/>
        <v>1</v>
      </c>
      <c r="CJ27">
        <f t="shared" si="21"/>
        <v>1</v>
      </c>
      <c r="CK27">
        <f t="shared" si="21"/>
        <v>1</v>
      </c>
      <c r="CL27">
        <f t="shared" si="21"/>
        <v>1</v>
      </c>
      <c r="CM27">
        <f t="shared" si="21"/>
        <v>1</v>
      </c>
      <c r="CN27">
        <f t="shared" si="21"/>
        <v>1</v>
      </c>
      <c r="CO27">
        <f t="shared" si="21"/>
        <v>1</v>
      </c>
      <c r="CP27">
        <f t="shared" si="21"/>
        <v>1</v>
      </c>
      <c r="CQ27">
        <f t="shared" si="21"/>
        <v>1</v>
      </c>
      <c r="CR27">
        <f t="shared" si="21"/>
        <v>1</v>
      </c>
      <c r="CS27">
        <f t="shared" si="21"/>
        <v>1</v>
      </c>
      <c r="CT27">
        <f t="shared" si="21"/>
        <v>1</v>
      </c>
      <c r="CX27" s="13">
        <f t="shared" si="18"/>
        <v>0</v>
      </c>
      <c r="CY27" s="13">
        <f t="shared" si="18"/>
        <v>0</v>
      </c>
      <c r="CZ27" s="13">
        <f t="shared" si="18"/>
        <v>0</v>
      </c>
      <c r="DA27" s="13">
        <f t="shared" si="18"/>
        <v>0</v>
      </c>
      <c r="DB27" s="13">
        <f t="shared" si="18"/>
        <v>0</v>
      </c>
      <c r="DC27" s="13">
        <f t="shared" si="18"/>
        <v>0</v>
      </c>
      <c r="DD27" s="13">
        <f t="shared" si="18"/>
        <v>0</v>
      </c>
      <c r="DE27" s="13">
        <f t="shared" si="18"/>
        <v>0</v>
      </c>
      <c r="DF27" s="13">
        <f t="shared" si="18"/>
        <v>0</v>
      </c>
      <c r="DG27" s="13">
        <f t="shared" si="18"/>
        <v>0</v>
      </c>
      <c r="DH27" s="13">
        <f t="shared" si="18"/>
        <v>0</v>
      </c>
      <c r="DI27" s="13">
        <f t="shared" si="18"/>
        <v>0</v>
      </c>
      <c r="DJ27" s="13">
        <f t="shared" si="18"/>
        <v>0</v>
      </c>
      <c r="DK27" s="13">
        <f t="shared" si="18"/>
        <v>0</v>
      </c>
      <c r="DL27" s="13">
        <f t="shared" si="18"/>
        <v>0</v>
      </c>
      <c r="DM27" s="13">
        <f t="shared" si="18"/>
        <v>0</v>
      </c>
      <c r="DN27" s="13">
        <f t="shared" si="14"/>
        <v>0</v>
      </c>
      <c r="DO27" s="13">
        <f t="shared" si="14"/>
        <v>0</v>
      </c>
      <c r="DP27" s="13">
        <f t="shared" si="14"/>
        <v>0</v>
      </c>
      <c r="DQ27" s="13">
        <f t="shared" si="14"/>
        <v>0</v>
      </c>
      <c r="DR27" s="13">
        <f t="shared" si="14"/>
        <v>979.2</v>
      </c>
      <c r="DS27" s="13">
        <f t="shared" si="14"/>
        <v>979.2</v>
      </c>
      <c r="DT27" s="13">
        <f t="shared" si="14"/>
        <v>979.2</v>
      </c>
      <c r="DU27" s="13">
        <f t="shared" si="14"/>
        <v>979.2</v>
      </c>
      <c r="DV27" s="13">
        <f t="shared" si="14"/>
        <v>979.2</v>
      </c>
      <c r="DW27" s="13">
        <f t="shared" si="14"/>
        <v>979.2</v>
      </c>
      <c r="DX27" s="13">
        <f t="shared" si="14"/>
        <v>979.2</v>
      </c>
      <c r="DY27" s="13">
        <f t="shared" si="14"/>
        <v>979.2</v>
      </c>
      <c r="DZ27" s="13">
        <f t="shared" si="14"/>
        <v>979.2</v>
      </c>
      <c r="EA27" s="13">
        <f t="shared" si="14"/>
        <v>979.2</v>
      </c>
      <c r="EB27" s="13">
        <f t="shared" si="14"/>
        <v>979.2</v>
      </c>
      <c r="EC27" s="13">
        <f t="shared" si="15"/>
        <v>979.2</v>
      </c>
      <c r="ED27" s="13">
        <f t="shared" si="15"/>
        <v>979.2</v>
      </c>
      <c r="EE27" s="13">
        <f t="shared" si="15"/>
        <v>979.2</v>
      </c>
      <c r="EF27" s="13">
        <f t="shared" si="15"/>
        <v>979.2</v>
      </c>
      <c r="EG27" s="13">
        <f t="shared" si="15"/>
        <v>979.2</v>
      </c>
      <c r="EH27" s="13">
        <f t="shared" si="15"/>
        <v>979.2</v>
      </c>
      <c r="EI27" s="13">
        <f t="shared" si="15"/>
        <v>979.2</v>
      </c>
      <c r="EJ27" s="13">
        <f t="shared" si="15"/>
        <v>979.2</v>
      </c>
      <c r="EK27" s="13">
        <f t="shared" si="15"/>
        <v>979.2</v>
      </c>
      <c r="EL27" s="13">
        <f t="shared" si="15"/>
        <v>979.2</v>
      </c>
      <c r="EM27" s="13">
        <f t="shared" si="15"/>
        <v>979.2</v>
      </c>
      <c r="EN27" s="13">
        <f t="shared" si="15"/>
        <v>979.2</v>
      </c>
      <c r="EO27" s="13">
        <f t="shared" si="15"/>
        <v>979.2</v>
      </c>
      <c r="EP27" s="13">
        <f t="shared" si="15"/>
        <v>979.2</v>
      </c>
      <c r="EQ27" s="13">
        <f t="shared" si="15"/>
        <v>979.2</v>
      </c>
      <c r="ER27" s="13">
        <f t="shared" si="15"/>
        <v>979.2</v>
      </c>
      <c r="ES27" s="13">
        <f t="shared" si="16"/>
        <v>979.2</v>
      </c>
      <c r="ET27" s="13">
        <f t="shared" si="16"/>
        <v>979.2</v>
      </c>
      <c r="EU27" s="13">
        <f t="shared" si="16"/>
        <v>979.2</v>
      </c>
      <c r="EV27" s="13">
        <f t="shared" si="16"/>
        <v>979.2</v>
      </c>
      <c r="EW27" s="13">
        <f t="shared" si="16"/>
        <v>979.2</v>
      </c>
      <c r="EX27" s="13">
        <f t="shared" si="16"/>
        <v>979.2</v>
      </c>
      <c r="EY27" s="13">
        <f t="shared" si="16"/>
        <v>979.2</v>
      </c>
      <c r="EZ27" s="13">
        <f t="shared" si="16"/>
        <v>979.2</v>
      </c>
      <c r="FA27" s="13">
        <f t="shared" si="16"/>
        <v>979.2</v>
      </c>
      <c r="FB27" s="13">
        <f t="shared" si="16"/>
        <v>979.2</v>
      </c>
      <c r="FC27" s="13">
        <f t="shared" si="16"/>
        <v>979.2</v>
      </c>
      <c r="FD27" s="13">
        <f t="shared" si="16"/>
        <v>979.2</v>
      </c>
      <c r="FE27" s="13">
        <f t="shared" si="16"/>
        <v>979.2</v>
      </c>
      <c r="FF27" s="13">
        <f t="shared" si="16"/>
        <v>979.2</v>
      </c>
      <c r="FG27" s="13">
        <f t="shared" si="16"/>
        <v>979.2</v>
      </c>
      <c r="FH27" s="13">
        <f t="shared" si="16"/>
        <v>979.2</v>
      </c>
      <c r="FI27" s="13">
        <f t="shared" si="17"/>
        <v>979.2</v>
      </c>
      <c r="FJ27" s="13">
        <f t="shared" si="17"/>
        <v>979.2</v>
      </c>
      <c r="FK27" s="13">
        <f t="shared" si="17"/>
        <v>979.2</v>
      </c>
      <c r="FL27" s="13">
        <f t="shared" si="17"/>
        <v>979.2</v>
      </c>
      <c r="FM27" s="13">
        <f t="shared" si="17"/>
        <v>979.2</v>
      </c>
      <c r="FN27" s="13">
        <f t="shared" si="17"/>
        <v>979.2</v>
      </c>
      <c r="FO27" s="13">
        <f t="shared" si="17"/>
        <v>979.2</v>
      </c>
      <c r="FP27" s="13">
        <f t="shared" si="17"/>
        <v>979.2</v>
      </c>
      <c r="FQ27" s="13">
        <f t="shared" si="17"/>
        <v>979.2</v>
      </c>
      <c r="FR27" s="13">
        <f t="shared" si="17"/>
        <v>979.2</v>
      </c>
      <c r="FS27" s="13">
        <f t="shared" si="17"/>
        <v>979.2</v>
      </c>
      <c r="FT27" s="13">
        <f t="shared" si="17"/>
        <v>979.2</v>
      </c>
    </row>
    <row r="28" spans="1:176" ht="15" customHeight="1" x14ac:dyDescent="0.55000000000000004">
      <c r="A28" s="18" t="s">
        <v>105</v>
      </c>
      <c r="B28" t="s">
        <v>69</v>
      </c>
      <c r="C28" s="13">
        <v>1</v>
      </c>
      <c r="D28" s="13">
        <v>175</v>
      </c>
      <c r="E28" s="14">
        <v>0.05</v>
      </c>
      <c r="F28" s="13">
        <f t="shared" si="0"/>
        <v>183.75</v>
      </c>
      <c r="G28" s="13">
        <f t="shared" si="1"/>
        <v>183.75</v>
      </c>
      <c r="H28" s="15">
        <f>[1]Parameters!$N$2*F28</f>
        <v>3.6750000000000003</v>
      </c>
      <c r="I28" s="18" t="s">
        <v>70</v>
      </c>
      <c r="J28" s="18" t="s">
        <v>71</v>
      </c>
      <c r="K28" s="18" t="s">
        <v>80</v>
      </c>
      <c r="L28" t="s">
        <v>92</v>
      </c>
      <c r="M28" s="11">
        <v>42461</v>
      </c>
      <c r="N28" s="11">
        <f t="shared" si="8"/>
        <v>42522</v>
      </c>
      <c r="O28" s="16"/>
      <c r="P28" s="16"/>
      <c r="Q28" s="16"/>
      <c r="R28" s="16"/>
      <c r="S28" s="16"/>
      <c r="T28" s="16"/>
      <c r="U28" s="16"/>
      <c r="V28" s="16"/>
      <c r="AM28">
        <f t="shared" si="19"/>
        <v>0</v>
      </c>
      <c r="AN28">
        <f t="shared" si="19"/>
        <v>0</v>
      </c>
      <c r="AO28" s="31">
        <f t="shared" si="19"/>
        <v>0</v>
      </c>
      <c r="AR28">
        <f t="shared" si="19"/>
        <v>1</v>
      </c>
      <c r="AS28">
        <f t="shared" si="19"/>
        <v>1</v>
      </c>
      <c r="AT28">
        <f t="shared" si="19"/>
        <v>1</v>
      </c>
      <c r="AU28">
        <f t="shared" si="19"/>
        <v>1</v>
      </c>
      <c r="AV28">
        <f t="shared" si="19"/>
        <v>1</v>
      </c>
      <c r="AW28">
        <f t="shared" si="19"/>
        <v>1</v>
      </c>
      <c r="AX28">
        <f t="shared" si="19"/>
        <v>1</v>
      </c>
      <c r="AY28">
        <f t="shared" si="19"/>
        <v>1</v>
      </c>
      <c r="AZ28">
        <f t="shared" si="19"/>
        <v>1</v>
      </c>
      <c r="BA28">
        <f t="shared" si="19"/>
        <v>1</v>
      </c>
      <c r="BB28">
        <f t="shared" si="19"/>
        <v>1</v>
      </c>
      <c r="BC28">
        <f t="shared" si="22"/>
        <v>1</v>
      </c>
      <c r="BD28">
        <f t="shared" si="22"/>
        <v>1</v>
      </c>
      <c r="BE28">
        <f t="shared" si="22"/>
        <v>1</v>
      </c>
      <c r="BF28">
        <f t="shared" si="22"/>
        <v>1</v>
      </c>
      <c r="BG28">
        <f t="shared" si="22"/>
        <v>1</v>
      </c>
      <c r="BH28">
        <f t="shared" si="22"/>
        <v>1</v>
      </c>
      <c r="BI28">
        <f t="shared" si="22"/>
        <v>1</v>
      </c>
      <c r="BJ28">
        <f t="shared" si="22"/>
        <v>1</v>
      </c>
      <c r="BK28">
        <f t="shared" si="22"/>
        <v>1</v>
      </c>
      <c r="BL28">
        <f t="shared" si="22"/>
        <v>1</v>
      </c>
      <c r="BM28">
        <f t="shared" si="22"/>
        <v>1</v>
      </c>
      <c r="BN28">
        <f t="shared" si="22"/>
        <v>1</v>
      </c>
      <c r="BO28">
        <f t="shared" si="22"/>
        <v>1</v>
      </c>
      <c r="BP28">
        <f t="shared" si="22"/>
        <v>1</v>
      </c>
      <c r="BQ28">
        <f t="shared" si="22"/>
        <v>1</v>
      </c>
      <c r="BR28">
        <f t="shared" si="20"/>
        <v>1</v>
      </c>
      <c r="BS28">
        <f t="shared" si="20"/>
        <v>1</v>
      </c>
      <c r="BT28">
        <f t="shared" si="20"/>
        <v>1</v>
      </c>
      <c r="BU28">
        <f t="shared" si="20"/>
        <v>1</v>
      </c>
      <c r="BV28">
        <f t="shared" si="20"/>
        <v>1</v>
      </c>
      <c r="BW28">
        <f t="shared" si="20"/>
        <v>1</v>
      </c>
      <c r="BX28">
        <f t="shared" si="20"/>
        <v>1</v>
      </c>
      <c r="BY28">
        <f t="shared" si="20"/>
        <v>1</v>
      </c>
      <c r="BZ28">
        <f t="shared" si="20"/>
        <v>1</v>
      </c>
      <c r="CA28">
        <f t="shared" si="20"/>
        <v>1</v>
      </c>
      <c r="CB28">
        <f t="shared" si="20"/>
        <v>1</v>
      </c>
      <c r="CC28">
        <f t="shared" si="20"/>
        <v>1</v>
      </c>
      <c r="CD28">
        <f t="shared" si="20"/>
        <v>1</v>
      </c>
      <c r="CE28">
        <f t="shared" si="20"/>
        <v>1</v>
      </c>
      <c r="CF28">
        <f t="shared" si="20"/>
        <v>1</v>
      </c>
      <c r="CG28">
        <f t="shared" si="20"/>
        <v>1</v>
      </c>
      <c r="CH28">
        <f t="shared" si="21"/>
        <v>1</v>
      </c>
      <c r="CI28">
        <f t="shared" si="21"/>
        <v>1</v>
      </c>
      <c r="CJ28">
        <f t="shared" si="21"/>
        <v>1</v>
      </c>
      <c r="CK28">
        <f t="shared" si="21"/>
        <v>1</v>
      </c>
      <c r="CL28">
        <f t="shared" si="21"/>
        <v>1</v>
      </c>
      <c r="CM28">
        <f t="shared" si="21"/>
        <v>1</v>
      </c>
      <c r="CN28">
        <f t="shared" si="21"/>
        <v>1</v>
      </c>
      <c r="CO28">
        <f t="shared" si="21"/>
        <v>1</v>
      </c>
      <c r="CP28">
        <f t="shared" si="21"/>
        <v>1</v>
      </c>
      <c r="CQ28">
        <f t="shared" si="21"/>
        <v>1</v>
      </c>
      <c r="CR28">
        <f t="shared" si="21"/>
        <v>1</v>
      </c>
      <c r="CS28">
        <f t="shared" si="21"/>
        <v>1</v>
      </c>
      <c r="CT28">
        <f t="shared" si="21"/>
        <v>1</v>
      </c>
      <c r="CX28" s="13">
        <f t="shared" si="18"/>
        <v>0</v>
      </c>
      <c r="CY28" s="13">
        <f t="shared" si="18"/>
        <v>0</v>
      </c>
      <c r="CZ28" s="13">
        <f t="shared" si="18"/>
        <v>0</v>
      </c>
      <c r="DA28" s="13">
        <f t="shared" si="18"/>
        <v>0</v>
      </c>
      <c r="DB28" s="13">
        <f t="shared" si="18"/>
        <v>0</v>
      </c>
      <c r="DC28" s="13">
        <f t="shared" si="18"/>
        <v>0</v>
      </c>
      <c r="DD28" s="13">
        <f t="shared" si="18"/>
        <v>0</v>
      </c>
      <c r="DE28" s="13">
        <f t="shared" si="18"/>
        <v>0</v>
      </c>
      <c r="DF28" s="13">
        <f t="shared" si="18"/>
        <v>0</v>
      </c>
      <c r="DG28" s="13">
        <f t="shared" si="18"/>
        <v>0</v>
      </c>
      <c r="DH28" s="13">
        <f t="shared" si="18"/>
        <v>0</v>
      </c>
      <c r="DI28" s="13">
        <f t="shared" si="18"/>
        <v>0</v>
      </c>
      <c r="DJ28" s="13">
        <f t="shared" si="18"/>
        <v>0</v>
      </c>
      <c r="DK28" s="13">
        <f t="shared" si="18"/>
        <v>0</v>
      </c>
      <c r="DL28" s="13">
        <f t="shared" si="18"/>
        <v>0</v>
      </c>
      <c r="DM28" s="13">
        <f t="shared" si="18"/>
        <v>0</v>
      </c>
      <c r="DN28" s="13">
        <f t="shared" si="14"/>
        <v>0</v>
      </c>
      <c r="DO28" s="13">
        <f t="shared" si="14"/>
        <v>0</v>
      </c>
      <c r="DP28" s="13">
        <f t="shared" si="14"/>
        <v>0</v>
      </c>
      <c r="DQ28" s="13">
        <f t="shared" si="14"/>
        <v>0</v>
      </c>
      <c r="DR28" s="13">
        <f t="shared" si="14"/>
        <v>187.42500000000001</v>
      </c>
      <c r="DS28" s="13">
        <f t="shared" si="14"/>
        <v>187.42500000000001</v>
      </c>
      <c r="DT28" s="13">
        <f t="shared" si="14"/>
        <v>187.42500000000001</v>
      </c>
      <c r="DU28" s="13">
        <f t="shared" si="14"/>
        <v>187.42500000000001</v>
      </c>
      <c r="DV28" s="13">
        <f t="shared" si="14"/>
        <v>187.42500000000001</v>
      </c>
      <c r="DW28" s="13">
        <f t="shared" si="14"/>
        <v>187.42500000000001</v>
      </c>
      <c r="DX28" s="13">
        <f t="shared" si="14"/>
        <v>187.42500000000001</v>
      </c>
      <c r="DY28" s="13">
        <f t="shared" si="14"/>
        <v>187.42500000000001</v>
      </c>
      <c r="DZ28" s="13">
        <f t="shared" si="14"/>
        <v>187.42500000000001</v>
      </c>
      <c r="EA28" s="13">
        <f t="shared" si="14"/>
        <v>187.42500000000001</v>
      </c>
      <c r="EB28" s="13">
        <f t="shared" si="14"/>
        <v>187.42500000000001</v>
      </c>
      <c r="EC28" s="13">
        <f t="shared" si="15"/>
        <v>187.42500000000001</v>
      </c>
      <c r="ED28" s="13">
        <f t="shared" si="15"/>
        <v>187.42500000000001</v>
      </c>
      <c r="EE28" s="13">
        <f t="shared" si="15"/>
        <v>187.42500000000001</v>
      </c>
      <c r="EF28" s="13">
        <f t="shared" si="15"/>
        <v>187.42500000000001</v>
      </c>
      <c r="EG28" s="13">
        <f t="shared" si="15"/>
        <v>187.42500000000001</v>
      </c>
      <c r="EH28" s="13">
        <f t="shared" si="15"/>
        <v>187.42500000000001</v>
      </c>
      <c r="EI28" s="13">
        <f t="shared" si="15"/>
        <v>187.42500000000001</v>
      </c>
      <c r="EJ28" s="13">
        <f t="shared" si="15"/>
        <v>187.42500000000001</v>
      </c>
      <c r="EK28" s="13">
        <f t="shared" si="15"/>
        <v>187.42500000000001</v>
      </c>
      <c r="EL28" s="13">
        <f t="shared" si="15"/>
        <v>187.42500000000001</v>
      </c>
      <c r="EM28" s="13">
        <f t="shared" si="15"/>
        <v>187.42500000000001</v>
      </c>
      <c r="EN28" s="13">
        <f t="shared" si="15"/>
        <v>187.42500000000001</v>
      </c>
      <c r="EO28" s="13">
        <f t="shared" si="15"/>
        <v>187.42500000000001</v>
      </c>
      <c r="EP28" s="13">
        <f t="shared" si="15"/>
        <v>187.42500000000001</v>
      </c>
      <c r="EQ28" s="13">
        <f t="shared" si="15"/>
        <v>187.42500000000001</v>
      </c>
      <c r="ER28" s="13">
        <f t="shared" si="15"/>
        <v>187.42500000000001</v>
      </c>
      <c r="ES28" s="13">
        <f t="shared" si="16"/>
        <v>187.42500000000001</v>
      </c>
      <c r="ET28" s="13">
        <f t="shared" si="16"/>
        <v>187.42500000000001</v>
      </c>
      <c r="EU28" s="13">
        <f t="shared" si="16"/>
        <v>187.42500000000001</v>
      </c>
      <c r="EV28" s="13">
        <f t="shared" si="16"/>
        <v>187.42500000000001</v>
      </c>
      <c r="EW28" s="13">
        <f t="shared" si="16"/>
        <v>187.42500000000001</v>
      </c>
      <c r="EX28" s="13">
        <f t="shared" si="16"/>
        <v>187.42500000000001</v>
      </c>
      <c r="EY28" s="13">
        <f t="shared" si="16"/>
        <v>187.42500000000001</v>
      </c>
      <c r="EZ28" s="13">
        <f t="shared" si="16"/>
        <v>187.42500000000001</v>
      </c>
      <c r="FA28" s="13">
        <f t="shared" si="16"/>
        <v>187.42500000000001</v>
      </c>
      <c r="FB28" s="13">
        <f t="shared" si="16"/>
        <v>187.42500000000001</v>
      </c>
      <c r="FC28" s="13">
        <f t="shared" si="16"/>
        <v>187.42500000000001</v>
      </c>
      <c r="FD28" s="13">
        <f t="shared" si="16"/>
        <v>187.42500000000001</v>
      </c>
      <c r="FE28" s="13">
        <f t="shared" si="16"/>
        <v>187.42500000000001</v>
      </c>
      <c r="FF28" s="13">
        <f t="shared" si="16"/>
        <v>187.42500000000001</v>
      </c>
      <c r="FG28" s="13">
        <f t="shared" si="16"/>
        <v>187.42500000000001</v>
      </c>
      <c r="FH28" s="13">
        <f t="shared" si="16"/>
        <v>187.42500000000001</v>
      </c>
      <c r="FI28" s="13">
        <f t="shared" si="17"/>
        <v>187.42500000000001</v>
      </c>
      <c r="FJ28" s="13">
        <f t="shared" si="17"/>
        <v>187.42500000000001</v>
      </c>
      <c r="FK28" s="13">
        <f t="shared" si="17"/>
        <v>187.42500000000001</v>
      </c>
      <c r="FL28" s="13">
        <f t="shared" si="17"/>
        <v>187.42500000000001</v>
      </c>
      <c r="FM28" s="13">
        <f t="shared" si="17"/>
        <v>187.42500000000001</v>
      </c>
      <c r="FN28" s="13">
        <f t="shared" si="17"/>
        <v>187.42500000000001</v>
      </c>
      <c r="FO28" s="13">
        <f t="shared" si="17"/>
        <v>187.42500000000001</v>
      </c>
      <c r="FP28" s="13">
        <f t="shared" si="17"/>
        <v>187.42500000000001</v>
      </c>
      <c r="FQ28" s="13">
        <f t="shared" si="17"/>
        <v>187.42500000000001</v>
      </c>
      <c r="FR28" s="13">
        <f t="shared" si="17"/>
        <v>187.42500000000001</v>
      </c>
      <c r="FS28" s="13">
        <f t="shared" si="17"/>
        <v>187.42500000000001</v>
      </c>
      <c r="FT28" s="13">
        <f t="shared" si="17"/>
        <v>187.42500000000001</v>
      </c>
    </row>
    <row r="29" spans="1:176" ht="15" customHeight="1" x14ac:dyDescent="0.55000000000000004">
      <c r="A29" s="18" t="s">
        <v>105</v>
      </c>
      <c r="B29" t="s">
        <v>69</v>
      </c>
      <c r="C29" s="13">
        <v>1</v>
      </c>
      <c r="D29" s="13">
        <v>175</v>
      </c>
      <c r="E29" s="14">
        <v>0.05</v>
      </c>
      <c r="F29" s="13">
        <f>D29+D29*E29</f>
        <v>183.75</v>
      </c>
      <c r="G29" s="13">
        <f t="shared" si="1"/>
        <v>183.75</v>
      </c>
      <c r="H29" s="15">
        <f>[1]Parameters!$N$2*F29</f>
        <v>3.6750000000000003</v>
      </c>
      <c r="I29" s="18" t="s">
        <v>70</v>
      </c>
      <c r="J29" s="18" t="s">
        <v>71</v>
      </c>
      <c r="K29" s="18" t="s">
        <v>80</v>
      </c>
      <c r="L29" t="s">
        <v>92</v>
      </c>
      <c r="M29" s="11">
        <v>42736</v>
      </c>
      <c r="N29" s="11">
        <f t="shared" si="8"/>
        <v>42795</v>
      </c>
      <c r="O29" s="16"/>
      <c r="P29" s="16"/>
      <c r="Q29" s="16"/>
      <c r="R29" s="16"/>
      <c r="S29" s="16"/>
      <c r="T29" s="16"/>
      <c r="U29" s="16"/>
      <c r="V29" s="16"/>
      <c r="AM29">
        <f t="shared" si="19"/>
        <v>0</v>
      </c>
      <c r="AN29">
        <f t="shared" si="19"/>
        <v>0</v>
      </c>
      <c r="AO29" s="31">
        <f t="shared" si="19"/>
        <v>0</v>
      </c>
      <c r="AR29">
        <f t="shared" si="19"/>
        <v>0</v>
      </c>
      <c r="AS29">
        <f t="shared" si="19"/>
        <v>0</v>
      </c>
      <c r="AT29">
        <f t="shared" si="19"/>
        <v>0</v>
      </c>
      <c r="AU29">
        <f t="shared" si="19"/>
        <v>0</v>
      </c>
      <c r="AV29">
        <f t="shared" si="19"/>
        <v>0</v>
      </c>
      <c r="AW29">
        <f t="shared" si="19"/>
        <v>0</v>
      </c>
      <c r="AX29">
        <f t="shared" si="19"/>
        <v>0</v>
      </c>
      <c r="AY29">
        <f t="shared" si="19"/>
        <v>0</v>
      </c>
      <c r="AZ29">
        <f t="shared" si="19"/>
        <v>0</v>
      </c>
      <c r="BA29">
        <f t="shared" si="19"/>
        <v>1</v>
      </c>
      <c r="BB29">
        <f t="shared" si="19"/>
        <v>1</v>
      </c>
      <c r="BC29">
        <f t="shared" si="22"/>
        <v>1</v>
      </c>
      <c r="BD29">
        <f t="shared" si="22"/>
        <v>1</v>
      </c>
      <c r="BE29">
        <f t="shared" si="22"/>
        <v>1</v>
      </c>
      <c r="BF29">
        <f t="shared" si="22"/>
        <v>1</v>
      </c>
      <c r="BG29">
        <f t="shared" si="22"/>
        <v>1</v>
      </c>
      <c r="BH29">
        <f t="shared" si="22"/>
        <v>1</v>
      </c>
      <c r="BI29">
        <f t="shared" si="22"/>
        <v>1</v>
      </c>
      <c r="BJ29">
        <f t="shared" si="22"/>
        <v>1</v>
      </c>
      <c r="BK29">
        <f t="shared" si="22"/>
        <v>1</v>
      </c>
      <c r="BL29">
        <f t="shared" si="22"/>
        <v>1</v>
      </c>
      <c r="BM29">
        <f t="shared" si="22"/>
        <v>1</v>
      </c>
      <c r="BN29">
        <f t="shared" si="22"/>
        <v>1</v>
      </c>
      <c r="BO29">
        <f t="shared" si="22"/>
        <v>1</v>
      </c>
      <c r="BP29">
        <f t="shared" si="22"/>
        <v>1</v>
      </c>
      <c r="BQ29">
        <f t="shared" si="22"/>
        <v>1</v>
      </c>
      <c r="BR29">
        <f t="shared" si="20"/>
        <v>1</v>
      </c>
      <c r="BS29">
        <f t="shared" si="20"/>
        <v>1</v>
      </c>
      <c r="BT29">
        <f t="shared" si="20"/>
        <v>1</v>
      </c>
      <c r="BU29">
        <f t="shared" si="20"/>
        <v>1</v>
      </c>
      <c r="BV29">
        <f t="shared" si="20"/>
        <v>1</v>
      </c>
      <c r="BW29">
        <f t="shared" si="20"/>
        <v>1</v>
      </c>
      <c r="BX29">
        <f t="shared" si="20"/>
        <v>1</v>
      </c>
      <c r="BY29">
        <f t="shared" si="20"/>
        <v>1</v>
      </c>
      <c r="BZ29">
        <f t="shared" si="20"/>
        <v>1</v>
      </c>
      <c r="CA29">
        <f t="shared" si="20"/>
        <v>1</v>
      </c>
      <c r="CB29">
        <f t="shared" si="20"/>
        <v>1</v>
      </c>
      <c r="CC29">
        <f t="shared" si="20"/>
        <v>1</v>
      </c>
      <c r="CD29">
        <f t="shared" si="20"/>
        <v>1</v>
      </c>
      <c r="CE29">
        <f t="shared" si="20"/>
        <v>1</v>
      </c>
      <c r="CF29">
        <f t="shared" si="20"/>
        <v>1</v>
      </c>
      <c r="CG29">
        <f t="shared" si="20"/>
        <v>1</v>
      </c>
      <c r="CH29">
        <f t="shared" si="21"/>
        <v>1</v>
      </c>
      <c r="CI29">
        <f t="shared" si="21"/>
        <v>1</v>
      </c>
      <c r="CJ29">
        <f t="shared" si="21"/>
        <v>1</v>
      </c>
      <c r="CK29">
        <f t="shared" si="21"/>
        <v>1</v>
      </c>
      <c r="CL29">
        <f t="shared" si="21"/>
        <v>1</v>
      </c>
      <c r="CM29">
        <f t="shared" si="21"/>
        <v>1</v>
      </c>
      <c r="CN29">
        <f t="shared" si="21"/>
        <v>1</v>
      </c>
      <c r="CO29">
        <f t="shared" si="21"/>
        <v>1</v>
      </c>
      <c r="CP29">
        <f t="shared" si="21"/>
        <v>1</v>
      </c>
      <c r="CQ29">
        <f t="shared" si="21"/>
        <v>1</v>
      </c>
      <c r="CR29">
        <f t="shared" si="21"/>
        <v>1</v>
      </c>
      <c r="CS29">
        <f t="shared" si="21"/>
        <v>1</v>
      </c>
      <c r="CT29">
        <f t="shared" si="21"/>
        <v>1</v>
      </c>
      <c r="CX29" s="13">
        <f t="shared" si="18"/>
        <v>0</v>
      </c>
      <c r="CY29" s="13">
        <f t="shared" si="18"/>
        <v>0</v>
      </c>
      <c r="CZ29" s="13">
        <f t="shared" si="18"/>
        <v>0</v>
      </c>
      <c r="DA29" s="13">
        <f t="shared" si="18"/>
        <v>0</v>
      </c>
      <c r="DB29" s="13">
        <f t="shared" si="18"/>
        <v>0</v>
      </c>
      <c r="DC29" s="13">
        <f t="shared" si="18"/>
        <v>0</v>
      </c>
      <c r="DD29" s="13">
        <f t="shared" si="18"/>
        <v>0</v>
      </c>
      <c r="DE29" s="13">
        <f t="shared" si="18"/>
        <v>0</v>
      </c>
      <c r="DF29" s="13">
        <f t="shared" si="18"/>
        <v>0</v>
      </c>
      <c r="DG29" s="13">
        <f t="shared" si="18"/>
        <v>0</v>
      </c>
      <c r="DH29" s="13">
        <f t="shared" si="18"/>
        <v>0</v>
      </c>
      <c r="DI29" s="13">
        <f t="shared" si="18"/>
        <v>0</v>
      </c>
      <c r="DJ29" s="13">
        <f t="shared" si="18"/>
        <v>0</v>
      </c>
      <c r="DK29" s="13">
        <f t="shared" si="18"/>
        <v>0</v>
      </c>
      <c r="DL29" s="13">
        <f t="shared" si="18"/>
        <v>0</v>
      </c>
      <c r="DM29" s="13">
        <f t="shared" si="18"/>
        <v>0</v>
      </c>
      <c r="DN29" s="13">
        <f t="shared" si="14"/>
        <v>0</v>
      </c>
      <c r="DO29" s="13">
        <f t="shared" si="14"/>
        <v>0</v>
      </c>
      <c r="DP29" s="13">
        <f t="shared" si="14"/>
        <v>0</v>
      </c>
      <c r="DQ29" s="13">
        <f t="shared" si="14"/>
        <v>0</v>
      </c>
      <c r="DR29" s="13">
        <f t="shared" si="14"/>
        <v>0</v>
      </c>
      <c r="DS29" s="13">
        <f t="shared" si="14"/>
        <v>0</v>
      </c>
      <c r="DT29" s="13">
        <f t="shared" si="14"/>
        <v>0</v>
      </c>
      <c r="DU29" s="13">
        <f t="shared" si="14"/>
        <v>0</v>
      </c>
      <c r="DV29" s="13">
        <f t="shared" si="14"/>
        <v>0</v>
      </c>
      <c r="DW29" s="13">
        <f t="shared" si="14"/>
        <v>0</v>
      </c>
      <c r="DX29" s="13">
        <f t="shared" si="14"/>
        <v>0</v>
      </c>
      <c r="DY29" s="13">
        <f t="shared" si="14"/>
        <v>0</v>
      </c>
      <c r="DZ29" s="13">
        <f t="shared" si="14"/>
        <v>0</v>
      </c>
      <c r="EA29" s="13">
        <f t="shared" si="14"/>
        <v>187.42500000000001</v>
      </c>
      <c r="EB29" s="13">
        <f t="shared" si="14"/>
        <v>187.42500000000001</v>
      </c>
      <c r="EC29" s="13">
        <f t="shared" si="15"/>
        <v>187.42500000000001</v>
      </c>
      <c r="ED29" s="13">
        <f t="shared" si="15"/>
        <v>187.42500000000001</v>
      </c>
      <c r="EE29" s="13">
        <f t="shared" si="15"/>
        <v>187.42500000000001</v>
      </c>
      <c r="EF29" s="13">
        <f t="shared" si="15"/>
        <v>187.42500000000001</v>
      </c>
      <c r="EG29" s="13">
        <f t="shared" si="15"/>
        <v>187.42500000000001</v>
      </c>
      <c r="EH29" s="13">
        <f t="shared" si="15"/>
        <v>187.42500000000001</v>
      </c>
      <c r="EI29" s="13">
        <f t="shared" si="15"/>
        <v>187.42500000000001</v>
      </c>
      <c r="EJ29" s="13">
        <f t="shared" si="15"/>
        <v>187.42500000000001</v>
      </c>
      <c r="EK29" s="13">
        <f t="shared" si="15"/>
        <v>187.42500000000001</v>
      </c>
      <c r="EL29" s="13">
        <f t="shared" si="15"/>
        <v>187.42500000000001</v>
      </c>
      <c r="EM29" s="13">
        <f t="shared" si="15"/>
        <v>187.42500000000001</v>
      </c>
      <c r="EN29" s="13">
        <f t="shared" si="15"/>
        <v>187.42500000000001</v>
      </c>
      <c r="EO29" s="13">
        <f t="shared" si="15"/>
        <v>187.42500000000001</v>
      </c>
      <c r="EP29" s="13">
        <f t="shared" si="15"/>
        <v>187.42500000000001</v>
      </c>
      <c r="EQ29" s="13">
        <f t="shared" si="15"/>
        <v>187.42500000000001</v>
      </c>
      <c r="ER29" s="13">
        <f t="shared" si="15"/>
        <v>187.42500000000001</v>
      </c>
      <c r="ES29" s="13">
        <f t="shared" si="16"/>
        <v>187.42500000000001</v>
      </c>
      <c r="ET29" s="13">
        <f t="shared" si="16"/>
        <v>187.42500000000001</v>
      </c>
      <c r="EU29" s="13">
        <f t="shared" si="16"/>
        <v>187.42500000000001</v>
      </c>
      <c r="EV29" s="13">
        <f t="shared" si="16"/>
        <v>187.42500000000001</v>
      </c>
      <c r="EW29" s="13">
        <f t="shared" si="16"/>
        <v>187.42500000000001</v>
      </c>
      <c r="EX29" s="13">
        <f t="shared" si="16"/>
        <v>187.42500000000001</v>
      </c>
      <c r="EY29" s="13">
        <f t="shared" si="16"/>
        <v>187.42500000000001</v>
      </c>
      <c r="EZ29" s="13">
        <f t="shared" si="16"/>
        <v>187.42500000000001</v>
      </c>
      <c r="FA29" s="13">
        <f t="shared" si="16"/>
        <v>187.42500000000001</v>
      </c>
      <c r="FB29" s="13">
        <f t="shared" si="16"/>
        <v>187.42500000000001</v>
      </c>
      <c r="FC29" s="13">
        <f t="shared" si="16"/>
        <v>187.42500000000001</v>
      </c>
      <c r="FD29" s="13">
        <f t="shared" si="16"/>
        <v>187.42500000000001</v>
      </c>
      <c r="FE29" s="13">
        <f t="shared" si="16"/>
        <v>187.42500000000001</v>
      </c>
      <c r="FF29" s="13">
        <f t="shared" si="16"/>
        <v>187.42500000000001</v>
      </c>
      <c r="FG29" s="13">
        <f t="shared" si="16"/>
        <v>187.42500000000001</v>
      </c>
      <c r="FH29" s="13">
        <f t="shared" si="16"/>
        <v>187.42500000000001</v>
      </c>
      <c r="FI29" s="13">
        <f t="shared" si="17"/>
        <v>187.42500000000001</v>
      </c>
      <c r="FJ29" s="13">
        <f t="shared" si="17"/>
        <v>187.42500000000001</v>
      </c>
      <c r="FK29" s="13">
        <f t="shared" si="17"/>
        <v>187.42500000000001</v>
      </c>
      <c r="FL29" s="13">
        <f t="shared" si="17"/>
        <v>187.42500000000001</v>
      </c>
      <c r="FM29" s="13">
        <f t="shared" si="17"/>
        <v>187.42500000000001</v>
      </c>
      <c r="FN29" s="13">
        <f t="shared" si="17"/>
        <v>187.42500000000001</v>
      </c>
      <c r="FO29" s="13">
        <f t="shared" si="17"/>
        <v>187.42500000000001</v>
      </c>
      <c r="FP29" s="13">
        <f t="shared" si="17"/>
        <v>187.42500000000001</v>
      </c>
      <c r="FQ29" s="13">
        <f t="shared" si="17"/>
        <v>187.42500000000001</v>
      </c>
      <c r="FR29" s="13">
        <f t="shared" si="17"/>
        <v>187.42500000000001</v>
      </c>
      <c r="FS29" s="13">
        <f t="shared" si="17"/>
        <v>187.42500000000001</v>
      </c>
      <c r="FT29" s="13">
        <f t="shared" si="17"/>
        <v>187.42500000000001</v>
      </c>
    </row>
    <row r="30" spans="1:176" x14ac:dyDescent="0.55000000000000004">
      <c r="A30" s="18" t="s">
        <v>106</v>
      </c>
      <c r="B30" t="s">
        <v>69</v>
      </c>
      <c r="C30" s="13">
        <v>1</v>
      </c>
      <c r="D30" s="13">
        <v>600</v>
      </c>
      <c r="E30" s="14">
        <v>0.1</v>
      </c>
      <c r="F30" s="13">
        <f t="shared" si="0"/>
        <v>660</v>
      </c>
      <c r="G30" s="13">
        <f t="shared" si="1"/>
        <v>660</v>
      </c>
      <c r="H30" s="15">
        <f>[1]Parameters!$N$2*F30</f>
        <v>13.200000000000001</v>
      </c>
      <c r="I30" s="18" t="s">
        <v>70</v>
      </c>
      <c r="J30" s="18" t="s">
        <v>71</v>
      </c>
      <c r="K30" s="18" t="s">
        <v>80</v>
      </c>
      <c r="L30" t="s">
        <v>75</v>
      </c>
      <c r="M30" s="11">
        <v>42430</v>
      </c>
      <c r="N30" s="11">
        <f t="shared" si="8"/>
        <v>42491</v>
      </c>
      <c r="O30" s="16"/>
      <c r="P30" s="16"/>
      <c r="Q30" s="16"/>
      <c r="R30" s="16"/>
      <c r="S30" s="16"/>
      <c r="T30" s="16"/>
      <c r="U30" s="16"/>
      <c r="V30" s="16"/>
      <c r="AM30">
        <f t="shared" si="19"/>
        <v>0</v>
      </c>
      <c r="AN30">
        <f t="shared" si="19"/>
        <v>0</v>
      </c>
      <c r="AO30" s="31">
        <f t="shared" si="19"/>
        <v>0</v>
      </c>
      <c r="AR30">
        <f t="shared" si="19"/>
        <v>1</v>
      </c>
      <c r="AS30">
        <f t="shared" si="19"/>
        <v>1</v>
      </c>
      <c r="AT30">
        <f t="shared" si="19"/>
        <v>1</v>
      </c>
      <c r="AU30">
        <f t="shared" si="19"/>
        <v>1</v>
      </c>
      <c r="AV30">
        <f t="shared" si="19"/>
        <v>1</v>
      </c>
      <c r="AW30">
        <f t="shared" si="19"/>
        <v>1</v>
      </c>
      <c r="AX30">
        <f t="shared" si="19"/>
        <v>1</v>
      </c>
      <c r="AY30">
        <f t="shared" si="19"/>
        <v>1</v>
      </c>
      <c r="AZ30">
        <f t="shared" si="19"/>
        <v>1</v>
      </c>
      <c r="BA30">
        <f t="shared" si="19"/>
        <v>1</v>
      </c>
      <c r="BB30">
        <f t="shared" si="19"/>
        <v>1</v>
      </c>
      <c r="BC30">
        <f t="shared" si="22"/>
        <v>1</v>
      </c>
      <c r="BD30">
        <f t="shared" si="22"/>
        <v>1</v>
      </c>
      <c r="BE30">
        <f t="shared" si="22"/>
        <v>1</v>
      </c>
      <c r="BF30">
        <f t="shared" si="22"/>
        <v>1</v>
      </c>
      <c r="BG30">
        <f t="shared" si="22"/>
        <v>1</v>
      </c>
      <c r="BH30">
        <f t="shared" si="22"/>
        <v>1</v>
      </c>
      <c r="BI30">
        <f t="shared" si="22"/>
        <v>1</v>
      </c>
      <c r="BJ30">
        <f t="shared" si="22"/>
        <v>1</v>
      </c>
      <c r="BK30">
        <f t="shared" si="22"/>
        <v>1</v>
      </c>
      <c r="BL30">
        <f t="shared" si="22"/>
        <v>1</v>
      </c>
      <c r="BM30">
        <f t="shared" si="22"/>
        <v>1</v>
      </c>
      <c r="BN30">
        <f t="shared" si="22"/>
        <v>1</v>
      </c>
      <c r="BO30">
        <f t="shared" si="22"/>
        <v>1</v>
      </c>
      <c r="BP30">
        <f t="shared" si="22"/>
        <v>1</v>
      </c>
      <c r="BQ30">
        <f t="shared" si="22"/>
        <v>1</v>
      </c>
      <c r="BR30">
        <f t="shared" si="20"/>
        <v>1</v>
      </c>
      <c r="BS30">
        <f t="shared" si="20"/>
        <v>1</v>
      </c>
      <c r="BT30">
        <f t="shared" si="20"/>
        <v>1</v>
      </c>
      <c r="BU30">
        <f t="shared" si="20"/>
        <v>1</v>
      </c>
      <c r="BV30">
        <f t="shared" si="20"/>
        <v>1</v>
      </c>
      <c r="BW30">
        <f t="shared" si="20"/>
        <v>1</v>
      </c>
      <c r="BX30">
        <f t="shared" si="20"/>
        <v>1</v>
      </c>
      <c r="BY30">
        <f t="shared" si="20"/>
        <v>1</v>
      </c>
      <c r="BZ30">
        <f t="shared" si="20"/>
        <v>1</v>
      </c>
      <c r="CA30">
        <f t="shared" si="20"/>
        <v>1</v>
      </c>
      <c r="CB30">
        <f t="shared" si="20"/>
        <v>1</v>
      </c>
      <c r="CC30">
        <f t="shared" si="20"/>
        <v>1</v>
      </c>
      <c r="CD30">
        <f t="shared" si="20"/>
        <v>1</v>
      </c>
      <c r="CE30">
        <f t="shared" si="20"/>
        <v>1</v>
      </c>
      <c r="CF30">
        <f t="shared" si="20"/>
        <v>1</v>
      </c>
      <c r="CG30">
        <f t="shared" si="20"/>
        <v>1</v>
      </c>
      <c r="CH30">
        <f t="shared" si="21"/>
        <v>1</v>
      </c>
      <c r="CI30">
        <f t="shared" si="21"/>
        <v>1</v>
      </c>
      <c r="CJ30">
        <f t="shared" si="21"/>
        <v>1</v>
      </c>
      <c r="CK30">
        <f t="shared" si="21"/>
        <v>1</v>
      </c>
      <c r="CL30">
        <f t="shared" si="21"/>
        <v>1</v>
      </c>
      <c r="CM30">
        <f t="shared" si="21"/>
        <v>1</v>
      </c>
      <c r="CN30">
        <f t="shared" si="21"/>
        <v>1</v>
      </c>
      <c r="CO30">
        <f t="shared" si="21"/>
        <v>1</v>
      </c>
      <c r="CP30">
        <f t="shared" si="21"/>
        <v>1</v>
      </c>
      <c r="CQ30">
        <f t="shared" si="21"/>
        <v>1</v>
      </c>
      <c r="CR30">
        <f t="shared" si="21"/>
        <v>1</v>
      </c>
      <c r="CS30">
        <f t="shared" si="21"/>
        <v>1</v>
      </c>
      <c r="CT30">
        <f t="shared" si="21"/>
        <v>1</v>
      </c>
      <c r="CX30" s="13">
        <f t="shared" si="18"/>
        <v>0</v>
      </c>
      <c r="CY30" s="13">
        <f t="shared" si="18"/>
        <v>0</v>
      </c>
      <c r="CZ30" s="13">
        <f t="shared" si="18"/>
        <v>0</v>
      </c>
      <c r="DA30" s="13">
        <f t="shared" si="18"/>
        <v>0</v>
      </c>
      <c r="DB30" s="13">
        <f t="shared" si="18"/>
        <v>0</v>
      </c>
      <c r="DC30" s="13">
        <f t="shared" si="18"/>
        <v>0</v>
      </c>
      <c r="DD30" s="13">
        <f t="shared" si="18"/>
        <v>0</v>
      </c>
      <c r="DE30" s="13">
        <f t="shared" si="18"/>
        <v>0</v>
      </c>
      <c r="DF30" s="13">
        <f t="shared" si="18"/>
        <v>0</v>
      </c>
      <c r="DG30" s="13">
        <f t="shared" si="18"/>
        <v>0</v>
      </c>
      <c r="DH30" s="13">
        <f t="shared" si="18"/>
        <v>0</v>
      </c>
      <c r="DI30" s="13">
        <f t="shared" si="18"/>
        <v>0</v>
      </c>
      <c r="DJ30" s="13">
        <f t="shared" si="18"/>
        <v>0</v>
      </c>
      <c r="DK30" s="13">
        <f t="shared" si="18"/>
        <v>0</v>
      </c>
      <c r="DL30" s="13">
        <f t="shared" si="18"/>
        <v>0</v>
      </c>
      <c r="DM30" s="13">
        <f t="shared" si="18"/>
        <v>0</v>
      </c>
      <c r="DN30" s="13">
        <f t="shared" si="14"/>
        <v>0</v>
      </c>
      <c r="DO30" s="13">
        <f t="shared" si="14"/>
        <v>0</v>
      </c>
      <c r="DP30" s="13">
        <f t="shared" si="14"/>
        <v>0</v>
      </c>
      <c r="DQ30" s="13">
        <f t="shared" si="14"/>
        <v>0</v>
      </c>
      <c r="DR30" s="13">
        <f t="shared" si="14"/>
        <v>673.2</v>
      </c>
      <c r="DS30" s="13">
        <f t="shared" si="14"/>
        <v>673.2</v>
      </c>
      <c r="DT30" s="13">
        <f t="shared" si="14"/>
        <v>673.2</v>
      </c>
      <c r="DU30" s="13">
        <f t="shared" si="14"/>
        <v>673.2</v>
      </c>
      <c r="DV30" s="13">
        <f t="shared" si="14"/>
        <v>673.2</v>
      </c>
      <c r="DW30" s="13">
        <f t="shared" si="14"/>
        <v>673.2</v>
      </c>
      <c r="DX30" s="13">
        <f t="shared" si="14"/>
        <v>673.2</v>
      </c>
      <c r="DY30" s="13">
        <f t="shared" si="14"/>
        <v>673.2</v>
      </c>
      <c r="DZ30" s="13">
        <f t="shared" si="14"/>
        <v>673.2</v>
      </c>
      <c r="EA30" s="13">
        <f t="shared" si="14"/>
        <v>673.2</v>
      </c>
      <c r="EB30" s="13">
        <f t="shared" si="14"/>
        <v>673.2</v>
      </c>
      <c r="EC30" s="13">
        <f t="shared" si="15"/>
        <v>673.2</v>
      </c>
      <c r="ED30" s="13">
        <f t="shared" si="15"/>
        <v>673.2</v>
      </c>
      <c r="EE30" s="13">
        <f t="shared" si="15"/>
        <v>673.2</v>
      </c>
      <c r="EF30" s="13">
        <f t="shared" si="15"/>
        <v>673.2</v>
      </c>
      <c r="EG30" s="13">
        <f t="shared" si="15"/>
        <v>673.2</v>
      </c>
      <c r="EH30" s="13">
        <f t="shared" si="15"/>
        <v>673.2</v>
      </c>
      <c r="EI30" s="13">
        <f t="shared" si="15"/>
        <v>673.2</v>
      </c>
      <c r="EJ30" s="13">
        <f t="shared" si="15"/>
        <v>673.2</v>
      </c>
      <c r="EK30" s="13">
        <f t="shared" si="15"/>
        <v>673.2</v>
      </c>
      <c r="EL30" s="13">
        <f t="shared" si="15"/>
        <v>673.2</v>
      </c>
      <c r="EM30" s="13">
        <f t="shared" si="15"/>
        <v>673.2</v>
      </c>
      <c r="EN30" s="13">
        <f t="shared" si="15"/>
        <v>673.2</v>
      </c>
      <c r="EO30" s="13">
        <f t="shared" si="15"/>
        <v>673.2</v>
      </c>
      <c r="EP30" s="13">
        <f t="shared" si="15"/>
        <v>673.2</v>
      </c>
      <c r="EQ30" s="13">
        <f t="shared" si="15"/>
        <v>673.2</v>
      </c>
      <c r="ER30" s="13">
        <f t="shared" si="15"/>
        <v>673.2</v>
      </c>
      <c r="ES30" s="13">
        <f t="shared" si="16"/>
        <v>673.2</v>
      </c>
      <c r="ET30" s="13">
        <f t="shared" si="16"/>
        <v>673.2</v>
      </c>
      <c r="EU30" s="13">
        <f t="shared" si="16"/>
        <v>673.2</v>
      </c>
      <c r="EV30" s="13">
        <f t="shared" si="16"/>
        <v>673.2</v>
      </c>
      <c r="EW30" s="13">
        <f t="shared" si="16"/>
        <v>673.2</v>
      </c>
      <c r="EX30" s="13">
        <f t="shared" si="16"/>
        <v>673.2</v>
      </c>
      <c r="EY30" s="13">
        <f t="shared" si="16"/>
        <v>673.2</v>
      </c>
      <c r="EZ30" s="13">
        <f t="shared" si="16"/>
        <v>673.2</v>
      </c>
      <c r="FA30" s="13">
        <f t="shared" si="16"/>
        <v>673.2</v>
      </c>
      <c r="FB30" s="13">
        <f t="shared" si="16"/>
        <v>673.2</v>
      </c>
      <c r="FC30" s="13">
        <f t="shared" si="16"/>
        <v>673.2</v>
      </c>
      <c r="FD30" s="13">
        <f t="shared" si="16"/>
        <v>673.2</v>
      </c>
      <c r="FE30" s="13">
        <f t="shared" si="16"/>
        <v>673.2</v>
      </c>
      <c r="FF30" s="13">
        <f t="shared" si="16"/>
        <v>673.2</v>
      </c>
      <c r="FG30" s="13">
        <f t="shared" si="16"/>
        <v>673.2</v>
      </c>
      <c r="FH30" s="13">
        <f t="shared" si="16"/>
        <v>673.2</v>
      </c>
      <c r="FI30" s="13">
        <f t="shared" si="17"/>
        <v>673.2</v>
      </c>
      <c r="FJ30" s="13">
        <f t="shared" si="17"/>
        <v>673.2</v>
      </c>
      <c r="FK30" s="13">
        <f t="shared" si="17"/>
        <v>673.2</v>
      </c>
      <c r="FL30" s="13">
        <f t="shared" si="17"/>
        <v>673.2</v>
      </c>
      <c r="FM30" s="13">
        <f t="shared" si="17"/>
        <v>673.2</v>
      </c>
      <c r="FN30" s="13">
        <f t="shared" si="17"/>
        <v>673.2</v>
      </c>
      <c r="FO30" s="13">
        <f t="shared" si="17"/>
        <v>673.2</v>
      </c>
      <c r="FP30" s="13">
        <f t="shared" si="17"/>
        <v>673.2</v>
      </c>
      <c r="FQ30" s="13">
        <f t="shared" si="17"/>
        <v>673.2</v>
      </c>
      <c r="FR30" s="13">
        <f t="shared" si="17"/>
        <v>673.2</v>
      </c>
      <c r="FS30" s="13">
        <f t="shared" si="17"/>
        <v>673.2</v>
      </c>
      <c r="FT30" s="13">
        <f t="shared" si="17"/>
        <v>673.2</v>
      </c>
    </row>
    <row r="31" spans="1:176" x14ac:dyDescent="0.55000000000000004">
      <c r="A31" s="18" t="s">
        <v>106</v>
      </c>
      <c r="B31" t="s">
        <v>69</v>
      </c>
      <c r="C31" s="13">
        <v>1</v>
      </c>
      <c r="D31" s="13">
        <v>600</v>
      </c>
      <c r="E31" s="14">
        <v>0.1</v>
      </c>
      <c r="F31" s="13">
        <f>D31+D31*E31</f>
        <v>660</v>
      </c>
      <c r="G31" s="13">
        <f t="shared" si="1"/>
        <v>660</v>
      </c>
      <c r="H31" s="15">
        <f>[1]Parameters!$N$2*F31</f>
        <v>13.200000000000001</v>
      </c>
      <c r="I31" s="18" t="s">
        <v>70</v>
      </c>
      <c r="J31" s="18" t="s">
        <v>71</v>
      </c>
      <c r="K31" s="18" t="s">
        <v>80</v>
      </c>
      <c r="L31" t="s">
        <v>75</v>
      </c>
      <c r="M31" s="11">
        <v>42736</v>
      </c>
      <c r="N31" s="11">
        <f t="shared" si="8"/>
        <v>42795</v>
      </c>
      <c r="O31" s="16"/>
      <c r="P31" s="16"/>
      <c r="Q31" s="16"/>
      <c r="R31" s="16"/>
      <c r="S31" s="16"/>
      <c r="T31" s="16"/>
      <c r="U31" s="16"/>
      <c r="V31" s="16"/>
      <c r="AM31">
        <f t="shared" si="19"/>
        <v>0</v>
      </c>
      <c r="AN31">
        <f t="shared" si="19"/>
        <v>0</v>
      </c>
      <c r="AO31" s="31">
        <f t="shared" si="19"/>
        <v>0</v>
      </c>
      <c r="AR31">
        <f t="shared" si="19"/>
        <v>0</v>
      </c>
      <c r="AS31">
        <f t="shared" si="19"/>
        <v>0</v>
      </c>
      <c r="AT31">
        <f t="shared" si="19"/>
        <v>0</v>
      </c>
      <c r="AU31">
        <f t="shared" si="19"/>
        <v>0</v>
      </c>
      <c r="AV31">
        <f t="shared" si="19"/>
        <v>0</v>
      </c>
      <c r="AW31">
        <f t="shared" si="19"/>
        <v>0</v>
      </c>
      <c r="AX31">
        <f t="shared" si="19"/>
        <v>0</v>
      </c>
      <c r="AY31">
        <f t="shared" si="19"/>
        <v>0</v>
      </c>
      <c r="AZ31">
        <f t="shared" si="19"/>
        <v>0</v>
      </c>
      <c r="BA31">
        <f t="shared" si="19"/>
        <v>1</v>
      </c>
      <c r="BB31">
        <f t="shared" si="19"/>
        <v>1</v>
      </c>
      <c r="BC31">
        <f t="shared" si="22"/>
        <v>1</v>
      </c>
      <c r="BD31">
        <f t="shared" si="22"/>
        <v>1</v>
      </c>
      <c r="BE31">
        <f t="shared" si="22"/>
        <v>1</v>
      </c>
      <c r="BF31">
        <f t="shared" si="22"/>
        <v>1</v>
      </c>
      <c r="BG31">
        <f t="shared" si="22"/>
        <v>1</v>
      </c>
      <c r="BH31">
        <f t="shared" si="22"/>
        <v>1</v>
      </c>
      <c r="BI31">
        <f t="shared" si="22"/>
        <v>1</v>
      </c>
      <c r="BJ31">
        <f t="shared" si="22"/>
        <v>1</v>
      </c>
      <c r="BK31">
        <f t="shared" si="22"/>
        <v>1</v>
      </c>
      <c r="BL31">
        <f t="shared" si="22"/>
        <v>1</v>
      </c>
      <c r="BM31">
        <f t="shared" si="22"/>
        <v>1</v>
      </c>
      <c r="BN31">
        <f t="shared" si="22"/>
        <v>1</v>
      </c>
      <c r="BO31">
        <f t="shared" si="22"/>
        <v>1</v>
      </c>
      <c r="BP31">
        <f t="shared" si="22"/>
        <v>1</v>
      </c>
      <c r="BQ31">
        <f t="shared" si="22"/>
        <v>1</v>
      </c>
      <c r="BR31">
        <f t="shared" si="20"/>
        <v>1</v>
      </c>
      <c r="BS31">
        <f t="shared" si="20"/>
        <v>1</v>
      </c>
      <c r="BT31">
        <f t="shared" si="20"/>
        <v>1</v>
      </c>
      <c r="BU31">
        <f t="shared" si="20"/>
        <v>1</v>
      </c>
      <c r="BV31">
        <f t="shared" si="20"/>
        <v>1</v>
      </c>
      <c r="BW31">
        <f t="shared" si="20"/>
        <v>1</v>
      </c>
      <c r="BX31">
        <f t="shared" si="20"/>
        <v>1</v>
      </c>
      <c r="BY31">
        <f t="shared" si="20"/>
        <v>1</v>
      </c>
      <c r="BZ31">
        <f t="shared" si="20"/>
        <v>1</v>
      </c>
      <c r="CA31">
        <f t="shared" si="20"/>
        <v>1</v>
      </c>
      <c r="CB31">
        <f t="shared" si="20"/>
        <v>1</v>
      </c>
      <c r="CC31">
        <f t="shared" si="20"/>
        <v>1</v>
      </c>
      <c r="CD31">
        <f t="shared" si="20"/>
        <v>1</v>
      </c>
      <c r="CE31">
        <f t="shared" si="20"/>
        <v>1</v>
      </c>
      <c r="CF31">
        <f t="shared" si="20"/>
        <v>1</v>
      </c>
      <c r="CG31">
        <f t="shared" si="20"/>
        <v>1</v>
      </c>
      <c r="CH31">
        <f t="shared" si="21"/>
        <v>1</v>
      </c>
      <c r="CI31">
        <f t="shared" si="21"/>
        <v>1</v>
      </c>
      <c r="CJ31">
        <f t="shared" si="21"/>
        <v>1</v>
      </c>
      <c r="CK31">
        <f t="shared" si="21"/>
        <v>1</v>
      </c>
      <c r="CL31">
        <f t="shared" si="21"/>
        <v>1</v>
      </c>
      <c r="CM31">
        <f t="shared" si="21"/>
        <v>1</v>
      </c>
      <c r="CN31">
        <f t="shared" si="21"/>
        <v>1</v>
      </c>
      <c r="CO31">
        <f t="shared" si="21"/>
        <v>1</v>
      </c>
      <c r="CP31">
        <f t="shared" si="21"/>
        <v>1</v>
      </c>
      <c r="CQ31">
        <f t="shared" si="21"/>
        <v>1</v>
      </c>
      <c r="CR31">
        <f t="shared" si="21"/>
        <v>1</v>
      </c>
      <c r="CS31">
        <f t="shared" si="21"/>
        <v>1</v>
      </c>
      <c r="CT31">
        <f t="shared" si="21"/>
        <v>1</v>
      </c>
      <c r="CX31" s="13">
        <f t="shared" si="18"/>
        <v>0</v>
      </c>
      <c r="CY31" s="13">
        <f t="shared" si="18"/>
        <v>0</v>
      </c>
      <c r="CZ31" s="13">
        <f t="shared" si="18"/>
        <v>0</v>
      </c>
      <c r="DA31" s="13">
        <f t="shared" si="18"/>
        <v>0</v>
      </c>
      <c r="DB31" s="13">
        <f t="shared" si="18"/>
        <v>0</v>
      </c>
      <c r="DC31" s="13">
        <f t="shared" si="18"/>
        <v>0</v>
      </c>
      <c r="DD31" s="13">
        <f t="shared" si="18"/>
        <v>0</v>
      </c>
      <c r="DE31" s="13">
        <f t="shared" si="18"/>
        <v>0</v>
      </c>
      <c r="DF31" s="13">
        <f t="shared" si="18"/>
        <v>0</v>
      </c>
      <c r="DG31" s="13">
        <f t="shared" si="18"/>
        <v>0</v>
      </c>
      <c r="DH31" s="13">
        <f t="shared" si="18"/>
        <v>0</v>
      </c>
      <c r="DI31" s="13">
        <f t="shared" si="18"/>
        <v>0</v>
      </c>
      <c r="DJ31" s="13">
        <f t="shared" si="18"/>
        <v>0</v>
      </c>
      <c r="DK31" s="13">
        <f t="shared" si="18"/>
        <v>0</v>
      </c>
      <c r="DL31" s="13">
        <f t="shared" si="18"/>
        <v>0</v>
      </c>
      <c r="DM31" s="13">
        <f t="shared" si="18"/>
        <v>0</v>
      </c>
      <c r="DN31" s="13">
        <f t="shared" si="14"/>
        <v>0</v>
      </c>
      <c r="DO31" s="13">
        <f t="shared" si="14"/>
        <v>0</v>
      </c>
      <c r="DP31" s="13">
        <f t="shared" si="14"/>
        <v>0</v>
      </c>
      <c r="DQ31" s="13">
        <f t="shared" si="14"/>
        <v>0</v>
      </c>
      <c r="DR31" s="13">
        <f t="shared" si="14"/>
        <v>0</v>
      </c>
      <c r="DS31" s="13">
        <f t="shared" si="14"/>
        <v>0</v>
      </c>
      <c r="DT31" s="13">
        <f t="shared" si="14"/>
        <v>0</v>
      </c>
      <c r="DU31" s="13">
        <f t="shared" si="14"/>
        <v>0</v>
      </c>
      <c r="DV31" s="13">
        <f t="shared" si="14"/>
        <v>0</v>
      </c>
      <c r="DW31" s="13">
        <f t="shared" si="14"/>
        <v>0</v>
      </c>
      <c r="DX31" s="13">
        <f t="shared" si="14"/>
        <v>0</v>
      </c>
      <c r="DY31" s="13">
        <f t="shared" si="14"/>
        <v>0</v>
      </c>
      <c r="DZ31" s="13">
        <f t="shared" si="14"/>
        <v>0</v>
      </c>
      <c r="EA31" s="13">
        <f t="shared" si="14"/>
        <v>673.2</v>
      </c>
      <c r="EB31" s="13">
        <f t="shared" si="14"/>
        <v>673.2</v>
      </c>
      <c r="EC31" s="13">
        <f t="shared" si="15"/>
        <v>673.2</v>
      </c>
      <c r="ED31" s="13">
        <f t="shared" si="15"/>
        <v>673.2</v>
      </c>
      <c r="EE31" s="13">
        <f t="shared" si="15"/>
        <v>673.2</v>
      </c>
      <c r="EF31" s="13">
        <f t="shared" si="15"/>
        <v>673.2</v>
      </c>
      <c r="EG31" s="13">
        <f t="shared" si="15"/>
        <v>673.2</v>
      </c>
      <c r="EH31" s="13">
        <f t="shared" si="15"/>
        <v>673.2</v>
      </c>
      <c r="EI31" s="13">
        <f t="shared" si="15"/>
        <v>673.2</v>
      </c>
      <c r="EJ31" s="13">
        <f t="shared" si="15"/>
        <v>673.2</v>
      </c>
      <c r="EK31" s="13">
        <f t="shared" si="15"/>
        <v>673.2</v>
      </c>
      <c r="EL31" s="13">
        <f t="shared" si="15"/>
        <v>673.2</v>
      </c>
      <c r="EM31" s="13">
        <f t="shared" si="15"/>
        <v>673.2</v>
      </c>
      <c r="EN31" s="13">
        <f t="shared" si="15"/>
        <v>673.2</v>
      </c>
      <c r="EO31" s="13">
        <f t="shared" si="15"/>
        <v>673.2</v>
      </c>
      <c r="EP31" s="13">
        <f t="shared" si="15"/>
        <v>673.2</v>
      </c>
      <c r="EQ31" s="13">
        <f t="shared" si="15"/>
        <v>673.2</v>
      </c>
      <c r="ER31" s="13">
        <f t="shared" si="15"/>
        <v>673.2</v>
      </c>
      <c r="ES31" s="13">
        <f t="shared" si="16"/>
        <v>673.2</v>
      </c>
      <c r="ET31" s="13">
        <f t="shared" si="16"/>
        <v>673.2</v>
      </c>
      <c r="EU31" s="13">
        <f t="shared" si="16"/>
        <v>673.2</v>
      </c>
      <c r="EV31" s="13">
        <f t="shared" si="16"/>
        <v>673.2</v>
      </c>
      <c r="EW31" s="13">
        <f t="shared" si="16"/>
        <v>673.2</v>
      </c>
      <c r="EX31" s="13">
        <f t="shared" si="16"/>
        <v>673.2</v>
      </c>
      <c r="EY31" s="13">
        <f t="shared" si="16"/>
        <v>673.2</v>
      </c>
      <c r="EZ31" s="13">
        <f t="shared" si="16"/>
        <v>673.2</v>
      </c>
      <c r="FA31" s="13">
        <f t="shared" si="16"/>
        <v>673.2</v>
      </c>
      <c r="FB31" s="13">
        <f t="shared" si="16"/>
        <v>673.2</v>
      </c>
      <c r="FC31" s="13">
        <f t="shared" si="16"/>
        <v>673.2</v>
      </c>
      <c r="FD31" s="13">
        <f t="shared" si="16"/>
        <v>673.2</v>
      </c>
      <c r="FE31" s="13">
        <f t="shared" si="16"/>
        <v>673.2</v>
      </c>
      <c r="FF31" s="13">
        <f t="shared" si="16"/>
        <v>673.2</v>
      </c>
      <c r="FG31" s="13">
        <f t="shared" si="16"/>
        <v>673.2</v>
      </c>
      <c r="FH31" s="13">
        <f t="shared" si="16"/>
        <v>673.2</v>
      </c>
      <c r="FI31" s="13">
        <f t="shared" si="17"/>
        <v>673.2</v>
      </c>
      <c r="FJ31" s="13">
        <f t="shared" si="17"/>
        <v>673.2</v>
      </c>
      <c r="FK31" s="13">
        <f t="shared" si="17"/>
        <v>673.2</v>
      </c>
      <c r="FL31" s="13">
        <f t="shared" si="17"/>
        <v>673.2</v>
      </c>
      <c r="FM31" s="13">
        <f t="shared" si="17"/>
        <v>673.2</v>
      </c>
      <c r="FN31" s="13">
        <f t="shared" si="17"/>
        <v>673.2</v>
      </c>
      <c r="FO31" s="13">
        <f t="shared" si="17"/>
        <v>673.2</v>
      </c>
      <c r="FP31" s="13">
        <f t="shared" si="17"/>
        <v>673.2</v>
      </c>
      <c r="FQ31" s="13">
        <f t="shared" si="17"/>
        <v>673.2</v>
      </c>
      <c r="FR31" s="13">
        <f t="shared" si="17"/>
        <v>673.2</v>
      </c>
      <c r="FS31" s="13">
        <f t="shared" si="17"/>
        <v>673.2</v>
      </c>
      <c r="FT31" s="13">
        <f t="shared" si="17"/>
        <v>673.2</v>
      </c>
    </row>
    <row r="32" spans="1:176" x14ac:dyDescent="0.55000000000000004">
      <c r="A32" s="18" t="s">
        <v>106</v>
      </c>
      <c r="B32" t="s">
        <v>69</v>
      </c>
      <c r="C32" s="13">
        <v>1</v>
      </c>
      <c r="D32" s="13">
        <v>600</v>
      </c>
      <c r="E32" s="14">
        <v>0.1</v>
      </c>
      <c r="F32" s="13">
        <f>D32+D32*E32</f>
        <v>660</v>
      </c>
      <c r="G32" s="13">
        <f t="shared" si="1"/>
        <v>660</v>
      </c>
      <c r="H32" s="15">
        <f>[1]Parameters!$N$2*F32</f>
        <v>13.200000000000001</v>
      </c>
      <c r="I32" s="18" t="s">
        <v>70</v>
      </c>
      <c r="J32" s="18" t="s">
        <v>71</v>
      </c>
      <c r="K32" s="18" t="s">
        <v>80</v>
      </c>
      <c r="L32" t="s">
        <v>75</v>
      </c>
      <c r="M32" s="11">
        <v>43101</v>
      </c>
      <c r="N32" s="11">
        <f t="shared" si="8"/>
        <v>43160</v>
      </c>
      <c r="O32" s="16"/>
      <c r="P32" s="16"/>
      <c r="Q32" s="16"/>
      <c r="R32" s="16"/>
      <c r="S32" s="16"/>
      <c r="T32" s="16"/>
      <c r="U32" s="16"/>
      <c r="V32" s="16"/>
      <c r="AM32">
        <f t="shared" si="19"/>
        <v>0</v>
      </c>
      <c r="AN32">
        <f t="shared" si="19"/>
        <v>0</v>
      </c>
      <c r="AO32" s="31">
        <f t="shared" si="19"/>
        <v>0</v>
      </c>
      <c r="AR32">
        <f t="shared" si="19"/>
        <v>0</v>
      </c>
      <c r="AS32">
        <f t="shared" si="19"/>
        <v>0</v>
      </c>
      <c r="AT32">
        <f t="shared" si="19"/>
        <v>0</v>
      </c>
      <c r="AU32">
        <f t="shared" si="19"/>
        <v>0</v>
      </c>
      <c r="AV32">
        <f t="shared" si="19"/>
        <v>0</v>
      </c>
      <c r="AW32">
        <f t="shared" si="19"/>
        <v>0</v>
      </c>
      <c r="AX32">
        <f t="shared" si="19"/>
        <v>0</v>
      </c>
      <c r="AY32">
        <f t="shared" si="19"/>
        <v>0</v>
      </c>
      <c r="AZ32">
        <f t="shared" si="19"/>
        <v>0</v>
      </c>
      <c r="BA32">
        <f t="shared" si="19"/>
        <v>0</v>
      </c>
      <c r="BB32">
        <f t="shared" si="19"/>
        <v>0</v>
      </c>
      <c r="BC32">
        <f t="shared" si="22"/>
        <v>0</v>
      </c>
      <c r="BD32">
        <f t="shared" si="22"/>
        <v>0</v>
      </c>
      <c r="BE32">
        <f t="shared" si="22"/>
        <v>0</v>
      </c>
      <c r="BF32">
        <f t="shared" si="22"/>
        <v>0</v>
      </c>
      <c r="BG32">
        <f t="shared" si="22"/>
        <v>0</v>
      </c>
      <c r="BH32">
        <f t="shared" si="22"/>
        <v>0</v>
      </c>
      <c r="BI32">
        <f t="shared" si="22"/>
        <v>0</v>
      </c>
      <c r="BJ32">
        <f t="shared" si="22"/>
        <v>0</v>
      </c>
      <c r="BK32">
        <f t="shared" si="22"/>
        <v>0</v>
      </c>
      <c r="BL32">
        <f t="shared" si="22"/>
        <v>0</v>
      </c>
      <c r="BM32">
        <f t="shared" si="22"/>
        <v>1</v>
      </c>
      <c r="BN32">
        <f t="shared" si="22"/>
        <v>1</v>
      </c>
      <c r="BO32">
        <f t="shared" si="22"/>
        <v>1</v>
      </c>
      <c r="BP32">
        <f t="shared" si="22"/>
        <v>1</v>
      </c>
      <c r="BQ32">
        <f t="shared" si="22"/>
        <v>1</v>
      </c>
      <c r="BR32">
        <f t="shared" si="20"/>
        <v>1</v>
      </c>
      <c r="BS32">
        <f t="shared" si="20"/>
        <v>1</v>
      </c>
      <c r="BT32">
        <f t="shared" si="20"/>
        <v>1</v>
      </c>
      <c r="BU32">
        <f t="shared" si="20"/>
        <v>1</v>
      </c>
      <c r="BV32">
        <f t="shared" si="20"/>
        <v>1</v>
      </c>
      <c r="BW32">
        <f t="shared" si="20"/>
        <v>1</v>
      </c>
      <c r="BX32">
        <f t="shared" si="20"/>
        <v>1</v>
      </c>
      <c r="BY32">
        <f t="shared" si="20"/>
        <v>1</v>
      </c>
      <c r="BZ32">
        <f t="shared" si="20"/>
        <v>1</v>
      </c>
      <c r="CA32">
        <f t="shared" si="20"/>
        <v>1</v>
      </c>
      <c r="CB32">
        <f t="shared" si="20"/>
        <v>1</v>
      </c>
      <c r="CC32">
        <f t="shared" si="20"/>
        <v>1</v>
      </c>
      <c r="CD32">
        <f t="shared" si="20"/>
        <v>1</v>
      </c>
      <c r="CE32">
        <f t="shared" si="20"/>
        <v>1</v>
      </c>
      <c r="CF32">
        <f t="shared" si="20"/>
        <v>1</v>
      </c>
      <c r="CG32">
        <f t="shared" si="20"/>
        <v>1</v>
      </c>
      <c r="CH32">
        <f t="shared" si="21"/>
        <v>1</v>
      </c>
      <c r="CI32">
        <f t="shared" si="21"/>
        <v>1</v>
      </c>
      <c r="CJ32">
        <f t="shared" si="21"/>
        <v>1</v>
      </c>
      <c r="CK32">
        <f t="shared" si="21"/>
        <v>1</v>
      </c>
      <c r="CL32">
        <f t="shared" si="21"/>
        <v>1</v>
      </c>
      <c r="CM32">
        <f t="shared" si="21"/>
        <v>1</v>
      </c>
      <c r="CN32">
        <f t="shared" si="21"/>
        <v>1</v>
      </c>
      <c r="CO32">
        <f t="shared" si="21"/>
        <v>1</v>
      </c>
      <c r="CP32">
        <f t="shared" si="21"/>
        <v>1</v>
      </c>
      <c r="CQ32">
        <f t="shared" si="21"/>
        <v>1</v>
      </c>
      <c r="CR32">
        <f t="shared" si="21"/>
        <v>1</v>
      </c>
      <c r="CS32">
        <f t="shared" si="21"/>
        <v>1</v>
      </c>
      <c r="CT32">
        <f t="shared" si="21"/>
        <v>1</v>
      </c>
      <c r="CX32" s="13">
        <f t="shared" si="18"/>
        <v>0</v>
      </c>
      <c r="CY32" s="13">
        <f t="shared" si="18"/>
        <v>0</v>
      </c>
      <c r="CZ32" s="13">
        <f t="shared" si="18"/>
        <v>0</v>
      </c>
      <c r="DA32" s="13">
        <f t="shared" si="18"/>
        <v>0</v>
      </c>
      <c r="DB32" s="13">
        <f t="shared" si="18"/>
        <v>0</v>
      </c>
      <c r="DC32" s="13">
        <f t="shared" si="18"/>
        <v>0</v>
      </c>
      <c r="DD32" s="13">
        <f t="shared" si="18"/>
        <v>0</v>
      </c>
      <c r="DE32" s="13">
        <f t="shared" si="18"/>
        <v>0</v>
      </c>
      <c r="DF32" s="13">
        <f t="shared" si="18"/>
        <v>0</v>
      </c>
      <c r="DG32" s="13">
        <f t="shared" si="18"/>
        <v>0</v>
      </c>
      <c r="DH32" s="13">
        <f t="shared" si="18"/>
        <v>0</v>
      </c>
      <c r="DI32" s="13">
        <f t="shared" si="18"/>
        <v>0</v>
      </c>
      <c r="DJ32" s="13">
        <f t="shared" si="18"/>
        <v>0</v>
      </c>
      <c r="DK32" s="13">
        <f t="shared" si="18"/>
        <v>0</v>
      </c>
      <c r="DL32" s="13">
        <f t="shared" si="18"/>
        <v>0</v>
      </c>
      <c r="DM32" s="13">
        <f t="shared" si="18"/>
        <v>0</v>
      </c>
      <c r="DN32" s="13">
        <f t="shared" si="14"/>
        <v>0</v>
      </c>
      <c r="DO32" s="13">
        <f t="shared" si="14"/>
        <v>0</v>
      </c>
      <c r="DP32" s="13">
        <f t="shared" si="14"/>
        <v>0</v>
      </c>
      <c r="DQ32" s="13">
        <f t="shared" si="14"/>
        <v>0</v>
      </c>
      <c r="DR32" s="13">
        <f t="shared" si="14"/>
        <v>0</v>
      </c>
      <c r="DS32" s="13">
        <f t="shared" si="14"/>
        <v>0</v>
      </c>
      <c r="DT32" s="13">
        <f t="shared" si="14"/>
        <v>0</v>
      </c>
      <c r="DU32" s="13">
        <f t="shared" si="14"/>
        <v>0</v>
      </c>
      <c r="DV32" s="13">
        <f t="shared" si="14"/>
        <v>0</v>
      </c>
      <c r="DW32" s="13">
        <f t="shared" si="14"/>
        <v>0</v>
      </c>
      <c r="DX32" s="13">
        <f t="shared" si="14"/>
        <v>0</v>
      </c>
      <c r="DY32" s="13">
        <f t="shared" si="14"/>
        <v>0</v>
      </c>
      <c r="DZ32" s="13">
        <f t="shared" si="14"/>
        <v>0</v>
      </c>
      <c r="EA32" s="13">
        <f t="shared" si="14"/>
        <v>0</v>
      </c>
      <c r="EB32" s="13">
        <f t="shared" si="14"/>
        <v>0</v>
      </c>
      <c r="EC32" s="13">
        <f t="shared" si="15"/>
        <v>0</v>
      </c>
      <c r="ED32" s="13">
        <f t="shared" si="15"/>
        <v>0</v>
      </c>
      <c r="EE32" s="13">
        <f t="shared" si="15"/>
        <v>0</v>
      </c>
      <c r="EF32" s="13">
        <f t="shared" si="15"/>
        <v>0</v>
      </c>
      <c r="EG32" s="13">
        <f t="shared" si="15"/>
        <v>0</v>
      </c>
      <c r="EH32" s="13">
        <f t="shared" si="15"/>
        <v>0</v>
      </c>
      <c r="EI32" s="13">
        <f t="shared" si="15"/>
        <v>0</v>
      </c>
      <c r="EJ32" s="13">
        <f t="shared" si="15"/>
        <v>0</v>
      </c>
      <c r="EK32" s="13">
        <f t="shared" si="15"/>
        <v>0</v>
      </c>
      <c r="EL32" s="13">
        <f t="shared" si="15"/>
        <v>0</v>
      </c>
      <c r="EM32" s="13">
        <f t="shared" si="15"/>
        <v>673.2</v>
      </c>
      <c r="EN32" s="13">
        <f t="shared" si="15"/>
        <v>673.2</v>
      </c>
      <c r="EO32" s="13">
        <f t="shared" si="15"/>
        <v>673.2</v>
      </c>
      <c r="EP32" s="13">
        <f t="shared" si="15"/>
        <v>673.2</v>
      </c>
      <c r="EQ32" s="13">
        <f t="shared" ref="EQ32:FF48" si="23">($F32+$H32)*BQ32</f>
        <v>673.2</v>
      </c>
      <c r="ER32" s="13">
        <f t="shared" si="23"/>
        <v>673.2</v>
      </c>
      <c r="ES32" s="13">
        <f t="shared" si="16"/>
        <v>673.2</v>
      </c>
      <c r="ET32" s="13">
        <f t="shared" si="16"/>
        <v>673.2</v>
      </c>
      <c r="EU32" s="13">
        <f t="shared" si="16"/>
        <v>673.2</v>
      </c>
      <c r="EV32" s="13">
        <f t="shared" si="16"/>
        <v>673.2</v>
      </c>
      <c r="EW32" s="13">
        <f t="shared" si="16"/>
        <v>673.2</v>
      </c>
      <c r="EX32" s="13">
        <f t="shared" si="16"/>
        <v>673.2</v>
      </c>
      <c r="EY32" s="13">
        <f t="shared" si="16"/>
        <v>673.2</v>
      </c>
      <c r="EZ32" s="13">
        <f t="shared" si="16"/>
        <v>673.2</v>
      </c>
      <c r="FA32" s="13">
        <f t="shared" si="16"/>
        <v>673.2</v>
      </c>
      <c r="FB32" s="13">
        <f t="shared" si="16"/>
        <v>673.2</v>
      </c>
      <c r="FC32" s="13">
        <f t="shared" si="16"/>
        <v>673.2</v>
      </c>
      <c r="FD32" s="13">
        <f t="shared" si="16"/>
        <v>673.2</v>
      </c>
      <c r="FE32" s="13">
        <f t="shared" si="16"/>
        <v>673.2</v>
      </c>
      <c r="FF32" s="13">
        <f t="shared" si="16"/>
        <v>673.2</v>
      </c>
      <c r="FG32" s="13">
        <f t="shared" ref="FG32:FT51" si="24">($F32+$H32)*CG32</f>
        <v>673.2</v>
      </c>
      <c r="FH32" s="13">
        <f t="shared" si="24"/>
        <v>673.2</v>
      </c>
      <c r="FI32" s="13">
        <f t="shared" si="17"/>
        <v>673.2</v>
      </c>
      <c r="FJ32" s="13">
        <f t="shared" si="17"/>
        <v>673.2</v>
      </c>
      <c r="FK32" s="13">
        <f t="shared" si="17"/>
        <v>673.2</v>
      </c>
      <c r="FL32" s="13">
        <f t="shared" si="17"/>
        <v>673.2</v>
      </c>
      <c r="FM32" s="13">
        <f t="shared" si="17"/>
        <v>673.2</v>
      </c>
      <c r="FN32" s="13">
        <f t="shared" si="17"/>
        <v>673.2</v>
      </c>
      <c r="FO32" s="13">
        <f t="shared" si="17"/>
        <v>673.2</v>
      </c>
      <c r="FP32" s="13">
        <f t="shared" si="17"/>
        <v>673.2</v>
      </c>
      <c r="FQ32" s="13">
        <f t="shared" si="17"/>
        <v>673.2</v>
      </c>
      <c r="FR32" s="13">
        <f t="shared" si="17"/>
        <v>673.2</v>
      </c>
      <c r="FS32" s="13">
        <f t="shared" si="17"/>
        <v>673.2</v>
      </c>
      <c r="FT32" s="13">
        <f t="shared" si="17"/>
        <v>673.2</v>
      </c>
    </row>
    <row r="33" spans="1:176" ht="15" customHeight="1" x14ac:dyDescent="0.55000000000000004">
      <c r="A33" s="18" t="s">
        <v>107</v>
      </c>
      <c r="B33" t="s">
        <v>69</v>
      </c>
      <c r="C33" s="13">
        <v>1</v>
      </c>
      <c r="D33" s="13">
        <v>1500</v>
      </c>
      <c r="E33" s="14">
        <v>0.2</v>
      </c>
      <c r="F33" s="13">
        <f t="shared" si="0"/>
        <v>1800</v>
      </c>
      <c r="G33" s="13">
        <f t="shared" si="1"/>
        <v>1800</v>
      </c>
      <c r="H33" s="15">
        <f>[1]Parameters!$N$2*F33</f>
        <v>36</v>
      </c>
      <c r="I33" s="18" t="s">
        <v>70</v>
      </c>
      <c r="J33" s="18" t="s">
        <v>71</v>
      </c>
      <c r="K33" s="18" t="s">
        <v>80</v>
      </c>
      <c r="L33" t="s">
        <v>92</v>
      </c>
      <c r="M33" s="11">
        <v>42522</v>
      </c>
      <c r="N33" s="11">
        <f t="shared" si="8"/>
        <v>42583</v>
      </c>
      <c r="O33" s="16"/>
      <c r="P33" s="16"/>
      <c r="Q33" s="16"/>
      <c r="R33" s="16"/>
      <c r="S33" s="16"/>
      <c r="T33" s="16"/>
      <c r="U33" s="16"/>
      <c r="V33" s="16"/>
      <c r="AM33">
        <f t="shared" si="19"/>
        <v>0</v>
      </c>
      <c r="AN33">
        <f t="shared" si="19"/>
        <v>0</v>
      </c>
      <c r="AO33" s="31">
        <f t="shared" si="19"/>
        <v>0</v>
      </c>
      <c r="AR33">
        <f t="shared" si="19"/>
        <v>0</v>
      </c>
      <c r="AS33">
        <f t="shared" si="19"/>
        <v>0</v>
      </c>
      <c r="AT33">
        <f t="shared" si="19"/>
        <v>1</v>
      </c>
      <c r="AU33">
        <f t="shared" si="19"/>
        <v>1</v>
      </c>
      <c r="AV33">
        <f t="shared" si="19"/>
        <v>1</v>
      </c>
      <c r="AW33">
        <f t="shared" si="19"/>
        <v>1</v>
      </c>
      <c r="AX33">
        <f t="shared" si="19"/>
        <v>1</v>
      </c>
      <c r="AY33">
        <f t="shared" si="19"/>
        <v>1</v>
      </c>
      <c r="AZ33">
        <f t="shared" si="19"/>
        <v>1</v>
      </c>
      <c r="BA33">
        <f t="shared" si="19"/>
        <v>1</v>
      </c>
      <c r="BB33">
        <f t="shared" si="19"/>
        <v>1</v>
      </c>
      <c r="BC33">
        <f t="shared" si="22"/>
        <v>1</v>
      </c>
      <c r="BD33">
        <f t="shared" si="22"/>
        <v>1</v>
      </c>
      <c r="BE33">
        <f t="shared" si="22"/>
        <v>1</v>
      </c>
      <c r="BF33">
        <f t="shared" si="22"/>
        <v>1</v>
      </c>
      <c r="BG33">
        <f t="shared" si="22"/>
        <v>1</v>
      </c>
      <c r="BH33">
        <f t="shared" si="22"/>
        <v>1</v>
      </c>
      <c r="BI33">
        <f t="shared" si="22"/>
        <v>1</v>
      </c>
      <c r="BJ33">
        <f t="shared" si="22"/>
        <v>1</v>
      </c>
      <c r="BK33">
        <f t="shared" si="22"/>
        <v>1</v>
      </c>
      <c r="BL33">
        <f t="shared" si="22"/>
        <v>1</v>
      </c>
      <c r="BM33">
        <f t="shared" si="22"/>
        <v>1</v>
      </c>
      <c r="BN33">
        <f t="shared" si="22"/>
        <v>1</v>
      </c>
      <c r="BO33">
        <f t="shared" si="22"/>
        <v>1</v>
      </c>
      <c r="BP33">
        <f t="shared" si="22"/>
        <v>1</v>
      </c>
      <c r="BQ33">
        <f t="shared" si="22"/>
        <v>1</v>
      </c>
      <c r="BR33">
        <f t="shared" si="20"/>
        <v>1</v>
      </c>
      <c r="BS33">
        <f t="shared" si="20"/>
        <v>1</v>
      </c>
      <c r="BT33">
        <f t="shared" si="20"/>
        <v>1</v>
      </c>
      <c r="BU33">
        <f t="shared" si="20"/>
        <v>1</v>
      </c>
      <c r="BV33">
        <f t="shared" si="20"/>
        <v>1</v>
      </c>
      <c r="BW33">
        <f t="shared" si="20"/>
        <v>1</v>
      </c>
      <c r="BX33">
        <f t="shared" si="20"/>
        <v>1</v>
      </c>
      <c r="BY33">
        <f t="shared" si="20"/>
        <v>1</v>
      </c>
      <c r="BZ33">
        <f t="shared" si="20"/>
        <v>1</v>
      </c>
      <c r="CA33">
        <f t="shared" si="20"/>
        <v>1</v>
      </c>
      <c r="CB33">
        <f t="shared" si="20"/>
        <v>1</v>
      </c>
      <c r="CC33">
        <f t="shared" si="20"/>
        <v>1</v>
      </c>
      <c r="CD33">
        <f t="shared" si="20"/>
        <v>1</v>
      </c>
      <c r="CE33">
        <f t="shared" si="20"/>
        <v>1</v>
      </c>
      <c r="CF33">
        <f t="shared" si="20"/>
        <v>1</v>
      </c>
      <c r="CG33">
        <f t="shared" si="20"/>
        <v>1</v>
      </c>
      <c r="CH33">
        <f t="shared" si="21"/>
        <v>1</v>
      </c>
      <c r="CI33">
        <f t="shared" si="21"/>
        <v>1</v>
      </c>
      <c r="CJ33">
        <f t="shared" si="21"/>
        <v>1</v>
      </c>
      <c r="CK33">
        <f t="shared" si="21"/>
        <v>1</v>
      </c>
      <c r="CL33">
        <f t="shared" si="21"/>
        <v>1</v>
      </c>
      <c r="CM33">
        <f t="shared" si="21"/>
        <v>1</v>
      </c>
      <c r="CN33">
        <f t="shared" si="21"/>
        <v>1</v>
      </c>
      <c r="CO33">
        <f t="shared" si="21"/>
        <v>1</v>
      </c>
      <c r="CP33">
        <f t="shared" si="21"/>
        <v>1</v>
      </c>
      <c r="CQ33">
        <f t="shared" si="21"/>
        <v>1</v>
      </c>
      <c r="CR33">
        <f t="shared" si="21"/>
        <v>1</v>
      </c>
      <c r="CS33">
        <f t="shared" si="21"/>
        <v>1</v>
      </c>
      <c r="CT33">
        <f t="shared" si="21"/>
        <v>1</v>
      </c>
      <c r="CX33" s="13">
        <f t="shared" ref="CX33:DM48" si="25">($F33+$H33)*X33</f>
        <v>0</v>
      </c>
      <c r="CY33" s="13">
        <f t="shared" si="25"/>
        <v>0</v>
      </c>
      <c r="CZ33" s="13">
        <f t="shared" si="25"/>
        <v>0</v>
      </c>
      <c r="DA33" s="13">
        <f t="shared" si="25"/>
        <v>0</v>
      </c>
      <c r="DB33" s="13">
        <f t="shared" si="25"/>
        <v>0</v>
      </c>
      <c r="DC33" s="13">
        <f t="shared" si="25"/>
        <v>0</v>
      </c>
      <c r="DD33" s="13">
        <f t="shared" si="25"/>
        <v>0</v>
      </c>
      <c r="DE33" s="13">
        <f t="shared" si="25"/>
        <v>0</v>
      </c>
      <c r="DF33" s="13">
        <f t="shared" si="25"/>
        <v>0</v>
      </c>
      <c r="DG33" s="13">
        <f t="shared" si="25"/>
        <v>0</v>
      </c>
      <c r="DH33" s="13">
        <f t="shared" si="25"/>
        <v>0</v>
      </c>
      <c r="DI33" s="13">
        <f t="shared" si="25"/>
        <v>0</v>
      </c>
      <c r="DJ33" s="13">
        <f t="shared" si="25"/>
        <v>0</v>
      </c>
      <c r="DK33" s="13">
        <f t="shared" si="25"/>
        <v>0</v>
      </c>
      <c r="DL33" s="13">
        <f t="shared" si="25"/>
        <v>0</v>
      </c>
      <c r="DM33" s="13">
        <f t="shared" si="25"/>
        <v>0</v>
      </c>
      <c r="DN33" s="13">
        <f t="shared" ref="DN33:EC48" si="26">($F33+$H33)*AN33</f>
        <v>0</v>
      </c>
      <c r="DO33" s="13">
        <f t="shared" si="26"/>
        <v>0</v>
      </c>
      <c r="DP33" s="13">
        <f t="shared" si="26"/>
        <v>0</v>
      </c>
      <c r="DQ33" s="13">
        <f t="shared" si="26"/>
        <v>0</v>
      </c>
      <c r="DR33" s="13">
        <f t="shared" si="26"/>
        <v>0</v>
      </c>
      <c r="DS33" s="13">
        <f t="shared" si="26"/>
        <v>0</v>
      </c>
      <c r="DT33" s="13">
        <f t="shared" si="26"/>
        <v>1836</v>
      </c>
      <c r="DU33" s="13">
        <f t="shared" si="26"/>
        <v>1836</v>
      </c>
      <c r="DV33" s="13">
        <f t="shared" si="26"/>
        <v>1836</v>
      </c>
      <c r="DW33" s="13">
        <f t="shared" si="26"/>
        <v>1836</v>
      </c>
      <c r="DX33" s="13">
        <f t="shared" si="26"/>
        <v>1836</v>
      </c>
      <c r="DY33" s="13">
        <f t="shared" si="26"/>
        <v>1836</v>
      </c>
      <c r="DZ33" s="13">
        <f t="shared" si="26"/>
        <v>1836</v>
      </c>
      <c r="EA33" s="13">
        <f t="shared" si="26"/>
        <v>1836</v>
      </c>
      <c r="EB33" s="13">
        <f t="shared" si="26"/>
        <v>1836</v>
      </c>
      <c r="EC33" s="13">
        <f t="shared" si="26"/>
        <v>1836</v>
      </c>
      <c r="ED33" s="13">
        <f t="shared" ref="ED33:ES51" si="27">($F33+$H33)*BD33</f>
        <v>1836</v>
      </c>
      <c r="EE33" s="13">
        <f t="shared" si="27"/>
        <v>1836</v>
      </c>
      <c r="EF33" s="13">
        <f t="shared" si="27"/>
        <v>1836</v>
      </c>
      <c r="EG33" s="13">
        <f t="shared" si="27"/>
        <v>1836</v>
      </c>
      <c r="EH33" s="13">
        <f t="shared" si="27"/>
        <v>1836</v>
      </c>
      <c r="EI33" s="13">
        <f t="shared" si="27"/>
        <v>1836</v>
      </c>
      <c r="EJ33" s="13">
        <f t="shared" si="27"/>
        <v>1836</v>
      </c>
      <c r="EK33" s="13">
        <f t="shared" si="27"/>
        <v>1836</v>
      </c>
      <c r="EL33" s="13">
        <f t="shared" si="27"/>
        <v>1836</v>
      </c>
      <c r="EM33" s="13">
        <f t="shared" si="27"/>
        <v>1836</v>
      </c>
      <c r="EN33" s="13">
        <f t="shared" si="27"/>
        <v>1836</v>
      </c>
      <c r="EO33" s="13">
        <f t="shared" si="27"/>
        <v>1836</v>
      </c>
      <c r="EP33" s="13">
        <f t="shared" si="27"/>
        <v>1836</v>
      </c>
      <c r="EQ33" s="13">
        <f t="shared" si="23"/>
        <v>1836</v>
      </c>
      <c r="ER33" s="13">
        <f t="shared" si="23"/>
        <v>1836</v>
      </c>
      <c r="ES33" s="13">
        <f t="shared" si="23"/>
        <v>1836</v>
      </c>
      <c r="ET33" s="13">
        <f t="shared" si="23"/>
        <v>1836</v>
      </c>
      <c r="EU33" s="13">
        <f t="shared" si="23"/>
        <v>1836</v>
      </c>
      <c r="EV33" s="13">
        <f t="shared" si="23"/>
        <v>1836</v>
      </c>
      <c r="EW33" s="13">
        <f t="shared" si="23"/>
        <v>1836</v>
      </c>
      <c r="EX33" s="13">
        <f t="shared" si="23"/>
        <v>1836</v>
      </c>
      <c r="EY33" s="13">
        <f t="shared" si="23"/>
        <v>1836</v>
      </c>
      <c r="EZ33" s="13">
        <f t="shared" si="23"/>
        <v>1836</v>
      </c>
      <c r="FA33" s="13">
        <f t="shared" si="23"/>
        <v>1836</v>
      </c>
      <c r="FB33" s="13">
        <f t="shared" si="23"/>
        <v>1836</v>
      </c>
      <c r="FC33" s="13">
        <f t="shared" si="23"/>
        <v>1836</v>
      </c>
      <c r="FD33" s="13">
        <f t="shared" si="23"/>
        <v>1836</v>
      </c>
      <c r="FE33" s="13">
        <f t="shared" si="23"/>
        <v>1836</v>
      </c>
      <c r="FF33" s="13">
        <f t="shared" si="23"/>
        <v>1836</v>
      </c>
      <c r="FG33" s="13">
        <f t="shared" si="24"/>
        <v>1836</v>
      </c>
      <c r="FH33" s="13">
        <f t="shared" si="24"/>
        <v>1836</v>
      </c>
      <c r="FI33" s="13">
        <f t="shared" si="24"/>
        <v>1836</v>
      </c>
      <c r="FJ33" s="13">
        <f t="shared" si="24"/>
        <v>1836</v>
      </c>
      <c r="FK33" s="13">
        <f t="shared" si="24"/>
        <v>1836</v>
      </c>
      <c r="FL33" s="13">
        <f t="shared" si="24"/>
        <v>1836</v>
      </c>
      <c r="FM33" s="13">
        <f t="shared" si="24"/>
        <v>1836</v>
      </c>
      <c r="FN33" s="13">
        <f t="shared" si="24"/>
        <v>1836</v>
      </c>
      <c r="FO33" s="13">
        <f t="shared" si="24"/>
        <v>1836</v>
      </c>
      <c r="FP33" s="13">
        <f t="shared" si="24"/>
        <v>1836</v>
      </c>
      <c r="FQ33" s="13">
        <f t="shared" si="24"/>
        <v>1836</v>
      </c>
      <c r="FR33" s="13">
        <f t="shared" si="24"/>
        <v>1836</v>
      </c>
      <c r="FS33" s="13">
        <f t="shared" si="24"/>
        <v>1836</v>
      </c>
      <c r="FT33" s="13">
        <f t="shared" si="24"/>
        <v>1836</v>
      </c>
    </row>
    <row r="34" spans="1:176" ht="15" customHeight="1" x14ac:dyDescent="0.55000000000000004">
      <c r="A34" s="18" t="s">
        <v>107</v>
      </c>
      <c r="B34" t="s">
        <v>69</v>
      </c>
      <c r="C34" s="13">
        <v>1</v>
      </c>
      <c r="D34" s="13">
        <v>1500</v>
      </c>
      <c r="E34" s="14">
        <v>0.2</v>
      </c>
      <c r="F34" s="13">
        <f>D34+D34*E34</f>
        <v>1800</v>
      </c>
      <c r="G34" s="13">
        <f t="shared" si="1"/>
        <v>1800</v>
      </c>
      <c r="H34" s="15">
        <f>[1]Parameters!$N$2*F34</f>
        <v>36</v>
      </c>
      <c r="I34" s="18" t="s">
        <v>70</v>
      </c>
      <c r="J34" s="18" t="s">
        <v>71</v>
      </c>
      <c r="K34" s="18" t="s">
        <v>80</v>
      </c>
      <c r="L34" t="s">
        <v>92</v>
      </c>
      <c r="M34" s="11">
        <v>42736</v>
      </c>
      <c r="N34" s="11">
        <f t="shared" si="8"/>
        <v>42795</v>
      </c>
      <c r="O34" s="16"/>
      <c r="P34" s="16"/>
      <c r="Q34" s="16"/>
      <c r="R34" s="16"/>
      <c r="S34" s="16"/>
      <c r="T34" s="16"/>
      <c r="U34" s="16"/>
      <c r="V34" s="16"/>
      <c r="AM34">
        <f t="shared" ref="AM34:BB49" si="28">IF(EOMONTH(AM$1,0)&gt;$N34,$C34,0)</f>
        <v>0</v>
      </c>
      <c r="AN34">
        <f t="shared" si="28"/>
        <v>0</v>
      </c>
      <c r="AO34" s="31">
        <f t="shared" si="28"/>
        <v>0</v>
      </c>
      <c r="AR34">
        <f t="shared" si="28"/>
        <v>0</v>
      </c>
      <c r="AS34">
        <f t="shared" si="28"/>
        <v>0</v>
      </c>
      <c r="AT34">
        <f t="shared" si="28"/>
        <v>0</v>
      </c>
      <c r="AU34">
        <f t="shared" si="28"/>
        <v>0</v>
      </c>
      <c r="AV34">
        <f t="shared" si="28"/>
        <v>0</v>
      </c>
      <c r="AW34">
        <f t="shared" si="28"/>
        <v>0</v>
      </c>
      <c r="AX34">
        <f t="shared" si="28"/>
        <v>0</v>
      </c>
      <c r="AY34">
        <f t="shared" si="28"/>
        <v>0</v>
      </c>
      <c r="AZ34">
        <f t="shared" si="28"/>
        <v>0</v>
      </c>
      <c r="BA34">
        <f t="shared" si="28"/>
        <v>1</v>
      </c>
      <c r="BB34">
        <f t="shared" si="28"/>
        <v>1</v>
      </c>
      <c r="BC34">
        <f t="shared" si="22"/>
        <v>1</v>
      </c>
      <c r="BD34">
        <f t="shared" si="22"/>
        <v>1</v>
      </c>
      <c r="BE34">
        <f t="shared" si="22"/>
        <v>1</v>
      </c>
      <c r="BF34">
        <f t="shared" si="22"/>
        <v>1</v>
      </c>
      <c r="BG34">
        <f t="shared" si="22"/>
        <v>1</v>
      </c>
      <c r="BH34">
        <f t="shared" si="22"/>
        <v>1</v>
      </c>
      <c r="BI34">
        <f t="shared" si="22"/>
        <v>1</v>
      </c>
      <c r="BJ34">
        <f t="shared" si="22"/>
        <v>1</v>
      </c>
      <c r="BK34">
        <f t="shared" si="22"/>
        <v>1</v>
      </c>
      <c r="BL34">
        <f t="shared" si="22"/>
        <v>1</v>
      </c>
      <c r="BM34">
        <f t="shared" si="22"/>
        <v>1</v>
      </c>
      <c r="BN34">
        <f t="shared" si="22"/>
        <v>1</v>
      </c>
      <c r="BO34">
        <f t="shared" si="22"/>
        <v>1</v>
      </c>
      <c r="BP34">
        <f t="shared" si="22"/>
        <v>1</v>
      </c>
      <c r="BQ34">
        <f t="shared" si="22"/>
        <v>1</v>
      </c>
      <c r="BR34">
        <f t="shared" si="20"/>
        <v>1</v>
      </c>
      <c r="BS34">
        <f t="shared" si="20"/>
        <v>1</v>
      </c>
      <c r="BT34">
        <f t="shared" si="20"/>
        <v>1</v>
      </c>
      <c r="BU34">
        <f t="shared" si="20"/>
        <v>1</v>
      </c>
      <c r="BV34">
        <f t="shared" si="20"/>
        <v>1</v>
      </c>
      <c r="BW34">
        <f t="shared" si="20"/>
        <v>1</v>
      </c>
      <c r="BX34">
        <f t="shared" si="20"/>
        <v>1</v>
      </c>
      <c r="BY34">
        <f t="shared" si="20"/>
        <v>1</v>
      </c>
      <c r="BZ34">
        <f t="shared" si="20"/>
        <v>1</v>
      </c>
      <c r="CA34">
        <f t="shared" si="20"/>
        <v>1</v>
      </c>
      <c r="CB34">
        <f t="shared" si="20"/>
        <v>1</v>
      </c>
      <c r="CC34">
        <f t="shared" si="20"/>
        <v>1</v>
      </c>
      <c r="CD34">
        <f t="shared" si="20"/>
        <v>1</v>
      </c>
      <c r="CE34">
        <f t="shared" si="20"/>
        <v>1</v>
      </c>
      <c r="CF34">
        <f t="shared" si="20"/>
        <v>1</v>
      </c>
      <c r="CG34">
        <f t="shared" si="20"/>
        <v>1</v>
      </c>
      <c r="CH34">
        <f t="shared" si="21"/>
        <v>1</v>
      </c>
      <c r="CI34">
        <f t="shared" si="21"/>
        <v>1</v>
      </c>
      <c r="CJ34">
        <f t="shared" si="21"/>
        <v>1</v>
      </c>
      <c r="CK34">
        <f t="shared" si="21"/>
        <v>1</v>
      </c>
      <c r="CL34">
        <f t="shared" si="21"/>
        <v>1</v>
      </c>
      <c r="CM34">
        <f t="shared" si="21"/>
        <v>1</v>
      </c>
      <c r="CN34">
        <f t="shared" si="21"/>
        <v>1</v>
      </c>
      <c r="CO34">
        <f t="shared" si="21"/>
        <v>1</v>
      </c>
      <c r="CP34">
        <f t="shared" si="21"/>
        <v>1</v>
      </c>
      <c r="CQ34">
        <f t="shared" si="21"/>
        <v>1</v>
      </c>
      <c r="CR34">
        <f t="shared" si="21"/>
        <v>1</v>
      </c>
      <c r="CS34">
        <f t="shared" si="21"/>
        <v>1</v>
      </c>
      <c r="CT34">
        <f t="shared" si="21"/>
        <v>1</v>
      </c>
      <c r="CX34" s="13">
        <f t="shared" si="25"/>
        <v>0</v>
      </c>
      <c r="CY34" s="13">
        <f t="shared" si="25"/>
        <v>0</v>
      </c>
      <c r="CZ34" s="13">
        <f t="shared" si="25"/>
        <v>0</v>
      </c>
      <c r="DA34" s="13">
        <f t="shared" si="25"/>
        <v>0</v>
      </c>
      <c r="DB34" s="13">
        <f t="shared" si="25"/>
        <v>0</v>
      </c>
      <c r="DC34" s="13">
        <f t="shared" si="25"/>
        <v>0</v>
      </c>
      <c r="DD34" s="13">
        <f t="shared" si="25"/>
        <v>0</v>
      </c>
      <c r="DE34" s="13">
        <f t="shared" si="25"/>
        <v>0</v>
      </c>
      <c r="DF34" s="13">
        <f t="shared" si="25"/>
        <v>0</v>
      </c>
      <c r="DG34" s="13">
        <f t="shared" si="25"/>
        <v>0</v>
      </c>
      <c r="DH34" s="13">
        <f t="shared" si="25"/>
        <v>0</v>
      </c>
      <c r="DI34" s="13">
        <f t="shared" si="25"/>
        <v>0</v>
      </c>
      <c r="DJ34" s="13">
        <f t="shared" si="25"/>
        <v>0</v>
      </c>
      <c r="DK34" s="13">
        <f t="shared" si="25"/>
        <v>0</v>
      </c>
      <c r="DL34" s="13">
        <f t="shared" si="25"/>
        <v>0</v>
      </c>
      <c r="DM34" s="13">
        <f t="shared" si="25"/>
        <v>0</v>
      </c>
      <c r="DN34" s="13">
        <f t="shared" si="26"/>
        <v>0</v>
      </c>
      <c r="DO34" s="13">
        <f t="shared" si="26"/>
        <v>0</v>
      </c>
      <c r="DP34" s="13">
        <f t="shared" si="26"/>
        <v>0</v>
      </c>
      <c r="DQ34" s="13">
        <f t="shared" si="26"/>
        <v>0</v>
      </c>
      <c r="DR34" s="13">
        <f t="shared" si="26"/>
        <v>0</v>
      </c>
      <c r="DS34" s="13">
        <f t="shared" si="26"/>
        <v>0</v>
      </c>
      <c r="DT34" s="13">
        <f t="shared" si="26"/>
        <v>0</v>
      </c>
      <c r="DU34" s="13">
        <f t="shared" si="26"/>
        <v>0</v>
      </c>
      <c r="DV34" s="13">
        <f t="shared" si="26"/>
        <v>0</v>
      </c>
      <c r="DW34" s="13">
        <f t="shared" si="26"/>
        <v>0</v>
      </c>
      <c r="DX34" s="13">
        <f t="shared" si="26"/>
        <v>0</v>
      </c>
      <c r="DY34" s="13">
        <f t="shared" si="26"/>
        <v>0</v>
      </c>
      <c r="DZ34" s="13">
        <f t="shared" si="26"/>
        <v>0</v>
      </c>
      <c r="EA34" s="13">
        <f t="shared" si="26"/>
        <v>1836</v>
      </c>
      <c r="EB34" s="13">
        <f t="shared" si="26"/>
        <v>1836</v>
      </c>
      <c r="EC34" s="13">
        <f t="shared" si="26"/>
        <v>1836</v>
      </c>
      <c r="ED34" s="13">
        <f t="shared" si="27"/>
        <v>1836</v>
      </c>
      <c r="EE34" s="13">
        <f t="shared" si="27"/>
        <v>1836</v>
      </c>
      <c r="EF34" s="13">
        <f t="shared" si="27"/>
        <v>1836</v>
      </c>
      <c r="EG34" s="13">
        <f t="shared" si="27"/>
        <v>1836</v>
      </c>
      <c r="EH34" s="13">
        <f t="shared" si="27"/>
        <v>1836</v>
      </c>
      <c r="EI34" s="13">
        <f t="shared" si="27"/>
        <v>1836</v>
      </c>
      <c r="EJ34" s="13">
        <f t="shared" si="27"/>
        <v>1836</v>
      </c>
      <c r="EK34" s="13">
        <f t="shared" si="27"/>
        <v>1836</v>
      </c>
      <c r="EL34" s="13">
        <f t="shared" si="27"/>
        <v>1836</v>
      </c>
      <c r="EM34" s="13">
        <f t="shared" si="27"/>
        <v>1836</v>
      </c>
      <c r="EN34" s="13">
        <f t="shared" si="27"/>
        <v>1836</v>
      </c>
      <c r="EO34" s="13">
        <f t="shared" si="27"/>
        <v>1836</v>
      </c>
      <c r="EP34" s="13">
        <f t="shared" si="27"/>
        <v>1836</v>
      </c>
      <c r="EQ34" s="13">
        <f t="shared" si="23"/>
        <v>1836</v>
      </c>
      <c r="ER34" s="13">
        <f t="shared" si="23"/>
        <v>1836</v>
      </c>
      <c r="ES34" s="13">
        <f t="shared" si="23"/>
        <v>1836</v>
      </c>
      <c r="ET34" s="13">
        <f t="shared" si="23"/>
        <v>1836</v>
      </c>
      <c r="EU34" s="13">
        <f t="shared" si="23"/>
        <v>1836</v>
      </c>
      <c r="EV34" s="13">
        <f t="shared" si="23"/>
        <v>1836</v>
      </c>
      <c r="EW34" s="13">
        <f t="shared" si="23"/>
        <v>1836</v>
      </c>
      <c r="EX34" s="13">
        <f t="shared" si="23"/>
        <v>1836</v>
      </c>
      <c r="EY34" s="13">
        <f t="shared" si="23"/>
        <v>1836</v>
      </c>
      <c r="EZ34" s="13">
        <f t="shared" si="23"/>
        <v>1836</v>
      </c>
      <c r="FA34" s="13">
        <f t="shared" si="23"/>
        <v>1836</v>
      </c>
      <c r="FB34" s="13">
        <f t="shared" si="23"/>
        <v>1836</v>
      </c>
      <c r="FC34" s="13">
        <f t="shared" si="23"/>
        <v>1836</v>
      </c>
      <c r="FD34" s="13">
        <f t="shared" si="23"/>
        <v>1836</v>
      </c>
      <c r="FE34" s="13">
        <f t="shared" si="23"/>
        <v>1836</v>
      </c>
      <c r="FF34" s="13">
        <f t="shared" si="23"/>
        <v>1836</v>
      </c>
      <c r="FG34" s="13">
        <f t="shared" si="24"/>
        <v>1836</v>
      </c>
      <c r="FH34" s="13">
        <f t="shared" si="24"/>
        <v>1836</v>
      </c>
      <c r="FI34" s="13">
        <f t="shared" si="24"/>
        <v>1836</v>
      </c>
      <c r="FJ34" s="13">
        <f t="shared" si="24"/>
        <v>1836</v>
      </c>
      <c r="FK34" s="13">
        <f t="shared" si="24"/>
        <v>1836</v>
      </c>
      <c r="FL34" s="13">
        <f t="shared" si="24"/>
        <v>1836</v>
      </c>
      <c r="FM34" s="13">
        <f t="shared" si="24"/>
        <v>1836</v>
      </c>
      <c r="FN34" s="13">
        <f t="shared" si="24"/>
        <v>1836</v>
      </c>
      <c r="FO34" s="13">
        <f t="shared" si="24"/>
        <v>1836</v>
      </c>
      <c r="FP34" s="13">
        <f t="shared" si="24"/>
        <v>1836</v>
      </c>
      <c r="FQ34" s="13">
        <f t="shared" si="24"/>
        <v>1836</v>
      </c>
      <c r="FR34" s="13">
        <f t="shared" si="24"/>
        <v>1836</v>
      </c>
      <c r="FS34" s="13">
        <f t="shared" si="24"/>
        <v>1836</v>
      </c>
      <c r="FT34" s="13">
        <f t="shared" si="24"/>
        <v>1836</v>
      </c>
    </row>
    <row r="35" spans="1:176" ht="15" customHeight="1" x14ac:dyDescent="0.55000000000000004">
      <c r="A35" s="18" t="s">
        <v>107</v>
      </c>
      <c r="B35" t="s">
        <v>69</v>
      </c>
      <c r="C35" s="13">
        <v>1</v>
      </c>
      <c r="D35" s="13">
        <v>1500</v>
      </c>
      <c r="E35" s="14">
        <v>0.2</v>
      </c>
      <c r="F35" s="13">
        <f>D35+D35*E35</f>
        <v>1800</v>
      </c>
      <c r="G35" s="13">
        <f t="shared" si="1"/>
        <v>1800</v>
      </c>
      <c r="H35" s="15">
        <f>[1]Parameters!$N$2*F35</f>
        <v>36</v>
      </c>
      <c r="I35" s="18" t="s">
        <v>70</v>
      </c>
      <c r="J35" s="18" t="s">
        <v>71</v>
      </c>
      <c r="K35" s="18" t="s">
        <v>80</v>
      </c>
      <c r="L35" t="s">
        <v>92</v>
      </c>
      <c r="M35" s="11">
        <v>43101</v>
      </c>
      <c r="N35" s="11">
        <f t="shared" si="8"/>
        <v>43160</v>
      </c>
      <c r="O35" s="16"/>
      <c r="P35" s="16"/>
      <c r="Q35" s="16"/>
      <c r="R35" s="16"/>
      <c r="S35" s="16"/>
      <c r="T35" s="16"/>
      <c r="U35" s="16"/>
      <c r="V35" s="16"/>
      <c r="AM35">
        <f t="shared" si="28"/>
        <v>0</v>
      </c>
      <c r="AN35">
        <f t="shared" si="28"/>
        <v>0</v>
      </c>
      <c r="AO35" s="31">
        <f t="shared" si="28"/>
        <v>0</v>
      </c>
      <c r="AR35">
        <f t="shared" si="28"/>
        <v>0</v>
      </c>
      <c r="AS35">
        <f t="shared" si="28"/>
        <v>0</v>
      </c>
      <c r="AT35">
        <f t="shared" si="28"/>
        <v>0</v>
      </c>
      <c r="AU35">
        <f t="shared" si="28"/>
        <v>0</v>
      </c>
      <c r="AV35">
        <f t="shared" si="28"/>
        <v>0</v>
      </c>
      <c r="AW35">
        <f t="shared" si="28"/>
        <v>0</v>
      </c>
      <c r="AX35">
        <f t="shared" si="28"/>
        <v>0</v>
      </c>
      <c r="AY35">
        <f t="shared" si="28"/>
        <v>0</v>
      </c>
      <c r="AZ35">
        <f t="shared" si="28"/>
        <v>0</v>
      </c>
      <c r="BA35">
        <f t="shared" si="28"/>
        <v>0</v>
      </c>
      <c r="BB35">
        <f t="shared" si="28"/>
        <v>0</v>
      </c>
      <c r="BC35">
        <f t="shared" si="22"/>
        <v>0</v>
      </c>
      <c r="BD35">
        <f t="shared" si="22"/>
        <v>0</v>
      </c>
      <c r="BE35">
        <f t="shared" si="22"/>
        <v>0</v>
      </c>
      <c r="BF35">
        <f t="shared" si="22"/>
        <v>0</v>
      </c>
      <c r="BG35">
        <f t="shared" si="22"/>
        <v>0</v>
      </c>
      <c r="BH35">
        <f t="shared" si="22"/>
        <v>0</v>
      </c>
      <c r="BI35">
        <f t="shared" si="22"/>
        <v>0</v>
      </c>
      <c r="BJ35">
        <f t="shared" si="22"/>
        <v>0</v>
      </c>
      <c r="BK35">
        <f t="shared" si="22"/>
        <v>0</v>
      </c>
      <c r="BL35">
        <f t="shared" si="22"/>
        <v>0</v>
      </c>
      <c r="BM35">
        <f t="shared" si="22"/>
        <v>1</v>
      </c>
      <c r="BN35">
        <f t="shared" si="22"/>
        <v>1</v>
      </c>
      <c r="BO35">
        <f t="shared" si="22"/>
        <v>1</v>
      </c>
      <c r="BP35">
        <f t="shared" si="22"/>
        <v>1</v>
      </c>
      <c r="BQ35">
        <f t="shared" si="22"/>
        <v>1</v>
      </c>
      <c r="BR35">
        <f t="shared" si="20"/>
        <v>1</v>
      </c>
      <c r="BS35">
        <f t="shared" si="20"/>
        <v>1</v>
      </c>
      <c r="BT35">
        <f t="shared" si="20"/>
        <v>1</v>
      </c>
      <c r="BU35">
        <f t="shared" si="20"/>
        <v>1</v>
      </c>
      <c r="BV35">
        <f t="shared" si="20"/>
        <v>1</v>
      </c>
      <c r="BW35">
        <f t="shared" si="20"/>
        <v>1</v>
      </c>
      <c r="BX35">
        <f t="shared" si="20"/>
        <v>1</v>
      </c>
      <c r="BY35">
        <f t="shared" si="20"/>
        <v>1</v>
      </c>
      <c r="BZ35">
        <f t="shared" si="20"/>
        <v>1</v>
      </c>
      <c r="CA35">
        <f t="shared" si="20"/>
        <v>1</v>
      </c>
      <c r="CB35">
        <f t="shared" si="20"/>
        <v>1</v>
      </c>
      <c r="CC35">
        <f t="shared" si="20"/>
        <v>1</v>
      </c>
      <c r="CD35">
        <f t="shared" si="20"/>
        <v>1</v>
      </c>
      <c r="CE35">
        <f t="shared" si="20"/>
        <v>1</v>
      </c>
      <c r="CF35">
        <f t="shared" si="20"/>
        <v>1</v>
      </c>
      <c r="CG35">
        <f t="shared" si="20"/>
        <v>1</v>
      </c>
      <c r="CH35">
        <f t="shared" si="21"/>
        <v>1</v>
      </c>
      <c r="CI35">
        <f t="shared" si="21"/>
        <v>1</v>
      </c>
      <c r="CJ35">
        <f t="shared" si="21"/>
        <v>1</v>
      </c>
      <c r="CK35">
        <f t="shared" si="21"/>
        <v>1</v>
      </c>
      <c r="CL35">
        <f t="shared" si="21"/>
        <v>1</v>
      </c>
      <c r="CM35">
        <f t="shared" si="21"/>
        <v>1</v>
      </c>
      <c r="CN35">
        <f t="shared" si="21"/>
        <v>1</v>
      </c>
      <c r="CO35">
        <f t="shared" si="21"/>
        <v>1</v>
      </c>
      <c r="CP35">
        <f t="shared" si="21"/>
        <v>1</v>
      </c>
      <c r="CQ35">
        <f t="shared" si="21"/>
        <v>1</v>
      </c>
      <c r="CR35">
        <f t="shared" si="21"/>
        <v>1</v>
      </c>
      <c r="CS35">
        <f t="shared" si="21"/>
        <v>1</v>
      </c>
      <c r="CT35">
        <f t="shared" si="21"/>
        <v>1</v>
      </c>
      <c r="CX35" s="13">
        <f t="shared" si="25"/>
        <v>0</v>
      </c>
      <c r="CY35" s="13">
        <f t="shared" si="25"/>
        <v>0</v>
      </c>
      <c r="CZ35" s="13">
        <f t="shared" si="25"/>
        <v>0</v>
      </c>
      <c r="DA35" s="13">
        <f t="shared" si="25"/>
        <v>0</v>
      </c>
      <c r="DB35" s="13">
        <f t="shared" si="25"/>
        <v>0</v>
      </c>
      <c r="DC35" s="13">
        <f t="shared" si="25"/>
        <v>0</v>
      </c>
      <c r="DD35" s="13">
        <f t="shared" si="25"/>
        <v>0</v>
      </c>
      <c r="DE35" s="13">
        <f t="shared" si="25"/>
        <v>0</v>
      </c>
      <c r="DF35" s="13">
        <f t="shared" si="25"/>
        <v>0</v>
      </c>
      <c r="DG35" s="13">
        <f t="shared" si="25"/>
        <v>0</v>
      </c>
      <c r="DH35" s="13">
        <f t="shared" si="25"/>
        <v>0</v>
      </c>
      <c r="DI35" s="13">
        <f t="shared" si="25"/>
        <v>0</v>
      </c>
      <c r="DJ35" s="13">
        <f t="shared" si="25"/>
        <v>0</v>
      </c>
      <c r="DK35" s="13">
        <f t="shared" si="25"/>
        <v>0</v>
      </c>
      <c r="DL35" s="13">
        <f t="shared" si="25"/>
        <v>0</v>
      </c>
      <c r="DM35" s="13">
        <f t="shared" si="25"/>
        <v>0</v>
      </c>
      <c r="DN35" s="13">
        <f t="shared" si="26"/>
        <v>0</v>
      </c>
      <c r="DO35" s="13">
        <f t="shared" si="26"/>
        <v>0</v>
      </c>
      <c r="DP35" s="13">
        <f t="shared" si="26"/>
        <v>0</v>
      </c>
      <c r="DQ35" s="13">
        <f t="shared" si="26"/>
        <v>0</v>
      </c>
      <c r="DR35" s="13">
        <f t="shared" si="26"/>
        <v>0</v>
      </c>
      <c r="DS35" s="13">
        <f t="shared" si="26"/>
        <v>0</v>
      </c>
      <c r="DT35" s="13">
        <f t="shared" si="26"/>
        <v>0</v>
      </c>
      <c r="DU35" s="13">
        <f t="shared" si="26"/>
        <v>0</v>
      </c>
      <c r="DV35" s="13">
        <f t="shared" si="26"/>
        <v>0</v>
      </c>
      <c r="DW35" s="13">
        <f t="shared" si="26"/>
        <v>0</v>
      </c>
      <c r="DX35" s="13">
        <f t="shared" si="26"/>
        <v>0</v>
      </c>
      <c r="DY35" s="13">
        <f t="shared" si="26"/>
        <v>0</v>
      </c>
      <c r="DZ35" s="13">
        <f t="shared" si="26"/>
        <v>0</v>
      </c>
      <c r="EA35" s="13">
        <f t="shared" si="26"/>
        <v>0</v>
      </c>
      <c r="EB35" s="13">
        <f t="shared" si="26"/>
        <v>0</v>
      </c>
      <c r="EC35" s="13">
        <f t="shared" si="26"/>
        <v>0</v>
      </c>
      <c r="ED35" s="13">
        <f t="shared" si="27"/>
        <v>0</v>
      </c>
      <c r="EE35" s="13">
        <f t="shared" si="27"/>
        <v>0</v>
      </c>
      <c r="EF35" s="13">
        <f t="shared" si="27"/>
        <v>0</v>
      </c>
      <c r="EG35" s="13">
        <f t="shared" si="27"/>
        <v>0</v>
      </c>
      <c r="EH35" s="13">
        <f t="shared" si="27"/>
        <v>0</v>
      </c>
      <c r="EI35" s="13">
        <f t="shared" si="27"/>
        <v>0</v>
      </c>
      <c r="EJ35" s="13">
        <f t="shared" si="27"/>
        <v>0</v>
      </c>
      <c r="EK35" s="13">
        <f t="shared" si="27"/>
        <v>0</v>
      </c>
      <c r="EL35" s="13">
        <f t="shared" si="27"/>
        <v>0</v>
      </c>
      <c r="EM35" s="13">
        <f t="shared" si="27"/>
        <v>1836</v>
      </c>
      <c r="EN35" s="13">
        <f t="shared" si="27"/>
        <v>1836</v>
      </c>
      <c r="EO35" s="13">
        <f t="shared" si="27"/>
        <v>1836</v>
      </c>
      <c r="EP35" s="13">
        <f t="shared" si="27"/>
        <v>1836</v>
      </c>
      <c r="EQ35" s="13">
        <f t="shared" si="23"/>
        <v>1836</v>
      </c>
      <c r="ER35" s="13">
        <f t="shared" si="23"/>
        <v>1836</v>
      </c>
      <c r="ES35" s="13">
        <f t="shared" si="23"/>
        <v>1836</v>
      </c>
      <c r="ET35" s="13">
        <f t="shared" si="23"/>
        <v>1836</v>
      </c>
      <c r="EU35" s="13">
        <f t="shared" si="23"/>
        <v>1836</v>
      </c>
      <c r="EV35" s="13">
        <f t="shared" si="23"/>
        <v>1836</v>
      </c>
      <c r="EW35" s="13">
        <f t="shared" si="23"/>
        <v>1836</v>
      </c>
      <c r="EX35" s="13">
        <f t="shared" si="23"/>
        <v>1836</v>
      </c>
      <c r="EY35" s="13">
        <f t="shared" si="23"/>
        <v>1836</v>
      </c>
      <c r="EZ35" s="13">
        <f t="shared" si="23"/>
        <v>1836</v>
      </c>
      <c r="FA35" s="13">
        <f t="shared" si="23"/>
        <v>1836</v>
      </c>
      <c r="FB35" s="13">
        <f t="shared" si="23"/>
        <v>1836</v>
      </c>
      <c r="FC35" s="13">
        <f t="shared" si="23"/>
        <v>1836</v>
      </c>
      <c r="FD35" s="13">
        <f t="shared" si="23"/>
        <v>1836</v>
      </c>
      <c r="FE35" s="13">
        <f t="shared" si="23"/>
        <v>1836</v>
      </c>
      <c r="FF35" s="13">
        <f t="shared" si="23"/>
        <v>1836</v>
      </c>
      <c r="FG35" s="13">
        <f t="shared" si="24"/>
        <v>1836</v>
      </c>
      <c r="FH35" s="13">
        <f t="shared" si="24"/>
        <v>1836</v>
      </c>
      <c r="FI35" s="13">
        <f t="shared" si="24"/>
        <v>1836</v>
      </c>
      <c r="FJ35" s="13">
        <f t="shared" si="24"/>
        <v>1836</v>
      </c>
      <c r="FK35" s="13">
        <f t="shared" si="24"/>
        <v>1836</v>
      </c>
      <c r="FL35" s="13">
        <f t="shared" si="24"/>
        <v>1836</v>
      </c>
      <c r="FM35" s="13">
        <f t="shared" si="24"/>
        <v>1836</v>
      </c>
      <c r="FN35" s="13">
        <f t="shared" si="24"/>
        <v>1836</v>
      </c>
      <c r="FO35" s="13">
        <f t="shared" si="24"/>
        <v>1836</v>
      </c>
      <c r="FP35" s="13">
        <f t="shared" si="24"/>
        <v>1836</v>
      </c>
      <c r="FQ35" s="13">
        <f t="shared" si="24"/>
        <v>1836</v>
      </c>
      <c r="FR35" s="13">
        <f t="shared" si="24"/>
        <v>1836</v>
      </c>
      <c r="FS35" s="13">
        <f t="shared" si="24"/>
        <v>1836</v>
      </c>
      <c r="FT35" s="13">
        <f t="shared" si="24"/>
        <v>1836</v>
      </c>
    </row>
    <row r="36" spans="1:176" ht="15" customHeight="1" x14ac:dyDescent="0.55000000000000004">
      <c r="A36" s="18" t="s">
        <v>107</v>
      </c>
      <c r="B36" t="s">
        <v>69</v>
      </c>
      <c r="C36" s="13">
        <v>1</v>
      </c>
      <c r="D36" s="13">
        <v>1500</v>
      </c>
      <c r="E36" s="14">
        <v>0.2</v>
      </c>
      <c r="F36" s="13">
        <f>D36+D36*E36</f>
        <v>1800</v>
      </c>
      <c r="G36" s="13">
        <f t="shared" si="1"/>
        <v>1800</v>
      </c>
      <c r="H36" s="15">
        <f>[1]Parameters!$N$2*F36</f>
        <v>36</v>
      </c>
      <c r="I36" s="18" t="s">
        <v>70</v>
      </c>
      <c r="J36" s="18" t="s">
        <v>71</v>
      </c>
      <c r="K36" s="18" t="s">
        <v>80</v>
      </c>
      <c r="L36" t="s">
        <v>92</v>
      </c>
      <c r="M36" s="11">
        <v>43466</v>
      </c>
      <c r="N36" s="11">
        <f t="shared" si="8"/>
        <v>43525</v>
      </c>
      <c r="O36" s="16"/>
      <c r="P36" s="16"/>
      <c r="Q36" s="16"/>
      <c r="R36" s="16"/>
      <c r="S36" s="16"/>
      <c r="T36" s="16"/>
      <c r="U36" s="16"/>
      <c r="V36" s="16"/>
      <c r="AM36">
        <f t="shared" si="28"/>
        <v>0</v>
      </c>
      <c r="AN36">
        <f t="shared" si="28"/>
        <v>0</v>
      </c>
      <c r="AO36" s="31">
        <f t="shared" si="28"/>
        <v>0</v>
      </c>
      <c r="AR36">
        <f t="shared" si="28"/>
        <v>0</v>
      </c>
      <c r="AS36">
        <f t="shared" si="28"/>
        <v>0</v>
      </c>
      <c r="AT36">
        <f t="shared" si="28"/>
        <v>0</v>
      </c>
      <c r="AU36">
        <f t="shared" si="28"/>
        <v>0</v>
      </c>
      <c r="AV36">
        <f t="shared" si="28"/>
        <v>0</v>
      </c>
      <c r="AW36">
        <f t="shared" si="28"/>
        <v>0</v>
      </c>
      <c r="AX36">
        <f t="shared" si="28"/>
        <v>0</v>
      </c>
      <c r="AY36">
        <f t="shared" si="28"/>
        <v>0</v>
      </c>
      <c r="AZ36">
        <f t="shared" si="28"/>
        <v>0</v>
      </c>
      <c r="BA36">
        <f t="shared" si="28"/>
        <v>0</v>
      </c>
      <c r="BB36">
        <f t="shared" si="28"/>
        <v>0</v>
      </c>
      <c r="BC36">
        <f t="shared" si="22"/>
        <v>0</v>
      </c>
      <c r="BD36">
        <f t="shared" si="22"/>
        <v>0</v>
      </c>
      <c r="BE36">
        <f t="shared" si="22"/>
        <v>0</v>
      </c>
      <c r="BF36">
        <f t="shared" si="22"/>
        <v>0</v>
      </c>
      <c r="BG36">
        <f t="shared" si="22"/>
        <v>0</v>
      </c>
      <c r="BH36">
        <f t="shared" si="22"/>
        <v>0</v>
      </c>
      <c r="BI36">
        <f t="shared" si="22"/>
        <v>0</v>
      </c>
      <c r="BJ36">
        <f t="shared" si="22"/>
        <v>0</v>
      </c>
      <c r="BK36">
        <f t="shared" si="22"/>
        <v>0</v>
      </c>
      <c r="BL36">
        <f t="shared" si="22"/>
        <v>0</v>
      </c>
      <c r="BM36">
        <f t="shared" si="22"/>
        <v>0</v>
      </c>
      <c r="BN36">
        <f t="shared" si="22"/>
        <v>0</v>
      </c>
      <c r="BO36">
        <f t="shared" si="22"/>
        <v>0</v>
      </c>
      <c r="BP36">
        <f t="shared" si="22"/>
        <v>0</v>
      </c>
      <c r="BQ36">
        <f t="shared" si="22"/>
        <v>0</v>
      </c>
      <c r="BR36">
        <f t="shared" si="20"/>
        <v>0</v>
      </c>
      <c r="BS36">
        <f t="shared" si="20"/>
        <v>0</v>
      </c>
      <c r="BT36">
        <f t="shared" si="20"/>
        <v>0</v>
      </c>
      <c r="BU36">
        <f t="shared" si="20"/>
        <v>0</v>
      </c>
      <c r="BV36">
        <f t="shared" si="20"/>
        <v>0</v>
      </c>
      <c r="BW36">
        <f t="shared" si="20"/>
        <v>0</v>
      </c>
      <c r="BX36">
        <f t="shared" si="20"/>
        <v>0</v>
      </c>
      <c r="BY36">
        <f t="shared" si="20"/>
        <v>1</v>
      </c>
      <c r="BZ36">
        <f t="shared" si="20"/>
        <v>1</v>
      </c>
      <c r="CA36">
        <f t="shared" si="20"/>
        <v>1</v>
      </c>
      <c r="CB36">
        <f t="shared" si="20"/>
        <v>1</v>
      </c>
      <c r="CC36">
        <f t="shared" si="20"/>
        <v>1</v>
      </c>
      <c r="CD36">
        <f t="shared" si="20"/>
        <v>1</v>
      </c>
      <c r="CE36">
        <f t="shared" si="20"/>
        <v>1</v>
      </c>
      <c r="CF36">
        <f t="shared" si="20"/>
        <v>1</v>
      </c>
      <c r="CG36">
        <f t="shared" si="20"/>
        <v>1</v>
      </c>
      <c r="CH36">
        <f t="shared" si="21"/>
        <v>1</v>
      </c>
      <c r="CI36">
        <f t="shared" si="21"/>
        <v>1</v>
      </c>
      <c r="CJ36">
        <f t="shared" si="21"/>
        <v>1</v>
      </c>
      <c r="CK36">
        <f t="shared" si="21"/>
        <v>1</v>
      </c>
      <c r="CL36">
        <f t="shared" si="21"/>
        <v>1</v>
      </c>
      <c r="CM36">
        <f t="shared" si="21"/>
        <v>1</v>
      </c>
      <c r="CN36">
        <f t="shared" si="21"/>
        <v>1</v>
      </c>
      <c r="CO36">
        <f t="shared" si="21"/>
        <v>1</v>
      </c>
      <c r="CP36">
        <f t="shared" si="21"/>
        <v>1</v>
      </c>
      <c r="CQ36">
        <f t="shared" si="21"/>
        <v>1</v>
      </c>
      <c r="CR36">
        <f t="shared" si="21"/>
        <v>1</v>
      </c>
      <c r="CS36">
        <f t="shared" si="21"/>
        <v>1</v>
      </c>
      <c r="CT36">
        <f t="shared" si="21"/>
        <v>1</v>
      </c>
      <c r="CX36" s="13">
        <f t="shared" si="25"/>
        <v>0</v>
      </c>
      <c r="CY36" s="13">
        <f t="shared" si="25"/>
        <v>0</v>
      </c>
      <c r="CZ36" s="13">
        <f t="shared" si="25"/>
        <v>0</v>
      </c>
      <c r="DA36" s="13">
        <f t="shared" si="25"/>
        <v>0</v>
      </c>
      <c r="DB36" s="13">
        <f t="shared" si="25"/>
        <v>0</v>
      </c>
      <c r="DC36" s="13">
        <f t="shared" si="25"/>
        <v>0</v>
      </c>
      <c r="DD36" s="13">
        <f t="shared" si="25"/>
        <v>0</v>
      </c>
      <c r="DE36" s="13">
        <f t="shared" si="25"/>
        <v>0</v>
      </c>
      <c r="DF36" s="13">
        <f t="shared" si="25"/>
        <v>0</v>
      </c>
      <c r="DG36" s="13">
        <f t="shared" si="25"/>
        <v>0</v>
      </c>
      <c r="DH36" s="13">
        <f t="shared" si="25"/>
        <v>0</v>
      </c>
      <c r="DI36" s="13">
        <f t="shared" si="25"/>
        <v>0</v>
      </c>
      <c r="DJ36" s="13">
        <f t="shared" si="25"/>
        <v>0</v>
      </c>
      <c r="DK36" s="13">
        <f t="shared" si="25"/>
        <v>0</v>
      </c>
      <c r="DL36" s="13">
        <f t="shared" si="25"/>
        <v>0</v>
      </c>
      <c r="DM36" s="13">
        <f t="shared" si="25"/>
        <v>0</v>
      </c>
      <c r="DN36" s="13">
        <f t="shared" si="26"/>
        <v>0</v>
      </c>
      <c r="DO36" s="13">
        <f t="shared" si="26"/>
        <v>0</v>
      </c>
      <c r="DP36" s="13">
        <f t="shared" si="26"/>
        <v>0</v>
      </c>
      <c r="DQ36" s="13">
        <f t="shared" si="26"/>
        <v>0</v>
      </c>
      <c r="DR36" s="13">
        <f t="shared" si="26"/>
        <v>0</v>
      </c>
      <c r="DS36" s="13">
        <f t="shared" si="26"/>
        <v>0</v>
      </c>
      <c r="DT36" s="13">
        <f t="shared" si="26"/>
        <v>0</v>
      </c>
      <c r="DU36" s="13">
        <f t="shared" si="26"/>
        <v>0</v>
      </c>
      <c r="DV36" s="13">
        <f t="shared" si="26"/>
        <v>0</v>
      </c>
      <c r="DW36" s="13">
        <f t="shared" si="26"/>
        <v>0</v>
      </c>
      <c r="DX36" s="13">
        <f t="shared" si="26"/>
        <v>0</v>
      </c>
      <c r="DY36" s="13">
        <f t="shared" si="26"/>
        <v>0</v>
      </c>
      <c r="DZ36" s="13">
        <f t="shared" si="26"/>
        <v>0</v>
      </c>
      <c r="EA36" s="13">
        <f t="shared" si="26"/>
        <v>0</v>
      </c>
      <c r="EB36" s="13">
        <f t="shared" si="26"/>
        <v>0</v>
      </c>
      <c r="EC36" s="13">
        <f t="shared" si="26"/>
        <v>0</v>
      </c>
      <c r="ED36" s="13">
        <f t="shared" si="27"/>
        <v>0</v>
      </c>
      <c r="EE36" s="13">
        <f t="shared" si="27"/>
        <v>0</v>
      </c>
      <c r="EF36" s="13">
        <f t="shared" si="27"/>
        <v>0</v>
      </c>
      <c r="EG36" s="13">
        <f t="shared" si="27"/>
        <v>0</v>
      </c>
      <c r="EH36" s="13">
        <f t="shared" si="27"/>
        <v>0</v>
      </c>
      <c r="EI36" s="13">
        <f t="shared" si="27"/>
        <v>0</v>
      </c>
      <c r="EJ36" s="13">
        <f t="shared" si="27"/>
        <v>0</v>
      </c>
      <c r="EK36" s="13">
        <f t="shared" si="27"/>
        <v>0</v>
      </c>
      <c r="EL36" s="13">
        <f t="shared" si="27"/>
        <v>0</v>
      </c>
      <c r="EM36" s="13">
        <f t="shared" si="27"/>
        <v>0</v>
      </c>
      <c r="EN36" s="13">
        <f t="shared" si="27"/>
        <v>0</v>
      </c>
      <c r="EO36" s="13">
        <f t="shared" si="27"/>
        <v>0</v>
      </c>
      <c r="EP36" s="13">
        <f t="shared" si="27"/>
        <v>0</v>
      </c>
      <c r="EQ36" s="13">
        <f t="shared" si="23"/>
        <v>0</v>
      </c>
      <c r="ER36" s="13">
        <f t="shared" si="23"/>
        <v>0</v>
      </c>
      <c r="ES36" s="13">
        <f t="shared" si="23"/>
        <v>0</v>
      </c>
      <c r="ET36" s="13">
        <f t="shared" si="23"/>
        <v>0</v>
      </c>
      <c r="EU36" s="13">
        <f t="shared" si="23"/>
        <v>0</v>
      </c>
      <c r="EV36" s="13">
        <f t="shared" si="23"/>
        <v>0</v>
      </c>
      <c r="EW36" s="13">
        <f t="shared" si="23"/>
        <v>0</v>
      </c>
      <c r="EX36" s="13">
        <f t="shared" si="23"/>
        <v>0</v>
      </c>
      <c r="EY36" s="13">
        <f t="shared" si="23"/>
        <v>1836</v>
      </c>
      <c r="EZ36" s="13">
        <f t="shared" si="23"/>
        <v>1836</v>
      </c>
      <c r="FA36" s="13">
        <f t="shared" si="23"/>
        <v>1836</v>
      </c>
      <c r="FB36" s="13">
        <f t="shared" si="23"/>
        <v>1836</v>
      </c>
      <c r="FC36" s="13">
        <f t="shared" si="23"/>
        <v>1836</v>
      </c>
      <c r="FD36" s="13">
        <f t="shared" si="23"/>
        <v>1836</v>
      </c>
      <c r="FE36" s="13">
        <f t="shared" si="23"/>
        <v>1836</v>
      </c>
      <c r="FF36" s="13">
        <f t="shared" si="23"/>
        <v>1836</v>
      </c>
      <c r="FG36" s="13">
        <f t="shared" si="24"/>
        <v>1836</v>
      </c>
      <c r="FH36" s="13">
        <f t="shared" si="24"/>
        <v>1836</v>
      </c>
      <c r="FI36" s="13">
        <f t="shared" si="24"/>
        <v>1836</v>
      </c>
      <c r="FJ36" s="13">
        <f t="shared" si="24"/>
        <v>1836</v>
      </c>
      <c r="FK36" s="13">
        <f t="shared" si="24"/>
        <v>1836</v>
      </c>
      <c r="FL36" s="13">
        <f t="shared" si="24"/>
        <v>1836</v>
      </c>
      <c r="FM36" s="13">
        <f t="shared" si="24"/>
        <v>1836</v>
      </c>
      <c r="FN36" s="13">
        <f t="shared" si="24"/>
        <v>1836</v>
      </c>
      <c r="FO36" s="13">
        <f t="shared" si="24"/>
        <v>1836</v>
      </c>
      <c r="FP36" s="13">
        <f t="shared" si="24"/>
        <v>1836</v>
      </c>
      <c r="FQ36" s="13">
        <f t="shared" si="24"/>
        <v>1836</v>
      </c>
      <c r="FR36" s="13">
        <f t="shared" si="24"/>
        <v>1836</v>
      </c>
      <c r="FS36" s="13">
        <f t="shared" si="24"/>
        <v>1836</v>
      </c>
      <c r="FT36" s="13">
        <f t="shared" si="24"/>
        <v>1836</v>
      </c>
    </row>
    <row r="37" spans="1:176" ht="15" customHeight="1" x14ac:dyDescent="0.55000000000000004">
      <c r="A37" s="18" t="s">
        <v>108</v>
      </c>
      <c r="B37" t="s">
        <v>69</v>
      </c>
      <c r="C37" s="13">
        <v>1</v>
      </c>
      <c r="D37" s="13">
        <v>600</v>
      </c>
      <c r="E37" s="14">
        <v>0.15</v>
      </c>
      <c r="F37" s="13">
        <f t="shared" si="0"/>
        <v>690</v>
      </c>
      <c r="G37" s="13">
        <f t="shared" si="1"/>
        <v>690</v>
      </c>
      <c r="H37" s="15">
        <f>[1]Parameters!$N$2</f>
        <v>0.02</v>
      </c>
      <c r="I37" s="18" t="s">
        <v>70</v>
      </c>
      <c r="J37" s="18" t="s">
        <v>71</v>
      </c>
      <c r="K37" s="18" t="s">
        <v>80</v>
      </c>
      <c r="L37" t="s">
        <v>79</v>
      </c>
      <c r="M37" s="11">
        <v>42522</v>
      </c>
      <c r="N37" s="11">
        <f t="shared" si="8"/>
        <v>42583</v>
      </c>
      <c r="O37" s="16"/>
      <c r="P37" s="16"/>
      <c r="Q37" s="16"/>
      <c r="R37" s="16"/>
      <c r="S37" s="16"/>
      <c r="T37" s="16"/>
      <c r="U37" s="16"/>
      <c r="V37" s="16"/>
      <c r="AM37">
        <f t="shared" si="28"/>
        <v>0</v>
      </c>
      <c r="AN37">
        <f t="shared" si="28"/>
        <v>0</v>
      </c>
      <c r="AO37" s="31">
        <f t="shared" si="28"/>
        <v>0</v>
      </c>
      <c r="AR37">
        <f t="shared" si="28"/>
        <v>0</v>
      </c>
      <c r="AS37">
        <f t="shared" si="28"/>
        <v>0</v>
      </c>
      <c r="AT37">
        <f t="shared" si="28"/>
        <v>1</v>
      </c>
      <c r="AU37">
        <f t="shared" si="28"/>
        <v>1</v>
      </c>
      <c r="AV37">
        <f t="shared" si="28"/>
        <v>1</v>
      </c>
      <c r="AW37">
        <f t="shared" si="28"/>
        <v>1</v>
      </c>
      <c r="AX37">
        <f t="shared" si="28"/>
        <v>1</v>
      </c>
      <c r="AY37">
        <f t="shared" si="28"/>
        <v>1</v>
      </c>
      <c r="AZ37">
        <f t="shared" si="28"/>
        <v>1</v>
      </c>
      <c r="BA37">
        <f t="shared" si="28"/>
        <v>1</v>
      </c>
      <c r="BB37">
        <f t="shared" si="28"/>
        <v>1</v>
      </c>
      <c r="BC37">
        <f t="shared" si="22"/>
        <v>1</v>
      </c>
      <c r="BD37">
        <f t="shared" si="22"/>
        <v>1</v>
      </c>
      <c r="BE37">
        <f t="shared" si="22"/>
        <v>1</v>
      </c>
      <c r="BF37">
        <f t="shared" si="22"/>
        <v>1</v>
      </c>
      <c r="BG37">
        <f t="shared" si="22"/>
        <v>1</v>
      </c>
      <c r="BH37">
        <f t="shared" si="22"/>
        <v>1</v>
      </c>
      <c r="BI37">
        <f t="shared" si="22"/>
        <v>1</v>
      </c>
      <c r="BJ37">
        <f t="shared" si="22"/>
        <v>1</v>
      </c>
      <c r="BK37">
        <f t="shared" si="22"/>
        <v>1</v>
      </c>
      <c r="BL37">
        <f t="shared" si="22"/>
        <v>1</v>
      </c>
      <c r="BM37">
        <f t="shared" si="22"/>
        <v>1</v>
      </c>
      <c r="BN37">
        <f t="shared" si="22"/>
        <v>1</v>
      </c>
      <c r="BO37">
        <f t="shared" si="22"/>
        <v>1</v>
      </c>
      <c r="BP37">
        <f t="shared" si="22"/>
        <v>1</v>
      </c>
      <c r="BQ37">
        <f t="shared" si="22"/>
        <v>1</v>
      </c>
      <c r="BR37">
        <f t="shared" si="20"/>
        <v>1</v>
      </c>
      <c r="BS37">
        <f t="shared" si="20"/>
        <v>1</v>
      </c>
      <c r="BT37">
        <f t="shared" si="20"/>
        <v>1</v>
      </c>
      <c r="BU37">
        <f t="shared" si="20"/>
        <v>1</v>
      </c>
      <c r="BV37">
        <f t="shared" si="20"/>
        <v>1</v>
      </c>
      <c r="BW37">
        <f t="shared" si="20"/>
        <v>1</v>
      </c>
      <c r="BX37">
        <f t="shared" si="20"/>
        <v>1</v>
      </c>
      <c r="BY37">
        <f t="shared" si="20"/>
        <v>1</v>
      </c>
      <c r="BZ37">
        <f t="shared" si="20"/>
        <v>1</v>
      </c>
      <c r="CA37">
        <f t="shared" si="20"/>
        <v>1</v>
      </c>
      <c r="CB37">
        <f t="shared" si="20"/>
        <v>1</v>
      </c>
      <c r="CC37">
        <f t="shared" si="20"/>
        <v>1</v>
      </c>
      <c r="CD37">
        <f t="shared" si="20"/>
        <v>1</v>
      </c>
      <c r="CE37">
        <f t="shared" si="20"/>
        <v>1</v>
      </c>
      <c r="CF37">
        <f t="shared" si="20"/>
        <v>1</v>
      </c>
      <c r="CG37">
        <f t="shared" si="20"/>
        <v>1</v>
      </c>
      <c r="CH37">
        <f t="shared" si="21"/>
        <v>1</v>
      </c>
      <c r="CI37">
        <f t="shared" si="21"/>
        <v>1</v>
      </c>
      <c r="CJ37">
        <f t="shared" si="21"/>
        <v>1</v>
      </c>
      <c r="CK37">
        <f t="shared" si="21"/>
        <v>1</v>
      </c>
      <c r="CL37">
        <f t="shared" si="21"/>
        <v>1</v>
      </c>
      <c r="CM37">
        <f t="shared" si="21"/>
        <v>1</v>
      </c>
      <c r="CN37">
        <f t="shared" si="21"/>
        <v>1</v>
      </c>
      <c r="CO37">
        <f t="shared" si="21"/>
        <v>1</v>
      </c>
      <c r="CP37">
        <f t="shared" si="21"/>
        <v>1</v>
      </c>
      <c r="CQ37">
        <f t="shared" si="21"/>
        <v>1</v>
      </c>
      <c r="CR37">
        <f t="shared" si="21"/>
        <v>1</v>
      </c>
      <c r="CS37">
        <f t="shared" si="21"/>
        <v>1</v>
      </c>
      <c r="CT37">
        <f t="shared" si="21"/>
        <v>1</v>
      </c>
      <c r="CX37" s="13">
        <f t="shared" si="25"/>
        <v>0</v>
      </c>
      <c r="CY37" s="13">
        <f t="shared" si="25"/>
        <v>0</v>
      </c>
      <c r="CZ37" s="13">
        <f t="shared" si="25"/>
        <v>0</v>
      </c>
      <c r="DA37" s="13">
        <f t="shared" si="25"/>
        <v>0</v>
      </c>
      <c r="DB37" s="13">
        <f t="shared" si="25"/>
        <v>0</v>
      </c>
      <c r="DC37" s="13">
        <f t="shared" si="25"/>
        <v>0</v>
      </c>
      <c r="DD37" s="13">
        <f t="shared" si="25"/>
        <v>0</v>
      </c>
      <c r="DE37" s="13">
        <f t="shared" si="25"/>
        <v>0</v>
      </c>
      <c r="DF37" s="13">
        <f t="shared" si="25"/>
        <v>0</v>
      </c>
      <c r="DG37" s="13">
        <f t="shared" si="25"/>
        <v>0</v>
      </c>
      <c r="DH37" s="13">
        <f t="shared" si="25"/>
        <v>0</v>
      </c>
      <c r="DI37" s="13">
        <f t="shared" si="25"/>
        <v>0</v>
      </c>
      <c r="DJ37" s="13">
        <f t="shared" si="25"/>
        <v>0</v>
      </c>
      <c r="DK37" s="13">
        <f t="shared" si="25"/>
        <v>0</v>
      </c>
      <c r="DL37" s="13">
        <f t="shared" si="25"/>
        <v>0</v>
      </c>
      <c r="DM37" s="13">
        <f t="shared" si="25"/>
        <v>0</v>
      </c>
      <c r="DN37" s="13">
        <f t="shared" si="26"/>
        <v>0</v>
      </c>
      <c r="DO37" s="13">
        <f t="shared" si="26"/>
        <v>0</v>
      </c>
      <c r="DP37" s="13">
        <f t="shared" si="26"/>
        <v>0</v>
      </c>
      <c r="DQ37" s="13">
        <f t="shared" si="26"/>
        <v>0</v>
      </c>
      <c r="DR37" s="13">
        <f t="shared" si="26"/>
        <v>0</v>
      </c>
      <c r="DS37" s="13">
        <f t="shared" si="26"/>
        <v>0</v>
      </c>
      <c r="DT37" s="13">
        <f t="shared" si="26"/>
        <v>690.02</v>
      </c>
      <c r="DU37" s="13">
        <f t="shared" si="26"/>
        <v>690.02</v>
      </c>
      <c r="DV37" s="13">
        <f t="shared" si="26"/>
        <v>690.02</v>
      </c>
      <c r="DW37" s="13">
        <f t="shared" si="26"/>
        <v>690.02</v>
      </c>
      <c r="DX37" s="13">
        <f t="shared" si="26"/>
        <v>690.02</v>
      </c>
      <c r="DY37" s="13">
        <f t="shared" si="26"/>
        <v>690.02</v>
      </c>
      <c r="DZ37" s="13">
        <f t="shared" si="26"/>
        <v>690.02</v>
      </c>
      <c r="EA37" s="13">
        <f t="shared" si="26"/>
        <v>690.02</v>
      </c>
      <c r="EB37" s="13">
        <f t="shared" si="26"/>
        <v>690.02</v>
      </c>
      <c r="EC37" s="13">
        <f t="shared" si="26"/>
        <v>690.02</v>
      </c>
      <c r="ED37" s="13">
        <f t="shared" si="27"/>
        <v>690.02</v>
      </c>
      <c r="EE37" s="13">
        <f t="shared" si="27"/>
        <v>690.02</v>
      </c>
      <c r="EF37" s="13">
        <f t="shared" si="27"/>
        <v>690.02</v>
      </c>
      <c r="EG37" s="13">
        <f t="shared" si="27"/>
        <v>690.02</v>
      </c>
      <c r="EH37" s="13">
        <f t="shared" si="27"/>
        <v>690.02</v>
      </c>
      <c r="EI37" s="13">
        <f t="shared" si="27"/>
        <v>690.02</v>
      </c>
      <c r="EJ37" s="13">
        <f t="shared" si="27"/>
        <v>690.02</v>
      </c>
      <c r="EK37" s="13">
        <f t="shared" si="27"/>
        <v>690.02</v>
      </c>
      <c r="EL37" s="13">
        <f t="shared" si="27"/>
        <v>690.02</v>
      </c>
      <c r="EM37" s="13">
        <f t="shared" si="27"/>
        <v>690.02</v>
      </c>
      <c r="EN37" s="13">
        <f t="shared" si="27"/>
        <v>690.02</v>
      </c>
      <c r="EO37" s="13">
        <f t="shared" si="27"/>
        <v>690.02</v>
      </c>
      <c r="EP37" s="13">
        <f t="shared" si="27"/>
        <v>690.02</v>
      </c>
      <c r="EQ37" s="13">
        <f t="shared" si="23"/>
        <v>690.02</v>
      </c>
      <c r="ER37" s="13">
        <f t="shared" si="23"/>
        <v>690.02</v>
      </c>
      <c r="ES37" s="13">
        <f t="shared" si="23"/>
        <v>690.02</v>
      </c>
      <c r="ET37" s="13">
        <f t="shared" si="23"/>
        <v>690.02</v>
      </c>
      <c r="EU37" s="13">
        <f t="shared" si="23"/>
        <v>690.02</v>
      </c>
      <c r="EV37" s="13">
        <f t="shared" si="23"/>
        <v>690.02</v>
      </c>
      <c r="EW37" s="13">
        <f t="shared" si="23"/>
        <v>690.02</v>
      </c>
      <c r="EX37" s="13">
        <f t="shared" si="23"/>
        <v>690.02</v>
      </c>
      <c r="EY37" s="13">
        <f t="shared" si="23"/>
        <v>690.02</v>
      </c>
      <c r="EZ37" s="13">
        <f t="shared" si="23"/>
        <v>690.02</v>
      </c>
      <c r="FA37" s="13">
        <f t="shared" si="23"/>
        <v>690.02</v>
      </c>
      <c r="FB37" s="13">
        <f t="shared" si="23"/>
        <v>690.02</v>
      </c>
      <c r="FC37" s="13">
        <f t="shared" si="23"/>
        <v>690.02</v>
      </c>
      <c r="FD37" s="13">
        <f t="shared" si="23"/>
        <v>690.02</v>
      </c>
      <c r="FE37" s="13">
        <f t="shared" si="23"/>
        <v>690.02</v>
      </c>
      <c r="FF37" s="13">
        <f t="shared" si="23"/>
        <v>690.02</v>
      </c>
      <c r="FG37" s="13">
        <f t="shared" si="24"/>
        <v>690.02</v>
      </c>
      <c r="FH37" s="13">
        <f t="shared" si="24"/>
        <v>690.02</v>
      </c>
      <c r="FI37" s="13">
        <f t="shared" si="24"/>
        <v>690.02</v>
      </c>
      <c r="FJ37" s="13">
        <f t="shared" si="24"/>
        <v>690.02</v>
      </c>
      <c r="FK37" s="13">
        <f t="shared" si="24"/>
        <v>690.02</v>
      </c>
      <c r="FL37" s="13">
        <f t="shared" si="24"/>
        <v>690.02</v>
      </c>
      <c r="FM37" s="13">
        <f t="shared" si="24"/>
        <v>690.02</v>
      </c>
      <c r="FN37" s="13">
        <f t="shared" si="24"/>
        <v>690.02</v>
      </c>
      <c r="FO37" s="13">
        <f t="shared" si="24"/>
        <v>690.02</v>
      </c>
      <c r="FP37" s="13">
        <f t="shared" si="24"/>
        <v>690.02</v>
      </c>
      <c r="FQ37" s="13">
        <f t="shared" si="24"/>
        <v>690.02</v>
      </c>
      <c r="FR37" s="13">
        <f t="shared" si="24"/>
        <v>690.02</v>
      </c>
      <c r="FS37" s="13">
        <f t="shared" si="24"/>
        <v>690.02</v>
      </c>
      <c r="FT37" s="13">
        <f t="shared" si="24"/>
        <v>690.02</v>
      </c>
    </row>
    <row r="38" spans="1:176" ht="15" customHeight="1" x14ac:dyDescent="0.55000000000000004">
      <c r="A38" s="18" t="s">
        <v>108</v>
      </c>
      <c r="B38" t="s">
        <v>69</v>
      </c>
      <c r="C38" s="13">
        <v>1</v>
      </c>
      <c r="D38" s="13">
        <v>600</v>
      </c>
      <c r="E38" s="14">
        <v>0.15</v>
      </c>
      <c r="F38" s="13">
        <f>D38+D38*E38</f>
        <v>690</v>
      </c>
      <c r="G38" s="13">
        <f t="shared" si="1"/>
        <v>690</v>
      </c>
      <c r="H38" s="15">
        <f>[1]Parameters!$N$2</f>
        <v>0.02</v>
      </c>
      <c r="I38" s="18" t="s">
        <v>70</v>
      </c>
      <c r="J38" s="18" t="s">
        <v>71</v>
      </c>
      <c r="K38" s="18" t="s">
        <v>80</v>
      </c>
      <c r="L38" t="s">
        <v>79</v>
      </c>
      <c r="M38" s="11">
        <v>42736</v>
      </c>
      <c r="N38" s="11">
        <f t="shared" si="8"/>
        <v>42795</v>
      </c>
      <c r="O38" s="16"/>
      <c r="P38" s="16"/>
      <c r="Q38" s="16"/>
      <c r="R38" s="16"/>
      <c r="S38" s="16"/>
      <c r="T38" s="16"/>
      <c r="U38" s="16"/>
      <c r="V38" s="16"/>
      <c r="AM38">
        <f t="shared" si="28"/>
        <v>0</v>
      </c>
      <c r="AN38">
        <f t="shared" si="28"/>
        <v>0</v>
      </c>
      <c r="AO38" s="31">
        <f t="shared" si="28"/>
        <v>0</v>
      </c>
      <c r="AR38">
        <f t="shared" si="28"/>
        <v>0</v>
      </c>
      <c r="AS38">
        <f t="shared" si="28"/>
        <v>0</v>
      </c>
      <c r="AT38">
        <f t="shared" si="28"/>
        <v>0</v>
      </c>
      <c r="AU38">
        <f t="shared" si="28"/>
        <v>0</v>
      </c>
      <c r="AV38">
        <f t="shared" si="28"/>
        <v>0</v>
      </c>
      <c r="AW38">
        <f t="shared" si="28"/>
        <v>0</v>
      </c>
      <c r="AX38">
        <f t="shared" si="28"/>
        <v>0</v>
      </c>
      <c r="AY38">
        <f t="shared" si="28"/>
        <v>0</v>
      </c>
      <c r="AZ38">
        <f t="shared" si="28"/>
        <v>0</v>
      </c>
      <c r="BA38">
        <f t="shared" si="28"/>
        <v>1</v>
      </c>
      <c r="BB38">
        <f t="shared" si="28"/>
        <v>1</v>
      </c>
      <c r="BC38">
        <f t="shared" si="22"/>
        <v>1</v>
      </c>
      <c r="BD38">
        <f t="shared" si="22"/>
        <v>1</v>
      </c>
      <c r="BE38">
        <f t="shared" si="22"/>
        <v>1</v>
      </c>
      <c r="BF38">
        <f t="shared" si="22"/>
        <v>1</v>
      </c>
      <c r="BG38">
        <f t="shared" si="22"/>
        <v>1</v>
      </c>
      <c r="BH38">
        <f t="shared" si="22"/>
        <v>1</v>
      </c>
      <c r="BI38">
        <f t="shared" si="22"/>
        <v>1</v>
      </c>
      <c r="BJ38">
        <f t="shared" si="22"/>
        <v>1</v>
      </c>
      <c r="BK38">
        <f t="shared" si="22"/>
        <v>1</v>
      </c>
      <c r="BL38">
        <f t="shared" si="22"/>
        <v>1</v>
      </c>
      <c r="BM38">
        <f t="shared" si="22"/>
        <v>1</v>
      </c>
      <c r="BN38">
        <f t="shared" si="22"/>
        <v>1</v>
      </c>
      <c r="BO38">
        <f t="shared" si="22"/>
        <v>1</v>
      </c>
      <c r="BP38">
        <f t="shared" si="22"/>
        <v>1</v>
      </c>
      <c r="BQ38">
        <f t="shared" si="22"/>
        <v>1</v>
      </c>
      <c r="BR38">
        <f t="shared" si="20"/>
        <v>1</v>
      </c>
      <c r="BS38">
        <f t="shared" si="20"/>
        <v>1</v>
      </c>
      <c r="BT38">
        <f t="shared" si="20"/>
        <v>1</v>
      </c>
      <c r="BU38">
        <f t="shared" si="20"/>
        <v>1</v>
      </c>
      <c r="BV38">
        <f t="shared" si="20"/>
        <v>1</v>
      </c>
      <c r="BW38">
        <f t="shared" si="20"/>
        <v>1</v>
      </c>
      <c r="BX38">
        <f t="shared" si="20"/>
        <v>1</v>
      </c>
      <c r="BY38">
        <f t="shared" si="20"/>
        <v>1</v>
      </c>
      <c r="BZ38">
        <f t="shared" si="20"/>
        <v>1</v>
      </c>
      <c r="CA38">
        <f t="shared" si="20"/>
        <v>1</v>
      </c>
      <c r="CB38">
        <f t="shared" si="20"/>
        <v>1</v>
      </c>
      <c r="CC38">
        <f t="shared" si="20"/>
        <v>1</v>
      </c>
      <c r="CD38">
        <f t="shared" si="20"/>
        <v>1</v>
      </c>
      <c r="CE38">
        <f t="shared" si="20"/>
        <v>1</v>
      </c>
      <c r="CF38">
        <f t="shared" ref="CF38:CG38" si="29">IF(EOMONTH(CF$1,0)&gt;$N38,$C38,0)</f>
        <v>1</v>
      </c>
      <c r="CG38">
        <f t="shared" si="29"/>
        <v>1</v>
      </c>
      <c r="CH38">
        <f t="shared" si="21"/>
        <v>1</v>
      </c>
      <c r="CI38">
        <f t="shared" si="21"/>
        <v>1</v>
      </c>
      <c r="CJ38">
        <f t="shared" si="21"/>
        <v>1</v>
      </c>
      <c r="CK38">
        <f t="shared" si="21"/>
        <v>1</v>
      </c>
      <c r="CL38">
        <f t="shared" si="21"/>
        <v>1</v>
      </c>
      <c r="CM38">
        <f t="shared" si="21"/>
        <v>1</v>
      </c>
      <c r="CN38">
        <f t="shared" si="21"/>
        <v>1</v>
      </c>
      <c r="CO38">
        <f t="shared" si="21"/>
        <v>1</v>
      </c>
      <c r="CP38">
        <f t="shared" si="21"/>
        <v>1</v>
      </c>
      <c r="CQ38">
        <f t="shared" si="21"/>
        <v>1</v>
      </c>
      <c r="CR38">
        <f t="shared" si="21"/>
        <v>1</v>
      </c>
      <c r="CS38">
        <f t="shared" si="21"/>
        <v>1</v>
      </c>
      <c r="CT38">
        <f t="shared" si="21"/>
        <v>1</v>
      </c>
      <c r="CX38" s="13">
        <f t="shared" si="25"/>
        <v>0</v>
      </c>
      <c r="CY38" s="13">
        <f t="shared" si="25"/>
        <v>0</v>
      </c>
      <c r="CZ38" s="13">
        <f t="shared" si="25"/>
        <v>0</v>
      </c>
      <c r="DA38" s="13">
        <f t="shared" si="25"/>
        <v>0</v>
      </c>
      <c r="DB38" s="13">
        <f t="shared" si="25"/>
        <v>0</v>
      </c>
      <c r="DC38" s="13">
        <f t="shared" si="25"/>
        <v>0</v>
      </c>
      <c r="DD38" s="13">
        <f t="shared" si="25"/>
        <v>0</v>
      </c>
      <c r="DE38" s="13">
        <f t="shared" si="25"/>
        <v>0</v>
      </c>
      <c r="DF38" s="13">
        <f t="shared" si="25"/>
        <v>0</v>
      </c>
      <c r="DG38" s="13">
        <f t="shared" si="25"/>
        <v>0</v>
      </c>
      <c r="DH38" s="13">
        <f t="shared" si="25"/>
        <v>0</v>
      </c>
      <c r="DI38" s="13">
        <f t="shared" si="25"/>
        <v>0</v>
      </c>
      <c r="DJ38" s="13">
        <f t="shared" si="25"/>
        <v>0</v>
      </c>
      <c r="DK38" s="13">
        <f t="shared" si="25"/>
        <v>0</v>
      </c>
      <c r="DL38" s="13">
        <f t="shared" si="25"/>
        <v>0</v>
      </c>
      <c r="DM38" s="13">
        <f t="shared" si="25"/>
        <v>0</v>
      </c>
      <c r="DN38" s="13">
        <f t="shared" si="26"/>
        <v>0</v>
      </c>
      <c r="DO38" s="13">
        <f t="shared" si="26"/>
        <v>0</v>
      </c>
      <c r="DP38" s="13">
        <f t="shared" si="26"/>
        <v>0</v>
      </c>
      <c r="DQ38" s="13">
        <f t="shared" si="26"/>
        <v>0</v>
      </c>
      <c r="DR38" s="13">
        <f t="shared" si="26"/>
        <v>0</v>
      </c>
      <c r="DS38" s="13">
        <f t="shared" si="26"/>
        <v>0</v>
      </c>
      <c r="DT38" s="13">
        <f t="shared" si="26"/>
        <v>0</v>
      </c>
      <c r="DU38" s="13">
        <f t="shared" si="26"/>
        <v>0</v>
      </c>
      <c r="DV38" s="13">
        <f t="shared" si="26"/>
        <v>0</v>
      </c>
      <c r="DW38" s="13">
        <f t="shared" si="26"/>
        <v>0</v>
      </c>
      <c r="DX38" s="13">
        <f t="shared" si="26"/>
        <v>0</v>
      </c>
      <c r="DY38" s="13">
        <f t="shared" si="26"/>
        <v>0</v>
      </c>
      <c r="DZ38" s="13">
        <f t="shared" si="26"/>
        <v>0</v>
      </c>
      <c r="EA38" s="13">
        <f t="shared" si="26"/>
        <v>690.02</v>
      </c>
      <c r="EB38" s="13">
        <f t="shared" si="26"/>
        <v>690.02</v>
      </c>
      <c r="EC38" s="13">
        <f t="shared" si="26"/>
        <v>690.02</v>
      </c>
      <c r="ED38" s="13">
        <f t="shared" si="27"/>
        <v>690.02</v>
      </c>
      <c r="EE38" s="13">
        <f t="shared" si="27"/>
        <v>690.02</v>
      </c>
      <c r="EF38" s="13">
        <f t="shared" si="27"/>
        <v>690.02</v>
      </c>
      <c r="EG38" s="13">
        <f t="shared" si="27"/>
        <v>690.02</v>
      </c>
      <c r="EH38" s="13">
        <f t="shared" si="27"/>
        <v>690.02</v>
      </c>
      <c r="EI38" s="13">
        <f t="shared" si="27"/>
        <v>690.02</v>
      </c>
      <c r="EJ38" s="13">
        <f t="shared" si="27"/>
        <v>690.02</v>
      </c>
      <c r="EK38" s="13">
        <f t="shared" si="27"/>
        <v>690.02</v>
      </c>
      <c r="EL38" s="13">
        <f t="shared" si="27"/>
        <v>690.02</v>
      </c>
      <c r="EM38" s="13">
        <f t="shared" si="27"/>
        <v>690.02</v>
      </c>
      <c r="EN38" s="13">
        <f t="shared" si="27"/>
        <v>690.02</v>
      </c>
      <c r="EO38" s="13">
        <f t="shared" si="27"/>
        <v>690.02</v>
      </c>
      <c r="EP38" s="13">
        <f t="shared" si="27"/>
        <v>690.02</v>
      </c>
      <c r="EQ38" s="13">
        <f t="shared" si="23"/>
        <v>690.02</v>
      </c>
      <c r="ER38" s="13">
        <f t="shared" si="23"/>
        <v>690.02</v>
      </c>
      <c r="ES38" s="13">
        <f t="shared" si="23"/>
        <v>690.02</v>
      </c>
      <c r="ET38" s="13">
        <f t="shared" si="23"/>
        <v>690.02</v>
      </c>
      <c r="EU38" s="13">
        <f t="shared" si="23"/>
        <v>690.02</v>
      </c>
      <c r="EV38" s="13">
        <f t="shared" si="23"/>
        <v>690.02</v>
      </c>
      <c r="EW38" s="13">
        <f t="shared" si="23"/>
        <v>690.02</v>
      </c>
      <c r="EX38" s="13">
        <f t="shared" si="23"/>
        <v>690.02</v>
      </c>
      <c r="EY38" s="13">
        <f t="shared" si="23"/>
        <v>690.02</v>
      </c>
      <c r="EZ38" s="13">
        <f t="shared" si="23"/>
        <v>690.02</v>
      </c>
      <c r="FA38" s="13">
        <f t="shared" si="23"/>
        <v>690.02</v>
      </c>
      <c r="FB38" s="13">
        <f t="shared" si="23"/>
        <v>690.02</v>
      </c>
      <c r="FC38" s="13">
        <f t="shared" si="23"/>
        <v>690.02</v>
      </c>
      <c r="FD38" s="13">
        <f t="shared" si="23"/>
        <v>690.02</v>
      </c>
      <c r="FE38" s="13">
        <f t="shared" si="23"/>
        <v>690.02</v>
      </c>
      <c r="FF38" s="13">
        <f t="shared" si="23"/>
        <v>690.02</v>
      </c>
      <c r="FG38" s="13">
        <f t="shared" si="24"/>
        <v>690.02</v>
      </c>
      <c r="FH38" s="13">
        <f t="shared" si="24"/>
        <v>690.02</v>
      </c>
      <c r="FI38" s="13">
        <f t="shared" si="24"/>
        <v>690.02</v>
      </c>
      <c r="FJ38" s="13">
        <f t="shared" si="24"/>
        <v>690.02</v>
      </c>
      <c r="FK38" s="13">
        <f t="shared" si="24"/>
        <v>690.02</v>
      </c>
      <c r="FL38" s="13">
        <f t="shared" si="24"/>
        <v>690.02</v>
      </c>
      <c r="FM38" s="13">
        <f t="shared" si="24"/>
        <v>690.02</v>
      </c>
      <c r="FN38" s="13">
        <f t="shared" si="24"/>
        <v>690.02</v>
      </c>
      <c r="FO38" s="13">
        <f t="shared" si="24"/>
        <v>690.02</v>
      </c>
      <c r="FP38" s="13">
        <f t="shared" si="24"/>
        <v>690.02</v>
      </c>
      <c r="FQ38" s="13">
        <f t="shared" si="24"/>
        <v>690.02</v>
      </c>
      <c r="FR38" s="13">
        <f t="shared" si="24"/>
        <v>690.02</v>
      </c>
      <c r="FS38" s="13">
        <f t="shared" si="24"/>
        <v>690.02</v>
      </c>
      <c r="FT38" s="13">
        <f t="shared" si="24"/>
        <v>690.02</v>
      </c>
    </row>
    <row r="39" spans="1:176" ht="15" customHeight="1" x14ac:dyDescent="0.55000000000000004">
      <c r="A39" s="18" t="s">
        <v>108</v>
      </c>
      <c r="B39" t="s">
        <v>69</v>
      </c>
      <c r="C39" s="13">
        <v>1</v>
      </c>
      <c r="D39" s="13">
        <v>600</v>
      </c>
      <c r="E39" s="14">
        <v>0.15</v>
      </c>
      <c r="F39" s="13">
        <f>D39+D39*E39</f>
        <v>690</v>
      </c>
      <c r="G39" s="13">
        <f t="shared" si="1"/>
        <v>690</v>
      </c>
      <c r="H39" s="15">
        <f>[1]Parameters!$N$2</f>
        <v>0.02</v>
      </c>
      <c r="I39" s="18" t="s">
        <v>70</v>
      </c>
      <c r="J39" s="18" t="s">
        <v>71</v>
      </c>
      <c r="K39" s="18" t="s">
        <v>80</v>
      </c>
      <c r="L39" t="s">
        <v>79</v>
      </c>
      <c r="M39" s="11">
        <v>43101</v>
      </c>
      <c r="N39" s="11">
        <f t="shared" si="8"/>
        <v>43160</v>
      </c>
      <c r="O39" s="16"/>
      <c r="P39" s="16"/>
      <c r="Q39" s="16"/>
      <c r="R39" s="16"/>
      <c r="S39" s="16"/>
      <c r="T39" s="16"/>
      <c r="U39" s="16"/>
      <c r="V39" s="16"/>
      <c r="AM39">
        <f t="shared" si="28"/>
        <v>0</v>
      </c>
      <c r="AN39">
        <f t="shared" si="28"/>
        <v>0</v>
      </c>
      <c r="AO39" s="31">
        <f t="shared" si="28"/>
        <v>0</v>
      </c>
      <c r="AR39">
        <f t="shared" si="28"/>
        <v>0</v>
      </c>
      <c r="AS39">
        <f t="shared" si="28"/>
        <v>0</v>
      </c>
      <c r="AT39">
        <f t="shared" si="28"/>
        <v>0</v>
      </c>
      <c r="AU39">
        <f t="shared" si="28"/>
        <v>0</v>
      </c>
      <c r="AV39">
        <f t="shared" si="28"/>
        <v>0</v>
      </c>
      <c r="AW39">
        <f t="shared" si="28"/>
        <v>0</v>
      </c>
      <c r="AX39">
        <f t="shared" si="28"/>
        <v>0</v>
      </c>
      <c r="AY39">
        <f t="shared" si="28"/>
        <v>0</v>
      </c>
      <c r="AZ39">
        <f t="shared" si="28"/>
        <v>0</v>
      </c>
      <c r="BA39">
        <f t="shared" si="28"/>
        <v>0</v>
      </c>
      <c r="BB39">
        <f t="shared" si="28"/>
        <v>0</v>
      </c>
      <c r="BC39">
        <f t="shared" ref="BC39:BR51" si="30">IF(EOMONTH(BC$1,0)&gt;$N39,$C39,0)</f>
        <v>0</v>
      </c>
      <c r="BD39">
        <f t="shared" si="30"/>
        <v>0</v>
      </c>
      <c r="BE39">
        <f t="shared" si="30"/>
        <v>0</v>
      </c>
      <c r="BF39">
        <f t="shared" si="30"/>
        <v>0</v>
      </c>
      <c r="BG39">
        <f t="shared" si="30"/>
        <v>0</v>
      </c>
      <c r="BH39">
        <f t="shared" si="30"/>
        <v>0</v>
      </c>
      <c r="BI39">
        <f t="shared" si="30"/>
        <v>0</v>
      </c>
      <c r="BJ39">
        <f t="shared" si="30"/>
        <v>0</v>
      </c>
      <c r="BK39">
        <f t="shared" si="30"/>
        <v>0</v>
      </c>
      <c r="BL39">
        <f t="shared" si="30"/>
        <v>0</v>
      </c>
      <c r="BM39">
        <f t="shared" si="30"/>
        <v>1</v>
      </c>
      <c r="BN39">
        <f t="shared" si="30"/>
        <v>1</v>
      </c>
      <c r="BO39">
        <f t="shared" si="30"/>
        <v>1</v>
      </c>
      <c r="BP39">
        <f t="shared" si="30"/>
        <v>1</v>
      </c>
      <c r="BQ39">
        <f t="shared" si="30"/>
        <v>1</v>
      </c>
      <c r="BR39">
        <f t="shared" si="30"/>
        <v>1</v>
      </c>
      <c r="BS39">
        <f t="shared" ref="BS39:CH51" si="31">IF(EOMONTH(BS$1,0)&gt;$N39,$C39,0)</f>
        <v>1</v>
      </c>
      <c r="BT39">
        <f t="shared" si="31"/>
        <v>1</v>
      </c>
      <c r="BU39">
        <f t="shared" si="31"/>
        <v>1</v>
      </c>
      <c r="BV39">
        <f t="shared" si="31"/>
        <v>1</v>
      </c>
      <c r="BW39">
        <f t="shared" si="31"/>
        <v>1</v>
      </c>
      <c r="BX39">
        <f t="shared" si="31"/>
        <v>1</v>
      </c>
      <c r="BY39">
        <f t="shared" si="31"/>
        <v>1</v>
      </c>
      <c r="BZ39">
        <f t="shared" si="31"/>
        <v>1</v>
      </c>
      <c r="CA39">
        <f t="shared" si="31"/>
        <v>1</v>
      </c>
      <c r="CB39">
        <f t="shared" si="31"/>
        <v>1</v>
      </c>
      <c r="CC39">
        <f t="shared" si="31"/>
        <v>1</v>
      </c>
      <c r="CD39">
        <f t="shared" si="31"/>
        <v>1</v>
      </c>
      <c r="CE39">
        <f t="shared" si="31"/>
        <v>1</v>
      </c>
      <c r="CF39">
        <f t="shared" si="31"/>
        <v>1</v>
      </c>
      <c r="CG39">
        <f t="shared" si="31"/>
        <v>1</v>
      </c>
      <c r="CH39">
        <f t="shared" si="21"/>
        <v>1</v>
      </c>
      <c r="CI39">
        <f t="shared" si="21"/>
        <v>1</v>
      </c>
      <c r="CJ39">
        <f t="shared" si="21"/>
        <v>1</v>
      </c>
      <c r="CK39">
        <f t="shared" si="21"/>
        <v>1</v>
      </c>
      <c r="CL39">
        <f t="shared" si="21"/>
        <v>1</v>
      </c>
      <c r="CM39">
        <f t="shared" si="21"/>
        <v>1</v>
      </c>
      <c r="CN39">
        <f t="shared" si="21"/>
        <v>1</v>
      </c>
      <c r="CO39">
        <f t="shared" si="21"/>
        <v>1</v>
      </c>
      <c r="CP39">
        <f t="shared" si="21"/>
        <v>1</v>
      </c>
      <c r="CQ39">
        <f t="shared" si="21"/>
        <v>1</v>
      </c>
      <c r="CR39">
        <f t="shared" si="21"/>
        <v>1</v>
      </c>
      <c r="CS39">
        <f t="shared" si="21"/>
        <v>1</v>
      </c>
      <c r="CT39">
        <f t="shared" si="21"/>
        <v>1</v>
      </c>
      <c r="CX39" s="13">
        <f t="shared" si="25"/>
        <v>0</v>
      </c>
      <c r="CY39" s="13">
        <f t="shared" si="25"/>
        <v>0</v>
      </c>
      <c r="CZ39" s="13">
        <f t="shared" si="25"/>
        <v>0</v>
      </c>
      <c r="DA39" s="13">
        <f t="shared" si="25"/>
        <v>0</v>
      </c>
      <c r="DB39" s="13">
        <f t="shared" si="25"/>
        <v>0</v>
      </c>
      <c r="DC39" s="13">
        <f t="shared" si="25"/>
        <v>0</v>
      </c>
      <c r="DD39" s="13">
        <f t="shared" si="25"/>
        <v>0</v>
      </c>
      <c r="DE39" s="13">
        <f t="shared" si="25"/>
        <v>0</v>
      </c>
      <c r="DF39" s="13">
        <f t="shared" si="25"/>
        <v>0</v>
      </c>
      <c r="DG39" s="13">
        <f t="shared" si="25"/>
        <v>0</v>
      </c>
      <c r="DH39" s="13">
        <f t="shared" si="25"/>
        <v>0</v>
      </c>
      <c r="DI39" s="13">
        <f t="shared" si="25"/>
        <v>0</v>
      </c>
      <c r="DJ39" s="13">
        <f t="shared" si="25"/>
        <v>0</v>
      </c>
      <c r="DK39" s="13">
        <f t="shared" si="25"/>
        <v>0</v>
      </c>
      <c r="DL39" s="13">
        <f t="shared" si="25"/>
        <v>0</v>
      </c>
      <c r="DM39" s="13">
        <f t="shared" si="25"/>
        <v>0</v>
      </c>
      <c r="DN39" s="13">
        <f t="shared" si="26"/>
        <v>0</v>
      </c>
      <c r="DO39" s="13">
        <f t="shared" si="26"/>
        <v>0</v>
      </c>
      <c r="DP39" s="13">
        <f t="shared" si="26"/>
        <v>0</v>
      </c>
      <c r="DQ39" s="13">
        <f t="shared" si="26"/>
        <v>0</v>
      </c>
      <c r="DR39" s="13">
        <f t="shared" si="26"/>
        <v>0</v>
      </c>
      <c r="DS39" s="13">
        <f t="shared" si="26"/>
        <v>0</v>
      </c>
      <c r="DT39" s="13">
        <f t="shared" si="26"/>
        <v>0</v>
      </c>
      <c r="DU39" s="13">
        <f t="shared" si="26"/>
        <v>0</v>
      </c>
      <c r="DV39" s="13">
        <f t="shared" si="26"/>
        <v>0</v>
      </c>
      <c r="DW39" s="13">
        <f t="shared" si="26"/>
        <v>0</v>
      </c>
      <c r="DX39" s="13">
        <f t="shared" si="26"/>
        <v>0</v>
      </c>
      <c r="DY39" s="13">
        <f t="shared" si="26"/>
        <v>0</v>
      </c>
      <c r="DZ39" s="13">
        <f t="shared" si="26"/>
        <v>0</v>
      </c>
      <c r="EA39" s="13">
        <f t="shared" si="26"/>
        <v>0</v>
      </c>
      <c r="EB39" s="13">
        <f t="shared" si="26"/>
        <v>0</v>
      </c>
      <c r="EC39" s="13">
        <f t="shared" si="26"/>
        <v>0</v>
      </c>
      <c r="ED39" s="13">
        <f t="shared" si="27"/>
        <v>0</v>
      </c>
      <c r="EE39" s="13">
        <f t="shared" si="27"/>
        <v>0</v>
      </c>
      <c r="EF39" s="13">
        <f t="shared" si="27"/>
        <v>0</v>
      </c>
      <c r="EG39" s="13">
        <f t="shared" si="27"/>
        <v>0</v>
      </c>
      <c r="EH39" s="13">
        <f t="shared" si="27"/>
        <v>0</v>
      </c>
      <c r="EI39" s="13">
        <f t="shared" si="27"/>
        <v>0</v>
      </c>
      <c r="EJ39" s="13">
        <f t="shared" si="27"/>
        <v>0</v>
      </c>
      <c r="EK39" s="13">
        <f t="shared" si="27"/>
        <v>0</v>
      </c>
      <c r="EL39" s="13">
        <f t="shared" si="27"/>
        <v>0</v>
      </c>
      <c r="EM39" s="13">
        <f t="shared" si="27"/>
        <v>690.02</v>
      </c>
      <c r="EN39" s="13">
        <f t="shared" si="27"/>
        <v>690.02</v>
      </c>
      <c r="EO39" s="13">
        <f t="shared" si="27"/>
        <v>690.02</v>
      </c>
      <c r="EP39" s="13">
        <f t="shared" si="27"/>
        <v>690.02</v>
      </c>
      <c r="EQ39" s="13">
        <f t="shared" si="23"/>
        <v>690.02</v>
      </c>
      <c r="ER39" s="13">
        <f t="shared" si="23"/>
        <v>690.02</v>
      </c>
      <c r="ES39" s="13">
        <f t="shared" si="23"/>
        <v>690.02</v>
      </c>
      <c r="ET39" s="13">
        <f t="shared" si="23"/>
        <v>690.02</v>
      </c>
      <c r="EU39" s="13">
        <f t="shared" si="23"/>
        <v>690.02</v>
      </c>
      <c r="EV39" s="13">
        <f t="shared" si="23"/>
        <v>690.02</v>
      </c>
      <c r="EW39" s="13">
        <f t="shared" si="23"/>
        <v>690.02</v>
      </c>
      <c r="EX39" s="13">
        <f t="shared" si="23"/>
        <v>690.02</v>
      </c>
      <c r="EY39" s="13">
        <f t="shared" si="23"/>
        <v>690.02</v>
      </c>
      <c r="EZ39" s="13">
        <f t="shared" si="23"/>
        <v>690.02</v>
      </c>
      <c r="FA39" s="13">
        <f t="shared" si="23"/>
        <v>690.02</v>
      </c>
      <c r="FB39" s="13">
        <f t="shared" si="23"/>
        <v>690.02</v>
      </c>
      <c r="FC39" s="13">
        <f t="shared" si="23"/>
        <v>690.02</v>
      </c>
      <c r="FD39" s="13">
        <f t="shared" si="23"/>
        <v>690.02</v>
      </c>
      <c r="FE39" s="13">
        <f t="shared" si="23"/>
        <v>690.02</v>
      </c>
      <c r="FF39" s="13">
        <f t="shared" si="23"/>
        <v>690.02</v>
      </c>
      <c r="FG39" s="13">
        <f t="shared" si="24"/>
        <v>690.02</v>
      </c>
      <c r="FH39" s="13">
        <f t="shared" si="24"/>
        <v>690.02</v>
      </c>
      <c r="FI39" s="13">
        <f t="shared" si="24"/>
        <v>690.02</v>
      </c>
      <c r="FJ39" s="13">
        <f t="shared" si="24"/>
        <v>690.02</v>
      </c>
      <c r="FK39" s="13">
        <f t="shared" si="24"/>
        <v>690.02</v>
      </c>
      <c r="FL39" s="13">
        <f t="shared" si="24"/>
        <v>690.02</v>
      </c>
      <c r="FM39" s="13">
        <f t="shared" si="24"/>
        <v>690.02</v>
      </c>
      <c r="FN39" s="13">
        <f t="shared" si="24"/>
        <v>690.02</v>
      </c>
      <c r="FO39" s="13">
        <f t="shared" si="24"/>
        <v>690.02</v>
      </c>
      <c r="FP39" s="13">
        <f t="shared" si="24"/>
        <v>690.02</v>
      </c>
      <c r="FQ39" s="13">
        <f t="shared" si="24"/>
        <v>690.02</v>
      </c>
      <c r="FR39" s="13">
        <f t="shared" si="24"/>
        <v>690.02</v>
      </c>
      <c r="FS39" s="13">
        <f t="shared" si="24"/>
        <v>690.02</v>
      </c>
      <c r="FT39" s="13">
        <f t="shared" si="24"/>
        <v>690.02</v>
      </c>
    </row>
    <row r="40" spans="1:176" ht="15" customHeight="1" x14ac:dyDescent="0.55000000000000004">
      <c r="A40" s="18" t="s">
        <v>108</v>
      </c>
      <c r="B40" t="s">
        <v>69</v>
      </c>
      <c r="C40" s="13">
        <v>1</v>
      </c>
      <c r="D40" s="13">
        <v>600</v>
      </c>
      <c r="E40" s="14">
        <v>0.15</v>
      </c>
      <c r="F40" s="13">
        <f>D40+D40*E40</f>
        <v>690</v>
      </c>
      <c r="G40" s="13">
        <f t="shared" si="1"/>
        <v>690</v>
      </c>
      <c r="H40" s="15">
        <f>[1]Parameters!$N$2</f>
        <v>0.02</v>
      </c>
      <c r="I40" s="18" t="s">
        <v>70</v>
      </c>
      <c r="J40" s="18" t="s">
        <v>71</v>
      </c>
      <c r="K40" s="18" t="s">
        <v>80</v>
      </c>
      <c r="L40" t="s">
        <v>79</v>
      </c>
      <c r="M40" s="11">
        <v>43466</v>
      </c>
      <c r="N40" s="11">
        <f t="shared" si="8"/>
        <v>43525</v>
      </c>
      <c r="O40" s="16"/>
      <c r="P40" s="16"/>
      <c r="Q40" s="16"/>
      <c r="R40" s="16"/>
      <c r="S40" s="16"/>
      <c r="T40" s="16"/>
      <c r="U40" s="16"/>
      <c r="V40" s="16"/>
      <c r="AM40">
        <f t="shared" si="28"/>
        <v>0</v>
      </c>
      <c r="AN40">
        <f t="shared" si="28"/>
        <v>0</v>
      </c>
      <c r="AO40" s="31">
        <f t="shared" si="28"/>
        <v>0</v>
      </c>
      <c r="AR40">
        <f t="shared" si="28"/>
        <v>0</v>
      </c>
      <c r="AS40">
        <f t="shared" si="28"/>
        <v>0</v>
      </c>
      <c r="AT40">
        <f t="shared" si="28"/>
        <v>0</v>
      </c>
      <c r="AU40">
        <f t="shared" si="28"/>
        <v>0</v>
      </c>
      <c r="AV40">
        <f t="shared" si="28"/>
        <v>0</v>
      </c>
      <c r="AW40">
        <f t="shared" si="28"/>
        <v>0</v>
      </c>
      <c r="AX40">
        <f t="shared" si="28"/>
        <v>0</v>
      </c>
      <c r="AY40">
        <f t="shared" si="28"/>
        <v>0</v>
      </c>
      <c r="AZ40">
        <f t="shared" si="28"/>
        <v>0</v>
      </c>
      <c r="BA40">
        <f t="shared" si="28"/>
        <v>0</v>
      </c>
      <c r="BB40">
        <f t="shared" si="28"/>
        <v>0</v>
      </c>
      <c r="BC40">
        <f t="shared" si="30"/>
        <v>0</v>
      </c>
      <c r="BD40">
        <f t="shared" si="30"/>
        <v>0</v>
      </c>
      <c r="BE40">
        <f t="shared" si="30"/>
        <v>0</v>
      </c>
      <c r="BF40">
        <f t="shared" si="30"/>
        <v>0</v>
      </c>
      <c r="BG40">
        <f t="shared" si="30"/>
        <v>0</v>
      </c>
      <c r="BH40">
        <f t="shared" si="30"/>
        <v>0</v>
      </c>
      <c r="BI40">
        <f t="shared" si="30"/>
        <v>0</v>
      </c>
      <c r="BJ40">
        <f t="shared" si="30"/>
        <v>0</v>
      </c>
      <c r="BK40">
        <f t="shared" si="30"/>
        <v>0</v>
      </c>
      <c r="BL40">
        <f t="shared" si="30"/>
        <v>0</v>
      </c>
      <c r="BM40">
        <f t="shared" si="30"/>
        <v>0</v>
      </c>
      <c r="BN40">
        <f t="shared" si="30"/>
        <v>0</v>
      </c>
      <c r="BO40">
        <f t="shared" si="30"/>
        <v>0</v>
      </c>
      <c r="BP40">
        <f t="shared" si="30"/>
        <v>0</v>
      </c>
      <c r="BQ40">
        <f t="shared" si="30"/>
        <v>0</v>
      </c>
      <c r="BR40">
        <f t="shared" si="30"/>
        <v>0</v>
      </c>
      <c r="BS40">
        <f t="shared" si="31"/>
        <v>0</v>
      </c>
      <c r="BT40">
        <f t="shared" si="31"/>
        <v>0</v>
      </c>
      <c r="BU40">
        <f t="shared" si="31"/>
        <v>0</v>
      </c>
      <c r="BV40">
        <f t="shared" si="31"/>
        <v>0</v>
      </c>
      <c r="BW40">
        <f t="shared" si="31"/>
        <v>0</v>
      </c>
      <c r="BX40">
        <f t="shared" si="31"/>
        <v>0</v>
      </c>
      <c r="BY40">
        <f t="shared" si="31"/>
        <v>1</v>
      </c>
      <c r="BZ40">
        <f t="shared" si="31"/>
        <v>1</v>
      </c>
      <c r="CA40">
        <f t="shared" si="31"/>
        <v>1</v>
      </c>
      <c r="CB40">
        <f t="shared" si="31"/>
        <v>1</v>
      </c>
      <c r="CC40">
        <f t="shared" si="31"/>
        <v>1</v>
      </c>
      <c r="CD40">
        <f t="shared" si="31"/>
        <v>1</v>
      </c>
      <c r="CE40">
        <f t="shared" si="31"/>
        <v>1</v>
      </c>
      <c r="CF40">
        <f t="shared" si="31"/>
        <v>1</v>
      </c>
      <c r="CG40">
        <f t="shared" si="31"/>
        <v>1</v>
      </c>
      <c r="CH40">
        <f t="shared" si="21"/>
        <v>1</v>
      </c>
      <c r="CI40">
        <f t="shared" si="21"/>
        <v>1</v>
      </c>
      <c r="CJ40">
        <f t="shared" si="21"/>
        <v>1</v>
      </c>
      <c r="CK40">
        <f t="shared" si="21"/>
        <v>1</v>
      </c>
      <c r="CL40">
        <f t="shared" si="21"/>
        <v>1</v>
      </c>
      <c r="CM40">
        <f t="shared" si="21"/>
        <v>1</v>
      </c>
      <c r="CN40">
        <f t="shared" si="21"/>
        <v>1</v>
      </c>
      <c r="CO40">
        <f t="shared" si="21"/>
        <v>1</v>
      </c>
      <c r="CP40">
        <f t="shared" si="21"/>
        <v>1</v>
      </c>
      <c r="CQ40">
        <f t="shared" si="21"/>
        <v>1</v>
      </c>
      <c r="CR40">
        <f t="shared" si="21"/>
        <v>1</v>
      </c>
      <c r="CS40">
        <f t="shared" si="21"/>
        <v>1</v>
      </c>
      <c r="CT40">
        <f t="shared" si="21"/>
        <v>1</v>
      </c>
      <c r="CX40" s="13">
        <f t="shared" si="25"/>
        <v>0</v>
      </c>
      <c r="CY40" s="13">
        <f t="shared" si="25"/>
        <v>0</v>
      </c>
      <c r="CZ40" s="13">
        <f t="shared" si="25"/>
        <v>0</v>
      </c>
      <c r="DA40" s="13">
        <f t="shared" si="25"/>
        <v>0</v>
      </c>
      <c r="DB40" s="13">
        <f t="shared" si="25"/>
        <v>0</v>
      </c>
      <c r="DC40" s="13">
        <f t="shared" si="25"/>
        <v>0</v>
      </c>
      <c r="DD40" s="13">
        <f t="shared" si="25"/>
        <v>0</v>
      </c>
      <c r="DE40" s="13">
        <f t="shared" si="25"/>
        <v>0</v>
      </c>
      <c r="DF40" s="13">
        <f t="shared" si="25"/>
        <v>0</v>
      </c>
      <c r="DG40" s="13">
        <f t="shared" si="25"/>
        <v>0</v>
      </c>
      <c r="DH40" s="13">
        <f t="shared" si="25"/>
        <v>0</v>
      </c>
      <c r="DI40" s="13">
        <f t="shared" si="25"/>
        <v>0</v>
      </c>
      <c r="DJ40" s="13">
        <f t="shared" si="25"/>
        <v>0</v>
      </c>
      <c r="DK40" s="13">
        <f t="shared" si="25"/>
        <v>0</v>
      </c>
      <c r="DL40" s="13">
        <f t="shared" si="25"/>
        <v>0</v>
      </c>
      <c r="DM40" s="13">
        <f t="shared" si="25"/>
        <v>0</v>
      </c>
      <c r="DN40" s="13">
        <f t="shared" si="26"/>
        <v>0</v>
      </c>
      <c r="DO40" s="13">
        <f t="shared" si="26"/>
        <v>0</v>
      </c>
      <c r="DP40" s="13">
        <f t="shared" si="26"/>
        <v>0</v>
      </c>
      <c r="DQ40" s="13">
        <f t="shared" si="26"/>
        <v>0</v>
      </c>
      <c r="DR40" s="13">
        <f t="shared" si="26"/>
        <v>0</v>
      </c>
      <c r="DS40" s="13">
        <f t="shared" si="26"/>
        <v>0</v>
      </c>
      <c r="DT40" s="13">
        <f t="shared" si="26"/>
        <v>0</v>
      </c>
      <c r="DU40" s="13">
        <f t="shared" si="26"/>
        <v>0</v>
      </c>
      <c r="DV40" s="13">
        <f t="shared" si="26"/>
        <v>0</v>
      </c>
      <c r="DW40" s="13">
        <f t="shared" si="26"/>
        <v>0</v>
      </c>
      <c r="DX40" s="13">
        <f t="shared" si="26"/>
        <v>0</v>
      </c>
      <c r="DY40" s="13">
        <f t="shared" si="26"/>
        <v>0</v>
      </c>
      <c r="DZ40" s="13">
        <f t="shared" si="26"/>
        <v>0</v>
      </c>
      <c r="EA40" s="13">
        <f t="shared" si="26"/>
        <v>0</v>
      </c>
      <c r="EB40" s="13">
        <f t="shared" si="26"/>
        <v>0</v>
      </c>
      <c r="EC40" s="13">
        <f t="shared" si="26"/>
        <v>0</v>
      </c>
      <c r="ED40" s="13">
        <f t="shared" si="27"/>
        <v>0</v>
      </c>
      <c r="EE40" s="13">
        <f t="shared" si="27"/>
        <v>0</v>
      </c>
      <c r="EF40" s="13">
        <f t="shared" si="27"/>
        <v>0</v>
      </c>
      <c r="EG40" s="13">
        <f t="shared" si="27"/>
        <v>0</v>
      </c>
      <c r="EH40" s="13">
        <f t="shared" si="27"/>
        <v>0</v>
      </c>
      <c r="EI40" s="13">
        <f t="shared" si="27"/>
        <v>0</v>
      </c>
      <c r="EJ40" s="13">
        <f t="shared" si="27"/>
        <v>0</v>
      </c>
      <c r="EK40" s="13">
        <f t="shared" si="27"/>
        <v>0</v>
      </c>
      <c r="EL40" s="13">
        <f t="shared" si="27"/>
        <v>0</v>
      </c>
      <c r="EM40" s="13">
        <f t="shared" si="27"/>
        <v>0</v>
      </c>
      <c r="EN40" s="13">
        <f t="shared" si="27"/>
        <v>0</v>
      </c>
      <c r="EO40" s="13">
        <f t="shared" si="27"/>
        <v>0</v>
      </c>
      <c r="EP40" s="13">
        <f t="shared" si="27"/>
        <v>0</v>
      </c>
      <c r="EQ40" s="13">
        <f t="shared" si="23"/>
        <v>0</v>
      </c>
      <c r="ER40" s="13">
        <f t="shared" si="23"/>
        <v>0</v>
      </c>
      <c r="ES40" s="13">
        <f t="shared" si="23"/>
        <v>0</v>
      </c>
      <c r="ET40" s="13">
        <f t="shared" si="23"/>
        <v>0</v>
      </c>
      <c r="EU40" s="13">
        <f t="shared" si="23"/>
        <v>0</v>
      </c>
      <c r="EV40" s="13">
        <f t="shared" si="23"/>
        <v>0</v>
      </c>
      <c r="EW40" s="13">
        <f t="shared" si="23"/>
        <v>0</v>
      </c>
      <c r="EX40" s="13">
        <f t="shared" si="23"/>
        <v>0</v>
      </c>
      <c r="EY40" s="13">
        <f t="shared" si="23"/>
        <v>690.02</v>
      </c>
      <c r="EZ40" s="13">
        <f t="shared" si="23"/>
        <v>690.02</v>
      </c>
      <c r="FA40" s="13">
        <f t="shared" si="23"/>
        <v>690.02</v>
      </c>
      <c r="FB40" s="13">
        <f t="shared" si="23"/>
        <v>690.02</v>
      </c>
      <c r="FC40" s="13">
        <f t="shared" si="23"/>
        <v>690.02</v>
      </c>
      <c r="FD40" s="13">
        <f t="shared" si="23"/>
        <v>690.02</v>
      </c>
      <c r="FE40" s="13">
        <f t="shared" si="23"/>
        <v>690.02</v>
      </c>
      <c r="FF40" s="13">
        <f t="shared" si="23"/>
        <v>690.02</v>
      </c>
      <c r="FG40" s="13">
        <f t="shared" si="24"/>
        <v>690.02</v>
      </c>
      <c r="FH40" s="13">
        <f t="shared" si="24"/>
        <v>690.02</v>
      </c>
      <c r="FI40" s="13">
        <f t="shared" si="24"/>
        <v>690.02</v>
      </c>
      <c r="FJ40" s="13">
        <f t="shared" si="24"/>
        <v>690.02</v>
      </c>
      <c r="FK40" s="13">
        <f t="shared" si="24"/>
        <v>690.02</v>
      </c>
      <c r="FL40" s="13">
        <f t="shared" si="24"/>
        <v>690.02</v>
      </c>
      <c r="FM40" s="13">
        <f t="shared" si="24"/>
        <v>690.02</v>
      </c>
      <c r="FN40" s="13">
        <f t="shared" si="24"/>
        <v>690.02</v>
      </c>
      <c r="FO40" s="13">
        <f t="shared" si="24"/>
        <v>690.02</v>
      </c>
      <c r="FP40" s="13">
        <f t="shared" si="24"/>
        <v>690.02</v>
      </c>
      <c r="FQ40" s="13">
        <f t="shared" si="24"/>
        <v>690.02</v>
      </c>
      <c r="FR40" s="13">
        <f t="shared" si="24"/>
        <v>690.02</v>
      </c>
      <c r="FS40" s="13">
        <f t="shared" si="24"/>
        <v>690.02</v>
      </c>
      <c r="FT40" s="13">
        <f t="shared" si="24"/>
        <v>690.02</v>
      </c>
    </row>
    <row r="41" spans="1:176" ht="15" customHeight="1" x14ac:dyDescent="0.55000000000000004">
      <c r="A41" s="18" t="s">
        <v>108</v>
      </c>
      <c r="B41" t="s">
        <v>69</v>
      </c>
      <c r="C41" s="13">
        <v>1</v>
      </c>
      <c r="D41" s="13">
        <v>600</v>
      </c>
      <c r="E41" s="14">
        <v>0.15</v>
      </c>
      <c r="F41" s="13">
        <f>D41+D41*E41</f>
        <v>690</v>
      </c>
      <c r="G41" s="13">
        <f t="shared" si="1"/>
        <v>690</v>
      </c>
      <c r="H41" s="15">
        <f>[1]Parameters!$N$2</f>
        <v>0.02</v>
      </c>
      <c r="I41" s="18" t="s">
        <v>70</v>
      </c>
      <c r="J41" s="18" t="s">
        <v>71</v>
      </c>
      <c r="K41" s="18" t="s">
        <v>80</v>
      </c>
      <c r="L41" t="s">
        <v>79</v>
      </c>
      <c r="M41" s="11">
        <v>43466</v>
      </c>
      <c r="N41" s="11">
        <f t="shared" si="8"/>
        <v>43525</v>
      </c>
      <c r="O41" s="16"/>
      <c r="P41" s="16"/>
      <c r="Q41" s="16"/>
      <c r="R41" s="16"/>
      <c r="S41" s="16"/>
      <c r="T41" s="16"/>
      <c r="U41" s="16"/>
      <c r="V41" s="16"/>
      <c r="AM41">
        <f t="shared" si="28"/>
        <v>0</v>
      </c>
      <c r="AN41">
        <f t="shared" si="28"/>
        <v>0</v>
      </c>
      <c r="AO41" s="31">
        <f t="shared" si="28"/>
        <v>0</v>
      </c>
      <c r="AR41">
        <f t="shared" si="28"/>
        <v>0</v>
      </c>
      <c r="AS41">
        <f t="shared" si="28"/>
        <v>0</v>
      </c>
      <c r="AT41">
        <f t="shared" si="28"/>
        <v>0</v>
      </c>
      <c r="AU41">
        <f t="shared" si="28"/>
        <v>0</v>
      </c>
      <c r="AV41">
        <f t="shared" si="28"/>
        <v>0</v>
      </c>
      <c r="AW41">
        <f t="shared" si="28"/>
        <v>0</v>
      </c>
      <c r="AX41">
        <f t="shared" si="28"/>
        <v>0</v>
      </c>
      <c r="AY41">
        <f t="shared" si="28"/>
        <v>0</v>
      </c>
      <c r="AZ41">
        <f t="shared" si="28"/>
        <v>0</v>
      </c>
      <c r="BA41">
        <f t="shared" si="28"/>
        <v>0</v>
      </c>
      <c r="BB41">
        <f t="shared" si="28"/>
        <v>0</v>
      </c>
      <c r="BC41">
        <f t="shared" si="30"/>
        <v>0</v>
      </c>
      <c r="BD41">
        <f t="shared" si="30"/>
        <v>0</v>
      </c>
      <c r="BE41">
        <f t="shared" si="30"/>
        <v>0</v>
      </c>
      <c r="BF41">
        <f t="shared" si="30"/>
        <v>0</v>
      </c>
      <c r="BG41">
        <f t="shared" si="30"/>
        <v>0</v>
      </c>
      <c r="BH41">
        <f t="shared" si="30"/>
        <v>0</v>
      </c>
      <c r="BI41">
        <f t="shared" si="30"/>
        <v>0</v>
      </c>
      <c r="BJ41">
        <f t="shared" si="30"/>
        <v>0</v>
      </c>
      <c r="BK41">
        <f t="shared" si="30"/>
        <v>0</v>
      </c>
      <c r="BL41">
        <f t="shared" si="30"/>
        <v>0</v>
      </c>
      <c r="BM41">
        <f t="shared" si="30"/>
        <v>0</v>
      </c>
      <c r="BN41">
        <f t="shared" si="30"/>
        <v>0</v>
      </c>
      <c r="BO41">
        <f t="shared" si="30"/>
        <v>0</v>
      </c>
      <c r="BP41">
        <f t="shared" si="30"/>
        <v>0</v>
      </c>
      <c r="BQ41">
        <f t="shared" si="30"/>
        <v>0</v>
      </c>
      <c r="BR41">
        <f t="shared" si="30"/>
        <v>0</v>
      </c>
      <c r="BS41">
        <f t="shared" si="31"/>
        <v>0</v>
      </c>
      <c r="BT41">
        <f t="shared" si="31"/>
        <v>0</v>
      </c>
      <c r="BU41">
        <f t="shared" si="31"/>
        <v>0</v>
      </c>
      <c r="BV41">
        <f t="shared" si="31"/>
        <v>0</v>
      </c>
      <c r="BW41">
        <f t="shared" si="31"/>
        <v>0</v>
      </c>
      <c r="BX41">
        <f t="shared" si="31"/>
        <v>0</v>
      </c>
      <c r="BY41">
        <f t="shared" si="31"/>
        <v>1</v>
      </c>
      <c r="BZ41">
        <f t="shared" si="31"/>
        <v>1</v>
      </c>
      <c r="CA41">
        <f t="shared" si="31"/>
        <v>1</v>
      </c>
      <c r="CB41">
        <f t="shared" si="31"/>
        <v>1</v>
      </c>
      <c r="CC41">
        <f t="shared" si="31"/>
        <v>1</v>
      </c>
      <c r="CD41">
        <f t="shared" si="31"/>
        <v>1</v>
      </c>
      <c r="CE41">
        <f t="shared" si="31"/>
        <v>1</v>
      </c>
      <c r="CF41">
        <f t="shared" si="31"/>
        <v>1</v>
      </c>
      <c r="CG41">
        <f t="shared" si="31"/>
        <v>1</v>
      </c>
      <c r="CH41">
        <f t="shared" si="21"/>
        <v>1</v>
      </c>
      <c r="CI41">
        <f t="shared" si="21"/>
        <v>1</v>
      </c>
      <c r="CJ41">
        <f t="shared" si="21"/>
        <v>1</v>
      </c>
      <c r="CK41">
        <f t="shared" si="21"/>
        <v>1</v>
      </c>
      <c r="CL41">
        <f t="shared" si="21"/>
        <v>1</v>
      </c>
      <c r="CM41">
        <f t="shared" si="21"/>
        <v>1</v>
      </c>
      <c r="CN41">
        <f t="shared" si="21"/>
        <v>1</v>
      </c>
      <c r="CO41">
        <f t="shared" si="21"/>
        <v>1</v>
      </c>
      <c r="CP41">
        <f t="shared" ref="CP41:CT41" si="32">IF(EOMONTH(CP$1,0)&gt;$N41,$C41,0)</f>
        <v>1</v>
      </c>
      <c r="CQ41">
        <f t="shared" si="32"/>
        <v>1</v>
      </c>
      <c r="CR41">
        <f t="shared" si="32"/>
        <v>1</v>
      </c>
      <c r="CS41">
        <f t="shared" si="32"/>
        <v>1</v>
      </c>
      <c r="CT41">
        <f t="shared" si="32"/>
        <v>1</v>
      </c>
      <c r="CX41" s="13">
        <f t="shared" si="25"/>
        <v>0</v>
      </c>
      <c r="CY41" s="13">
        <f t="shared" si="25"/>
        <v>0</v>
      </c>
      <c r="CZ41" s="13">
        <f t="shared" si="25"/>
        <v>0</v>
      </c>
      <c r="DA41" s="13">
        <f t="shared" si="25"/>
        <v>0</v>
      </c>
      <c r="DB41" s="13">
        <f t="shared" si="25"/>
        <v>0</v>
      </c>
      <c r="DC41" s="13">
        <f t="shared" si="25"/>
        <v>0</v>
      </c>
      <c r="DD41" s="13">
        <f t="shared" si="25"/>
        <v>0</v>
      </c>
      <c r="DE41" s="13">
        <f t="shared" si="25"/>
        <v>0</v>
      </c>
      <c r="DF41" s="13">
        <f t="shared" si="25"/>
        <v>0</v>
      </c>
      <c r="DG41" s="13">
        <f t="shared" si="25"/>
        <v>0</v>
      </c>
      <c r="DH41" s="13">
        <f t="shared" si="25"/>
        <v>0</v>
      </c>
      <c r="DI41" s="13">
        <f t="shared" si="25"/>
        <v>0</v>
      </c>
      <c r="DJ41" s="13">
        <f t="shared" si="25"/>
        <v>0</v>
      </c>
      <c r="DK41" s="13">
        <f t="shared" si="25"/>
        <v>0</v>
      </c>
      <c r="DL41" s="13">
        <f t="shared" si="25"/>
        <v>0</v>
      </c>
      <c r="DM41" s="13">
        <f t="shared" si="25"/>
        <v>0</v>
      </c>
      <c r="DN41" s="13">
        <f t="shared" si="26"/>
        <v>0</v>
      </c>
      <c r="DO41" s="13">
        <f t="shared" si="26"/>
        <v>0</v>
      </c>
      <c r="DP41" s="13">
        <f t="shared" si="26"/>
        <v>0</v>
      </c>
      <c r="DQ41" s="13">
        <f t="shared" si="26"/>
        <v>0</v>
      </c>
      <c r="DR41" s="13">
        <f t="shared" si="26"/>
        <v>0</v>
      </c>
      <c r="DS41" s="13">
        <f t="shared" si="26"/>
        <v>0</v>
      </c>
      <c r="DT41" s="13">
        <f t="shared" si="26"/>
        <v>0</v>
      </c>
      <c r="DU41" s="13">
        <f t="shared" si="26"/>
        <v>0</v>
      </c>
      <c r="DV41" s="13">
        <f t="shared" si="26"/>
        <v>0</v>
      </c>
      <c r="DW41" s="13">
        <f t="shared" si="26"/>
        <v>0</v>
      </c>
      <c r="DX41" s="13">
        <f t="shared" si="26"/>
        <v>0</v>
      </c>
      <c r="DY41" s="13">
        <f t="shared" si="26"/>
        <v>0</v>
      </c>
      <c r="DZ41" s="13">
        <f t="shared" si="26"/>
        <v>0</v>
      </c>
      <c r="EA41" s="13">
        <f t="shared" si="26"/>
        <v>0</v>
      </c>
      <c r="EB41" s="13">
        <f t="shared" si="26"/>
        <v>0</v>
      </c>
      <c r="EC41" s="13">
        <f t="shared" si="26"/>
        <v>0</v>
      </c>
      <c r="ED41" s="13">
        <f t="shared" si="27"/>
        <v>0</v>
      </c>
      <c r="EE41" s="13">
        <f t="shared" si="27"/>
        <v>0</v>
      </c>
      <c r="EF41" s="13">
        <f t="shared" si="27"/>
        <v>0</v>
      </c>
      <c r="EG41" s="13">
        <f t="shared" si="27"/>
        <v>0</v>
      </c>
      <c r="EH41" s="13">
        <f t="shared" si="27"/>
        <v>0</v>
      </c>
      <c r="EI41" s="13">
        <f t="shared" si="27"/>
        <v>0</v>
      </c>
      <c r="EJ41" s="13">
        <f t="shared" si="27"/>
        <v>0</v>
      </c>
      <c r="EK41" s="13">
        <f t="shared" si="27"/>
        <v>0</v>
      </c>
      <c r="EL41" s="13">
        <f t="shared" si="27"/>
        <v>0</v>
      </c>
      <c r="EM41" s="13">
        <f t="shared" si="27"/>
        <v>0</v>
      </c>
      <c r="EN41" s="13">
        <f t="shared" si="27"/>
        <v>0</v>
      </c>
      <c r="EO41" s="13">
        <f t="shared" si="27"/>
        <v>0</v>
      </c>
      <c r="EP41" s="13">
        <f t="shared" si="27"/>
        <v>0</v>
      </c>
      <c r="EQ41" s="13">
        <f t="shared" si="23"/>
        <v>0</v>
      </c>
      <c r="ER41" s="13">
        <f t="shared" si="23"/>
        <v>0</v>
      </c>
      <c r="ES41" s="13">
        <f t="shared" si="23"/>
        <v>0</v>
      </c>
      <c r="ET41" s="13">
        <f t="shared" si="23"/>
        <v>0</v>
      </c>
      <c r="EU41" s="13">
        <f t="shared" si="23"/>
        <v>0</v>
      </c>
      <c r="EV41" s="13">
        <f t="shared" si="23"/>
        <v>0</v>
      </c>
      <c r="EW41" s="13">
        <f t="shared" si="23"/>
        <v>0</v>
      </c>
      <c r="EX41" s="13">
        <f t="shared" si="23"/>
        <v>0</v>
      </c>
      <c r="EY41" s="13">
        <f t="shared" si="23"/>
        <v>690.02</v>
      </c>
      <c r="EZ41" s="13">
        <f t="shared" si="23"/>
        <v>690.02</v>
      </c>
      <c r="FA41" s="13">
        <f t="shared" si="23"/>
        <v>690.02</v>
      </c>
      <c r="FB41" s="13">
        <f t="shared" si="23"/>
        <v>690.02</v>
      </c>
      <c r="FC41" s="13">
        <f t="shared" si="23"/>
        <v>690.02</v>
      </c>
      <c r="FD41" s="13">
        <f t="shared" si="23"/>
        <v>690.02</v>
      </c>
      <c r="FE41" s="13">
        <f t="shared" si="23"/>
        <v>690.02</v>
      </c>
      <c r="FF41" s="13">
        <f t="shared" si="23"/>
        <v>690.02</v>
      </c>
      <c r="FG41" s="13">
        <f t="shared" si="24"/>
        <v>690.02</v>
      </c>
      <c r="FH41" s="13">
        <f t="shared" si="24"/>
        <v>690.02</v>
      </c>
      <c r="FI41" s="13">
        <f t="shared" si="24"/>
        <v>690.02</v>
      </c>
      <c r="FJ41" s="13">
        <f t="shared" si="24"/>
        <v>690.02</v>
      </c>
      <c r="FK41" s="13">
        <f t="shared" si="24"/>
        <v>690.02</v>
      </c>
      <c r="FL41" s="13">
        <f t="shared" si="24"/>
        <v>690.02</v>
      </c>
      <c r="FM41" s="13">
        <f t="shared" si="24"/>
        <v>690.02</v>
      </c>
      <c r="FN41" s="13">
        <f t="shared" si="24"/>
        <v>690.02</v>
      </c>
      <c r="FO41" s="13">
        <f t="shared" si="24"/>
        <v>690.02</v>
      </c>
      <c r="FP41" s="13">
        <f t="shared" si="24"/>
        <v>690.02</v>
      </c>
      <c r="FQ41" s="13">
        <f t="shared" si="24"/>
        <v>690.02</v>
      </c>
      <c r="FR41" s="13">
        <f t="shared" si="24"/>
        <v>690.02</v>
      </c>
      <c r="FS41" s="13">
        <f t="shared" si="24"/>
        <v>690.02</v>
      </c>
      <c r="FT41" s="13">
        <f t="shared" si="24"/>
        <v>690.02</v>
      </c>
    </row>
    <row r="42" spans="1:176" ht="15" customHeight="1" x14ac:dyDescent="0.55000000000000004">
      <c r="A42" s="18" t="s">
        <v>109</v>
      </c>
      <c r="B42" t="s">
        <v>69</v>
      </c>
      <c r="C42">
        <v>1</v>
      </c>
      <c r="D42" s="13">
        <v>300</v>
      </c>
      <c r="E42" s="14">
        <v>0.1</v>
      </c>
      <c r="F42" s="13">
        <f t="shared" si="0"/>
        <v>330</v>
      </c>
      <c r="G42" s="13">
        <f t="shared" si="1"/>
        <v>330</v>
      </c>
      <c r="H42" s="15">
        <f>[1]Parameters!$N$2*F42</f>
        <v>6.6000000000000005</v>
      </c>
      <c r="I42" s="18" t="s">
        <v>70</v>
      </c>
      <c r="J42" s="18" t="s">
        <v>71</v>
      </c>
      <c r="K42" s="18" t="s">
        <v>80</v>
      </c>
      <c r="L42" t="s">
        <v>87</v>
      </c>
      <c r="M42" s="11">
        <v>42461</v>
      </c>
      <c r="N42" s="11">
        <f t="shared" si="8"/>
        <v>42522</v>
      </c>
      <c r="AM42">
        <f t="shared" si="28"/>
        <v>0</v>
      </c>
      <c r="AN42">
        <f t="shared" si="28"/>
        <v>0</v>
      </c>
      <c r="AO42" s="31">
        <f t="shared" si="28"/>
        <v>0</v>
      </c>
      <c r="AP42" s="31">
        <v>1</v>
      </c>
      <c r="AQ42" s="31">
        <v>1</v>
      </c>
      <c r="AR42">
        <f t="shared" si="28"/>
        <v>1</v>
      </c>
      <c r="AS42">
        <f t="shared" si="28"/>
        <v>1</v>
      </c>
      <c r="AT42">
        <f t="shared" si="28"/>
        <v>1</v>
      </c>
      <c r="AU42">
        <f t="shared" si="28"/>
        <v>1</v>
      </c>
      <c r="AV42">
        <f t="shared" si="28"/>
        <v>1</v>
      </c>
      <c r="AW42">
        <f t="shared" si="28"/>
        <v>1</v>
      </c>
      <c r="AX42">
        <f t="shared" si="28"/>
        <v>1</v>
      </c>
      <c r="AY42">
        <f t="shared" si="28"/>
        <v>1</v>
      </c>
      <c r="AZ42">
        <f t="shared" si="28"/>
        <v>1</v>
      </c>
      <c r="BA42">
        <f t="shared" si="28"/>
        <v>1</v>
      </c>
      <c r="BB42">
        <f t="shared" si="28"/>
        <v>1</v>
      </c>
      <c r="BC42">
        <f t="shared" si="30"/>
        <v>1</v>
      </c>
      <c r="BD42">
        <f t="shared" si="30"/>
        <v>1</v>
      </c>
      <c r="BE42">
        <f t="shared" si="30"/>
        <v>1</v>
      </c>
      <c r="BF42">
        <f t="shared" si="30"/>
        <v>1</v>
      </c>
      <c r="BG42">
        <f t="shared" si="30"/>
        <v>1</v>
      </c>
      <c r="BH42">
        <f t="shared" si="30"/>
        <v>1</v>
      </c>
      <c r="BI42">
        <f t="shared" si="30"/>
        <v>1</v>
      </c>
      <c r="BJ42">
        <f t="shared" si="30"/>
        <v>1</v>
      </c>
      <c r="BK42">
        <f t="shared" si="30"/>
        <v>1</v>
      </c>
      <c r="BL42">
        <f t="shared" si="30"/>
        <v>1</v>
      </c>
      <c r="BM42">
        <f t="shared" si="30"/>
        <v>1</v>
      </c>
      <c r="BN42">
        <f t="shared" si="30"/>
        <v>1</v>
      </c>
      <c r="BO42">
        <f t="shared" si="30"/>
        <v>1</v>
      </c>
      <c r="BP42">
        <f t="shared" si="30"/>
        <v>1</v>
      </c>
      <c r="BQ42">
        <f t="shared" si="30"/>
        <v>1</v>
      </c>
      <c r="BR42">
        <f t="shared" si="30"/>
        <v>1</v>
      </c>
      <c r="BS42">
        <f t="shared" si="31"/>
        <v>1</v>
      </c>
      <c r="BT42">
        <f t="shared" si="31"/>
        <v>1</v>
      </c>
      <c r="BU42">
        <f t="shared" si="31"/>
        <v>1</v>
      </c>
      <c r="BV42">
        <f t="shared" si="31"/>
        <v>1</v>
      </c>
      <c r="BW42">
        <f t="shared" si="31"/>
        <v>1</v>
      </c>
      <c r="BX42">
        <f t="shared" si="31"/>
        <v>1</v>
      </c>
      <c r="BY42">
        <f t="shared" si="31"/>
        <v>1</v>
      </c>
      <c r="BZ42">
        <f t="shared" si="31"/>
        <v>1</v>
      </c>
      <c r="CA42">
        <f t="shared" si="31"/>
        <v>1</v>
      </c>
      <c r="CB42">
        <f t="shared" si="31"/>
        <v>1</v>
      </c>
      <c r="CC42">
        <f t="shared" si="31"/>
        <v>1</v>
      </c>
      <c r="CD42">
        <f t="shared" si="31"/>
        <v>1</v>
      </c>
      <c r="CE42">
        <f t="shared" si="31"/>
        <v>1</v>
      </c>
      <c r="CF42">
        <f t="shared" si="31"/>
        <v>1</v>
      </c>
      <c r="CG42">
        <f t="shared" si="31"/>
        <v>1</v>
      </c>
      <c r="CH42">
        <f t="shared" si="31"/>
        <v>1</v>
      </c>
      <c r="CI42">
        <f t="shared" ref="CH42:CT51" si="33">IF(EOMONTH(CI$1,0)&gt;$N42,$C42,0)</f>
        <v>1</v>
      </c>
      <c r="CJ42">
        <f t="shared" si="33"/>
        <v>1</v>
      </c>
      <c r="CK42">
        <f t="shared" si="33"/>
        <v>1</v>
      </c>
      <c r="CL42">
        <f t="shared" si="33"/>
        <v>1</v>
      </c>
      <c r="CM42">
        <f t="shared" si="33"/>
        <v>1</v>
      </c>
      <c r="CN42">
        <f t="shared" si="33"/>
        <v>1</v>
      </c>
      <c r="CO42">
        <f t="shared" si="33"/>
        <v>1</v>
      </c>
      <c r="CP42">
        <f t="shared" si="33"/>
        <v>1</v>
      </c>
      <c r="CQ42">
        <f t="shared" si="33"/>
        <v>1</v>
      </c>
      <c r="CR42">
        <f t="shared" si="33"/>
        <v>1</v>
      </c>
      <c r="CS42">
        <f t="shared" si="33"/>
        <v>1</v>
      </c>
      <c r="CT42">
        <f t="shared" si="33"/>
        <v>1</v>
      </c>
      <c r="CX42" s="13">
        <f t="shared" si="25"/>
        <v>0</v>
      </c>
      <c r="CY42" s="13">
        <f t="shared" si="25"/>
        <v>0</v>
      </c>
      <c r="CZ42" s="13">
        <f t="shared" si="25"/>
        <v>0</v>
      </c>
      <c r="DA42" s="13">
        <f t="shared" si="25"/>
        <v>0</v>
      </c>
      <c r="DB42" s="13">
        <f t="shared" si="25"/>
        <v>0</v>
      </c>
      <c r="DC42" s="13">
        <f t="shared" si="25"/>
        <v>0</v>
      </c>
      <c r="DD42" s="13">
        <f t="shared" si="25"/>
        <v>0</v>
      </c>
      <c r="DE42" s="13">
        <f t="shared" si="25"/>
        <v>0</v>
      </c>
      <c r="DF42" s="13">
        <f t="shared" si="25"/>
        <v>0</v>
      </c>
      <c r="DG42" s="13">
        <f t="shared" si="25"/>
        <v>0</v>
      </c>
      <c r="DH42" s="13">
        <f t="shared" si="25"/>
        <v>0</v>
      </c>
      <c r="DI42" s="13">
        <f t="shared" si="25"/>
        <v>0</v>
      </c>
      <c r="DJ42" s="13">
        <f t="shared" si="25"/>
        <v>0</v>
      </c>
      <c r="DK42" s="13">
        <f t="shared" si="25"/>
        <v>0</v>
      </c>
      <c r="DL42" s="13">
        <f t="shared" si="25"/>
        <v>0</v>
      </c>
      <c r="DM42" s="13">
        <f t="shared" si="25"/>
        <v>0</v>
      </c>
      <c r="DN42" s="13">
        <f t="shared" si="26"/>
        <v>0</v>
      </c>
      <c r="DO42" s="13">
        <f t="shared" si="26"/>
        <v>0</v>
      </c>
      <c r="DP42" s="13">
        <f t="shared" si="26"/>
        <v>336.6</v>
      </c>
      <c r="DQ42" s="13">
        <f t="shared" si="26"/>
        <v>336.6</v>
      </c>
      <c r="DR42" s="13">
        <f t="shared" si="26"/>
        <v>336.6</v>
      </c>
      <c r="DS42" s="13">
        <f t="shared" si="26"/>
        <v>336.6</v>
      </c>
      <c r="DT42" s="13">
        <f t="shared" si="26"/>
        <v>336.6</v>
      </c>
      <c r="DU42" s="13">
        <f t="shared" si="26"/>
        <v>336.6</v>
      </c>
      <c r="DV42" s="13">
        <f t="shared" si="26"/>
        <v>336.6</v>
      </c>
      <c r="DW42" s="13">
        <f t="shared" si="26"/>
        <v>336.6</v>
      </c>
      <c r="DX42" s="13">
        <f t="shared" si="26"/>
        <v>336.6</v>
      </c>
      <c r="DY42" s="13">
        <f t="shared" si="26"/>
        <v>336.6</v>
      </c>
      <c r="DZ42" s="13">
        <f t="shared" si="26"/>
        <v>336.6</v>
      </c>
      <c r="EA42" s="13">
        <f t="shared" si="26"/>
        <v>336.6</v>
      </c>
      <c r="EB42" s="13">
        <f t="shared" si="26"/>
        <v>336.6</v>
      </c>
      <c r="EC42" s="13">
        <f t="shared" si="26"/>
        <v>336.6</v>
      </c>
      <c r="ED42" s="13">
        <f t="shared" si="27"/>
        <v>336.6</v>
      </c>
      <c r="EE42" s="13">
        <f t="shared" si="27"/>
        <v>336.6</v>
      </c>
      <c r="EF42" s="13">
        <f t="shared" si="27"/>
        <v>336.6</v>
      </c>
      <c r="EG42" s="13">
        <f t="shared" si="27"/>
        <v>336.6</v>
      </c>
      <c r="EH42" s="13">
        <f t="shared" si="27"/>
        <v>336.6</v>
      </c>
      <c r="EI42" s="13">
        <f t="shared" si="27"/>
        <v>336.6</v>
      </c>
      <c r="EJ42" s="13">
        <f t="shared" si="27"/>
        <v>336.6</v>
      </c>
      <c r="EK42" s="13">
        <f t="shared" si="27"/>
        <v>336.6</v>
      </c>
      <c r="EL42" s="13">
        <f t="shared" si="27"/>
        <v>336.6</v>
      </c>
      <c r="EM42" s="13">
        <f t="shared" si="27"/>
        <v>336.6</v>
      </c>
      <c r="EN42" s="13">
        <f t="shared" si="27"/>
        <v>336.6</v>
      </c>
      <c r="EO42" s="13">
        <f t="shared" si="27"/>
        <v>336.6</v>
      </c>
      <c r="EP42" s="13">
        <f t="shared" si="27"/>
        <v>336.6</v>
      </c>
      <c r="EQ42" s="13">
        <f t="shared" si="23"/>
        <v>336.6</v>
      </c>
      <c r="ER42" s="13">
        <f t="shared" si="23"/>
        <v>336.6</v>
      </c>
      <c r="ES42" s="13">
        <f t="shared" si="23"/>
        <v>336.6</v>
      </c>
      <c r="ET42" s="13">
        <f t="shared" si="23"/>
        <v>336.6</v>
      </c>
      <c r="EU42" s="13">
        <f t="shared" si="23"/>
        <v>336.6</v>
      </c>
      <c r="EV42" s="13">
        <f t="shared" si="23"/>
        <v>336.6</v>
      </c>
      <c r="EW42" s="13">
        <f t="shared" si="23"/>
        <v>336.6</v>
      </c>
      <c r="EX42" s="13">
        <f t="shared" si="23"/>
        <v>336.6</v>
      </c>
      <c r="EY42" s="13">
        <f t="shared" si="23"/>
        <v>336.6</v>
      </c>
      <c r="EZ42" s="13">
        <f t="shared" si="23"/>
        <v>336.6</v>
      </c>
      <c r="FA42" s="13">
        <f t="shared" si="23"/>
        <v>336.6</v>
      </c>
      <c r="FB42" s="13">
        <f t="shared" si="23"/>
        <v>336.6</v>
      </c>
      <c r="FC42" s="13">
        <f t="shared" si="23"/>
        <v>336.6</v>
      </c>
      <c r="FD42" s="13">
        <f t="shared" si="23"/>
        <v>336.6</v>
      </c>
      <c r="FE42" s="13">
        <f t="shared" si="23"/>
        <v>336.6</v>
      </c>
      <c r="FF42" s="13">
        <f t="shared" si="23"/>
        <v>336.6</v>
      </c>
      <c r="FG42" s="13">
        <f t="shared" si="24"/>
        <v>336.6</v>
      </c>
      <c r="FH42" s="13">
        <f t="shared" si="24"/>
        <v>336.6</v>
      </c>
      <c r="FI42" s="13">
        <f t="shared" si="24"/>
        <v>336.6</v>
      </c>
      <c r="FJ42" s="13">
        <f t="shared" si="24"/>
        <v>336.6</v>
      </c>
      <c r="FK42" s="13">
        <f t="shared" si="24"/>
        <v>336.6</v>
      </c>
      <c r="FL42" s="13">
        <f t="shared" si="24"/>
        <v>336.6</v>
      </c>
      <c r="FM42" s="13">
        <f t="shared" si="24"/>
        <v>336.6</v>
      </c>
      <c r="FN42" s="13">
        <f t="shared" si="24"/>
        <v>336.6</v>
      </c>
      <c r="FO42" s="13">
        <f t="shared" si="24"/>
        <v>336.6</v>
      </c>
      <c r="FP42" s="13">
        <f t="shared" si="24"/>
        <v>336.6</v>
      </c>
      <c r="FQ42" s="13">
        <f t="shared" si="24"/>
        <v>336.6</v>
      </c>
      <c r="FR42" s="13">
        <f t="shared" si="24"/>
        <v>336.6</v>
      </c>
      <c r="FS42" s="13">
        <f t="shared" si="24"/>
        <v>336.6</v>
      </c>
      <c r="FT42" s="13">
        <f t="shared" si="24"/>
        <v>336.6</v>
      </c>
    </row>
    <row r="43" spans="1:176" ht="15" customHeight="1" x14ac:dyDescent="0.55000000000000004">
      <c r="A43" s="18" t="s">
        <v>109</v>
      </c>
      <c r="B43" t="s">
        <v>69</v>
      </c>
      <c r="C43">
        <v>1</v>
      </c>
      <c r="D43" s="13">
        <v>300</v>
      </c>
      <c r="E43" s="14">
        <v>0.1</v>
      </c>
      <c r="F43" s="13">
        <f>D43+D43*E43</f>
        <v>330</v>
      </c>
      <c r="G43" s="13">
        <f>C43*F43</f>
        <v>330</v>
      </c>
      <c r="H43" s="15">
        <f>[1]Parameters!$N$2*F43</f>
        <v>6.6000000000000005</v>
      </c>
      <c r="I43" s="18" t="s">
        <v>70</v>
      </c>
      <c r="J43" s="18" t="s">
        <v>71</v>
      </c>
      <c r="K43" s="18" t="s">
        <v>80</v>
      </c>
      <c r="L43" t="s">
        <v>87</v>
      </c>
      <c r="M43" s="11">
        <v>42736</v>
      </c>
      <c r="N43" s="11">
        <f t="shared" si="8"/>
        <v>42795</v>
      </c>
      <c r="AM43">
        <f t="shared" si="28"/>
        <v>0</v>
      </c>
      <c r="AN43">
        <f t="shared" si="28"/>
        <v>0</v>
      </c>
      <c r="AO43" s="31">
        <f t="shared" si="28"/>
        <v>0</v>
      </c>
      <c r="AR43">
        <f t="shared" si="28"/>
        <v>0</v>
      </c>
      <c r="AS43">
        <f t="shared" si="28"/>
        <v>0</v>
      </c>
      <c r="AT43">
        <f t="shared" si="28"/>
        <v>0</v>
      </c>
      <c r="AU43">
        <f t="shared" si="28"/>
        <v>0</v>
      </c>
      <c r="AV43">
        <f t="shared" si="28"/>
        <v>0</v>
      </c>
      <c r="AW43">
        <f t="shared" si="28"/>
        <v>0</v>
      </c>
      <c r="AX43">
        <f t="shared" si="28"/>
        <v>0</v>
      </c>
      <c r="AY43">
        <f t="shared" si="28"/>
        <v>0</v>
      </c>
      <c r="AZ43">
        <f t="shared" si="28"/>
        <v>0</v>
      </c>
      <c r="BA43">
        <f t="shared" si="28"/>
        <v>1</v>
      </c>
      <c r="BB43">
        <f t="shared" si="28"/>
        <v>1</v>
      </c>
      <c r="BC43">
        <f t="shared" si="30"/>
        <v>1</v>
      </c>
      <c r="BD43">
        <f t="shared" si="30"/>
        <v>1</v>
      </c>
      <c r="BE43">
        <f t="shared" si="30"/>
        <v>1</v>
      </c>
      <c r="BF43">
        <f t="shared" si="30"/>
        <v>1</v>
      </c>
      <c r="BG43">
        <f t="shared" si="30"/>
        <v>1</v>
      </c>
      <c r="BH43">
        <f t="shared" si="30"/>
        <v>1</v>
      </c>
      <c r="BI43">
        <f t="shared" si="30"/>
        <v>1</v>
      </c>
      <c r="BJ43">
        <f t="shared" si="30"/>
        <v>1</v>
      </c>
      <c r="BK43">
        <f t="shared" si="30"/>
        <v>1</v>
      </c>
      <c r="BL43">
        <f t="shared" si="30"/>
        <v>1</v>
      </c>
      <c r="BM43">
        <f t="shared" si="30"/>
        <v>1</v>
      </c>
      <c r="BN43">
        <f t="shared" si="30"/>
        <v>1</v>
      </c>
      <c r="BO43">
        <f t="shared" si="30"/>
        <v>1</v>
      </c>
      <c r="BP43">
        <f t="shared" si="30"/>
        <v>1</v>
      </c>
      <c r="BQ43">
        <f t="shared" si="30"/>
        <v>1</v>
      </c>
      <c r="BR43">
        <f t="shared" si="30"/>
        <v>1</v>
      </c>
      <c r="BS43">
        <f t="shared" si="31"/>
        <v>1</v>
      </c>
      <c r="BT43">
        <f t="shared" si="31"/>
        <v>1</v>
      </c>
      <c r="BU43">
        <f t="shared" si="31"/>
        <v>1</v>
      </c>
      <c r="BV43">
        <f t="shared" si="31"/>
        <v>1</v>
      </c>
      <c r="BW43">
        <f t="shared" si="31"/>
        <v>1</v>
      </c>
      <c r="BX43">
        <f t="shared" si="31"/>
        <v>1</v>
      </c>
      <c r="BY43">
        <f t="shared" si="31"/>
        <v>1</v>
      </c>
      <c r="BZ43">
        <f t="shared" si="31"/>
        <v>1</v>
      </c>
      <c r="CA43">
        <f t="shared" si="31"/>
        <v>1</v>
      </c>
      <c r="CB43">
        <f t="shared" si="31"/>
        <v>1</v>
      </c>
      <c r="CC43">
        <f t="shared" si="31"/>
        <v>1</v>
      </c>
      <c r="CD43">
        <f t="shared" si="31"/>
        <v>1</v>
      </c>
      <c r="CE43">
        <f t="shared" si="31"/>
        <v>1</v>
      </c>
      <c r="CF43">
        <f t="shared" si="31"/>
        <v>1</v>
      </c>
      <c r="CG43">
        <f t="shared" si="31"/>
        <v>1</v>
      </c>
      <c r="CH43">
        <f t="shared" si="31"/>
        <v>1</v>
      </c>
      <c r="CI43">
        <f t="shared" si="33"/>
        <v>1</v>
      </c>
      <c r="CJ43">
        <f t="shared" si="33"/>
        <v>1</v>
      </c>
      <c r="CK43">
        <f t="shared" si="33"/>
        <v>1</v>
      </c>
      <c r="CL43">
        <f t="shared" si="33"/>
        <v>1</v>
      </c>
      <c r="CM43">
        <f t="shared" si="33"/>
        <v>1</v>
      </c>
      <c r="CN43">
        <f t="shared" si="33"/>
        <v>1</v>
      </c>
      <c r="CO43">
        <f t="shared" si="33"/>
        <v>1</v>
      </c>
      <c r="CP43">
        <f t="shared" si="33"/>
        <v>1</v>
      </c>
      <c r="CQ43">
        <f t="shared" si="33"/>
        <v>1</v>
      </c>
      <c r="CR43">
        <f t="shared" si="33"/>
        <v>1</v>
      </c>
      <c r="CS43">
        <f t="shared" si="33"/>
        <v>1</v>
      </c>
      <c r="CT43">
        <f t="shared" si="33"/>
        <v>1</v>
      </c>
      <c r="CX43" s="13">
        <f t="shared" si="25"/>
        <v>0</v>
      </c>
      <c r="CY43" s="13">
        <f t="shared" si="25"/>
        <v>0</v>
      </c>
      <c r="CZ43" s="13">
        <f t="shared" si="25"/>
        <v>0</v>
      </c>
      <c r="DA43" s="13">
        <f t="shared" si="25"/>
        <v>0</v>
      </c>
      <c r="DB43" s="13">
        <f t="shared" si="25"/>
        <v>0</v>
      </c>
      <c r="DC43" s="13">
        <f t="shared" si="25"/>
        <v>0</v>
      </c>
      <c r="DD43" s="13">
        <f t="shared" si="25"/>
        <v>0</v>
      </c>
      <c r="DE43" s="13">
        <f t="shared" si="25"/>
        <v>0</v>
      </c>
      <c r="DF43" s="13">
        <f t="shared" si="25"/>
        <v>0</v>
      </c>
      <c r="DG43" s="13">
        <f t="shared" si="25"/>
        <v>0</v>
      </c>
      <c r="DH43" s="13">
        <f t="shared" si="25"/>
        <v>0</v>
      </c>
      <c r="DI43" s="13">
        <f t="shared" si="25"/>
        <v>0</v>
      </c>
      <c r="DJ43" s="13">
        <f t="shared" si="25"/>
        <v>0</v>
      </c>
      <c r="DK43" s="13">
        <f t="shared" si="25"/>
        <v>0</v>
      </c>
      <c r="DL43" s="13">
        <f t="shared" si="25"/>
        <v>0</v>
      </c>
      <c r="DM43" s="13">
        <f t="shared" si="25"/>
        <v>0</v>
      </c>
      <c r="DN43" s="13">
        <f t="shared" si="26"/>
        <v>0</v>
      </c>
      <c r="DO43" s="13">
        <f t="shared" si="26"/>
        <v>0</v>
      </c>
      <c r="DP43" s="13">
        <f t="shared" si="26"/>
        <v>0</v>
      </c>
      <c r="DQ43" s="13">
        <f t="shared" si="26"/>
        <v>0</v>
      </c>
      <c r="DR43" s="13">
        <f t="shared" si="26"/>
        <v>0</v>
      </c>
      <c r="DS43" s="13">
        <f t="shared" si="26"/>
        <v>0</v>
      </c>
      <c r="DT43" s="13">
        <f t="shared" si="26"/>
        <v>0</v>
      </c>
      <c r="DU43" s="13">
        <f t="shared" si="26"/>
        <v>0</v>
      </c>
      <c r="DV43" s="13">
        <f t="shared" si="26"/>
        <v>0</v>
      </c>
      <c r="DW43" s="13">
        <f t="shared" si="26"/>
        <v>0</v>
      </c>
      <c r="DX43" s="13">
        <f t="shared" si="26"/>
        <v>0</v>
      </c>
      <c r="DY43" s="13">
        <f t="shared" si="26"/>
        <v>0</v>
      </c>
      <c r="DZ43" s="13">
        <f t="shared" si="26"/>
        <v>0</v>
      </c>
      <c r="EA43" s="13">
        <f t="shared" si="26"/>
        <v>336.6</v>
      </c>
      <c r="EB43" s="13">
        <f t="shared" si="26"/>
        <v>336.6</v>
      </c>
      <c r="EC43" s="13">
        <f t="shared" si="26"/>
        <v>336.6</v>
      </c>
      <c r="ED43" s="13">
        <f t="shared" si="27"/>
        <v>336.6</v>
      </c>
      <c r="EE43" s="13">
        <f t="shared" si="27"/>
        <v>336.6</v>
      </c>
      <c r="EF43" s="13">
        <f t="shared" si="27"/>
        <v>336.6</v>
      </c>
      <c r="EG43" s="13">
        <f t="shared" si="27"/>
        <v>336.6</v>
      </c>
      <c r="EH43" s="13">
        <f t="shared" si="27"/>
        <v>336.6</v>
      </c>
      <c r="EI43" s="13">
        <f t="shared" si="27"/>
        <v>336.6</v>
      </c>
      <c r="EJ43" s="13">
        <f t="shared" si="27"/>
        <v>336.6</v>
      </c>
      <c r="EK43" s="13">
        <f t="shared" si="27"/>
        <v>336.6</v>
      </c>
      <c r="EL43" s="13">
        <f t="shared" si="27"/>
        <v>336.6</v>
      </c>
      <c r="EM43" s="13">
        <f t="shared" si="27"/>
        <v>336.6</v>
      </c>
      <c r="EN43" s="13">
        <f t="shared" si="27"/>
        <v>336.6</v>
      </c>
      <c r="EO43" s="13">
        <f t="shared" si="27"/>
        <v>336.6</v>
      </c>
      <c r="EP43" s="13">
        <f t="shared" si="27"/>
        <v>336.6</v>
      </c>
      <c r="EQ43" s="13">
        <f t="shared" si="23"/>
        <v>336.6</v>
      </c>
      <c r="ER43" s="13">
        <f t="shared" si="23"/>
        <v>336.6</v>
      </c>
      <c r="ES43" s="13">
        <f t="shared" si="23"/>
        <v>336.6</v>
      </c>
      <c r="ET43" s="13">
        <f t="shared" si="23"/>
        <v>336.6</v>
      </c>
      <c r="EU43" s="13">
        <f t="shared" si="23"/>
        <v>336.6</v>
      </c>
      <c r="EV43" s="13">
        <f t="shared" si="23"/>
        <v>336.6</v>
      </c>
      <c r="EW43" s="13">
        <f t="shared" si="23"/>
        <v>336.6</v>
      </c>
      <c r="EX43" s="13">
        <f t="shared" si="23"/>
        <v>336.6</v>
      </c>
      <c r="EY43" s="13">
        <f t="shared" si="23"/>
        <v>336.6</v>
      </c>
      <c r="EZ43" s="13">
        <f t="shared" si="23"/>
        <v>336.6</v>
      </c>
      <c r="FA43" s="13">
        <f t="shared" si="23"/>
        <v>336.6</v>
      </c>
      <c r="FB43" s="13">
        <f t="shared" si="23"/>
        <v>336.6</v>
      </c>
      <c r="FC43" s="13">
        <f t="shared" si="23"/>
        <v>336.6</v>
      </c>
      <c r="FD43" s="13">
        <f t="shared" si="23"/>
        <v>336.6</v>
      </c>
      <c r="FE43" s="13">
        <f t="shared" si="23"/>
        <v>336.6</v>
      </c>
      <c r="FF43" s="13">
        <f t="shared" si="23"/>
        <v>336.6</v>
      </c>
      <c r="FG43" s="13">
        <f t="shared" si="24"/>
        <v>336.6</v>
      </c>
      <c r="FH43" s="13">
        <f t="shared" si="24"/>
        <v>336.6</v>
      </c>
      <c r="FI43" s="13">
        <f t="shared" si="24"/>
        <v>336.6</v>
      </c>
      <c r="FJ43" s="13">
        <f t="shared" si="24"/>
        <v>336.6</v>
      </c>
      <c r="FK43" s="13">
        <f t="shared" si="24"/>
        <v>336.6</v>
      </c>
      <c r="FL43" s="13">
        <f t="shared" si="24"/>
        <v>336.6</v>
      </c>
      <c r="FM43" s="13">
        <f t="shared" si="24"/>
        <v>336.6</v>
      </c>
      <c r="FN43" s="13">
        <f t="shared" si="24"/>
        <v>336.6</v>
      </c>
      <c r="FO43" s="13">
        <f t="shared" si="24"/>
        <v>336.6</v>
      </c>
      <c r="FP43" s="13">
        <f t="shared" si="24"/>
        <v>336.6</v>
      </c>
      <c r="FQ43" s="13">
        <f t="shared" si="24"/>
        <v>336.6</v>
      </c>
      <c r="FR43" s="13">
        <f t="shared" si="24"/>
        <v>336.6</v>
      </c>
      <c r="FS43" s="13">
        <f t="shared" si="24"/>
        <v>336.6</v>
      </c>
      <c r="FT43" s="13">
        <f t="shared" si="24"/>
        <v>336.6</v>
      </c>
    </row>
    <row r="44" spans="1:176" ht="15" customHeight="1" x14ac:dyDescent="0.55000000000000004">
      <c r="A44" s="18" t="s">
        <v>109</v>
      </c>
      <c r="B44" t="s">
        <v>69</v>
      </c>
      <c r="C44">
        <v>1</v>
      </c>
      <c r="D44" s="13">
        <v>300</v>
      </c>
      <c r="E44" s="14">
        <v>0.1</v>
      </c>
      <c r="F44" s="13">
        <f>D44+D44*E44</f>
        <v>330</v>
      </c>
      <c r="G44" s="13">
        <f>C44*F44</f>
        <v>330</v>
      </c>
      <c r="H44" s="15">
        <f>[1]Parameters!$N$2*F44</f>
        <v>6.6000000000000005</v>
      </c>
      <c r="I44" s="18" t="s">
        <v>70</v>
      </c>
      <c r="J44" s="18" t="s">
        <v>71</v>
      </c>
      <c r="K44" s="18" t="s">
        <v>80</v>
      </c>
      <c r="L44" t="s">
        <v>87</v>
      </c>
      <c r="M44" s="11">
        <v>43101</v>
      </c>
      <c r="N44" s="11">
        <f t="shared" si="8"/>
        <v>43160</v>
      </c>
      <c r="AM44">
        <f t="shared" si="28"/>
        <v>0</v>
      </c>
      <c r="AN44">
        <f t="shared" si="28"/>
        <v>0</v>
      </c>
      <c r="AO44" s="31">
        <f t="shared" si="28"/>
        <v>0</v>
      </c>
      <c r="AR44">
        <f t="shared" si="28"/>
        <v>0</v>
      </c>
      <c r="AS44">
        <f t="shared" si="28"/>
        <v>0</v>
      </c>
      <c r="AT44">
        <f t="shared" si="28"/>
        <v>0</v>
      </c>
      <c r="AU44">
        <f t="shared" si="28"/>
        <v>0</v>
      </c>
      <c r="AV44">
        <f t="shared" si="28"/>
        <v>0</v>
      </c>
      <c r="AW44">
        <f t="shared" si="28"/>
        <v>0</v>
      </c>
      <c r="AX44">
        <f t="shared" si="28"/>
        <v>0</v>
      </c>
      <c r="AY44">
        <f t="shared" si="28"/>
        <v>0</v>
      </c>
      <c r="AZ44">
        <f t="shared" si="28"/>
        <v>0</v>
      </c>
      <c r="BA44">
        <f t="shared" si="28"/>
        <v>0</v>
      </c>
      <c r="BB44">
        <f t="shared" si="28"/>
        <v>0</v>
      </c>
      <c r="BC44">
        <f t="shared" si="30"/>
        <v>0</v>
      </c>
      <c r="BD44">
        <f t="shared" si="30"/>
        <v>0</v>
      </c>
      <c r="BE44">
        <f t="shared" si="30"/>
        <v>0</v>
      </c>
      <c r="BF44">
        <f t="shared" si="30"/>
        <v>0</v>
      </c>
      <c r="BG44">
        <f t="shared" si="30"/>
        <v>0</v>
      </c>
      <c r="BH44">
        <f t="shared" si="30"/>
        <v>0</v>
      </c>
      <c r="BI44">
        <f t="shared" si="30"/>
        <v>0</v>
      </c>
      <c r="BJ44">
        <f t="shared" si="30"/>
        <v>0</v>
      </c>
      <c r="BK44">
        <f t="shared" si="30"/>
        <v>0</v>
      </c>
      <c r="BL44">
        <f t="shared" si="30"/>
        <v>0</v>
      </c>
      <c r="BM44">
        <f t="shared" si="30"/>
        <v>1</v>
      </c>
      <c r="BN44">
        <f t="shared" si="30"/>
        <v>1</v>
      </c>
      <c r="BO44">
        <f t="shared" si="30"/>
        <v>1</v>
      </c>
      <c r="BP44">
        <f t="shared" si="30"/>
        <v>1</v>
      </c>
      <c r="BQ44">
        <f t="shared" si="30"/>
        <v>1</v>
      </c>
      <c r="BR44">
        <f t="shared" si="30"/>
        <v>1</v>
      </c>
      <c r="BS44">
        <f t="shared" si="31"/>
        <v>1</v>
      </c>
      <c r="BT44">
        <f t="shared" si="31"/>
        <v>1</v>
      </c>
      <c r="BU44">
        <f t="shared" si="31"/>
        <v>1</v>
      </c>
      <c r="BV44">
        <f t="shared" si="31"/>
        <v>1</v>
      </c>
      <c r="BW44">
        <f t="shared" si="31"/>
        <v>1</v>
      </c>
      <c r="BX44">
        <f t="shared" si="31"/>
        <v>1</v>
      </c>
      <c r="BY44">
        <f t="shared" si="31"/>
        <v>1</v>
      </c>
      <c r="BZ44">
        <f t="shared" si="31"/>
        <v>1</v>
      </c>
      <c r="CA44">
        <f t="shared" si="31"/>
        <v>1</v>
      </c>
      <c r="CB44">
        <f t="shared" si="31"/>
        <v>1</v>
      </c>
      <c r="CC44">
        <f t="shared" si="31"/>
        <v>1</v>
      </c>
      <c r="CD44">
        <f t="shared" si="31"/>
        <v>1</v>
      </c>
      <c r="CE44">
        <f t="shared" si="31"/>
        <v>1</v>
      </c>
      <c r="CF44">
        <f t="shared" si="31"/>
        <v>1</v>
      </c>
      <c r="CG44">
        <f t="shared" si="31"/>
        <v>1</v>
      </c>
      <c r="CH44">
        <f t="shared" si="31"/>
        <v>1</v>
      </c>
      <c r="CI44">
        <f t="shared" si="33"/>
        <v>1</v>
      </c>
      <c r="CJ44">
        <f t="shared" si="33"/>
        <v>1</v>
      </c>
      <c r="CK44">
        <f t="shared" si="33"/>
        <v>1</v>
      </c>
      <c r="CL44">
        <f t="shared" si="33"/>
        <v>1</v>
      </c>
      <c r="CM44">
        <f t="shared" si="33"/>
        <v>1</v>
      </c>
      <c r="CN44">
        <f t="shared" si="33"/>
        <v>1</v>
      </c>
      <c r="CO44">
        <f t="shared" si="33"/>
        <v>1</v>
      </c>
      <c r="CP44">
        <f t="shared" si="33"/>
        <v>1</v>
      </c>
      <c r="CQ44">
        <f t="shared" si="33"/>
        <v>1</v>
      </c>
      <c r="CR44">
        <f t="shared" si="33"/>
        <v>1</v>
      </c>
      <c r="CS44">
        <f t="shared" si="33"/>
        <v>1</v>
      </c>
      <c r="CT44">
        <f t="shared" si="33"/>
        <v>1</v>
      </c>
      <c r="CX44" s="13">
        <f t="shared" si="25"/>
        <v>0</v>
      </c>
      <c r="CY44" s="13">
        <f t="shared" si="25"/>
        <v>0</v>
      </c>
      <c r="CZ44" s="13">
        <f t="shared" si="25"/>
        <v>0</v>
      </c>
      <c r="DA44" s="13">
        <f t="shared" si="25"/>
        <v>0</v>
      </c>
      <c r="DB44" s="13">
        <f t="shared" si="25"/>
        <v>0</v>
      </c>
      <c r="DC44" s="13">
        <f t="shared" si="25"/>
        <v>0</v>
      </c>
      <c r="DD44" s="13">
        <f t="shared" si="25"/>
        <v>0</v>
      </c>
      <c r="DE44" s="13">
        <f t="shared" si="25"/>
        <v>0</v>
      </c>
      <c r="DF44" s="13">
        <f t="shared" si="25"/>
        <v>0</v>
      </c>
      <c r="DG44" s="13">
        <f t="shared" si="25"/>
        <v>0</v>
      </c>
      <c r="DH44" s="13">
        <f t="shared" si="25"/>
        <v>0</v>
      </c>
      <c r="DI44" s="13">
        <f t="shared" si="25"/>
        <v>0</v>
      </c>
      <c r="DJ44" s="13">
        <f t="shared" si="25"/>
        <v>0</v>
      </c>
      <c r="DK44" s="13">
        <f t="shared" si="25"/>
        <v>0</v>
      </c>
      <c r="DL44" s="13">
        <f t="shared" si="25"/>
        <v>0</v>
      </c>
      <c r="DM44" s="13">
        <f t="shared" si="25"/>
        <v>0</v>
      </c>
      <c r="DN44" s="13">
        <f t="shared" si="26"/>
        <v>0</v>
      </c>
      <c r="DO44" s="13">
        <f t="shared" si="26"/>
        <v>0</v>
      </c>
      <c r="DP44" s="13">
        <f t="shared" si="26"/>
        <v>0</v>
      </c>
      <c r="DQ44" s="13">
        <f t="shared" si="26"/>
        <v>0</v>
      </c>
      <c r="DR44" s="13">
        <f t="shared" si="26"/>
        <v>0</v>
      </c>
      <c r="DS44" s="13">
        <f t="shared" si="26"/>
        <v>0</v>
      </c>
      <c r="DT44" s="13">
        <f t="shared" si="26"/>
        <v>0</v>
      </c>
      <c r="DU44" s="13">
        <f t="shared" si="26"/>
        <v>0</v>
      </c>
      <c r="DV44" s="13">
        <f t="shared" si="26"/>
        <v>0</v>
      </c>
      <c r="DW44" s="13">
        <f t="shared" si="26"/>
        <v>0</v>
      </c>
      <c r="DX44" s="13">
        <f t="shared" si="26"/>
        <v>0</v>
      </c>
      <c r="DY44" s="13">
        <f t="shared" si="26"/>
        <v>0</v>
      </c>
      <c r="DZ44" s="13">
        <f t="shared" si="26"/>
        <v>0</v>
      </c>
      <c r="EA44" s="13">
        <f t="shared" si="26"/>
        <v>0</v>
      </c>
      <c r="EB44" s="13">
        <f t="shared" si="26"/>
        <v>0</v>
      </c>
      <c r="EC44" s="13">
        <f t="shared" si="26"/>
        <v>0</v>
      </c>
      <c r="ED44" s="13">
        <f t="shared" si="27"/>
        <v>0</v>
      </c>
      <c r="EE44" s="13">
        <f t="shared" si="27"/>
        <v>0</v>
      </c>
      <c r="EF44" s="13">
        <f t="shared" si="27"/>
        <v>0</v>
      </c>
      <c r="EG44" s="13">
        <f t="shared" si="27"/>
        <v>0</v>
      </c>
      <c r="EH44" s="13">
        <f t="shared" si="27"/>
        <v>0</v>
      </c>
      <c r="EI44" s="13">
        <f t="shared" si="27"/>
        <v>0</v>
      </c>
      <c r="EJ44" s="13">
        <f t="shared" si="27"/>
        <v>0</v>
      </c>
      <c r="EK44" s="13">
        <f t="shared" si="27"/>
        <v>0</v>
      </c>
      <c r="EL44" s="13">
        <f t="shared" si="27"/>
        <v>0</v>
      </c>
      <c r="EM44" s="13">
        <f t="shared" si="27"/>
        <v>336.6</v>
      </c>
      <c r="EN44" s="13">
        <f t="shared" si="27"/>
        <v>336.6</v>
      </c>
      <c r="EO44" s="13">
        <f t="shared" si="27"/>
        <v>336.6</v>
      </c>
      <c r="EP44" s="13">
        <f t="shared" si="27"/>
        <v>336.6</v>
      </c>
      <c r="EQ44" s="13">
        <f t="shared" si="23"/>
        <v>336.6</v>
      </c>
      <c r="ER44" s="13">
        <f t="shared" si="23"/>
        <v>336.6</v>
      </c>
      <c r="ES44" s="13">
        <f t="shared" si="23"/>
        <v>336.6</v>
      </c>
      <c r="ET44" s="13">
        <f t="shared" si="23"/>
        <v>336.6</v>
      </c>
      <c r="EU44" s="13">
        <f t="shared" si="23"/>
        <v>336.6</v>
      </c>
      <c r="EV44" s="13">
        <f t="shared" si="23"/>
        <v>336.6</v>
      </c>
      <c r="EW44" s="13">
        <f t="shared" si="23"/>
        <v>336.6</v>
      </c>
      <c r="EX44" s="13">
        <f t="shared" si="23"/>
        <v>336.6</v>
      </c>
      <c r="EY44" s="13">
        <f t="shared" si="23"/>
        <v>336.6</v>
      </c>
      <c r="EZ44" s="13">
        <f t="shared" si="23"/>
        <v>336.6</v>
      </c>
      <c r="FA44" s="13">
        <f t="shared" si="23"/>
        <v>336.6</v>
      </c>
      <c r="FB44" s="13">
        <f t="shared" si="23"/>
        <v>336.6</v>
      </c>
      <c r="FC44" s="13">
        <f t="shared" si="23"/>
        <v>336.6</v>
      </c>
      <c r="FD44" s="13">
        <f t="shared" si="23"/>
        <v>336.6</v>
      </c>
      <c r="FE44" s="13">
        <f t="shared" si="23"/>
        <v>336.6</v>
      </c>
      <c r="FF44" s="13">
        <f t="shared" si="23"/>
        <v>336.6</v>
      </c>
      <c r="FG44" s="13">
        <f t="shared" si="24"/>
        <v>336.6</v>
      </c>
      <c r="FH44" s="13">
        <f t="shared" si="24"/>
        <v>336.6</v>
      </c>
      <c r="FI44" s="13">
        <f t="shared" si="24"/>
        <v>336.6</v>
      </c>
      <c r="FJ44" s="13">
        <f t="shared" si="24"/>
        <v>336.6</v>
      </c>
      <c r="FK44" s="13">
        <f t="shared" si="24"/>
        <v>336.6</v>
      </c>
      <c r="FL44" s="13">
        <f t="shared" si="24"/>
        <v>336.6</v>
      </c>
      <c r="FM44" s="13">
        <f t="shared" si="24"/>
        <v>336.6</v>
      </c>
      <c r="FN44" s="13">
        <f t="shared" si="24"/>
        <v>336.6</v>
      </c>
      <c r="FO44" s="13">
        <f t="shared" si="24"/>
        <v>336.6</v>
      </c>
      <c r="FP44" s="13">
        <f t="shared" si="24"/>
        <v>336.6</v>
      </c>
      <c r="FQ44" s="13">
        <f t="shared" si="24"/>
        <v>336.6</v>
      </c>
      <c r="FR44" s="13">
        <f t="shared" si="24"/>
        <v>336.6</v>
      </c>
      <c r="FS44" s="13">
        <f t="shared" si="24"/>
        <v>336.6</v>
      </c>
      <c r="FT44" s="13">
        <f t="shared" si="24"/>
        <v>336.6</v>
      </c>
    </row>
    <row r="45" spans="1:176" ht="15" customHeight="1" x14ac:dyDescent="0.55000000000000004">
      <c r="A45" s="18" t="s">
        <v>109</v>
      </c>
      <c r="B45" t="s">
        <v>69</v>
      </c>
      <c r="C45">
        <v>1</v>
      </c>
      <c r="D45" s="13">
        <v>300</v>
      </c>
      <c r="E45" s="14">
        <v>0.1</v>
      </c>
      <c r="F45" s="13">
        <f>D45+D45*E45</f>
        <v>330</v>
      </c>
      <c r="G45" s="13">
        <f>C45*F45</f>
        <v>330</v>
      </c>
      <c r="H45" s="15">
        <f>[1]Parameters!$N$2*F45</f>
        <v>6.6000000000000005</v>
      </c>
      <c r="I45" s="18" t="s">
        <v>70</v>
      </c>
      <c r="J45" s="18" t="s">
        <v>71</v>
      </c>
      <c r="K45" s="18" t="s">
        <v>80</v>
      </c>
      <c r="L45" t="s">
        <v>87</v>
      </c>
      <c r="M45" s="11">
        <v>43466</v>
      </c>
      <c r="N45" s="11">
        <f t="shared" si="8"/>
        <v>43525</v>
      </c>
      <c r="AM45">
        <f t="shared" si="28"/>
        <v>0</v>
      </c>
      <c r="AN45">
        <f t="shared" si="28"/>
        <v>0</v>
      </c>
      <c r="AO45" s="31">
        <f t="shared" si="28"/>
        <v>0</v>
      </c>
      <c r="AR45">
        <f t="shared" si="28"/>
        <v>0</v>
      </c>
      <c r="AS45">
        <f t="shared" si="28"/>
        <v>0</v>
      </c>
      <c r="AT45">
        <f t="shared" si="28"/>
        <v>0</v>
      </c>
      <c r="AU45">
        <f t="shared" si="28"/>
        <v>0</v>
      </c>
      <c r="AV45">
        <f t="shared" si="28"/>
        <v>0</v>
      </c>
      <c r="AW45">
        <f t="shared" si="28"/>
        <v>0</v>
      </c>
      <c r="AX45">
        <f t="shared" si="28"/>
        <v>0</v>
      </c>
      <c r="AY45">
        <f t="shared" si="28"/>
        <v>0</v>
      </c>
      <c r="AZ45">
        <f t="shared" si="28"/>
        <v>0</v>
      </c>
      <c r="BA45">
        <f t="shared" si="28"/>
        <v>0</v>
      </c>
      <c r="BB45">
        <f t="shared" si="28"/>
        <v>0</v>
      </c>
      <c r="BC45">
        <f t="shared" si="30"/>
        <v>0</v>
      </c>
      <c r="BD45">
        <f t="shared" si="30"/>
        <v>0</v>
      </c>
      <c r="BE45">
        <f t="shared" si="30"/>
        <v>0</v>
      </c>
      <c r="BF45">
        <f t="shared" si="30"/>
        <v>0</v>
      </c>
      <c r="BG45">
        <f t="shared" si="30"/>
        <v>0</v>
      </c>
      <c r="BH45">
        <f t="shared" si="30"/>
        <v>0</v>
      </c>
      <c r="BI45">
        <f t="shared" si="30"/>
        <v>0</v>
      </c>
      <c r="BJ45">
        <f t="shared" si="30"/>
        <v>0</v>
      </c>
      <c r="BK45">
        <f t="shared" si="30"/>
        <v>0</v>
      </c>
      <c r="BL45">
        <f t="shared" si="30"/>
        <v>0</v>
      </c>
      <c r="BM45">
        <f t="shared" si="30"/>
        <v>0</v>
      </c>
      <c r="BN45">
        <f t="shared" si="30"/>
        <v>0</v>
      </c>
      <c r="BO45">
        <f t="shared" si="30"/>
        <v>0</v>
      </c>
      <c r="BP45">
        <f t="shared" si="30"/>
        <v>0</v>
      </c>
      <c r="BQ45">
        <f t="shared" si="30"/>
        <v>0</v>
      </c>
      <c r="BR45">
        <f t="shared" si="30"/>
        <v>0</v>
      </c>
      <c r="BS45">
        <f t="shared" si="31"/>
        <v>0</v>
      </c>
      <c r="BT45">
        <f t="shared" si="31"/>
        <v>0</v>
      </c>
      <c r="BU45">
        <f t="shared" si="31"/>
        <v>0</v>
      </c>
      <c r="BV45">
        <f t="shared" si="31"/>
        <v>0</v>
      </c>
      <c r="BW45">
        <f t="shared" si="31"/>
        <v>0</v>
      </c>
      <c r="BX45">
        <f t="shared" si="31"/>
        <v>0</v>
      </c>
      <c r="BY45">
        <f t="shared" si="31"/>
        <v>1</v>
      </c>
      <c r="BZ45">
        <f t="shared" si="31"/>
        <v>1</v>
      </c>
      <c r="CA45">
        <f t="shared" si="31"/>
        <v>1</v>
      </c>
      <c r="CB45">
        <f t="shared" si="31"/>
        <v>1</v>
      </c>
      <c r="CC45">
        <f t="shared" si="31"/>
        <v>1</v>
      </c>
      <c r="CD45">
        <f t="shared" si="31"/>
        <v>1</v>
      </c>
      <c r="CE45">
        <f t="shared" si="31"/>
        <v>1</v>
      </c>
      <c r="CF45">
        <f t="shared" si="31"/>
        <v>1</v>
      </c>
      <c r="CG45">
        <f t="shared" si="31"/>
        <v>1</v>
      </c>
      <c r="CH45">
        <f t="shared" si="31"/>
        <v>1</v>
      </c>
      <c r="CI45">
        <f t="shared" si="33"/>
        <v>1</v>
      </c>
      <c r="CJ45">
        <f t="shared" si="33"/>
        <v>1</v>
      </c>
      <c r="CK45">
        <f t="shared" si="33"/>
        <v>1</v>
      </c>
      <c r="CL45">
        <f t="shared" si="33"/>
        <v>1</v>
      </c>
      <c r="CM45">
        <f t="shared" si="33"/>
        <v>1</v>
      </c>
      <c r="CN45">
        <f t="shared" si="33"/>
        <v>1</v>
      </c>
      <c r="CO45">
        <f t="shared" si="33"/>
        <v>1</v>
      </c>
      <c r="CP45">
        <f t="shared" si="33"/>
        <v>1</v>
      </c>
      <c r="CQ45">
        <f t="shared" si="33"/>
        <v>1</v>
      </c>
      <c r="CR45">
        <f t="shared" si="33"/>
        <v>1</v>
      </c>
      <c r="CS45">
        <f t="shared" si="33"/>
        <v>1</v>
      </c>
      <c r="CT45">
        <f t="shared" si="33"/>
        <v>1</v>
      </c>
      <c r="CX45" s="13">
        <f t="shared" si="25"/>
        <v>0</v>
      </c>
      <c r="CY45" s="13">
        <f t="shared" si="25"/>
        <v>0</v>
      </c>
      <c r="CZ45" s="13">
        <f t="shared" si="25"/>
        <v>0</v>
      </c>
      <c r="DA45" s="13">
        <f t="shared" si="25"/>
        <v>0</v>
      </c>
      <c r="DB45" s="13">
        <f t="shared" si="25"/>
        <v>0</v>
      </c>
      <c r="DC45" s="13">
        <f t="shared" si="25"/>
        <v>0</v>
      </c>
      <c r="DD45" s="13">
        <f t="shared" si="25"/>
        <v>0</v>
      </c>
      <c r="DE45" s="13">
        <f t="shared" si="25"/>
        <v>0</v>
      </c>
      <c r="DF45" s="13">
        <f t="shared" si="25"/>
        <v>0</v>
      </c>
      <c r="DG45" s="13">
        <f t="shared" si="25"/>
        <v>0</v>
      </c>
      <c r="DH45" s="13">
        <f t="shared" si="25"/>
        <v>0</v>
      </c>
      <c r="DI45" s="13">
        <f t="shared" si="25"/>
        <v>0</v>
      </c>
      <c r="DJ45" s="13">
        <f t="shared" si="25"/>
        <v>0</v>
      </c>
      <c r="DK45" s="13">
        <f t="shared" si="25"/>
        <v>0</v>
      </c>
      <c r="DL45" s="13">
        <f t="shared" si="25"/>
        <v>0</v>
      </c>
      <c r="DM45" s="13">
        <f t="shared" si="25"/>
        <v>0</v>
      </c>
      <c r="DN45" s="13">
        <f t="shared" si="26"/>
        <v>0</v>
      </c>
      <c r="DO45" s="13">
        <f t="shared" si="26"/>
        <v>0</v>
      </c>
      <c r="DP45" s="13">
        <f t="shared" si="26"/>
        <v>0</v>
      </c>
      <c r="DQ45" s="13">
        <f t="shared" si="26"/>
        <v>0</v>
      </c>
      <c r="DR45" s="13">
        <f t="shared" si="26"/>
        <v>0</v>
      </c>
      <c r="DS45" s="13">
        <f t="shared" si="26"/>
        <v>0</v>
      </c>
      <c r="DT45" s="13">
        <f t="shared" si="26"/>
        <v>0</v>
      </c>
      <c r="DU45" s="13">
        <f t="shared" si="26"/>
        <v>0</v>
      </c>
      <c r="DV45" s="13">
        <f t="shared" si="26"/>
        <v>0</v>
      </c>
      <c r="DW45" s="13">
        <f t="shared" si="26"/>
        <v>0</v>
      </c>
      <c r="DX45" s="13">
        <f t="shared" si="26"/>
        <v>0</v>
      </c>
      <c r="DY45" s="13">
        <f t="shared" si="26"/>
        <v>0</v>
      </c>
      <c r="DZ45" s="13">
        <f t="shared" si="26"/>
        <v>0</v>
      </c>
      <c r="EA45" s="13">
        <f t="shared" si="26"/>
        <v>0</v>
      </c>
      <c r="EB45" s="13">
        <f t="shared" si="26"/>
        <v>0</v>
      </c>
      <c r="EC45" s="13">
        <f t="shared" si="26"/>
        <v>0</v>
      </c>
      <c r="ED45" s="13">
        <f t="shared" si="27"/>
        <v>0</v>
      </c>
      <c r="EE45" s="13">
        <f t="shared" si="27"/>
        <v>0</v>
      </c>
      <c r="EF45" s="13">
        <f t="shared" si="27"/>
        <v>0</v>
      </c>
      <c r="EG45" s="13">
        <f t="shared" si="27"/>
        <v>0</v>
      </c>
      <c r="EH45" s="13">
        <f t="shared" si="27"/>
        <v>0</v>
      </c>
      <c r="EI45" s="13">
        <f t="shared" si="27"/>
        <v>0</v>
      </c>
      <c r="EJ45" s="13">
        <f t="shared" si="27"/>
        <v>0</v>
      </c>
      <c r="EK45" s="13">
        <f t="shared" si="27"/>
        <v>0</v>
      </c>
      <c r="EL45" s="13">
        <f t="shared" si="27"/>
        <v>0</v>
      </c>
      <c r="EM45" s="13">
        <f t="shared" si="27"/>
        <v>0</v>
      </c>
      <c r="EN45" s="13">
        <f t="shared" si="27"/>
        <v>0</v>
      </c>
      <c r="EO45" s="13">
        <f t="shared" si="27"/>
        <v>0</v>
      </c>
      <c r="EP45" s="13">
        <f t="shared" si="27"/>
        <v>0</v>
      </c>
      <c r="EQ45" s="13">
        <f t="shared" si="23"/>
        <v>0</v>
      </c>
      <c r="ER45" s="13">
        <f t="shared" si="23"/>
        <v>0</v>
      </c>
      <c r="ES45" s="13">
        <f t="shared" si="23"/>
        <v>0</v>
      </c>
      <c r="ET45" s="13">
        <f t="shared" si="23"/>
        <v>0</v>
      </c>
      <c r="EU45" s="13">
        <f t="shared" si="23"/>
        <v>0</v>
      </c>
      <c r="EV45" s="13">
        <f t="shared" si="23"/>
        <v>0</v>
      </c>
      <c r="EW45" s="13">
        <f t="shared" si="23"/>
        <v>0</v>
      </c>
      <c r="EX45" s="13">
        <f t="shared" si="23"/>
        <v>0</v>
      </c>
      <c r="EY45" s="13">
        <f t="shared" si="23"/>
        <v>336.6</v>
      </c>
      <c r="EZ45" s="13">
        <f t="shared" si="23"/>
        <v>336.6</v>
      </c>
      <c r="FA45" s="13">
        <f t="shared" si="23"/>
        <v>336.6</v>
      </c>
      <c r="FB45" s="13">
        <f t="shared" si="23"/>
        <v>336.6</v>
      </c>
      <c r="FC45" s="13">
        <f t="shared" si="23"/>
        <v>336.6</v>
      </c>
      <c r="FD45" s="13">
        <f t="shared" si="23"/>
        <v>336.6</v>
      </c>
      <c r="FE45" s="13">
        <f t="shared" si="23"/>
        <v>336.6</v>
      </c>
      <c r="FF45" s="13">
        <f t="shared" si="23"/>
        <v>336.6</v>
      </c>
      <c r="FG45" s="13">
        <f t="shared" si="24"/>
        <v>336.6</v>
      </c>
      <c r="FH45" s="13">
        <f t="shared" si="24"/>
        <v>336.6</v>
      </c>
      <c r="FI45" s="13">
        <f t="shared" si="24"/>
        <v>336.6</v>
      </c>
      <c r="FJ45" s="13">
        <f t="shared" si="24"/>
        <v>336.6</v>
      </c>
      <c r="FK45" s="13">
        <f t="shared" si="24"/>
        <v>336.6</v>
      </c>
      <c r="FL45" s="13">
        <f t="shared" si="24"/>
        <v>336.6</v>
      </c>
      <c r="FM45" s="13">
        <f t="shared" si="24"/>
        <v>336.6</v>
      </c>
      <c r="FN45" s="13">
        <f t="shared" si="24"/>
        <v>336.6</v>
      </c>
      <c r="FO45" s="13">
        <f t="shared" si="24"/>
        <v>336.6</v>
      </c>
      <c r="FP45" s="13">
        <f t="shared" si="24"/>
        <v>336.6</v>
      </c>
      <c r="FQ45" s="13">
        <f t="shared" si="24"/>
        <v>336.6</v>
      </c>
      <c r="FR45" s="13">
        <f t="shared" si="24"/>
        <v>336.6</v>
      </c>
      <c r="FS45" s="13">
        <f t="shared" si="24"/>
        <v>336.6</v>
      </c>
      <c r="FT45" s="13">
        <f t="shared" si="24"/>
        <v>336.6</v>
      </c>
    </row>
    <row r="46" spans="1:176" ht="15" customHeight="1" x14ac:dyDescent="0.55000000000000004">
      <c r="A46" s="18" t="s">
        <v>109</v>
      </c>
      <c r="B46" t="s">
        <v>69</v>
      </c>
      <c r="C46">
        <v>1</v>
      </c>
      <c r="D46" s="13">
        <v>300</v>
      </c>
      <c r="E46" s="14">
        <v>0.1</v>
      </c>
      <c r="F46" s="13">
        <f>D46+D46*E46</f>
        <v>330</v>
      </c>
      <c r="G46" s="13">
        <f>C46*F46</f>
        <v>330</v>
      </c>
      <c r="H46" s="15">
        <f>[1]Parameters!$N$2*F46</f>
        <v>6.6000000000000005</v>
      </c>
      <c r="I46" s="18" t="s">
        <v>70</v>
      </c>
      <c r="J46" s="18" t="s">
        <v>71</v>
      </c>
      <c r="K46" s="18" t="s">
        <v>80</v>
      </c>
      <c r="L46" t="s">
        <v>87</v>
      </c>
      <c r="M46" s="11">
        <v>43466</v>
      </c>
      <c r="N46" s="11">
        <f t="shared" si="8"/>
        <v>43525</v>
      </c>
      <c r="AM46">
        <f t="shared" si="28"/>
        <v>0</v>
      </c>
      <c r="AN46">
        <f t="shared" si="28"/>
        <v>0</v>
      </c>
      <c r="AO46" s="31">
        <f t="shared" si="28"/>
        <v>0</v>
      </c>
      <c r="AR46">
        <f t="shared" si="28"/>
        <v>0</v>
      </c>
      <c r="AS46">
        <f t="shared" si="28"/>
        <v>0</v>
      </c>
      <c r="AT46">
        <f t="shared" si="28"/>
        <v>0</v>
      </c>
      <c r="AU46">
        <f t="shared" si="28"/>
        <v>0</v>
      </c>
      <c r="AV46">
        <f t="shared" si="28"/>
        <v>0</v>
      </c>
      <c r="AW46">
        <f t="shared" si="28"/>
        <v>0</v>
      </c>
      <c r="AX46">
        <f t="shared" si="28"/>
        <v>0</v>
      </c>
      <c r="AY46">
        <f t="shared" si="28"/>
        <v>0</v>
      </c>
      <c r="AZ46">
        <f t="shared" si="28"/>
        <v>0</v>
      </c>
      <c r="BA46">
        <f t="shared" si="28"/>
        <v>0</v>
      </c>
      <c r="BB46">
        <f t="shared" si="28"/>
        <v>0</v>
      </c>
      <c r="BC46">
        <f t="shared" si="30"/>
        <v>0</v>
      </c>
      <c r="BD46">
        <f t="shared" si="30"/>
        <v>0</v>
      </c>
      <c r="BE46">
        <f t="shared" si="30"/>
        <v>0</v>
      </c>
      <c r="BF46">
        <f t="shared" si="30"/>
        <v>0</v>
      </c>
      <c r="BG46">
        <f t="shared" si="30"/>
        <v>0</v>
      </c>
      <c r="BH46">
        <f t="shared" si="30"/>
        <v>0</v>
      </c>
      <c r="BI46">
        <f t="shared" si="30"/>
        <v>0</v>
      </c>
      <c r="BJ46">
        <f t="shared" si="30"/>
        <v>0</v>
      </c>
      <c r="BK46">
        <f t="shared" si="30"/>
        <v>0</v>
      </c>
      <c r="BL46">
        <f t="shared" si="30"/>
        <v>0</v>
      </c>
      <c r="BM46">
        <f t="shared" si="30"/>
        <v>0</v>
      </c>
      <c r="BN46">
        <f t="shared" si="30"/>
        <v>0</v>
      </c>
      <c r="BO46">
        <f t="shared" si="30"/>
        <v>0</v>
      </c>
      <c r="BP46">
        <f t="shared" si="30"/>
        <v>0</v>
      </c>
      <c r="BQ46">
        <f t="shared" si="30"/>
        <v>0</v>
      </c>
      <c r="BR46">
        <f t="shared" si="30"/>
        <v>0</v>
      </c>
      <c r="BS46">
        <f t="shared" si="31"/>
        <v>0</v>
      </c>
      <c r="BT46">
        <f t="shared" si="31"/>
        <v>0</v>
      </c>
      <c r="BU46">
        <f t="shared" si="31"/>
        <v>0</v>
      </c>
      <c r="BV46">
        <f t="shared" si="31"/>
        <v>0</v>
      </c>
      <c r="BW46">
        <f t="shared" si="31"/>
        <v>0</v>
      </c>
      <c r="BX46">
        <f t="shared" si="31"/>
        <v>0</v>
      </c>
      <c r="BY46">
        <f t="shared" si="31"/>
        <v>1</v>
      </c>
      <c r="BZ46">
        <f t="shared" si="31"/>
        <v>1</v>
      </c>
      <c r="CA46">
        <f t="shared" si="31"/>
        <v>1</v>
      </c>
      <c r="CB46">
        <f t="shared" si="31"/>
        <v>1</v>
      </c>
      <c r="CC46">
        <f t="shared" si="31"/>
        <v>1</v>
      </c>
      <c r="CD46">
        <f t="shared" si="31"/>
        <v>1</v>
      </c>
      <c r="CE46">
        <f t="shared" si="31"/>
        <v>1</v>
      </c>
      <c r="CF46">
        <f t="shared" si="31"/>
        <v>1</v>
      </c>
      <c r="CG46">
        <f t="shared" si="31"/>
        <v>1</v>
      </c>
      <c r="CH46">
        <f t="shared" si="31"/>
        <v>1</v>
      </c>
      <c r="CI46">
        <f t="shared" si="33"/>
        <v>1</v>
      </c>
      <c r="CJ46">
        <f t="shared" si="33"/>
        <v>1</v>
      </c>
      <c r="CK46">
        <f t="shared" si="33"/>
        <v>1</v>
      </c>
      <c r="CL46">
        <f t="shared" si="33"/>
        <v>1</v>
      </c>
      <c r="CM46">
        <f t="shared" si="33"/>
        <v>1</v>
      </c>
      <c r="CN46">
        <f t="shared" si="33"/>
        <v>1</v>
      </c>
      <c r="CO46">
        <f t="shared" si="33"/>
        <v>1</v>
      </c>
      <c r="CP46">
        <f t="shared" si="33"/>
        <v>1</v>
      </c>
      <c r="CQ46">
        <f t="shared" si="33"/>
        <v>1</v>
      </c>
      <c r="CR46">
        <f t="shared" si="33"/>
        <v>1</v>
      </c>
      <c r="CS46">
        <f t="shared" si="33"/>
        <v>1</v>
      </c>
      <c r="CT46">
        <f t="shared" si="33"/>
        <v>1</v>
      </c>
      <c r="CX46" s="13">
        <f t="shared" si="25"/>
        <v>0</v>
      </c>
      <c r="CY46" s="13">
        <f t="shared" si="25"/>
        <v>0</v>
      </c>
      <c r="CZ46" s="13">
        <f t="shared" si="25"/>
        <v>0</v>
      </c>
      <c r="DA46" s="13">
        <f t="shared" si="25"/>
        <v>0</v>
      </c>
      <c r="DB46" s="13">
        <f t="shared" si="25"/>
        <v>0</v>
      </c>
      <c r="DC46" s="13">
        <f t="shared" si="25"/>
        <v>0</v>
      </c>
      <c r="DD46" s="13">
        <f t="shared" si="25"/>
        <v>0</v>
      </c>
      <c r="DE46" s="13">
        <f t="shared" si="25"/>
        <v>0</v>
      </c>
      <c r="DF46" s="13">
        <f t="shared" si="25"/>
        <v>0</v>
      </c>
      <c r="DG46" s="13">
        <f t="shared" si="25"/>
        <v>0</v>
      </c>
      <c r="DH46" s="13">
        <f t="shared" si="25"/>
        <v>0</v>
      </c>
      <c r="DI46" s="13">
        <f t="shared" si="25"/>
        <v>0</v>
      </c>
      <c r="DJ46" s="13">
        <f t="shared" si="25"/>
        <v>0</v>
      </c>
      <c r="DK46" s="13">
        <f t="shared" si="25"/>
        <v>0</v>
      </c>
      <c r="DL46" s="13">
        <f t="shared" si="25"/>
        <v>0</v>
      </c>
      <c r="DM46" s="13">
        <f t="shared" si="25"/>
        <v>0</v>
      </c>
      <c r="DN46" s="13">
        <f t="shared" si="26"/>
        <v>0</v>
      </c>
      <c r="DO46" s="13">
        <f t="shared" si="26"/>
        <v>0</v>
      </c>
      <c r="DP46" s="13">
        <f t="shared" si="26"/>
        <v>0</v>
      </c>
      <c r="DQ46" s="13">
        <f t="shared" si="26"/>
        <v>0</v>
      </c>
      <c r="DR46" s="13">
        <f t="shared" si="26"/>
        <v>0</v>
      </c>
      <c r="DS46" s="13">
        <f t="shared" si="26"/>
        <v>0</v>
      </c>
      <c r="DT46" s="13">
        <f t="shared" si="26"/>
        <v>0</v>
      </c>
      <c r="DU46" s="13">
        <f t="shared" si="26"/>
        <v>0</v>
      </c>
      <c r="DV46" s="13">
        <f t="shared" si="26"/>
        <v>0</v>
      </c>
      <c r="DW46" s="13">
        <f t="shared" si="26"/>
        <v>0</v>
      </c>
      <c r="DX46" s="13">
        <f t="shared" si="26"/>
        <v>0</v>
      </c>
      <c r="DY46" s="13">
        <f t="shared" si="26"/>
        <v>0</v>
      </c>
      <c r="DZ46" s="13">
        <f t="shared" si="26"/>
        <v>0</v>
      </c>
      <c r="EA46" s="13">
        <f t="shared" si="26"/>
        <v>0</v>
      </c>
      <c r="EB46" s="13">
        <f t="shared" si="26"/>
        <v>0</v>
      </c>
      <c r="EC46" s="13">
        <f t="shared" si="26"/>
        <v>0</v>
      </c>
      <c r="ED46" s="13">
        <f t="shared" si="27"/>
        <v>0</v>
      </c>
      <c r="EE46" s="13">
        <f t="shared" si="27"/>
        <v>0</v>
      </c>
      <c r="EF46" s="13">
        <f t="shared" si="27"/>
        <v>0</v>
      </c>
      <c r="EG46" s="13">
        <f t="shared" si="27"/>
        <v>0</v>
      </c>
      <c r="EH46" s="13">
        <f t="shared" si="27"/>
        <v>0</v>
      </c>
      <c r="EI46" s="13">
        <f t="shared" si="27"/>
        <v>0</v>
      </c>
      <c r="EJ46" s="13">
        <f t="shared" si="27"/>
        <v>0</v>
      </c>
      <c r="EK46" s="13">
        <f t="shared" si="27"/>
        <v>0</v>
      </c>
      <c r="EL46" s="13">
        <f t="shared" si="27"/>
        <v>0</v>
      </c>
      <c r="EM46" s="13">
        <f t="shared" si="27"/>
        <v>0</v>
      </c>
      <c r="EN46" s="13">
        <f t="shared" si="27"/>
        <v>0</v>
      </c>
      <c r="EO46" s="13">
        <f t="shared" si="27"/>
        <v>0</v>
      </c>
      <c r="EP46" s="13">
        <f t="shared" si="27"/>
        <v>0</v>
      </c>
      <c r="EQ46" s="13">
        <f t="shared" si="23"/>
        <v>0</v>
      </c>
      <c r="ER46" s="13">
        <f t="shared" si="23"/>
        <v>0</v>
      </c>
      <c r="ES46" s="13">
        <f t="shared" si="23"/>
        <v>0</v>
      </c>
      <c r="ET46" s="13">
        <f t="shared" si="23"/>
        <v>0</v>
      </c>
      <c r="EU46" s="13">
        <f t="shared" si="23"/>
        <v>0</v>
      </c>
      <c r="EV46" s="13">
        <f t="shared" si="23"/>
        <v>0</v>
      </c>
      <c r="EW46" s="13">
        <f t="shared" si="23"/>
        <v>0</v>
      </c>
      <c r="EX46" s="13">
        <f t="shared" si="23"/>
        <v>0</v>
      </c>
      <c r="EY46" s="13">
        <f t="shared" si="23"/>
        <v>336.6</v>
      </c>
      <c r="EZ46" s="13">
        <f t="shared" si="23"/>
        <v>336.6</v>
      </c>
      <c r="FA46" s="13">
        <f t="shared" si="23"/>
        <v>336.6</v>
      </c>
      <c r="FB46" s="13">
        <f t="shared" si="23"/>
        <v>336.6</v>
      </c>
      <c r="FC46" s="13">
        <f t="shared" si="23"/>
        <v>336.6</v>
      </c>
      <c r="FD46" s="13">
        <f t="shared" si="23"/>
        <v>336.6</v>
      </c>
      <c r="FE46" s="13">
        <f t="shared" si="23"/>
        <v>336.6</v>
      </c>
      <c r="FF46" s="13">
        <f t="shared" si="23"/>
        <v>336.6</v>
      </c>
      <c r="FG46" s="13">
        <f t="shared" si="24"/>
        <v>336.6</v>
      </c>
      <c r="FH46" s="13">
        <f t="shared" si="24"/>
        <v>336.6</v>
      </c>
      <c r="FI46" s="13">
        <f t="shared" si="24"/>
        <v>336.6</v>
      </c>
      <c r="FJ46" s="13">
        <f t="shared" si="24"/>
        <v>336.6</v>
      </c>
      <c r="FK46" s="13">
        <f t="shared" si="24"/>
        <v>336.6</v>
      </c>
      <c r="FL46" s="13">
        <f t="shared" si="24"/>
        <v>336.6</v>
      </c>
      <c r="FM46" s="13">
        <f t="shared" si="24"/>
        <v>336.6</v>
      </c>
      <c r="FN46" s="13">
        <f t="shared" si="24"/>
        <v>336.6</v>
      </c>
      <c r="FO46" s="13">
        <f t="shared" si="24"/>
        <v>336.6</v>
      </c>
      <c r="FP46" s="13">
        <f t="shared" si="24"/>
        <v>336.6</v>
      </c>
      <c r="FQ46" s="13">
        <f t="shared" si="24"/>
        <v>336.6</v>
      </c>
      <c r="FR46" s="13">
        <f t="shared" si="24"/>
        <v>336.6</v>
      </c>
      <c r="FS46" s="13">
        <f t="shared" si="24"/>
        <v>336.6</v>
      </c>
      <c r="FT46" s="13">
        <f t="shared" si="24"/>
        <v>336.6</v>
      </c>
    </row>
    <row r="47" spans="1:176" ht="15" customHeight="1" x14ac:dyDescent="0.55000000000000004">
      <c r="A47" s="18" t="s">
        <v>110</v>
      </c>
      <c r="B47" t="s">
        <v>69</v>
      </c>
      <c r="C47">
        <v>1</v>
      </c>
      <c r="D47" s="13">
        <v>1000</v>
      </c>
      <c r="E47" s="14">
        <f>[1]Parameters!$E$3</f>
        <v>0.17</v>
      </c>
      <c r="F47" s="13">
        <f t="shared" si="0"/>
        <v>1170</v>
      </c>
      <c r="G47" s="13">
        <f t="shared" si="1"/>
        <v>1170</v>
      </c>
      <c r="H47" s="15">
        <f>[1]Parameters!$N$2</f>
        <v>0.02</v>
      </c>
      <c r="I47" s="18" t="s">
        <v>70</v>
      </c>
      <c r="J47" s="18" t="s">
        <v>71</v>
      </c>
      <c r="K47" s="18" t="s">
        <v>80</v>
      </c>
      <c r="L47" t="s">
        <v>79</v>
      </c>
      <c r="M47" s="11">
        <v>42522</v>
      </c>
      <c r="N47" s="11">
        <f t="shared" si="8"/>
        <v>42583</v>
      </c>
      <c r="AM47">
        <f t="shared" si="28"/>
        <v>0</v>
      </c>
      <c r="AN47">
        <f t="shared" si="28"/>
        <v>0</v>
      </c>
      <c r="AO47" s="31">
        <f t="shared" si="28"/>
        <v>0</v>
      </c>
      <c r="AR47">
        <f t="shared" si="28"/>
        <v>0</v>
      </c>
      <c r="AS47">
        <f t="shared" si="28"/>
        <v>0</v>
      </c>
      <c r="AT47">
        <f t="shared" si="28"/>
        <v>1</v>
      </c>
      <c r="AU47">
        <f t="shared" si="28"/>
        <v>1</v>
      </c>
      <c r="AV47">
        <f t="shared" si="28"/>
        <v>1</v>
      </c>
      <c r="AW47">
        <f t="shared" si="28"/>
        <v>1</v>
      </c>
      <c r="AX47">
        <f t="shared" si="28"/>
        <v>1</v>
      </c>
      <c r="AY47">
        <f t="shared" si="28"/>
        <v>1</v>
      </c>
      <c r="AZ47">
        <f t="shared" si="28"/>
        <v>1</v>
      </c>
      <c r="BA47">
        <f t="shared" si="28"/>
        <v>1</v>
      </c>
      <c r="BB47">
        <f t="shared" si="28"/>
        <v>1</v>
      </c>
      <c r="BC47">
        <f t="shared" si="30"/>
        <v>1</v>
      </c>
      <c r="BD47">
        <f t="shared" si="30"/>
        <v>1</v>
      </c>
      <c r="BE47">
        <f t="shared" si="30"/>
        <v>1</v>
      </c>
      <c r="BF47">
        <f t="shared" si="30"/>
        <v>1</v>
      </c>
      <c r="BG47">
        <f t="shared" si="30"/>
        <v>1</v>
      </c>
      <c r="BH47">
        <f t="shared" si="30"/>
        <v>1</v>
      </c>
      <c r="BI47">
        <f t="shared" si="30"/>
        <v>1</v>
      </c>
      <c r="BJ47">
        <f t="shared" si="30"/>
        <v>1</v>
      </c>
      <c r="BK47">
        <f t="shared" si="30"/>
        <v>1</v>
      </c>
      <c r="BL47">
        <f t="shared" si="30"/>
        <v>1</v>
      </c>
      <c r="BM47">
        <f t="shared" si="30"/>
        <v>1</v>
      </c>
      <c r="BN47">
        <f t="shared" si="30"/>
        <v>1</v>
      </c>
      <c r="BO47">
        <f t="shared" si="30"/>
        <v>1</v>
      </c>
      <c r="BP47">
        <f t="shared" si="30"/>
        <v>1</v>
      </c>
      <c r="BQ47">
        <f t="shared" si="30"/>
        <v>1</v>
      </c>
      <c r="BR47">
        <f t="shared" si="30"/>
        <v>1</v>
      </c>
      <c r="BS47">
        <f t="shared" si="31"/>
        <v>1</v>
      </c>
      <c r="BT47">
        <f t="shared" si="31"/>
        <v>1</v>
      </c>
      <c r="BU47">
        <f t="shared" si="31"/>
        <v>1</v>
      </c>
      <c r="BV47">
        <f t="shared" si="31"/>
        <v>1</v>
      </c>
      <c r="BW47">
        <f t="shared" si="31"/>
        <v>1</v>
      </c>
      <c r="BX47">
        <f t="shared" si="31"/>
        <v>1</v>
      </c>
      <c r="BY47">
        <f t="shared" si="31"/>
        <v>1</v>
      </c>
      <c r="BZ47">
        <f t="shared" si="31"/>
        <v>1</v>
      </c>
      <c r="CA47">
        <f t="shared" si="31"/>
        <v>1</v>
      </c>
      <c r="CB47">
        <f t="shared" si="31"/>
        <v>1</v>
      </c>
      <c r="CC47">
        <f t="shared" si="31"/>
        <v>1</v>
      </c>
      <c r="CD47">
        <f t="shared" si="31"/>
        <v>1</v>
      </c>
      <c r="CE47">
        <f t="shared" si="31"/>
        <v>1</v>
      </c>
      <c r="CF47">
        <f t="shared" si="31"/>
        <v>1</v>
      </c>
      <c r="CG47">
        <f t="shared" si="31"/>
        <v>1</v>
      </c>
      <c r="CH47">
        <f t="shared" si="31"/>
        <v>1</v>
      </c>
      <c r="CI47">
        <f t="shared" si="33"/>
        <v>1</v>
      </c>
      <c r="CJ47">
        <f t="shared" si="33"/>
        <v>1</v>
      </c>
      <c r="CK47">
        <f t="shared" si="33"/>
        <v>1</v>
      </c>
      <c r="CL47">
        <f t="shared" si="33"/>
        <v>1</v>
      </c>
      <c r="CM47">
        <f t="shared" si="33"/>
        <v>1</v>
      </c>
      <c r="CN47">
        <f t="shared" si="33"/>
        <v>1</v>
      </c>
      <c r="CO47">
        <f t="shared" si="33"/>
        <v>1</v>
      </c>
      <c r="CP47">
        <f t="shared" si="33"/>
        <v>1</v>
      </c>
      <c r="CQ47">
        <f t="shared" si="33"/>
        <v>1</v>
      </c>
      <c r="CR47">
        <f t="shared" si="33"/>
        <v>1</v>
      </c>
      <c r="CS47">
        <f t="shared" si="33"/>
        <v>1</v>
      </c>
      <c r="CT47">
        <f t="shared" si="33"/>
        <v>1</v>
      </c>
      <c r="CX47" s="13">
        <f t="shared" si="25"/>
        <v>0</v>
      </c>
      <c r="CY47" s="13">
        <f t="shared" si="25"/>
        <v>0</v>
      </c>
      <c r="CZ47" s="13">
        <f t="shared" si="25"/>
        <v>0</v>
      </c>
      <c r="DA47" s="13">
        <f t="shared" si="25"/>
        <v>0</v>
      </c>
      <c r="DB47" s="13">
        <f t="shared" si="25"/>
        <v>0</v>
      </c>
      <c r="DC47" s="13">
        <f t="shared" si="25"/>
        <v>0</v>
      </c>
      <c r="DD47" s="13">
        <f t="shared" si="25"/>
        <v>0</v>
      </c>
      <c r="DE47" s="13">
        <f t="shared" si="25"/>
        <v>0</v>
      </c>
      <c r="DF47" s="13">
        <f t="shared" si="25"/>
        <v>0</v>
      </c>
      <c r="DG47" s="13">
        <f t="shared" si="25"/>
        <v>0</v>
      </c>
      <c r="DH47" s="13">
        <f t="shared" si="25"/>
        <v>0</v>
      </c>
      <c r="DI47" s="13">
        <f t="shared" si="25"/>
        <v>0</v>
      </c>
      <c r="DJ47" s="13">
        <f t="shared" si="25"/>
        <v>0</v>
      </c>
      <c r="DK47" s="13">
        <f t="shared" si="25"/>
        <v>0</v>
      </c>
      <c r="DL47" s="13">
        <f t="shared" si="25"/>
        <v>0</v>
      </c>
      <c r="DM47" s="13">
        <f t="shared" si="25"/>
        <v>0</v>
      </c>
      <c r="DN47" s="13">
        <f t="shared" si="26"/>
        <v>0</v>
      </c>
      <c r="DO47" s="13">
        <f t="shared" si="26"/>
        <v>0</v>
      </c>
      <c r="DP47" s="13">
        <f t="shared" si="26"/>
        <v>0</v>
      </c>
      <c r="DQ47" s="13">
        <f t="shared" si="26"/>
        <v>0</v>
      </c>
      <c r="DR47" s="13">
        <f t="shared" si="26"/>
        <v>0</v>
      </c>
      <c r="DS47" s="13">
        <f t="shared" si="26"/>
        <v>0</v>
      </c>
      <c r="DT47" s="13">
        <f t="shared" si="26"/>
        <v>1170.02</v>
      </c>
      <c r="DU47" s="13">
        <f t="shared" si="26"/>
        <v>1170.02</v>
      </c>
      <c r="DV47" s="13">
        <f t="shared" si="26"/>
        <v>1170.02</v>
      </c>
      <c r="DW47" s="13">
        <f t="shared" si="26"/>
        <v>1170.02</v>
      </c>
      <c r="DX47" s="13">
        <f t="shared" si="26"/>
        <v>1170.02</v>
      </c>
      <c r="DY47" s="13">
        <f t="shared" si="26"/>
        <v>1170.02</v>
      </c>
      <c r="DZ47" s="13">
        <f t="shared" si="26"/>
        <v>1170.02</v>
      </c>
      <c r="EA47" s="13">
        <f t="shared" si="26"/>
        <v>1170.02</v>
      </c>
      <c r="EB47" s="13">
        <f t="shared" si="26"/>
        <v>1170.02</v>
      </c>
      <c r="EC47" s="13">
        <f t="shared" si="26"/>
        <v>1170.02</v>
      </c>
      <c r="ED47" s="13">
        <f t="shared" si="27"/>
        <v>1170.02</v>
      </c>
      <c r="EE47" s="13">
        <f t="shared" si="27"/>
        <v>1170.02</v>
      </c>
      <c r="EF47" s="13">
        <f t="shared" si="27"/>
        <v>1170.02</v>
      </c>
      <c r="EG47" s="13">
        <f t="shared" si="27"/>
        <v>1170.02</v>
      </c>
      <c r="EH47" s="13">
        <f t="shared" si="27"/>
        <v>1170.02</v>
      </c>
      <c r="EI47" s="13">
        <f t="shared" si="27"/>
        <v>1170.02</v>
      </c>
      <c r="EJ47" s="13">
        <f t="shared" si="27"/>
        <v>1170.02</v>
      </c>
      <c r="EK47" s="13">
        <f t="shared" si="27"/>
        <v>1170.02</v>
      </c>
      <c r="EL47" s="13">
        <f t="shared" si="27"/>
        <v>1170.02</v>
      </c>
      <c r="EM47" s="13">
        <f t="shared" si="27"/>
        <v>1170.02</v>
      </c>
      <c r="EN47" s="13">
        <f t="shared" si="27"/>
        <v>1170.02</v>
      </c>
      <c r="EO47" s="13">
        <f t="shared" si="27"/>
        <v>1170.02</v>
      </c>
      <c r="EP47" s="13">
        <f t="shared" si="27"/>
        <v>1170.02</v>
      </c>
      <c r="EQ47" s="13">
        <f t="shared" si="23"/>
        <v>1170.02</v>
      </c>
      <c r="ER47" s="13">
        <f t="shared" si="23"/>
        <v>1170.02</v>
      </c>
      <c r="ES47" s="13">
        <f t="shared" si="23"/>
        <v>1170.02</v>
      </c>
      <c r="ET47" s="13">
        <f t="shared" si="23"/>
        <v>1170.02</v>
      </c>
      <c r="EU47" s="13">
        <f t="shared" si="23"/>
        <v>1170.02</v>
      </c>
      <c r="EV47" s="13">
        <f t="shared" si="23"/>
        <v>1170.02</v>
      </c>
      <c r="EW47" s="13">
        <f t="shared" si="23"/>
        <v>1170.02</v>
      </c>
      <c r="EX47" s="13">
        <f t="shared" si="23"/>
        <v>1170.02</v>
      </c>
      <c r="EY47" s="13">
        <f t="shared" si="23"/>
        <v>1170.02</v>
      </c>
      <c r="EZ47" s="13">
        <f t="shared" si="23"/>
        <v>1170.02</v>
      </c>
      <c r="FA47" s="13">
        <f t="shared" si="23"/>
        <v>1170.02</v>
      </c>
      <c r="FB47" s="13">
        <f t="shared" si="23"/>
        <v>1170.02</v>
      </c>
      <c r="FC47" s="13">
        <f t="shared" si="23"/>
        <v>1170.02</v>
      </c>
      <c r="FD47" s="13">
        <f t="shared" si="23"/>
        <v>1170.02</v>
      </c>
      <c r="FE47" s="13">
        <f t="shared" si="23"/>
        <v>1170.02</v>
      </c>
      <c r="FF47" s="13">
        <f t="shared" si="23"/>
        <v>1170.02</v>
      </c>
      <c r="FG47" s="13">
        <f t="shared" si="24"/>
        <v>1170.02</v>
      </c>
      <c r="FH47" s="13">
        <f t="shared" si="24"/>
        <v>1170.02</v>
      </c>
      <c r="FI47" s="13">
        <f t="shared" si="24"/>
        <v>1170.02</v>
      </c>
      <c r="FJ47" s="13">
        <f t="shared" si="24"/>
        <v>1170.02</v>
      </c>
      <c r="FK47" s="13">
        <f t="shared" si="24"/>
        <v>1170.02</v>
      </c>
      <c r="FL47" s="13">
        <f t="shared" si="24"/>
        <v>1170.02</v>
      </c>
      <c r="FM47" s="13">
        <f t="shared" si="24"/>
        <v>1170.02</v>
      </c>
      <c r="FN47" s="13">
        <f t="shared" si="24"/>
        <v>1170.02</v>
      </c>
      <c r="FO47" s="13">
        <f t="shared" si="24"/>
        <v>1170.02</v>
      </c>
      <c r="FP47" s="13">
        <f t="shared" si="24"/>
        <v>1170.02</v>
      </c>
      <c r="FQ47" s="13">
        <f t="shared" si="24"/>
        <v>1170.02</v>
      </c>
      <c r="FR47" s="13">
        <f t="shared" si="24"/>
        <v>1170.02</v>
      </c>
      <c r="FS47" s="13">
        <f t="shared" si="24"/>
        <v>1170.02</v>
      </c>
      <c r="FT47" s="13">
        <f t="shared" si="24"/>
        <v>1170.02</v>
      </c>
    </row>
    <row r="48" spans="1:176" ht="15" customHeight="1" x14ac:dyDescent="0.55000000000000004">
      <c r="A48" s="18" t="s">
        <v>111</v>
      </c>
      <c r="B48" t="s">
        <v>69</v>
      </c>
      <c r="C48">
        <v>1</v>
      </c>
      <c r="D48" s="13">
        <v>1000</v>
      </c>
      <c r="E48" s="14">
        <f>[1]Parameters!$E$3</f>
        <v>0.17</v>
      </c>
      <c r="F48" s="13">
        <f t="shared" si="0"/>
        <v>1170</v>
      </c>
      <c r="G48" s="13">
        <f t="shared" si="1"/>
        <v>1170</v>
      </c>
      <c r="H48" s="15">
        <f>[1]Parameters!$N$2</f>
        <v>0.02</v>
      </c>
      <c r="I48" s="18" t="s">
        <v>70</v>
      </c>
      <c r="J48" s="18" t="s">
        <v>71</v>
      </c>
      <c r="K48" s="18" t="s">
        <v>80</v>
      </c>
      <c r="L48" t="s">
        <v>79</v>
      </c>
      <c r="M48" s="11">
        <v>42522</v>
      </c>
      <c r="N48" s="11">
        <f t="shared" si="8"/>
        <v>42583</v>
      </c>
      <c r="AM48">
        <f t="shared" si="28"/>
        <v>0</v>
      </c>
      <c r="AN48">
        <f t="shared" si="28"/>
        <v>0</v>
      </c>
      <c r="AO48" s="31">
        <f t="shared" si="28"/>
        <v>0</v>
      </c>
      <c r="AR48">
        <f t="shared" si="28"/>
        <v>0</v>
      </c>
      <c r="AS48">
        <f t="shared" si="28"/>
        <v>0</v>
      </c>
      <c r="AT48">
        <f t="shared" si="28"/>
        <v>1</v>
      </c>
      <c r="AU48">
        <f t="shared" si="28"/>
        <v>1</v>
      </c>
      <c r="AV48">
        <f t="shared" si="28"/>
        <v>1</v>
      </c>
      <c r="AW48">
        <f t="shared" si="28"/>
        <v>1</v>
      </c>
      <c r="AX48">
        <f t="shared" si="28"/>
        <v>1</v>
      </c>
      <c r="AY48">
        <f t="shared" si="28"/>
        <v>1</v>
      </c>
      <c r="AZ48">
        <f t="shared" si="28"/>
        <v>1</v>
      </c>
      <c r="BA48">
        <f t="shared" si="28"/>
        <v>1</v>
      </c>
      <c r="BB48">
        <f t="shared" si="28"/>
        <v>1</v>
      </c>
      <c r="BC48">
        <f t="shared" si="30"/>
        <v>1</v>
      </c>
      <c r="BD48">
        <f t="shared" si="30"/>
        <v>1</v>
      </c>
      <c r="BE48">
        <f t="shared" si="30"/>
        <v>1</v>
      </c>
      <c r="BF48">
        <f t="shared" si="30"/>
        <v>1</v>
      </c>
      <c r="BG48">
        <f t="shared" si="30"/>
        <v>1</v>
      </c>
      <c r="BH48">
        <f t="shared" si="30"/>
        <v>1</v>
      </c>
      <c r="BI48">
        <f t="shared" si="30"/>
        <v>1</v>
      </c>
      <c r="BJ48">
        <f t="shared" si="30"/>
        <v>1</v>
      </c>
      <c r="BK48">
        <f t="shared" si="30"/>
        <v>1</v>
      </c>
      <c r="BL48">
        <f t="shared" si="30"/>
        <v>1</v>
      </c>
      <c r="BM48">
        <f t="shared" si="30"/>
        <v>1</v>
      </c>
      <c r="BN48">
        <f t="shared" si="30"/>
        <v>1</v>
      </c>
      <c r="BO48">
        <f t="shared" si="30"/>
        <v>1</v>
      </c>
      <c r="BP48">
        <f t="shared" si="30"/>
        <v>1</v>
      </c>
      <c r="BQ48">
        <f t="shared" si="30"/>
        <v>1</v>
      </c>
      <c r="BR48">
        <f t="shared" si="30"/>
        <v>1</v>
      </c>
      <c r="BS48">
        <f t="shared" si="31"/>
        <v>1</v>
      </c>
      <c r="BT48">
        <f t="shared" si="31"/>
        <v>1</v>
      </c>
      <c r="BU48">
        <f t="shared" si="31"/>
        <v>1</v>
      </c>
      <c r="BV48">
        <f t="shared" si="31"/>
        <v>1</v>
      </c>
      <c r="BW48">
        <f t="shared" si="31"/>
        <v>1</v>
      </c>
      <c r="BX48">
        <f t="shared" si="31"/>
        <v>1</v>
      </c>
      <c r="BY48">
        <f t="shared" si="31"/>
        <v>1</v>
      </c>
      <c r="BZ48">
        <f t="shared" si="31"/>
        <v>1</v>
      </c>
      <c r="CA48">
        <f t="shared" si="31"/>
        <v>1</v>
      </c>
      <c r="CB48">
        <f t="shared" si="31"/>
        <v>1</v>
      </c>
      <c r="CC48">
        <f t="shared" si="31"/>
        <v>1</v>
      </c>
      <c r="CD48">
        <f t="shared" si="31"/>
        <v>1</v>
      </c>
      <c r="CE48">
        <f t="shared" si="31"/>
        <v>1</v>
      </c>
      <c r="CF48">
        <f t="shared" si="31"/>
        <v>1</v>
      </c>
      <c r="CG48">
        <f t="shared" si="31"/>
        <v>1</v>
      </c>
      <c r="CH48">
        <f t="shared" si="33"/>
        <v>1</v>
      </c>
      <c r="CI48">
        <f t="shared" si="33"/>
        <v>1</v>
      </c>
      <c r="CJ48">
        <f t="shared" si="33"/>
        <v>1</v>
      </c>
      <c r="CK48">
        <f t="shared" si="33"/>
        <v>1</v>
      </c>
      <c r="CL48">
        <f t="shared" si="33"/>
        <v>1</v>
      </c>
      <c r="CM48">
        <f t="shared" si="33"/>
        <v>1</v>
      </c>
      <c r="CN48">
        <f t="shared" si="33"/>
        <v>1</v>
      </c>
      <c r="CO48">
        <f t="shared" si="33"/>
        <v>1</v>
      </c>
      <c r="CP48">
        <f t="shared" si="33"/>
        <v>1</v>
      </c>
      <c r="CQ48">
        <f t="shared" si="33"/>
        <v>1</v>
      </c>
      <c r="CR48">
        <f t="shared" si="33"/>
        <v>1</v>
      </c>
      <c r="CS48">
        <f t="shared" si="33"/>
        <v>1</v>
      </c>
      <c r="CT48">
        <f t="shared" si="33"/>
        <v>1</v>
      </c>
      <c r="CX48" s="13">
        <f t="shared" si="25"/>
        <v>0</v>
      </c>
      <c r="CY48" s="13">
        <f t="shared" si="25"/>
        <v>0</v>
      </c>
      <c r="CZ48" s="13">
        <f t="shared" si="25"/>
        <v>0</v>
      </c>
      <c r="DA48" s="13">
        <f t="shared" si="25"/>
        <v>0</v>
      </c>
      <c r="DB48" s="13">
        <f t="shared" si="25"/>
        <v>0</v>
      </c>
      <c r="DC48" s="13">
        <f t="shared" si="25"/>
        <v>0</v>
      </c>
      <c r="DD48" s="13">
        <f t="shared" si="25"/>
        <v>0</v>
      </c>
      <c r="DE48" s="13">
        <f t="shared" si="25"/>
        <v>0</v>
      </c>
      <c r="DF48" s="13">
        <f t="shared" si="25"/>
        <v>0</v>
      </c>
      <c r="DG48" s="13">
        <f t="shared" si="25"/>
        <v>0</v>
      </c>
      <c r="DH48" s="13">
        <f t="shared" si="25"/>
        <v>0</v>
      </c>
      <c r="DI48" s="13">
        <f t="shared" si="25"/>
        <v>0</v>
      </c>
      <c r="DJ48" s="13">
        <f t="shared" si="25"/>
        <v>0</v>
      </c>
      <c r="DK48" s="13">
        <f t="shared" si="25"/>
        <v>0</v>
      </c>
      <c r="DL48" s="13">
        <f t="shared" si="25"/>
        <v>0</v>
      </c>
      <c r="DM48" s="13">
        <f t="shared" ref="DM48:EB64" si="34">($F48+$H48)*AM48</f>
        <v>0</v>
      </c>
      <c r="DN48" s="13">
        <f t="shared" si="26"/>
        <v>0</v>
      </c>
      <c r="DO48" s="13">
        <f t="shared" si="26"/>
        <v>0</v>
      </c>
      <c r="DP48" s="13">
        <f t="shared" si="26"/>
        <v>0</v>
      </c>
      <c r="DQ48" s="13">
        <f t="shared" si="26"/>
        <v>0</v>
      </c>
      <c r="DR48" s="13">
        <f t="shared" si="26"/>
        <v>0</v>
      </c>
      <c r="DS48" s="13">
        <f t="shared" si="26"/>
        <v>0</v>
      </c>
      <c r="DT48" s="13">
        <f t="shared" si="26"/>
        <v>1170.02</v>
      </c>
      <c r="DU48" s="13">
        <f t="shared" si="26"/>
        <v>1170.02</v>
      </c>
      <c r="DV48" s="13">
        <f t="shared" si="26"/>
        <v>1170.02</v>
      </c>
      <c r="DW48" s="13">
        <f t="shared" si="26"/>
        <v>1170.02</v>
      </c>
      <c r="DX48" s="13">
        <f t="shared" si="26"/>
        <v>1170.02</v>
      </c>
      <c r="DY48" s="13">
        <f t="shared" si="26"/>
        <v>1170.02</v>
      </c>
      <c r="DZ48" s="13">
        <f t="shared" si="26"/>
        <v>1170.02</v>
      </c>
      <c r="EA48" s="13">
        <f t="shared" si="26"/>
        <v>1170.02</v>
      </c>
      <c r="EB48" s="13">
        <f t="shared" si="26"/>
        <v>1170.02</v>
      </c>
      <c r="EC48" s="13">
        <f t="shared" ref="EC48:ER67" si="35">($F48+$H48)*BC48</f>
        <v>1170.02</v>
      </c>
      <c r="ED48" s="13">
        <f t="shared" si="27"/>
        <v>1170.02</v>
      </c>
      <c r="EE48" s="13">
        <f t="shared" si="27"/>
        <v>1170.02</v>
      </c>
      <c r="EF48" s="13">
        <f t="shared" si="27"/>
        <v>1170.02</v>
      </c>
      <c r="EG48" s="13">
        <f t="shared" si="27"/>
        <v>1170.02</v>
      </c>
      <c r="EH48" s="13">
        <f t="shared" si="27"/>
        <v>1170.02</v>
      </c>
      <c r="EI48" s="13">
        <f t="shared" si="27"/>
        <v>1170.02</v>
      </c>
      <c r="EJ48" s="13">
        <f t="shared" si="27"/>
        <v>1170.02</v>
      </c>
      <c r="EK48" s="13">
        <f t="shared" si="27"/>
        <v>1170.02</v>
      </c>
      <c r="EL48" s="13">
        <f t="shared" si="27"/>
        <v>1170.02</v>
      </c>
      <c r="EM48" s="13">
        <f t="shared" si="27"/>
        <v>1170.02</v>
      </c>
      <c r="EN48" s="13">
        <f t="shared" si="27"/>
        <v>1170.02</v>
      </c>
      <c r="EO48" s="13">
        <f t="shared" si="27"/>
        <v>1170.02</v>
      </c>
      <c r="EP48" s="13">
        <f t="shared" si="27"/>
        <v>1170.02</v>
      </c>
      <c r="EQ48" s="13">
        <f t="shared" si="23"/>
        <v>1170.02</v>
      </c>
      <c r="ER48" s="13">
        <f t="shared" si="23"/>
        <v>1170.02</v>
      </c>
      <c r="ES48" s="13">
        <f t="shared" si="23"/>
        <v>1170.02</v>
      </c>
      <c r="ET48" s="13">
        <f t="shared" si="23"/>
        <v>1170.02</v>
      </c>
      <c r="EU48" s="13">
        <f t="shared" si="23"/>
        <v>1170.02</v>
      </c>
      <c r="EV48" s="13">
        <f t="shared" si="23"/>
        <v>1170.02</v>
      </c>
      <c r="EW48" s="13">
        <f t="shared" si="23"/>
        <v>1170.02</v>
      </c>
      <c r="EX48" s="13">
        <f t="shared" si="23"/>
        <v>1170.02</v>
      </c>
      <c r="EY48" s="13">
        <f t="shared" si="23"/>
        <v>1170.02</v>
      </c>
      <c r="EZ48" s="13">
        <f t="shared" si="23"/>
        <v>1170.02</v>
      </c>
      <c r="FA48" s="13">
        <f t="shared" si="23"/>
        <v>1170.02</v>
      </c>
      <c r="FB48" s="13">
        <f t="shared" si="23"/>
        <v>1170.02</v>
      </c>
      <c r="FC48" s="13">
        <f t="shared" si="23"/>
        <v>1170.02</v>
      </c>
      <c r="FD48" s="13">
        <f t="shared" ref="FD48:FO81" si="36">($F48+$H48)*CD48</f>
        <v>1170.02</v>
      </c>
      <c r="FE48" s="13">
        <f t="shared" si="36"/>
        <v>1170.02</v>
      </c>
      <c r="FF48" s="13">
        <f t="shared" si="36"/>
        <v>1170.02</v>
      </c>
      <c r="FG48" s="13">
        <f t="shared" si="24"/>
        <v>1170.02</v>
      </c>
      <c r="FH48" s="13">
        <f t="shared" si="24"/>
        <v>1170.02</v>
      </c>
      <c r="FI48" s="13">
        <f t="shared" si="24"/>
        <v>1170.02</v>
      </c>
      <c r="FJ48" s="13">
        <f t="shared" si="24"/>
        <v>1170.02</v>
      </c>
      <c r="FK48" s="13">
        <f t="shared" si="24"/>
        <v>1170.02</v>
      </c>
      <c r="FL48" s="13">
        <f t="shared" si="24"/>
        <v>1170.02</v>
      </c>
      <c r="FM48" s="13">
        <f t="shared" si="24"/>
        <v>1170.02</v>
      </c>
      <c r="FN48" s="13">
        <f t="shared" si="24"/>
        <v>1170.02</v>
      </c>
      <c r="FO48" s="13">
        <f t="shared" si="24"/>
        <v>1170.02</v>
      </c>
      <c r="FP48" s="13">
        <f t="shared" si="24"/>
        <v>1170.02</v>
      </c>
      <c r="FQ48" s="13">
        <f t="shared" si="24"/>
        <v>1170.02</v>
      </c>
      <c r="FR48" s="13">
        <f t="shared" si="24"/>
        <v>1170.02</v>
      </c>
      <c r="FS48" s="13">
        <f t="shared" si="24"/>
        <v>1170.02</v>
      </c>
      <c r="FT48" s="13">
        <f t="shared" si="24"/>
        <v>1170.02</v>
      </c>
    </row>
    <row r="49" spans="1:176" ht="15" customHeight="1" x14ac:dyDescent="0.55000000000000004">
      <c r="A49" s="18" t="s">
        <v>112</v>
      </c>
      <c r="B49" t="s">
        <v>69</v>
      </c>
      <c r="C49">
        <v>1</v>
      </c>
      <c r="D49" s="13">
        <v>1000</v>
      </c>
      <c r="E49" s="14">
        <f>[1]Parameters!$E$3</f>
        <v>0.17</v>
      </c>
      <c r="F49" s="13">
        <f t="shared" si="0"/>
        <v>1170</v>
      </c>
      <c r="G49" s="13">
        <f t="shared" si="1"/>
        <v>1170</v>
      </c>
      <c r="H49" s="15">
        <f>[1]Parameters!$N$2</f>
        <v>0.02</v>
      </c>
      <c r="I49" s="18" t="s">
        <v>70</v>
      </c>
      <c r="J49" s="18" t="s">
        <v>71</v>
      </c>
      <c r="K49" s="18" t="s">
        <v>80</v>
      </c>
      <c r="L49" t="s">
        <v>79</v>
      </c>
      <c r="M49" s="11">
        <v>42522</v>
      </c>
      <c r="N49" s="11">
        <f t="shared" si="8"/>
        <v>42583</v>
      </c>
      <c r="AM49">
        <f t="shared" si="28"/>
        <v>0</v>
      </c>
      <c r="AN49">
        <f t="shared" si="28"/>
        <v>0</v>
      </c>
      <c r="AO49" s="31">
        <f t="shared" si="28"/>
        <v>0</v>
      </c>
      <c r="AR49">
        <f t="shared" si="28"/>
        <v>0</v>
      </c>
      <c r="AS49">
        <f t="shared" si="28"/>
        <v>0</v>
      </c>
      <c r="AT49">
        <f t="shared" si="28"/>
        <v>1</v>
      </c>
      <c r="AU49">
        <f t="shared" si="28"/>
        <v>1</v>
      </c>
      <c r="AV49">
        <f t="shared" si="28"/>
        <v>1</v>
      </c>
      <c r="AW49">
        <f t="shared" si="28"/>
        <v>1</v>
      </c>
      <c r="AX49">
        <f t="shared" si="28"/>
        <v>1</v>
      </c>
      <c r="AY49">
        <f t="shared" si="28"/>
        <v>1</v>
      </c>
      <c r="AZ49">
        <f t="shared" si="28"/>
        <v>1</v>
      </c>
      <c r="BA49">
        <f t="shared" si="28"/>
        <v>1</v>
      </c>
      <c r="BB49">
        <f t="shared" si="28"/>
        <v>1</v>
      </c>
      <c r="BC49">
        <f t="shared" si="30"/>
        <v>1</v>
      </c>
      <c r="BD49">
        <f t="shared" si="30"/>
        <v>1</v>
      </c>
      <c r="BE49">
        <f t="shared" si="30"/>
        <v>1</v>
      </c>
      <c r="BF49">
        <f t="shared" si="30"/>
        <v>1</v>
      </c>
      <c r="BG49">
        <f t="shared" si="30"/>
        <v>1</v>
      </c>
      <c r="BH49">
        <f t="shared" si="30"/>
        <v>1</v>
      </c>
      <c r="BI49">
        <f t="shared" si="30"/>
        <v>1</v>
      </c>
      <c r="BJ49">
        <f t="shared" si="30"/>
        <v>1</v>
      </c>
      <c r="BK49">
        <f t="shared" si="30"/>
        <v>1</v>
      </c>
      <c r="BL49">
        <f t="shared" si="30"/>
        <v>1</v>
      </c>
      <c r="BM49">
        <f t="shared" si="30"/>
        <v>1</v>
      </c>
      <c r="BN49">
        <f t="shared" si="30"/>
        <v>1</v>
      </c>
      <c r="BO49">
        <f t="shared" si="30"/>
        <v>1</v>
      </c>
      <c r="BP49">
        <f t="shared" si="30"/>
        <v>1</v>
      </c>
      <c r="BQ49">
        <f t="shared" si="30"/>
        <v>1</v>
      </c>
      <c r="BR49">
        <f t="shared" si="30"/>
        <v>1</v>
      </c>
      <c r="BS49">
        <f t="shared" si="31"/>
        <v>1</v>
      </c>
      <c r="BT49">
        <f t="shared" si="31"/>
        <v>1</v>
      </c>
      <c r="BU49">
        <f t="shared" si="31"/>
        <v>1</v>
      </c>
      <c r="BV49">
        <f t="shared" si="31"/>
        <v>1</v>
      </c>
      <c r="BW49">
        <f t="shared" si="31"/>
        <v>1</v>
      </c>
      <c r="BX49">
        <f t="shared" si="31"/>
        <v>1</v>
      </c>
      <c r="BY49">
        <f t="shared" si="31"/>
        <v>1</v>
      </c>
      <c r="BZ49">
        <f t="shared" si="31"/>
        <v>1</v>
      </c>
      <c r="CA49">
        <f t="shared" si="31"/>
        <v>1</v>
      </c>
      <c r="CB49">
        <f t="shared" si="31"/>
        <v>1</v>
      </c>
      <c r="CC49">
        <f t="shared" si="31"/>
        <v>1</v>
      </c>
      <c r="CD49">
        <f t="shared" si="31"/>
        <v>1</v>
      </c>
      <c r="CE49">
        <f t="shared" si="31"/>
        <v>1</v>
      </c>
      <c r="CF49">
        <f t="shared" si="31"/>
        <v>1</v>
      </c>
      <c r="CG49">
        <f t="shared" si="31"/>
        <v>1</v>
      </c>
      <c r="CH49">
        <f t="shared" si="33"/>
        <v>1</v>
      </c>
      <c r="CI49">
        <f t="shared" si="33"/>
        <v>1</v>
      </c>
      <c r="CJ49">
        <f t="shared" si="33"/>
        <v>1</v>
      </c>
      <c r="CK49">
        <f t="shared" si="33"/>
        <v>1</v>
      </c>
      <c r="CL49">
        <f t="shared" si="33"/>
        <v>1</v>
      </c>
      <c r="CM49">
        <f t="shared" si="33"/>
        <v>1</v>
      </c>
      <c r="CN49">
        <f t="shared" si="33"/>
        <v>1</v>
      </c>
      <c r="CO49">
        <f t="shared" si="33"/>
        <v>1</v>
      </c>
      <c r="CP49">
        <f t="shared" si="33"/>
        <v>1</v>
      </c>
      <c r="CQ49">
        <f t="shared" si="33"/>
        <v>1</v>
      </c>
      <c r="CR49">
        <f t="shared" si="33"/>
        <v>1</v>
      </c>
      <c r="CS49">
        <f t="shared" si="33"/>
        <v>1</v>
      </c>
      <c r="CT49">
        <f t="shared" si="33"/>
        <v>1</v>
      </c>
      <c r="CX49" s="13">
        <f t="shared" ref="CX49:DL65" si="37">($F49+$H49)*X49</f>
        <v>0</v>
      </c>
      <c r="CY49" s="13">
        <f t="shared" si="37"/>
        <v>0</v>
      </c>
      <c r="CZ49" s="13">
        <f t="shared" si="37"/>
        <v>0</v>
      </c>
      <c r="DA49" s="13">
        <f t="shared" si="37"/>
        <v>0</v>
      </c>
      <c r="DB49" s="13">
        <f t="shared" si="37"/>
        <v>0</v>
      </c>
      <c r="DC49" s="13">
        <f t="shared" si="37"/>
        <v>0</v>
      </c>
      <c r="DD49" s="13">
        <f t="shared" si="37"/>
        <v>0</v>
      </c>
      <c r="DE49" s="13">
        <f t="shared" si="37"/>
        <v>0</v>
      </c>
      <c r="DF49" s="13">
        <f t="shared" si="37"/>
        <v>0</v>
      </c>
      <c r="DG49" s="13">
        <f t="shared" si="37"/>
        <v>0</v>
      </c>
      <c r="DH49" s="13">
        <f t="shared" si="37"/>
        <v>0</v>
      </c>
      <c r="DI49" s="13">
        <f t="shared" si="37"/>
        <v>0</v>
      </c>
      <c r="DJ49" s="13">
        <f t="shared" si="37"/>
        <v>0</v>
      </c>
      <c r="DK49" s="13">
        <f t="shared" si="37"/>
        <v>0</v>
      </c>
      <c r="DL49" s="13">
        <f t="shared" si="37"/>
        <v>0</v>
      </c>
      <c r="DM49" s="13">
        <f t="shared" si="34"/>
        <v>0</v>
      </c>
      <c r="DN49" s="13">
        <f t="shared" si="34"/>
        <v>0</v>
      </c>
      <c r="DO49" s="13">
        <f t="shared" si="34"/>
        <v>0</v>
      </c>
      <c r="DP49" s="13">
        <f t="shared" si="34"/>
        <v>0</v>
      </c>
      <c r="DQ49" s="13">
        <f t="shared" si="34"/>
        <v>0</v>
      </c>
      <c r="DR49" s="13">
        <f t="shared" si="34"/>
        <v>0</v>
      </c>
      <c r="DS49" s="13">
        <f t="shared" si="34"/>
        <v>0</v>
      </c>
      <c r="DT49" s="13">
        <f t="shared" si="34"/>
        <v>1170.02</v>
      </c>
      <c r="DU49" s="13">
        <f t="shared" si="34"/>
        <v>1170.02</v>
      </c>
      <c r="DV49" s="13">
        <f t="shared" si="34"/>
        <v>1170.02</v>
      </c>
      <c r="DW49" s="13">
        <f t="shared" si="34"/>
        <v>1170.02</v>
      </c>
      <c r="DX49" s="13">
        <f t="shared" si="34"/>
        <v>1170.02</v>
      </c>
      <c r="DY49" s="13">
        <f t="shared" si="34"/>
        <v>1170.02</v>
      </c>
      <c r="DZ49" s="13">
        <f t="shared" si="34"/>
        <v>1170.02</v>
      </c>
      <c r="EA49" s="13">
        <f t="shared" si="34"/>
        <v>1170.02</v>
      </c>
      <c r="EB49" s="13">
        <f t="shared" si="34"/>
        <v>1170.02</v>
      </c>
      <c r="EC49" s="13">
        <f t="shared" si="35"/>
        <v>1170.02</v>
      </c>
      <c r="ED49" s="13">
        <f t="shared" si="27"/>
        <v>1170.02</v>
      </c>
      <c r="EE49" s="13">
        <f t="shared" si="27"/>
        <v>1170.02</v>
      </c>
      <c r="EF49" s="13">
        <f t="shared" si="27"/>
        <v>1170.02</v>
      </c>
      <c r="EG49" s="13">
        <f t="shared" si="27"/>
        <v>1170.02</v>
      </c>
      <c r="EH49" s="13">
        <f t="shared" si="27"/>
        <v>1170.02</v>
      </c>
      <c r="EI49" s="13">
        <f t="shared" si="27"/>
        <v>1170.02</v>
      </c>
      <c r="EJ49" s="13">
        <f t="shared" si="27"/>
        <v>1170.02</v>
      </c>
      <c r="EK49" s="13">
        <f t="shared" si="27"/>
        <v>1170.02</v>
      </c>
      <c r="EL49" s="13">
        <f t="shared" si="27"/>
        <v>1170.02</v>
      </c>
      <c r="EM49" s="13">
        <f t="shared" si="27"/>
        <v>1170.02</v>
      </c>
      <c r="EN49" s="13">
        <f t="shared" si="27"/>
        <v>1170.02</v>
      </c>
      <c r="EO49" s="13">
        <f t="shared" si="27"/>
        <v>1170.02</v>
      </c>
      <c r="EP49" s="13">
        <f t="shared" si="27"/>
        <v>1170.02</v>
      </c>
      <c r="EQ49" s="13">
        <f t="shared" si="27"/>
        <v>1170.02</v>
      </c>
      <c r="ER49" s="13">
        <f t="shared" si="27"/>
        <v>1170.02</v>
      </c>
      <c r="ES49" s="13">
        <f t="shared" si="27"/>
        <v>1170.02</v>
      </c>
      <c r="ET49" s="13">
        <f t="shared" ref="ET49:FC74" si="38">($F49+$H49)*BT49</f>
        <v>1170.02</v>
      </c>
      <c r="EU49" s="13">
        <f t="shared" si="38"/>
        <v>1170.02</v>
      </c>
      <c r="EV49" s="13">
        <f t="shared" si="38"/>
        <v>1170.02</v>
      </c>
      <c r="EW49" s="13">
        <f t="shared" si="38"/>
        <v>1170.02</v>
      </c>
      <c r="EX49" s="13">
        <f t="shared" si="38"/>
        <v>1170.02</v>
      </c>
      <c r="EY49" s="13">
        <f t="shared" si="38"/>
        <v>1170.02</v>
      </c>
      <c r="EZ49" s="13">
        <f t="shared" si="38"/>
        <v>1170.02</v>
      </c>
      <c r="FA49" s="13">
        <f t="shared" si="38"/>
        <v>1170.02</v>
      </c>
      <c r="FB49" s="13">
        <f t="shared" si="38"/>
        <v>1170.02</v>
      </c>
      <c r="FC49" s="13">
        <f t="shared" si="38"/>
        <v>1170.02</v>
      </c>
      <c r="FD49" s="13">
        <f t="shared" si="36"/>
        <v>1170.02</v>
      </c>
      <c r="FE49" s="13">
        <f t="shared" si="36"/>
        <v>1170.02</v>
      </c>
      <c r="FF49" s="13">
        <f t="shared" si="36"/>
        <v>1170.02</v>
      </c>
      <c r="FG49" s="13">
        <f t="shared" si="24"/>
        <v>1170.02</v>
      </c>
      <c r="FH49" s="13">
        <f t="shared" si="24"/>
        <v>1170.02</v>
      </c>
      <c r="FI49" s="13">
        <f t="shared" si="24"/>
        <v>1170.02</v>
      </c>
      <c r="FJ49" s="13">
        <f t="shared" si="24"/>
        <v>1170.02</v>
      </c>
      <c r="FK49" s="13">
        <f t="shared" si="24"/>
        <v>1170.02</v>
      </c>
      <c r="FL49" s="13">
        <f t="shared" si="24"/>
        <v>1170.02</v>
      </c>
      <c r="FM49" s="13">
        <f t="shared" si="24"/>
        <v>1170.02</v>
      </c>
      <c r="FN49" s="13">
        <f t="shared" si="24"/>
        <v>1170.02</v>
      </c>
      <c r="FO49" s="13">
        <f t="shared" si="24"/>
        <v>1170.02</v>
      </c>
      <c r="FP49" s="13">
        <f t="shared" si="24"/>
        <v>1170.02</v>
      </c>
      <c r="FQ49" s="13">
        <f t="shared" si="24"/>
        <v>1170.02</v>
      </c>
      <c r="FR49" s="13">
        <f t="shared" si="24"/>
        <v>1170.02</v>
      </c>
      <c r="FS49" s="13">
        <f t="shared" si="24"/>
        <v>1170.02</v>
      </c>
      <c r="FT49" s="13">
        <f t="shared" si="24"/>
        <v>1170.02</v>
      </c>
    </row>
    <row r="50" spans="1:176" ht="15" customHeight="1" x14ac:dyDescent="0.55000000000000004">
      <c r="A50" s="18" t="s">
        <v>113</v>
      </c>
      <c r="B50" t="s">
        <v>69</v>
      </c>
      <c r="C50">
        <v>0</v>
      </c>
      <c r="D50" s="13">
        <v>1000</v>
      </c>
      <c r="E50" s="14">
        <f>[1]Parameters!$E$3</f>
        <v>0.17</v>
      </c>
      <c r="F50" s="13">
        <f>D50+D50*E50</f>
        <v>1170</v>
      </c>
      <c r="G50" s="13">
        <f t="shared" si="1"/>
        <v>0</v>
      </c>
      <c r="H50" s="15">
        <f>[1]Parameters!$N$2</f>
        <v>0.02</v>
      </c>
      <c r="I50" s="18" t="s">
        <v>70</v>
      </c>
      <c r="J50" s="18" t="s">
        <v>71</v>
      </c>
      <c r="K50" s="18" t="s">
        <v>80</v>
      </c>
      <c r="L50" t="s">
        <v>77</v>
      </c>
      <c r="M50" s="11">
        <v>42522</v>
      </c>
      <c r="N50" s="11">
        <f t="shared" si="8"/>
        <v>42583</v>
      </c>
      <c r="AM50">
        <f t="shared" ref="AM50:BB51" si="39">IF(EOMONTH(AM$1,0)&gt;$N50,$C50,0)</f>
        <v>0</v>
      </c>
      <c r="AN50">
        <f t="shared" si="39"/>
        <v>0</v>
      </c>
      <c r="AO50" s="31">
        <f t="shared" si="39"/>
        <v>0</v>
      </c>
      <c r="AR50">
        <f t="shared" si="39"/>
        <v>0</v>
      </c>
      <c r="AS50">
        <f t="shared" si="39"/>
        <v>0</v>
      </c>
      <c r="AT50">
        <f t="shared" si="39"/>
        <v>0</v>
      </c>
      <c r="AU50">
        <f t="shared" si="39"/>
        <v>0</v>
      </c>
      <c r="AV50">
        <f t="shared" si="39"/>
        <v>0</v>
      </c>
      <c r="AW50">
        <f t="shared" si="39"/>
        <v>0</v>
      </c>
      <c r="AX50">
        <f t="shared" si="39"/>
        <v>0</v>
      </c>
      <c r="AY50">
        <f t="shared" si="39"/>
        <v>0</v>
      </c>
      <c r="AZ50">
        <f t="shared" si="39"/>
        <v>0</v>
      </c>
      <c r="BA50">
        <f t="shared" si="39"/>
        <v>0</v>
      </c>
      <c r="BB50">
        <f t="shared" si="39"/>
        <v>0</v>
      </c>
      <c r="BC50">
        <f t="shared" si="30"/>
        <v>0</v>
      </c>
      <c r="BD50">
        <f t="shared" si="30"/>
        <v>0</v>
      </c>
      <c r="BE50">
        <f t="shared" si="30"/>
        <v>0</v>
      </c>
      <c r="BF50">
        <f t="shared" si="30"/>
        <v>0</v>
      </c>
      <c r="BG50">
        <f t="shared" si="30"/>
        <v>0</v>
      </c>
      <c r="BH50">
        <f t="shared" si="30"/>
        <v>0</v>
      </c>
      <c r="BI50">
        <f t="shared" si="30"/>
        <v>0</v>
      </c>
      <c r="BJ50">
        <f t="shared" si="30"/>
        <v>0</v>
      </c>
      <c r="BK50">
        <f t="shared" si="30"/>
        <v>0</v>
      </c>
      <c r="BL50">
        <f t="shared" si="30"/>
        <v>0</v>
      </c>
      <c r="BM50">
        <f t="shared" si="30"/>
        <v>0</v>
      </c>
      <c r="BN50">
        <f t="shared" si="30"/>
        <v>0</v>
      </c>
      <c r="BO50">
        <f t="shared" si="30"/>
        <v>0</v>
      </c>
      <c r="BP50">
        <f t="shared" si="30"/>
        <v>0</v>
      </c>
      <c r="BQ50">
        <f t="shared" si="30"/>
        <v>0</v>
      </c>
      <c r="BR50">
        <f t="shared" si="30"/>
        <v>0</v>
      </c>
      <c r="BS50">
        <f t="shared" si="31"/>
        <v>0</v>
      </c>
      <c r="BT50">
        <f t="shared" si="31"/>
        <v>0</v>
      </c>
      <c r="BU50">
        <f t="shared" si="31"/>
        <v>0</v>
      </c>
      <c r="BV50">
        <f t="shared" si="31"/>
        <v>0</v>
      </c>
      <c r="BW50">
        <f t="shared" si="31"/>
        <v>0</v>
      </c>
      <c r="BX50">
        <f t="shared" si="31"/>
        <v>0</v>
      </c>
      <c r="BY50">
        <f t="shared" si="31"/>
        <v>0</v>
      </c>
      <c r="BZ50">
        <f t="shared" si="31"/>
        <v>0</v>
      </c>
      <c r="CA50">
        <f t="shared" si="31"/>
        <v>0</v>
      </c>
      <c r="CB50">
        <f t="shared" si="31"/>
        <v>0</v>
      </c>
      <c r="CC50">
        <f t="shared" si="31"/>
        <v>0</v>
      </c>
      <c r="CD50">
        <f t="shared" si="31"/>
        <v>0</v>
      </c>
      <c r="CE50">
        <f t="shared" si="31"/>
        <v>0</v>
      </c>
      <c r="CF50">
        <f t="shared" si="31"/>
        <v>0</v>
      </c>
      <c r="CG50">
        <f t="shared" si="31"/>
        <v>0</v>
      </c>
      <c r="CH50">
        <f t="shared" si="33"/>
        <v>0</v>
      </c>
      <c r="CI50">
        <f t="shared" si="33"/>
        <v>0</v>
      </c>
      <c r="CJ50">
        <f t="shared" si="33"/>
        <v>0</v>
      </c>
      <c r="CK50">
        <f t="shared" si="33"/>
        <v>0</v>
      </c>
      <c r="CL50">
        <f t="shared" si="33"/>
        <v>0</v>
      </c>
      <c r="CM50">
        <f t="shared" si="33"/>
        <v>0</v>
      </c>
      <c r="CN50">
        <f t="shared" si="33"/>
        <v>0</v>
      </c>
      <c r="CO50">
        <f t="shared" si="33"/>
        <v>0</v>
      </c>
      <c r="CP50">
        <f t="shared" si="33"/>
        <v>0</v>
      </c>
      <c r="CQ50">
        <f t="shared" si="33"/>
        <v>0</v>
      </c>
      <c r="CR50">
        <f t="shared" si="33"/>
        <v>0</v>
      </c>
      <c r="CS50">
        <f t="shared" si="33"/>
        <v>0</v>
      </c>
      <c r="CT50">
        <f t="shared" si="33"/>
        <v>0</v>
      </c>
      <c r="CX50" s="13">
        <f t="shared" si="37"/>
        <v>0</v>
      </c>
      <c r="CY50" s="13">
        <f t="shared" si="37"/>
        <v>0</v>
      </c>
      <c r="CZ50" s="13">
        <f t="shared" si="37"/>
        <v>0</v>
      </c>
      <c r="DA50" s="13">
        <f t="shared" si="37"/>
        <v>0</v>
      </c>
      <c r="DB50" s="13">
        <f t="shared" si="37"/>
        <v>0</v>
      </c>
      <c r="DC50" s="13">
        <f t="shared" si="37"/>
        <v>0</v>
      </c>
      <c r="DD50" s="13">
        <f t="shared" si="37"/>
        <v>0</v>
      </c>
      <c r="DE50" s="13">
        <f t="shared" si="37"/>
        <v>0</v>
      </c>
      <c r="DF50" s="13">
        <f t="shared" si="37"/>
        <v>0</v>
      </c>
      <c r="DG50" s="13">
        <f t="shared" si="37"/>
        <v>0</v>
      </c>
      <c r="DH50" s="13">
        <f t="shared" si="37"/>
        <v>0</v>
      </c>
      <c r="DI50" s="13">
        <f t="shared" si="37"/>
        <v>0</v>
      </c>
      <c r="DJ50" s="13">
        <f t="shared" si="37"/>
        <v>0</v>
      </c>
      <c r="DK50" s="13">
        <f t="shared" si="37"/>
        <v>0</v>
      </c>
      <c r="DL50" s="13">
        <f t="shared" si="37"/>
        <v>0</v>
      </c>
      <c r="DM50" s="13">
        <f t="shared" si="34"/>
        <v>0</v>
      </c>
      <c r="DN50" s="13">
        <f t="shared" si="34"/>
        <v>0</v>
      </c>
      <c r="DO50" s="13">
        <f t="shared" si="34"/>
        <v>0</v>
      </c>
      <c r="DP50" s="13">
        <f t="shared" si="34"/>
        <v>0</v>
      </c>
      <c r="DQ50" s="13">
        <f t="shared" si="34"/>
        <v>0</v>
      </c>
      <c r="DR50" s="13">
        <f t="shared" si="34"/>
        <v>0</v>
      </c>
      <c r="DS50" s="13">
        <f t="shared" si="34"/>
        <v>0</v>
      </c>
      <c r="DT50" s="13">
        <f t="shared" si="34"/>
        <v>0</v>
      </c>
      <c r="DU50" s="13">
        <f t="shared" si="34"/>
        <v>0</v>
      </c>
      <c r="DV50" s="13">
        <f t="shared" si="34"/>
        <v>0</v>
      </c>
      <c r="DW50" s="13">
        <f t="shared" si="34"/>
        <v>0</v>
      </c>
      <c r="DX50" s="13">
        <f t="shared" si="34"/>
        <v>0</v>
      </c>
      <c r="DY50" s="13">
        <f t="shared" si="34"/>
        <v>0</v>
      </c>
      <c r="DZ50" s="13">
        <f t="shared" si="34"/>
        <v>0</v>
      </c>
      <c r="EA50" s="13">
        <f t="shared" si="34"/>
        <v>0</v>
      </c>
      <c r="EB50" s="13">
        <f t="shared" si="34"/>
        <v>0</v>
      </c>
      <c r="EC50" s="13">
        <f t="shared" si="35"/>
        <v>0</v>
      </c>
      <c r="ED50" s="13">
        <f t="shared" si="27"/>
        <v>0</v>
      </c>
      <c r="EE50" s="13">
        <f t="shared" si="27"/>
        <v>0</v>
      </c>
      <c r="EF50" s="13">
        <f t="shared" si="27"/>
        <v>0</v>
      </c>
      <c r="EG50" s="13">
        <f t="shared" si="27"/>
        <v>0</v>
      </c>
      <c r="EH50" s="13">
        <f t="shared" si="27"/>
        <v>0</v>
      </c>
      <c r="EI50" s="13">
        <f t="shared" si="27"/>
        <v>0</v>
      </c>
      <c r="EJ50" s="13">
        <f t="shared" si="27"/>
        <v>0</v>
      </c>
      <c r="EK50" s="13">
        <f t="shared" si="27"/>
        <v>0</v>
      </c>
      <c r="EL50" s="13">
        <f t="shared" si="27"/>
        <v>0</v>
      </c>
      <c r="EM50" s="13">
        <f t="shared" si="27"/>
        <v>0</v>
      </c>
      <c r="EN50" s="13">
        <f t="shared" si="27"/>
        <v>0</v>
      </c>
      <c r="EO50" s="13">
        <f t="shared" si="27"/>
        <v>0</v>
      </c>
      <c r="EP50" s="13">
        <f t="shared" si="27"/>
        <v>0</v>
      </c>
      <c r="EQ50" s="13">
        <f t="shared" si="27"/>
        <v>0</v>
      </c>
      <c r="ER50" s="13">
        <f t="shared" si="27"/>
        <v>0</v>
      </c>
      <c r="ES50" s="13">
        <f t="shared" si="27"/>
        <v>0</v>
      </c>
      <c r="ET50" s="13">
        <f t="shared" si="38"/>
        <v>0</v>
      </c>
      <c r="EU50" s="13">
        <f t="shared" si="38"/>
        <v>0</v>
      </c>
      <c r="EV50" s="13">
        <f t="shared" si="38"/>
        <v>0</v>
      </c>
      <c r="EW50" s="13">
        <f t="shared" si="38"/>
        <v>0</v>
      </c>
      <c r="EX50" s="13">
        <f t="shared" si="38"/>
        <v>0</v>
      </c>
      <c r="EY50" s="13">
        <f t="shared" si="38"/>
        <v>0</v>
      </c>
      <c r="EZ50" s="13">
        <f t="shared" si="38"/>
        <v>0</v>
      </c>
      <c r="FA50" s="13">
        <f t="shared" si="38"/>
        <v>0</v>
      </c>
      <c r="FB50" s="13">
        <f t="shared" si="38"/>
        <v>0</v>
      </c>
      <c r="FC50" s="13">
        <f t="shared" si="38"/>
        <v>0</v>
      </c>
      <c r="FD50" s="13">
        <f t="shared" si="36"/>
        <v>0</v>
      </c>
      <c r="FE50" s="13">
        <f t="shared" si="36"/>
        <v>0</v>
      </c>
      <c r="FF50" s="13">
        <f t="shared" si="36"/>
        <v>0</v>
      </c>
      <c r="FG50" s="13">
        <f t="shared" si="24"/>
        <v>0</v>
      </c>
      <c r="FH50" s="13">
        <f t="shared" si="24"/>
        <v>0</v>
      </c>
      <c r="FI50" s="13">
        <f t="shared" si="24"/>
        <v>0</v>
      </c>
      <c r="FJ50" s="13">
        <f t="shared" si="24"/>
        <v>0</v>
      </c>
      <c r="FK50" s="13">
        <f t="shared" si="24"/>
        <v>0</v>
      </c>
      <c r="FL50" s="13">
        <f t="shared" si="24"/>
        <v>0</v>
      </c>
      <c r="FM50" s="13">
        <f t="shared" si="24"/>
        <v>0</v>
      </c>
      <c r="FN50" s="13">
        <f t="shared" si="24"/>
        <v>0</v>
      </c>
      <c r="FO50" s="13">
        <f t="shared" si="24"/>
        <v>0</v>
      </c>
      <c r="FP50" s="13">
        <f t="shared" si="24"/>
        <v>0</v>
      </c>
      <c r="FQ50" s="13">
        <f t="shared" si="24"/>
        <v>0</v>
      </c>
      <c r="FR50" s="13">
        <f t="shared" si="24"/>
        <v>0</v>
      </c>
      <c r="FS50" s="13">
        <f t="shared" si="24"/>
        <v>0</v>
      </c>
      <c r="FT50" s="13">
        <f t="shared" si="24"/>
        <v>0</v>
      </c>
    </row>
    <row r="51" spans="1:176" ht="15" customHeight="1" x14ac:dyDescent="0.55000000000000004">
      <c r="A51" s="18" t="s">
        <v>114</v>
      </c>
      <c r="B51" t="s">
        <v>69</v>
      </c>
      <c r="C51">
        <v>1</v>
      </c>
      <c r="D51" s="13">
        <v>1000</v>
      </c>
      <c r="E51" s="14">
        <f>[1]Parameters!$E$3</f>
        <v>0.17</v>
      </c>
      <c r="F51" s="13">
        <f>D51+D51*E51</f>
        <v>1170</v>
      </c>
      <c r="G51" s="13">
        <f t="shared" si="1"/>
        <v>1170</v>
      </c>
      <c r="H51" s="15">
        <f>[1]Parameters!$N$2</f>
        <v>0.02</v>
      </c>
      <c r="I51" s="18" t="s">
        <v>70</v>
      </c>
      <c r="J51" s="18" t="s">
        <v>71</v>
      </c>
      <c r="K51" s="18" t="s">
        <v>80</v>
      </c>
      <c r="L51" t="s">
        <v>92</v>
      </c>
      <c r="M51" s="11">
        <v>42491</v>
      </c>
      <c r="N51" s="11">
        <f t="shared" si="8"/>
        <v>42552</v>
      </c>
      <c r="AM51">
        <f t="shared" si="39"/>
        <v>0</v>
      </c>
      <c r="AN51">
        <f t="shared" si="39"/>
        <v>0</v>
      </c>
      <c r="AO51" s="31">
        <f t="shared" si="39"/>
        <v>0</v>
      </c>
      <c r="AR51">
        <f t="shared" si="39"/>
        <v>0</v>
      </c>
      <c r="AS51">
        <f t="shared" si="39"/>
        <v>1</v>
      </c>
      <c r="AT51">
        <f t="shared" si="39"/>
        <v>1</v>
      </c>
      <c r="AU51">
        <f t="shared" si="39"/>
        <v>1</v>
      </c>
      <c r="AV51">
        <f t="shared" si="39"/>
        <v>1</v>
      </c>
      <c r="AW51">
        <f t="shared" si="39"/>
        <v>1</v>
      </c>
      <c r="AX51">
        <f t="shared" si="39"/>
        <v>1</v>
      </c>
      <c r="AY51">
        <f t="shared" si="39"/>
        <v>1</v>
      </c>
      <c r="AZ51">
        <f t="shared" si="39"/>
        <v>1</v>
      </c>
      <c r="BA51">
        <f t="shared" si="39"/>
        <v>1</v>
      </c>
      <c r="BB51">
        <f t="shared" si="39"/>
        <v>1</v>
      </c>
      <c r="BC51">
        <f t="shared" si="30"/>
        <v>1</v>
      </c>
      <c r="BD51">
        <f t="shared" si="30"/>
        <v>1</v>
      </c>
      <c r="BE51">
        <f t="shared" si="30"/>
        <v>1</v>
      </c>
      <c r="BF51">
        <f t="shared" si="30"/>
        <v>1</v>
      </c>
      <c r="BG51">
        <f t="shared" si="30"/>
        <v>1</v>
      </c>
      <c r="BH51">
        <f t="shared" si="30"/>
        <v>1</v>
      </c>
      <c r="BI51">
        <f t="shared" si="30"/>
        <v>1</v>
      </c>
      <c r="BJ51">
        <f t="shared" si="30"/>
        <v>1</v>
      </c>
      <c r="BK51">
        <f t="shared" si="30"/>
        <v>1</v>
      </c>
      <c r="BL51">
        <f t="shared" si="30"/>
        <v>1</v>
      </c>
      <c r="BM51">
        <f t="shared" si="30"/>
        <v>1</v>
      </c>
      <c r="BN51">
        <f t="shared" si="30"/>
        <v>1</v>
      </c>
      <c r="BO51">
        <f t="shared" si="30"/>
        <v>1</v>
      </c>
      <c r="BP51">
        <f t="shared" si="30"/>
        <v>1</v>
      </c>
      <c r="BQ51">
        <f t="shared" si="30"/>
        <v>1</v>
      </c>
      <c r="BR51">
        <f t="shared" si="30"/>
        <v>1</v>
      </c>
      <c r="BS51">
        <f t="shared" si="31"/>
        <v>1</v>
      </c>
      <c r="BT51">
        <f t="shared" si="31"/>
        <v>1</v>
      </c>
      <c r="BU51">
        <f t="shared" si="31"/>
        <v>1</v>
      </c>
      <c r="BV51">
        <f t="shared" si="31"/>
        <v>1</v>
      </c>
      <c r="BW51">
        <f t="shared" si="31"/>
        <v>1</v>
      </c>
      <c r="BX51">
        <f t="shared" si="31"/>
        <v>1</v>
      </c>
      <c r="BY51">
        <f t="shared" si="31"/>
        <v>1</v>
      </c>
      <c r="BZ51">
        <f t="shared" si="31"/>
        <v>1</v>
      </c>
      <c r="CA51">
        <f t="shared" si="31"/>
        <v>1</v>
      </c>
      <c r="CB51">
        <f t="shared" si="31"/>
        <v>1</v>
      </c>
      <c r="CC51">
        <f t="shared" si="31"/>
        <v>1</v>
      </c>
      <c r="CD51">
        <f t="shared" si="31"/>
        <v>1</v>
      </c>
      <c r="CE51">
        <f t="shared" si="31"/>
        <v>1</v>
      </c>
      <c r="CF51">
        <f t="shared" si="31"/>
        <v>1</v>
      </c>
      <c r="CG51">
        <f t="shared" si="31"/>
        <v>1</v>
      </c>
      <c r="CH51">
        <f t="shared" si="33"/>
        <v>1</v>
      </c>
      <c r="CI51">
        <f t="shared" si="33"/>
        <v>1</v>
      </c>
      <c r="CJ51">
        <f t="shared" si="33"/>
        <v>1</v>
      </c>
      <c r="CK51">
        <f t="shared" si="33"/>
        <v>1</v>
      </c>
      <c r="CL51">
        <f t="shared" si="33"/>
        <v>1</v>
      </c>
      <c r="CM51">
        <f t="shared" si="33"/>
        <v>1</v>
      </c>
      <c r="CN51">
        <f t="shared" si="33"/>
        <v>1</v>
      </c>
      <c r="CO51">
        <f t="shared" si="33"/>
        <v>1</v>
      </c>
      <c r="CP51">
        <f t="shared" si="33"/>
        <v>1</v>
      </c>
      <c r="CQ51">
        <f t="shared" si="33"/>
        <v>1</v>
      </c>
      <c r="CR51">
        <f t="shared" si="33"/>
        <v>1</v>
      </c>
      <c r="CS51">
        <f t="shared" si="33"/>
        <v>1</v>
      </c>
      <c r="CT51">
        <f t="shared" si="33"/>
        <v>1</v>
      </c>
      <c r="CX51" s="13">
        <f t="shared" si="37"/>
        <v>0</v>
      </c>
      <c r="CY51" s="13">
        <f t="shared" si="37"/>
        <v>0</v>
      </c>
      <c r="CZ51" s="13">
        <f t="shared" si="37"/>
        <v>0</v>
      </c>
      <c r="DA51" s="13">
        <f t="shared" si="37"/>
        <v>0</v>
      </c>
      <c r="DB51" s="13">
        <f t="shared" si="37"/>
        <v>0</v>
      </c>
      <c r="DC51" s="13">
        <f t="shared" si="37"/>
        <v>0</v>
      </c>
      <c r="DD51" s="13">
        <f t="shared" si="37"/>
        <v>0</v>
      </c>
      <c r="DE51" s="13">
        <f t="shared" si="37"/>
        <v>0</v>
      </c>
      <c r="DF51" s="13">
        <f t="shared" si="37"/>
        <v>0</v>
      </c>
      <c r="DG51" s="13">
        <f t="shared" si="37"/>
        <v>0</v>
      </c>
      <c r="DH51" s="13">
        <f t="shared" si="37"/>
        <v>0</v>
      </c>
      <c r="DI51" s="13">
        <f t="shared" si="37"/>
        <v>0</v>
      </c>
      <c r="DJ51" s="13">
        <f t="shared" si="37"/>
        <v>0</v>
      </c>
      <c r="DK51" s="13">
        <f t="shared" si="37"/>
        <v>0</v>
      </c>
      <c r="DL51" s="13">
        <f t="shared" si="37"/>
        <v>0</v>
      </c>
      <c r="DM51" s="13">
        <f t="shared" si="34"/>
        <v>0</v>
      </c>
      <c r="DN51" s="13">
        <f t="shared" si="34"/>
        <v>0</v>
      </c>
      <c r="DO51" s="13">
        <f t="shared" si="34"/>
        <v>0</v>
      </c>
      <c r="DP51" s="13">
        <f t="shared" si="34"/>
        <v>0</v>
      </c>
      <c r="DQ51" s="13">
        <f t="shared" si="34"/>
        <v>0</v>
      </c>
      <c r="DR51" s="13">
        <f t="shared" si="34"/>
        <v>0</v>
      </c>
      <c r="DS51" s="13">
        <f t="shared" si="34"/>
        <v>1170.02</v>
      </c>
      <c r="DT51" s="13">
        <f t="shared" si="34"/>
        <v>1170.02</v>
      </c>
      <c r="DU51" s="13">
        <f t="shared" si="34"/>
        <v>1170.02</v>
      </c>
      <c r="DV51" s="13">
        <f t="shared" si="34"/>
        <v>1170.02</v>
      </c>
      <c r="DW51" s="13">
        <f t="shared" si="34"/>
        <v>1170.02</v>
      </c>
      <c r="DX51" s="13">
        <f t="shared" si="34"/>
        <v>1170.02</v>
      </c>
      <c r="DY51" s="13">
        <f t="shared" si="34"/>
        <v>1170.02</v>
      </c>
      <c r="DZ51" s="13">
        <f t="shared" si="34"/>
        <v>1170.02</v>
      </c>
      <c r="EA51" s="13">
        <f t="shared" si="34"/>
        <v>1170.02</v>
      </c>
      <c r="EB51" s="13">
        <f t="shared" si="34"/>
        <v>1170.02</v>
      </c>
      <c r="EC51" s="13">
        <f t="shared" si="35"/>
        <v>1170.02</v>
      </c>
      <c r="ED51" s="13">
        <f t="shared" si="27"/>
        <v>1170.02</v>
      </c>
      <c r="EE51" s="13">
        <f t="shared" si="27"/>
        <v>1170.02</v>
      </c>
      <c r="EF51" s="13">
        <f t="shared" si="27"/>
        <v>1170.02</v>
      </c>
      <c r="EG51" s="13">
        <f t="shared" si="27"/>
        <v>1170.02</v>
      </c>
      <c r="EH51" s="13">
        <f t="shared" si="27"/>
        <v>1170.02</v>
      </c>
      <c r="EI51" s="13">
        <f t="shared" si="27"/>
        <v>1170.02</v>
      </c>
      <c r="EJ51" s="13">
        <f t="shared" si="27"/>
        <v>1170.02</v>
      </c>
      <c r="EK51" s="13">
        <f t="shared" si="27"/>
        <v>1170.02</v>
      </c>
      <c r="EL51" s="13">
        <f t="shared" si="27"/>
        <v>1170.02</v>
      </c>
      <c r="EM51" s="13">
        <f t="shared" si="27"/>
        <v>1170.02</v>
      </c>
      <c r="EN51" s="13">
        <f t="shared" si="27"/>
        <v>1170.02</v>
      </c>
      <c r="EO51" s="13">
        <f t="shared" si="27"/>
        <v>1170.02</v>
      </c>
      <c r="EP51" s="13">
        <f t="shared" si="27"/>
        <v>1170.02</v>
      </c>
      <c r="EQ51" s="13">
        <f t="shared" si="27"/>
        <v>1170.02</v>
      </c>
      <c r="ER51" s="13">
        <f t="shared" si="27"/>
        <v>1170.02</v>
      </c>
      <c r="ES51" s="13">
        <f t="shared" ref="ES51:EX84" si="40">($F51+$H51)*BS51</f>
        <v>1170.02</v>
      </c>
      <c r="ET51" s="13">
        <f t="shared" si="38"/>
        <v>1170.02</v>
      </c>
      <c r="EU51" s="13">
        <f t="shared" si="38"/>
        <v>1170.02</v>
      </c>
      <c r="EV51" s="13">
        <f t="shared" si="38"/>
        <v>1170.02</v>
      </c>
      <c r="EW51" s="13">
        <f t="shared" si="38"/>
        <v>1170.02</v>
      </c>
      <c r="EX51" s="13">
        <f t="shared" si="38"/>
        <v>1170.02</v>
      </c>
      <c r="EY51" s="13">
        <f t="shared" si="38"/>
        <v>1170.02</v>
      </c>
      <c r="EZ51" s="13">
        <f t="shared" si="38"/>
        <v>1170.02</v>
      </c>
      <c r="FA51" s="13">
        <f t="shared" si="38"/>
        <v>1170.02</v>
      </c>
      <c r="FB51" s="13">
        <f t="shared" si="38"/>
        <v>1170.02</v>
      </c>
      <c r="FC51" s="13">
        <f t="shared" si="38"/>
        <v>1170.02</v>
      </c>
      <c r="FD51" s="13">
        <f t="shared" si="36"/>
        <v>1170.02</v>
      </c>
      <c r="FE51" s="13">
        <f t="shared" si="36"/>
        <v>1170.02</v>
      </c>
      <c r="FF51" s="13">
        <f t="shared" si="36"/>
        <v>1170.02</v>
      </c>
      <c r="FG51" s="13">
        <f t="shared" si="24"/>
        <v>1170.02</v>
      </c>
      <c r="FH51" s="13">
        <f t="shared" ref="FH51:FT70" si="41">($F51+$H51)*CH51</f>
        <v>1170.02</v>
      </c>
      <c r="FI51" s="13">
        <f t="shared" si="41"/>
        <v>1170.02</v>
      </c>
      <c r="FJ51" s="13">
        <f t="shared" si="41"/>
        <v>1170.02</v>
      </c>
      <c r="FK51" s="13">
        <f t="shared" si="41"/>
        <v>1170.02</v>
      </c>
      <c r="FL51" s="13">
        <f t="shared" si="41"/>
        <v>1170.02</v>
      </c>
      <c r="FM51" s="13">
        <f t="shared" si="41"/>
        <v>1170.02</v>
      </c>
      <c r="FN51" s="13">
        <f t="shared" si="41"/>
        <v>1170.02</v>
      </c>
      <c r="FO51" s="13">
        <f t="shared" si="41"/>
        <v>1170.02</v>
      </c>
      <c r="FP51" s="13">
        <f t="shared" si="41"/>
        <v>1170.02</v>
      </c>
      <c r="FQ51" s="13">
        <f t="shared" si="41"/>
        <v>1170.02</v>
      </c>
      <c r="FR51" s="13">
        <f t="shared" si="41"/>
        <v>1170.02</v>
      </c>
      <c r="FS51" s="13">
        <f t="shared" si="41"/>
        <v>1170.02</v>
      </c>
      <c r="FT51" s="13">
        <f t="shared" si="41"/>
        <v>1170.02</v>
      </c>
    </row>
    <row r="52" spans="1:176" ht="15" customHeight="1" x14ac:dyDescent="0.55000000000000004">
      <c r="A52" s="20" t="s">
        <v>115</v>
      </c>
      <c r="C52" s="13">
        <f t="shared" ref="C52:C113" si="42">MAX(X52:CH52)</f>
        <v>0</v>
      </c>
      <c r="D52" s="13">
        <v>175</v>
      </c>
      <c r="E52" s="14">
        <v>0.1</v>
      </c>
      <c r="F52" s="13">
        <f t="shared" si="0"/>
        <v>192.5</v>
      </c>
      <c r="G52" s="13">
        <f t="shared" si="1"/>
        <v>0</v>
      </c>
      <c r="H52" s="15">
        <f>[1]Parameters!$N$2*F52</f>
        <v>3.85</v>
      </c>
      <c r="I52" s="20" t="s">
        <v>116</v>
      </c>
      <c r="J52" s="20" t="s">
        <v>97</v>
      </c>
      <c r="K52" s="21" t="s">
        <v>80</v>
      </c>
      <c r="L52" t="s">
        <v>117</v>
      </c>
      <c r="M52" s="11">
        <v>42309</v>
      </c>
      <c r="N52" s="11">
        <f t="shared" si="8"/>
        <v>42430</v>
      </c>
      <c r="O52" t="s">
        <v>118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>
        <f>'[1]Acquisition &amp; support costs'!AN31</f>
        <v>0</v>
      </c>
      <c r="AN52" s="22">
        <f>'[1]Acquisition &amp; support costs'!AO31</f>
        <v>0</v>
      </c>
      <c r="AO52" s="22">
        <f>'[1]Acquisition &amp; support costs'!AP31</f>
        <v>0</v>
      </c>
      <c r="AP52" s="22"/>
      <c r="AQ52" s="22"/>
      <c r="AR52" s="13">
        <f>'[1]Acquisition &amp; support costs'!AS31</f>
        <v>0</v>
      </c>
      <c r="AS52" s="13">
        <f>'[1]Acquisition &amp; support costs'!AT31</f>
        <v>0</v>
      </c>
      <c r="AT52" s="13">
        <f>'[1]Acquisition &amp; support costs'!AU31</f>
        <v>0</v>
      </c>
      <c r="AU52" s="13">
        <f>'[1]Acquisition &amp; support costs'!AV31</f>
        <v>0</v>
      </c>
      <c r="AV52" s="13">
        <f>'[1]Acquisition &amp; support costs'!AW31</f>
        <v>0</v>
      </c>
      <c r="AW52" s="13">
        <f>'[1]Acquisition &amp; support costs'!AX31</f>
        <v>0</v>
      </c>
      <c r="AX52" s="13">
        <f>'[1]Acquisition &amp; support costs'!AY31</f>
        <v>0</v>
      </c>
      <c r="AY52" s="13">
        <f>'[1]Acquisition &amp; support costs'!AZ31</f>
        <v>0</v>
      </c>
      <c r="AZ52" s="13">
        <f>'[1]Acquisition &amp; support costs'!BA31</f>
        <v>0</v>
      </c>
      <c r="BA52" s="13">
        <f>'[1]Acquisition &amp; support costs'!BB31</f>
        <v>0</v>
      </c>
      <c r="BB52" s="13">
        <f>'[1]Acquisition &amp; support costs'!BC31</f>
        <v>0</v>
      </c>
      <c r="BC52" s="13">
        <f>'[1]Acquisition &amp; support costs'!BD31</f>
        <v>0</v>
      </c>
      <c r="BD52" s="13">
        <f>'[1]Acquisition &amp; support costs'!BE31</f>
        <v>0</v>
      </c>
      <c r="BE52" s="13">
        <f>'[1]Acquisition &amp; support costs'!BF31</f>
        <v>0</v>
      </c>
      <c r="BF52" s="13">
        <f>'[1]Acquisition &amp; support costs'!BG31</f>
        <v>0</v>
      </c>
      <c r="BG52" s="13">
        <f>'[1]Acquisition &amp; support costs'!BH31</f>
        <v>0</v>
      </c>
      <c r="BH52" s="13">
        <f>'[1]Acquisition &amp; support costs'!BI31</f>
        <v>0</v>
      </c>
      <c r="BI52" s="13">
        <f>'[1]Acquisition &amp; support costs'!BJ31</f>
        <v>0</v>
      </c>
      <c r="BJ52" s="13">
        <f>'[1]Acquisition &amp; support costs'!BK31</f>
        <v>0</v>
      </c>
      <c r="BK52" s="13">
        <f>'[1]Acquisition &amp; support costs'!BL31</f>
        <v>0</v>
      </c>
      <c r="BL52" s="13">
        <f>'[1]Acquisition &amp; support costs'!BM31</f>
        <v>0</v>
      </c>
      <c r="BM52" s="13">
        <f>'[1]Acquisition &amp; support costs'!BN31</f>
        <v>0</v>
      </c>
      <c r="BN52" s="13">
        <f>'[1]Acquisition &amp; support costs'!BO31</f>
        <v>0</v>
      </c>
      <c r="BO52" s="13">
        <f>'[1]Acquisition &amp; support costs'!BP31</f>
        <v>0</v>
      </c>
      <c r="BP52" s="13">
        <f>'[1]Acquisition &amp; support costs'!BQ31</f>
        <v>0</v>
      </c>
      <c r="BQ52" s="13">
        <f>'[1]Acquisition &amp; support costs'!BR31</f>
        <v>0</v>
      </c>
      <c r="BR52" s="13">
        <f>'[1]Acquisition &amp; support costs'!BS31</f>
        <v>0</v>
      </c>
      <c r="BS52" s="13">
        <f>'[1]Acquisition &amp; support costs'!BT31</f>
        <v>0</v>
      </c>
      <c r="BT52" s="13">
        <f>'[1]Acquisition &amp; support costs'!BU31</f>
        <v>0</v>
      </c>
      <c r="BU52" s="13">
        <f>'[1]Acquisition &amp; support costs'!BV31</f>
        <v>0</v>
      </c>
      <c r="BV52" s="13">
        <f>'[1]Acquisition &amp; support costs'!BW31</f>
        <v>0</v>
      </c>
      <c r="BW52" s="13">
        <f>'[1]Acquisition &amp; support costs'!BX31</f>
        <v>0</v>
      </c>
      <c r="BX52" s="13">
        <f>'[1]Acquisition &amp; support costs'!BY31</f>
        <v>0</v>
      </c>
      <c r="BY52" s="13">
        <f>'[1]Acquisition &amp; support costs'!BZ31</f>
        <v>0</v>
      </c>
      <c r="BZ52" s="13">
        <f>'[1]Acquisition &amp; support costs'!CA31</f>
        <v>0</v>
      </c>
      <c r="CA52" s="13">
        <f>'[1]Acquisition &amp; support costs'!CB31</f>
        <v>0</v>
      </c>
      <c r="CB52" s="13">
        <f>'[1]Acquisition &amp; support costs'!CC31</f>
        <v>0</v>
      </c>
      <c r="CC52" s="13">
        <f>'[1]Acquisition &amp; support costs'!CD31</f>
        <v>0</v>
      </c>
      <c r="CD52" s="13">
        <f>'[1]Acquisition &amp; support costs'!CE31</f>
        <v>0</v>
      </c>
      <c r="CE52" s="13">
        <f>'[1]Acquisition &amp; support costs'!CF31</f>
        <v>0</v>
      </c>
      <c r="CF52" s="13">
        <f>'[1]Acquisition &amp; support costs'!CG31</f>
        <v>0</v>
      </c>
      <c r="CG52" s="13">
        <f>'[1]Acquisition &amp; support costs'!CH31</f>
        <v>0</v>
      </c>
      <c r="CH52" s="13">
        <f>'[1]Acquisition &amp; support costs'!CI31</f>
        <v>0</v>
      </c>
      <c r="CI52" s="13">
        <f>'[1]Acquisition &amp; support costs'!CJ31</f>
        <v>0</v>
      </c>
      <c r="CJ52" s="13">
        <f>'[1]Acquisition &amp; support costs'!CK31</f>
        <v>0</v>
      </c>
      <c r="CK52" s="13">
        <f>'[1]Acquisition &amp; support costs'!CL31</f>
        <v>0</v>
      </c>
      <c r="CL52" s="13">
        <f>'[1]Acquisition &amp; support costs'!CM31</f>
        <v>0</v>
      </c>
      <c r="CM52" s="13">
        <f>'[1]Acquisition &amp; support costs'!CN31</f>
        <v>0</v>
      </c>
      <c r="CN52" s="13">
        <f>'[1]Acquisition &amp; support costs'!CO31</f>
        <v>0</v>
      </c>
      <c r="CO52" s="13">
        <f>'[1]Acquisition &amp; support costs'!CP31</f>
        <v>0</v>
      </c>
      <c r="CP52" s="13">
        <f>'[1]Acquisition &amp; support costs'!CQ31</f>
        <v>0</v>
      </c>
      <c r="CQ52" s="13">
        <f>'[1]Acquisition &amp; support costs'!CR31</f>
        <v>0</v>
      </c>
      <c r="CR52" s="13">
        <f>'[1]Acquisition &amp; support costs'!CS31</f>
        <v>0</v>
      </c>
      <c r="CS52" s="13">
        <f>'[1]Acquisition &amp; support costs'!CT31</f>
        <v>0</v>
      </c>
      <c r="CT52">
        <f t="shared" ref="CT52:CT110" si="43">CS52</f>
        <v>0</v>
      </c>
      <c r="CX52" s="13">
        <f t="shared" si="37"/>
        <v>0</v>
      </c>
      <c r="CY52" s="13">
        <f t="shared" si="37"/>
        <v>0</v>
      </c>
      <c r="CZ52" s="13">
        <f t="shared" si="37"/>
        <v>0</v>
      </c>
      <c r="DA52" s="13">
        <f t="shared" si="37"/>
        <v>0</v>
      </c>
      <c r="DB52" s="13">
        <f t="shared" si="37"/>
        <v>0</v>
      </c>
      <c r="DC52" s="13">
        <f t="shared" si="37"/>
        <v>0</v>
      </c>
      <c r="DD52" s="13">
        <f t="shared" si="37"/>
        <v>0</v>
      </c>
      <c r="DE52" s="13">
        <f t="shared" si="37"/>
        <v>0</v>
      </c>
      <c r="DF52" s="13">
        <f t="shared" si="37"/>
        <v>0</v>
      </c>
      <c r="DG52" s="13">
        <f t="shared" si="37"/>
        <v>0</v>
      </c>
      <c r="DH52" s="13">
        <f t="shared" si="37"/>
        <v>0</v>
      </c>
      <c r="DI52" s="13">
        <f t="shared" si="37"/>
        <v>0</v>
      </c>
      <c r="DJ52" s="13">
        <f t="shared" si="37"/>
        <v>0</v>
      </c>
      <c r="DK52" s="13">
        <f t="shared" si="37"/>
        <v>0</v>
      </c>
      <c r="DL52" s="13">
        <f t="shared" si="37"/>
        <v>0</v>
      </c>
      <c r="DM52" s="13">
        <f t="shared" si="34"/>
        <v>0</v>
      </c>
      <c r="DN52" s="13">
        <f t="shared" si="34"/>
        <v>0</v>
      </c>
      <c r="DO52" s="13">
        <f t="shared" si="34"/>
        <v>0</v>
      </c>
      <c r="DP52" s="13">
        <f t="shared" si="34"/>
        <v>0</v>
      </c>
      <c r="DQ52" s="13">
        <f t="shared" si="34"/>
        <v>0</v>
      </c>
      <c r="DR52" s="13">
        <f t="shared" si="34"/>
        <v>0</v>
      </c>
      <c r="DS52" s="13">
        <f t="shared" si="34"/>
        <v>0</v>
      </c>
      <c r="DT52" s="13">
        <f t="shared" si="34"/>
        <v>0</v>
      </c>
      <c r="DU52" s="13">
        <f t="shared" si="34"/>
        <v>0</v>
      </c>
      <c r="DV52" s="13">
        <f t="shared" si="34"/>
        <v>0</v>
      </c>
      <c r="DW52" s="13">
        <f t="shared" si="34"/>
        <v>0</v>
      </c>
      <c r="DX52" s="13">
        <f t="shared" si="34"/>
        <v>0</v>
      </c>
      <c r="DY52" s="13">
        <f t="shared" si="34"/>
        <v>0</v>
      </c>
      <c r="DZ52" s="13">
        <f t="shared" si="34"/>
        <v>0</v>
      </c>
      <c r="EA52" s="13">
        <f t="shared" si="34"/>
        <v>0</v>
      </c>
      <c r="EB52" s="13">
        <f t="shared" si="34"/>
        <v>0</v>
      </c>
      <c r="EC52" s="13">
        <f t="shared" si="35"/>
        <v>0</v>
      </c>
      <c r="ED52" s="13">
        <f t="shared" si="35"/>
        <v>0</v>
      </c>
      <c r="EE52" s="13">
        <f t="shared" si="35"/>
        <v>0</v>
      </c>
      <c r="EF52" s="13">
        <f t="shared" si="35"/>
        <v>0</v>
      </c>
      <c r="EG52" s="13">
        <f t="shared" si="35"/>
        <v>0</v>
      </c>
      <c r="EH52" s="13">
        <f t="shared" si="35"/>
        <v>0</v>
      </c>
      <c r="EI52" s="13">
        <f t="shared" si="35"/>
        <v>0</v>
      </c>
      <c r="EJ52" s="13">
        <f t="shared" si="35"/>
        <v>0</v>
      </c>
      <c r="EK52" s="13">
        <f t="shared" si="35"/>
        <v>0</v>
      </c>
      <c r="EL52" s="13">
        <f t="shared" si="35"/>
        <v>0</v>
      </c>
      <c r="EM52" s="13">
        <f t="shared" si="35"/>
        <v>0</v>
      </c>
      <c r="EN52" s="13">
        <f t="shared" si="35"/>
        <v>0</v>
      </c>
      <c r="EO52" s="13">
        <f t="shared" si="35"/>
        <v>0</v>
      </c>
      <c r="EP52" s="13">
        <f t="shared" si="35"/>
        <v>0</v>
      </c>
      <c r="EQ52" s="13">
        <f t="shared" si="35"/>
        <v>0</v>
      </c>
      <c r="ER52" s="13">
        <f t="shared" si="35"/>
        <v>0</v>
      </c>
      <c r="ES52" s="13">
        <f t="shared" si="40"/>
        <v>0</v>
      </c>
      <c r="ET52" s="13">
        <f t="shared" si="38"/>
        <v>0</v>
      </c>
      <c r="EU52" s="13">
        <f t="shared" si="38"/>
        <v>0</v>
      </c>
      <c r="EV52" s="13">
        <f t="shared" si="38"/>
        <v>0</v>
      </c>
      <c r="EW52" s="13">
        <f t="shared" si="38"/>
        <v>0</v>
      </c>
      <c r="EX52" s="13">
        <f t="shared" si="38"/>
        <v>0</v>
      </c>
      <c r="EY52" s="13">
        <f t="shared" si="38"/>
        <v>0</v>
      </c>
      <c r="EZ52" s="13">
        <f t="shared" si="38"/>
        <v>0</v>
      </c>
      <c r="FA52" s="13">
        <f t="shared" si="38"/>
        <v>0</v>
      </c>
      <c r="FB52" s="13">
        <f t="shared" si="38"/>
        <v>0</v>
      </c>
      <c r="FC52" s="13">
        <f t="shared" si="38"/>
        <v>0</v>
      </c>
      <c r="FD52" s="13">
        <f t="shared" si="36"/>
        <v>0</v>
      </c>
      <c r="FE52" s="13">
        <f t="shared" si="36"/>
        <v>0</v>
      </c>
      <c r="FF52" s="13">
        <f t="shared" si="36"/>
        <v>0</v>
      </c>
      <c r="FG52" s="13">
        <f t="shared" si="36"/>
        <v>0</v>
      </c>
      <c r="FH52" s="13">
        <f t="shared" si="41"/>
        <v>0</v>
      </c>
      <c r="FI52" s="13">
        <f t="shared" si="41"/>
        <v>0</v>
      </c>
      <c r="FJ52" s="13">
        <f t="shared" si="41"/>
        <v>0</v>
      </c>
      <c r="FK52" s="13">
        <f t="shared" si="41"/>
        <v>0</v>
      </c>
      <c r="FL52" s="13">
        <f t="shared" si="41"/>
        <v>0</v>
      </c>
      <c r="FM52" s="13">
        <f t="shared" si="41"/>
        <v>0</v>
      </c>
      <c r="FN52" s="13">
        <f t="shared" si="41"/>
        <v>0</v>
      </c>
      <c r="FO52" s="13">
        <f t="shared" si="41"/>
        <v>0</v>
      </c>
      <c r="FP52" s="13">
        <f t="shared" si="41"/>
        <v>0</v>
      </c>
      <c r="FQ52" s="13">
        <f t="shared" si="41"/>
        <v>0</v>
      </c>
      <c r="FR52" s="13">
        <f t="shared" si="41"/>
        <v>0</v>
      </c>
      <c r="FS52" s="13">
        <f t="shared" si="41"/>
        <v>0</v>
      </c>
      <c r="FT52" s="13">
        <f t="shared" si="41"/>
        <v>0</v>
      </c>
    </row>
    <row r="53" spans="1:176" ht="15" customHeight="1" x14ac:dyDescent="0.55000000000000004">
      <c r="A53" s="20" t="s">
        <v>119</v>
      </c>
      <c r="C53" s="13">
        <f t="shared" si="42"/>
        <v>0</v>
      </c>
      <c r="D53" s="13">
        <v>500</v>
      </c>
      <c r="E53" s="14">
        <v>0.1</v>
      </c>
      <c r="F53" s="13">
        <f t="shared" si="0"/>
        <v>550</v>
      </c>
      <c r="G53" s="13">
        <f t="shared" si="1"/>
        <v>0</v>
      </c>
      <c r="H53" s="15">
        <f>[1]Parameters!$N$2*F53</f>
        <v>11</v>
      </c>
      <c r="I53" s="20" t="s">
        <v>116</v>
      </c>
      <c r="J53" s="20" t="s">
        <v>97</v>
      </c>
      <c r="K53" s="21" t="s">
        <v>80</v>
      </c>
      <c r="L53" t="s">
        <v>117</v>
      </c>
      <c r="M53" s="11">
        <v>42309</v>
      </c>
      <c r="N53" s="11">
        <f t="shared" si="8"/>
        <v>42430</v>
      </c>
      <c r="O53" t="s">
        <v>120</v>
      </c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>
        <f>'[1]Acquisition &amp; support costs'!AN32</f>
        <v>0</v>
      </c>
      <c r="AN53" s="22">
        <f>'[1]Acquisition &amp; support costs'!AO32</f>
        <v>0</v>
      </c>
      <c r="AO53" s="22">
        <f>'[1]Acquisition &amp; support costs'!AP32</f>
        <v>0</v>
      </c>
      <c r="AP53" s="22"/>
      <c r="AQ53" s="22"/>
      <c r="AR53" s="13">
        <f>'[1]Acquisition &amp; support costs'!AS32</f>
        <v>0</v>
      </c>
      <c r="AS53" s="13">
        <f>'[1]Acquisition &amp; support costs'!AT32</f>
        <v>0</v>
      </c>
      <c r="AT53" s="13">
        <f>'[1]Acquisition &amp; support costs'!AU32</f>
        <v>0</v>
      </c>
      <c r="AU53" s="13">
        <f>'[1]Acquisition &amp; support costs'!AV32</f>
        <v>0</v>
      </c>
      <c r="AV53" s="13">
        <f>'[1]Acquisition &amp; support costs'!AW32</f>
        <v>0</v>
      </c>
      <c r="AW53" s="13">
        <f>'[1]Acquisition &amp; support costs'!AX32</f>
        <v>0</v>
      </c>
      <c r="AX53" s="13">
        <f>'[1]Acquisition &amp; support costs'!AY32</f>
        <v>0</v>
      </c>
      <c r="AY53" s="13">
        <f>'[1]Acquisition &amp; support costs'!AZ32</f>
        <v>0</v>
      </c>
      <c r="AZ53" s="13">
        <f>'[1]Acquisition &amp; support costs'!BA32</f>
        <v>0</v>
      </c>
      <c r="BA53" s="13">
        <f>'[1]Acquisition &amp; support costs'!BB32</f>
        <v>0</v>
      </c>
      <c r="BB53" s="13">
        <f>'[1]Acquisition &amp; support costs'!BC32</f>
        <v>0</v>
      </c>
      <c r="BC53" s="13">
        <f>'[1]Acquisition &amp; support costs'!BD32</f>
        <v>0</v>
      </c>
      <c r="BD53" s="13">
        <f>'[1]Acquisition &amp; support costs'!BE32</f>
        <v>0</v>
      </c>
      <c r="BE53" s="13">
        <f>'[1]Acquisition &amp; support costs'!BF32</f>
        <v>0</v>
      </c>
      <c r="BF53" s="13">
        <f>'[1]Acquisition &amp; support costs'!BG32</f>
        <v>0</v>
      </c>
      <c r="BG53" s="13">
        <f>'[1]Acquisition &amp; support costs'!BH32</f>
        <v>0</v>
      </c>
      <c r="BH53" s="13">
        <f>'[1]Acquisition &amp; support costs'!BI32</f>
        <v>0</v>
      </c>
      <c r="BI53" s="13">
        <f>'[1]Acquisition &amp; support costs'!BJ32</f>
        <v>0</v>
      </c>
      <c r="BJ53" s="13">
        <f>'[1]Acquisition &amp; support costs'!BK32</f>
        <v>0</v>
      </c>
      <c r="BK53" s="13">
        <f>'[1]Acquisition &amp; support costs'!BL32</f>
        <v>0</v>
      </c>
      <c r="BL53" s="13">
        <f>'[1]Acquisition &amp; support costs'!BM32</f>
        <v>0</v>
      </c>
      <c r="BM53" s="13">
        <f>'[1]Acquisition &amp; support costs'!BN32</f>
        <v>0</v>
      </c>
      <c r="BN53" s="13">
        <f>'[1]Acquisition &amp; support costs'!BO32</f>
        <v>0</v>
      </c>
      <c r="BO53" s="13">
        <f>'[1]Acquisition &amp; support costs'!BP32</f>
        <v>0</v>
      </c>
      <c r="BP53" s="13">
        <f>'[1]Acquisition &amp; support costs'!BQ32</f>
        <v>0</v>
      </c>
      <c r="BQ53" s="13">
        <f>'[1]Acquisition &amp; support costs'!BR32</f>
        <v>0</v>
      </c>
      <c r="BR53" s="13">
        <f>'[1]Acquisition &amp; support costs'!BS32</f>
        <v>0</v>
      </c>
      <c r="BS53" s="13">
        <f>'[1]Acquisition &amp; support costs'!BT32</f>
        <v>0</v>
      </c>
      <c r="BT53" s="13">
        <f>'[1]Acquisition &amp; support costs'!BU32</f>
        <v>0</v>
      </c>
      <c r="BU53" s="13">
        <f>'[1]Acquisition &amp; support costs'!BV32</f>
        <v>0</v>
      </c>
      <c r="BV53" s="13">
        <f>'[1]Acquisition &amp; support costs'!BW32</f>
        <v>0</v>
      </c>
      <c r="BW53" s="13">
        <f>'[1]Acquisition &amp; support costs'!BX32</f>
        <v>0</v>
      </c>
      <c r="BX53" s="13">
        <f>'[1]Acquisition &amp; support costs'!BY32</f>
        <v>0</v>
      </c>
      <c r="BY53" s="13">
        <f>'[1]Acquisition &amp; support costs'!BZ32</f>
        <v>0</v>
      </c>
      <c r="BZ53" s="13">
        <f>'[1]Acquisition &amp; support costs'!CA32</f>
        <v>0</v>
      </c>
      <c r="CA53" s="13">
        <f>'[1]Acquisition &amp; support costs'!CB32</f>
        <v>0</v>
      </c>
      <c r="CB53" s="13">
        <f>'[1]Acquisition &amp; support costs'!CC32</f>
        <v>0</v>
      </c>
      <c r="CC53" s="13">
        <f>'[1]Acquisition &amp; support costs'!CD32</f>
        <v>0</v>
      </c>
      <c r="CD53" s="13">
        <f>'[1]Acquisition &amp; support costs'!CE32</f>
        <v>0</v>
      </c>
      <c r="CE53" s="13">
        <f>'[1]Acquisition &amp; support costs'!CF32</f>
        <v>0</v>
      </c>
      <c r="CF53" s="13">
        <f>'[1]Acquisition &amp; support costs'!CG32</f>
        <v>0</v>
      </c>
      <c r="CG53" s="13">
        <f>'[1]Acquisition &amp; support costs'!CH32</f>
        <v>0</v>
      </c>
      <c r="CH53" s="13">
        <f>'[1]Acquisition &amp; support costs'!CI32</f>
        <v>0</v>
      </c>
      <c r="CI53" s="13">
        <f>'[1]Acquisition &amp; support costs'!CJ32</f>
        <v>0</v>
      </c>
      <c r="CJ53" s="13">
        <f>'[1]Acquisition &amp; support costs'!CK32</f>
        <v>0</v>
      </c>
      <c r="CK53" s="13">
        <f>'[1]Acquisition &amp; support costs'!CL32</f>
        <v>0</v>
      </c>
      <c r="CL53" s="13">
        <f>'[1]Acquisition &amp; support costs'!CM32</f>
        <v>0</v>
      </c>
      <c r="CM53" s="13">
        <f>'[1]Acquisition &amp; support costs'!CN32</f>
        <v>0</v>
      </c>
      <c r="CN53" s="13">
        <f>'[1]Acquisition &amp; support costs'!CO32</f>
        <v>0</v>
      </c>
      <c r="CO53" s="13">
        <f>'[1]Acquisition &amp; support costs'!CP32</f>
        <v>0</v>
      </c>
      <c r="CP53" s="13">
        <f>'[1]Acquisition &amp; support costs'!CQ32</f>
        <v>0</v>
      </c>
      <c r="CQ53" s="13">
        <f>'[1]Acquisition &amp; support costs'!CR32</f>
        <v>0</v>
      </c>
      <c r="CR53" s="13">
        <f>'[1]Acquisition &amp; support costs'!CS32</f>
        <v>0</v>
      </c>
      <c r="CS53" s="13">
        <f>'[1]Acquisition &amp; support costs'!CT32</f>
        <v>0</v>
      </c>
      <c r="CT53">
        <f t="shared" si="43"/>
        <v>0</v>
      </c>
      <c r="CX53" s="13">
        <f t="shared" si="37"/>
        <v>0</v>
      </c>
      <c r="CY53" s="13">
        <f t="shared" si="37"/>
        <v>0</v>
      </c>
      <c r="CZ53" s="13">
        <f t="shared" si="37"/>
        <v>0</v>
      </c>
      <c r="DA53" s="13">
        <f t="shared" si="37"/>
        <v>0</v>
      </c>
      <c r="DB53" s="13">
        <f t="shared" si="37"/>
        <v>0</v>
      </c>
      <c r="DC53" s="13">
        <f t="shared" si="37"/>
        <v>0</v>
      </c>
      <c r="DD53" s="13">
        <f t="shared" si="37"/>
        <v>0</v>
      </c>
      <c r="DE53" s="13">
        <f t="shared" si="37"/>
        <v>0</v>
      </c>
      <c r="DF53" s="13">
        <f t="shared" si="37"/>
        <v>0</v>
      </c>
      <c r="DG53" s="13">
        <f t="shared" si="37"/>
        <v>0</v>
      </c>
      <c r="DH53" s="13">
        <f t="shared" si="37"/>
        <v>0</v>
      </c>
      <c r="DI53" s="13">
        <f t="shared" si="37"/>
        <v>0</v>
      </c>
      <c r="DJ53" s="13">
        <f t="shared" si="37"/>
        <v>0</v>
      </c>
      <c r="DK53" s="13">
        <f t="shared" si="37"/>
        <v>0</v>
      </c>
      <c r="DL53" s="13">
        <f t="shared" si="37"/>
        <v>0</v>
      </c>
      <c r="DM53" s="13">
        <f t="shared" si="34"/>
        <v>0</v>
      </c>
      <c r="DN53" s="13">
        <f t="shared" si="34"/>
        <v>0</v>
      </c>
      <c r="DO53" s="13">
        <f t="shared" si="34"/>
        <v>0</v>
      </c>
      <c r="DP53" s="13">
        <f t="shared" si="34"/>
        <v>0</v>
      </c>
      <c r="DQ53" s="13">
        <f t="shared" si="34"/>
        <v>0</v>
      </c>
      <c r="DR53" s="13">
        <f t="shared" si="34"/>
        <v>0</v>
      </c>
      <c r="DS53" s="13">
        <f t="shared" si="34"/>
        <v>0</v>
      </c>
      <c r="DT53" s="13">
        <f t="shared" si="34"/>
        <v>0</v>
      </c>
      <c r="DU53" s="13">
        <f t="shared" si="34"/>
        <v>0</v>
      </c>
      <c r="DV53" s="13">
        <f t="shared" si="34"/>
        <v>0</v>
      </c>
      <c r="DW53" s="13">
        <f t="shared" si="34"/>
        <v>0</v>
      </c>
      <c r="DX53" s="13">
        <f t="shared" si="34"/>
        <v>0</v>
      </c>
      <c r="DY53" s="13">
        <f t="shared" si="34"/>
        <v>0</v>
      </c>
      <c r="DZ53" s="13">
        <f t="shared" si="34"/>
        <v>0</v>
      </c>
      <c r="EA53" s="13">
        <f t="shared" si="34"/>
        <v>0</v>
      </c>
      <c r="EB53" s="13">
        <f t="shared" si="34"/>
        <v>0</v>
      </c>
      <c r="EC53" s="13">
        <f t="shared" si="35"/>
        <v>0</v>
      </c>
      <c r="ED53" s="13">
        <f t="shared" si="35"/>
        <v>0</v>
      </c>
      <c r="EE53" s="13">
        <f t="shared" si="35"/>
        <v>0</v>
      </c>
      <c r="EF53" s="13">
        <f t="shared" si="35"/>
        <v>0</v>
      </c>
      <c r="EG53" s="13">
        <f t="shared" si="35"/>
        <v>0</v>
      </c>
      <c r="EH53" s="13">
        <f t="shared" si="35"/>
        <v>0</v>
      </c>
      <c r="EI53" s="13">
        <f t="shared" si="35"/>
        <v>0</v>
      </c>
      <c r="EJ53" s="13">
        <f t="shared" si="35"/>
        <v>0</v>
      </c>
      <c r="EK53" s="13">
        <f t="shared" si="35"/>
        <v>0</v>
      </c>
      <c r="EL53" s="13">
        <f t="shared" si="35"/>
        <v>0</v>
      </c>
      <c r="EM53" s="13">
        <f t="shared" si="35"/>
        <v>0</v>
      </c>
      <c r="EN53" s="13">
        <f t="shared" si="35"/>
        <v>0</v>
      </c>
      <c r="EO53" s="13">
        <f t="shared" si="35"/>
        <v>0</v>
      </c>
      <c r="EP53" s="13">
        <f t="shared" si="35"/>
        <v>0</v>
      </c>
      <c r="EQ53" s="13">
        <f t="shared" si="35"/>
        <v>0</v>
      </c>
      <c r="ER53" s="13">
        <f t="shared" si="35"/>
        <v>0</v>
      </c>
      <c r="ES53" s="13">
        <f t="shared" si="40"/>
        <v>0</v>
      </c>
      <c r="ET53" s="13">
        <f t="shared" si="38"/>
        <v>0</v>
      </c>
      <c r="EU53" s="13">
        <f t="shared" si="38"/>
        <v>0</v>
      </c>
      <c r="EV53" s="13">
        <f t="shared" si="38"/>
        <v>0</v>
      </c>
      <c r="EW53" s="13">
        <f t="shared" si="38"/>
        <v>0</v>
      </c>
      <c r="EX53" s="13">
        <f t="shared" si="38"/>
        <v>0</v>
      </c>
      <c r="EY53" s="13">
        <f t="shared" si="38"/>
        <v>0</v>
      </c>
      <c r="EZ53" s="13">
        <f t="shared" si="38"/>
        <v>0</v>
      </c>
      <c r="FA53" s="13">
        <f t="shared" si="38"/>
        <v>0</v>
      </c>
      <c r="FB53" s="13">
        <f t="shared" si="38"/>
        <v>0</v>
      </c>
      <c r="FC53" s="13">
        <f t="shared" si="38"/>
        <v>0</v>
      </c>
      <c r="FD53" s="13">
        <f t="shared" si="36"/>
        <v>0</v>
      </c>
      <c r="FE53" s="13">
        <f t="shared" si="36"/>
        <v>0</v>
      </c>
      <c r="FF53" s="13">
        <f t="shared" si="36"/>
        <v>0</v>
      </c>
      <c r="FG53" s="13">
        <f t="shared" si="36"/>
        <v>0</v>
      </c>
      <c r="FH53" s="13">
        <f t="shared" si="41"/>
        <v>0</v>
      </c>
      <c r="FI53" s="13">
        <f t="shared" si="41"/>
        <v>0</v>
      </c>
      <c r="FJ53" s="13">
        <f t="shared" si="41"/>
        <v>0</v>
      </c>
      <c r="FK53" s="13">
        <f t="shared" si="41"/>
        <v>0</v>
      </c>
      <c r="FL53" s="13">
        <f t="shared" si="41"/>
        <v>0</v>
      </c>
      <c r="FM53" s="13">
        <f t="shared" si="41"/>
        <v>0</v>
      </c>
      <c r="FN53" s="13">
        <f t="shared" si="41"/>
        <v>0</v>
      </c>
      <c r="FO53" s="13">
        <f t="shared" si="41"/>
        <v>0</v>
      </c>
      <c r="FP53" s="13">
        <f t="shared" si="41"/>
        <v>0</v>
      </c>
      <c r="FQ53" s="13">
        <f t="shared" si="41"/>
        <v>0</v>
      </c>
      <c r="FR53" s="13">
        <f t="shared" si="41"/>
        <v>0</v>
      </c>
      <c r="FS53" s="13">
        <f t="shared" si="41"/>
        <v>0</v>
      </c>
      <c r="FT53" s="13">
        <f t="shared" si="41"/>
        <v>0</v>
      </c>
    </row>
    <row r="54" spans="1:176" ht="15" customHeight="1" x14ac:dyDescent="0.55000000000000004">
      <c r="A54" s="20" t="s">
        <v>121</v>
      </c>
      <c r="C54" s="13">
        <f t="shared" si="42"/>
        <v>0</v>
      </c>
      <c r="D54" s="13">
        <v>400</v>
      </c>
      <c r="E54" s="14">
        <v>0.1</v>
      </c>
      <c r="F54" s="13">
        <f t="shared" si="0"/>
        <v>440</v>
      </c>
      <c r="G54" s="13">
        <f t="shared" si="1"/>
        <v>0</v>
      </c>
      <c r="H54" s="15">
        <f>[1]Parameters!$N$2*F54</f>
        <v>8.8000000000000007</v>
      </c>
      <c r="I54" s="20" t="s">
        <v>116</v>
      </c>
      <c r="J54" s="20" t="s">
        <v>97</v>
      </c>
      <c r="K54" s="21" t="s">
        <v>80</v>
      </c>
      <c r="L54" t="s">
        <v>117</v>
      </c>
      <c r="M54" s="11">
        <v>42309</v>
      </c>
      <c r="N54" s="11">
        <f t="shared" si="8"/>
        <v>42430</v>
      </c>
      <c r="O54" t="s">
        <v>122</v>
      </c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>
        <f>'[1]Acquisition &amp; support costs'!AN33</f>
        <v>0</v>
      </c>
      <c r="AN54" s="22">
        <f>'[1]Acquisition &amp; support costs'!AO33</f>
        <v>0</v>
      </c>
      <c r="AO54" s="22">
        <f>'[1]Acquisition &amp; support costs'!AP33</f>
        <v>0</v>
      </c>
      <c r="AP54" s="22"/>
      <c r="AQ54" s="22"/>
      <c r="AR54" s="13">
        <f>'[1]Acquisition &amp; support costs'!AS33</f>
        <v>0</v>
      </c>
      <c r="AS54" s="13">
        <f>'[1]Acquisition &amp; support costs'!AT33</f>
        <v>0</v>
      </c>
      <c r="AT54" s="13">
        <f>'[1]Acquisition &amp; support costs'!AU33</f>
        <v>0</v>
      </c>
      <c r="AU54" s="13">
        <f>'[1]Acquisition &amp; support costs'!AV33</f>
        <v>0</v>
      </c>
      <c r="AV54" s="13">
        <f>'[1]Acquisition &amp; support costs'!AW33</f>
        <v>0</v>
      </c>
      <c r="AW54" s="13">
        <f>'[1]Acquisition &amp; support costs'!AX33</f>
        <v>0</v>
      </c>
      <c r="AX54" s="13">
        <f>'[1]Acquisition &amp; support costs'!AY33</f>
        <v>0</v>
      </c>
      <c r="AY54" s="13">
        <f>'[1]Acquisition &amp; support costs'!AZ33</f>
        <v>0</v>
      </c>
      <c r="AZ54" s="13">
        <f>'[1]Acquisition &amp; support costs'!BA33</f>
        <v>0</v>
      </c>
      <c r="BA54" s="13">
        <f>'[1]Acquisition &amp; support costs'!BB33</f>
        <v>0</v>
      </c>
      <c r="BB54" s="13">
        <f>'[1]Acquisition &amp; support costs'!BC33</f>
        <v>0</v>
      </c>
      <c r="BC54" s="13">
        <f>'[1]Acquisition &amp; support costs'!BD33</f>
        <v>0</v>
      </c>
      <c r="BD54" s="13">
        <f>'[1]Acquisition &amp; support costs'!BE33</f>
        <v>0</v>
      </c>
      <c r="BE54" s="13">
        <f>'[1]Acquisition &amp; support costs'!BF33</f>
        <v>0</v>
      </c>
      <c r="BF54" s="13">
        <f>'[1]Acquisition &amp; support costs'!BG33</f>
        <v>0</v>
      </c>
      <c r="BG54" s="13">
        <f>'[1]Acquisition &amp; support costs'!BH33</f>
        <v>0</v>
      </c>
      <c r="BH54" s="13">
        <f>'[1]Acquisition &amp; support costs'!BI33</f>
        <v>0</v>
      </c>
      <c r="BI54" s="13">
        <f>'[1]Acquisition &amp; support costs'!BJ33</f>
        <v>0</v>
      </c>
      <c r="BJ54" s="13">
        <f>'[1]Acquisition &amp; support costs'!BK33</f>
        <v>0</v>
      </c>
      <c r="BK54" s="13">
        <f>'[1]Acquisition &amp; support costs'!BL33</f>
        <v>0</v>
      </c>
      <c r="BL54" s="13">
        <f>'[1]Acquisition &amp; support costs'!BM33</f>
        <v>0</v>
      </c>
      <c r="BM54" s="13">
        <f>'[1]Acquisition &amp; support costs'!BN33</f>
        <v>0</v>
      </c>
      <c r="BN54" s="13">
        <f>'[1]Acquisition &amp; support costs'!BO33</f>
        <v>0</v>
      </c>
      <c r="BO54" s="13">
        <f>'[1]Acquisition &amp; support costs'!BP33</f>
        <v>0</v>
      </c>
      <c r="BP54" s="13">
        <f>'[1]Acquisition &amp; support costs'!BQ33</f>
        <v>0</v>
      </c>
      <c r="BQ54" s="13">
        <f>'[1]Acquisition &amp; support costs'!BR33</f>
        <v>0</v>
      </c>
      <c r="BR54" s="13">
        <f>'[1]Acquisition &amp; support costs'!BS33</f>
        <v>0</v>
      </c>
      <c r="BS54" s="13">
        <f>'[1]Acquisition &amp; support costs'!BT33</f>
        <v>0</v>
      </c>
      <c r="BT54" s="13">
        <f>'[1]Acquisition &amp; support costs'!BU33</f>
        <v>0</v>
      </c>
      <c r="BU54" s="13">
        <f>'[1]Acquisition &amp; support costs'!BV33</f>
        <v>0</v>
      </c>
      <c r="BV54" s="13">
        <f>'[1]Acquisition &amp; support costs'!BW33</f>
        <v>0</v>
      </c>
      <c r="BW54" s="13">
        <f>'[1]Acquisition &amp; support costs'!BX33</f>
        <v>0</v>
      </c>
      <c r="BX54" s="13">
        <f>'[1]Acquisition &amp; support costs'!BY33</f>
        <v>0</v>
      </c>
      <c r="BY54" s="13">
        <f>'[1]Acquisition &amp; support costs'!BZ33</f>
        <v>0</v>
      </c>
      <c r="BZ54" s="13">
        <f>'[1]Acquisition &amp; support costs'!CA33</f>
        <v>0</v>
      </c>
      <c r="CA54" s="13">
        <f>'[1]Acquisition &amp; support costs'!CB33</f>
        <v>0</v>
      </c>
      <c r="CB54" s="13">
        <f>'[1]Acquisition &amp; support costs'!CC33</f>
        <v>0</v>
      </c>
      <c r="CC54" s="13">
        <f>'[1]Acquisition &amp; support costs'!CD33</f>
        <v>0</v>
      </c>
      <c r="CD54" s="13">
        <f>'[1]Acquisition &amp; support costs'!CE33</f>
        <v>0</v>
      </c>
      <c r="CE54" s="13">
        <f>'[1]Acquisition &amp; support costs'!CF33</f>
        <v>0</v>
      </c>
      <c r="CF54" s="13">
        <f>'[1]Acquisition &amp; support costs'!CG33</f>
        <v>0</v>
      </c>
      <c r="CG54" s="13">
        <f>'[1]Acquisition &amp; support costs'!CH33</f>
        <v>0</v>
      </c>
      <c r="CH54" s="13">
        <f>'[1]Acquisition &amp; support costs'!CI33</f>
        <v>0</v>
      </c>
      <c r="CI54" s="13">
        <f>'[1]Acquisition &amp; support costs'!CJ33</f>
        <v>0</v>
      </c>
      <c r="CJ54" s="13">
        <f>'[1]Acquisition &amp; support costs'!CK33</f>
        <v>0</v>
      </c>
      <c r="CK54" s="13">
        <f>'[1]Acquisition &amp; support costs'!CL33</f>
        <v>0</v>
      </c>
      <c r="CL54" s="13">
        <f>'[1]Acquisition &amp; support costs'!CM33</f>
        <v>0</v>
      </c>
      <c r="CM54" s="13">
        <f>'[1]Acquisition &amp; support costs'!CN33</f>
        <v>0</v>
      </c>
      <c r="CN54" s="13">
        <f>'[1]Acquisition &amp; support costs'!CO33</f>
        <v>0</v>
      </c>
      <c r="CO54" s="13">
        <f>'[1]Acquisition &amp; support costs'!CP33</f>
        <v>0</v>
      </c>
      <c r="CP54" s="13">
        <f>'[1]Acquisition &amp; support costs'!CQ33</f>
        <v>0</v>
      </c>
      <c r="CQ54" s="13">
        <f>'[1]Acquisition &amp; support costs'!CR33</f>
        <v>0</v>
      </c>
      <c r="CR54" s="13">
        <f>'[1]Acquisition &amp; support costs'!CS33</f>
        <v>0</v>
      </c>
      <c r="CS54" s="13">
        <f>'[1]Acquisition &amp; support costs'!CT33</f>
        <v>0</v>
      </c>
      <c r="CT54">
        <f t="shared" si="43"/>
        <v>0</v>
      </c>
      <c r="CX54" s="13">
        <f t="shared" si="37"/>
        <v>0</v>
      </c>
      <c r="CY54" s="13">
        <f t="shared" si="37"/>
        <v>0</v>
      </c>
      <c r="CZ54" s="13">
        <f t="shared" si="37"/>
        <v>0</v>
      </c>
      <c r="DA54" s="13">
        <f t="shared" si="37"/>
        <v>0</v>
      </c>
      <c r="DB54" s="13">
        <f t="shared" si="37"/>
        <v>0</v>
      </c>
      <c r="DC54" s="13">
        <f t="shared" si="37"/>
        <v>0</v>
      </c>
      <c r="DD54" s="13">
        <f t="shared" si="37"/>
        <v>0</v>
      </c>
      <c r="DE54" s="13">
        <f t="shared" si="37"/>
        <v>0</v>
      </c>
      <c r="DF54" s="13">
        <f t="shared" si="37"/>
        <v>0</v>
      </c>
      <c r="DG54" s="13">
        <f t="shared" si="37"/>
        <v>0</v>
      </c>
      <c r="DH54" s="13">
        <f t="shared" si="37"/>
        <v>0</v>
      </c>
      <c r="DI54" s="13">
        <f t="shared" si="37"/>
        <v>0</v>
      </c>
      <c r="DJ54" s="13">
        <f t="shared" si="37"/>
        <v>0</v>
      </c>
      <c r="DK54" s="13">
        <f t="shared" si="37"/>
        <v>0</v>
      </c>
      <c r="DL54" s="13">
        <f t="shared" si="37"/>
        <v>0</v>
      </c>
      <c r="DM54" s="13">
        <f t="shared" si="34"/>
        <v>0</v>
      </c>
      <c r="DN54" s="13">
        <f t="shared" si="34"/>
        <v>0</v>
      </c>
      <c r="DO54" s="13">
        <f t="shared" si="34"/>
        <v>0</v>
      </c>
      <c r="DP54" s="13">
        <f t="shared" si="34"/>
        <v>0</v>
      </c>
      <c r="DQ54" s="13">
        <f t="shared" si="34"/>
        <v>0</v>
      </c>
      <c r="DR54" s="13">
        <f t="shared" si="34"/>
        <v>0</v>
      </c>
      <c r="DS54" s="13">
        <f t="shared" si="34"/>
        <v>0</v>
      </c>
      <c r="DT54" s="13">
        <f t="shared" si="34"/>
        <v>0</v>
      </c>
      <c r="DU54" s="13">
        <f t="shared" si="34"/>
        <v>0</v>
      </c>
      <c r="DV54" s="13">
        <f t="shared" si="34"/>
        <v>0</v>
      </c>
      <c r="DW54" s="13">
        <f t="shared" si="34"/>
        <v>0</v>
      </c>
      <c r="DX54" s="13">
        <f t="shared" si="34"/>
        <v>0</v>
      </c>
      <c r="DY54" s="13">
        <f t="shared" si="34"/>
        <v>0</v>
      </c>
      <c r="DZ54" s="13">
        <f t="shared" si="34"/>
        <v>0</v>
      </c>
      <c r="EA54" s="13">
        <f t="shared" si="34"/>
        <v>0</v>
      </c>
      <c r="EB54" s="13">
        <f t="shared" si="34"/>
        <v>0</v>
      </c>
      <c r="EC54" s="13">
        <f t="shared" si="35"/>
        <v>0</v>
      </c>
      <c r="ED54" s="13">
        <f t="shared" si="35"/>
        <v>0</v>
      </c>
      <c r="EE54" s="13">
        <f t="shared" si="35"/>
        <v>0</v>
      </c>
      <c r="EF54" s="13">
        <f t="shared" si="35"/>
        <v>0</v>
      </c>
      <c r="EG54" s="13">
        <f t="shared" si="35"/>
        <v>0</v>
      </c>
      <c r="EH54" s="13">
        <f t="shared" si="35"/>
        <v>0</v>
      </c>
      <c r="EI54" s="13">
        <f t="shared" si="35"/>
        <v>0</v>
      </c>
      <c r="EJ54" s="13">
        <f t="shared" si="35"/>
        <v>0</v>
      </c>
      <c r="EK54" s="13">
        <f t="shared" si="35"/>
        <v>0</v>
      </c>
      <c r="EL54" s="13">
        <f t="shared" si="35"/>
        <v>0</v>
      </c>
      <c r="EM54" s="13">
        <f t="shared" si="35"/>
        <v>0</v>
      </c>
      <c r="EN54" s="13">
        <f t="shared" si="35"/>
        <v>0</v>
      </c>
      <c r="EO54" s="13">
        <f t="shared" si="35"/>
        <v>0</v>
      </c>
      <c r="EP54" s="13">
        <f t="shared" si="35"/>
        <v>0</v>
      </c>
      <c r="EQ54" s="13">
        <f t="shared" si="35"/>
        <v>0</v>
      </c>
      <c r="ER54" s="13">
        <f t="shared" si="35"/>
        <v>0</v>
      </c>
      <c r="ES54" s="13">
        <f t="shared" si="40"/>
        <v>0</v>
      </c>
      <c r="ET54" s="13">
        <f t="shared" si="38"/>
        <v>0</v>
      </c>
      <c r="EU54" s="13">
        <f t="shared" si="38"/>
        <v>0</v>
      </c>
      <c r="EV54" s="13">
        <f t="shared" si="38"/>
        <v>0</v>
      </c>
      <c r="EW54" s="13">
        <f t="shared" si="38"/>
        <v>0</v>
      </c>
      <c r="EX54" s="13">
        <f t="shared" si="38"/>
        <v>0</v>
      </c>
      <c r="EY54" s="13">
        <f t="shared" si="38"/>
        <v>0</v>
      </c>
      <c r="EZ54" s="13">
        <f t="shared" si="38"/>
        <v>0</v>
      </c>
      <c r="FA54" s="13">
        <f t="shared" si="38"/>
        <v>0</v>
      </c>
      <c r="FB54" s="13">
        <f t="shared" si="38"/>
        <v>0</v>
      </c>
      <c r="FC54" s="13">
        <f t="shared" si="38"/>
        <v>0</v>
      </c>
      <c r="FD54" s="13">
        <f t="shared" si="36"/>
        <v>0</v>
      </c>
      <c r="FE54" s="13">
        <f t="shared" si="36"/>
        <v>0</v>
      </c>
      <c r="FF54" s="13">
        <f t="shared" si="36"/>
        <v>0</v>
      </c>
      <c r="FG54" s="13">
        <f t="shared" si="36"/>
        <v>0</v>
      </c>
      <c r="FH54" s="13">
        <f t="shared" si="41"/>
        <v>0</v>
      </c>
      <c r="FI54" s="13">
        <f t="shared" si="41"/>
        <v>0</v>
      </c>
      <c r="FJ54" s="13">
        <f t="shared" si="41"/>
        <v>0</v>
      </c>
      <c r="FK54" s="13">
        <f t="shared" si="41"/>
        <v>0</v>
      </c>
      <c r="FL54" s="13">
        <f t="shared" si="41"/>
        <v>0</v>
      </c>
      <c r="FM54" s="13">
        <f t="shared" si="41"/>
        <v>0</v>
      </c>
      <c r="FN54" s="13">
        <f t="shared" si="41"/>
        <v>0</v>
      </c>
      <c r="FO54" s="13">
        <f t="shared" si="41"/>
        <v>0</v>
      </c>
      <c r="FP54" s="13">
        <f t="shared" si="41"/>
        <v>0</v>
      </c>
      <c r="FQ54" s="13">
        <f t="shared" si="41"/>
        <v>0</v>
      </c>
      <c r="FR54" s="13">
        <f t="shared" si="41"/>
        <v>0</v>
      </c>
      <c r="FS54" s="13">
        <f t="shared" si="41"/>
        <v>0</v>
      </c>
      <c r="FT54" s="13">
        <f t="shared" si="41"/>
        <v>0</v>
      </c>
    </row>
    <row r="55" spans="1:176" ht="15" customHeight="1" x14ac:dyDescent="0.55000000000000004">
      <c r="A55" s="20" t="s">
        <v>123</v>
      </c>
      <c r="C55" s="13">
        <f t="shared" si="42"/>
        <v>0</v>
      </c>
      <c r="D55" s="13">
        <v>400</v>
      </c>
      <c r="E55" s="14">
        <v>0.1</v>
      </c>
      <c r="F55" s="13">
        <f t="shared" si="0"/>
        <v>440</v>
      </c>
      <c r="G55" s="13">
        <f t="shared" si="1"/>
        <v>0</v>
      </c>
      <c r="H55" s="15">
        <f>[1]Parameters!$N$2*F55</f>
        <v>8.8000000000000007</v>
      </c>
      <c r="I55" s="20" t="s">
        <v>116</v>
      </c>
      <c r="J55" s="20" t="s">
        <v>97</v>
      </c>
      <c r="K55" s="21" t="s">
        <v>80</v>
      </c>
      <c r="L55" t="s">
        <v>117</v>
      </c>
      <c r="M55" s="11">
        <v>42309</v>
      </c>
      <c r="N55" s="11">
        <f t="shared" si="8"/>
        <v>42430</v>
      </c>
      <c r="O55" t="s">
        <v>120</v>
      </c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>
        <f>'[1]Acquisition &amp; support costs'!AN34</f>
        <v>0</v>
      </c>
      <c r="AN55" s="22">
        <f>'[1]Acquisition &amp; support costs'!AO34</f>
        <v>0</v>
      </c>
      <c r="AO55" s="22">
        <f>'[1]Acquisition &amp; support costs'!AP34</f>
        <v>0</v>
      </c>
      <c r="AP55" s="22"/>
      <c r="AQ55" s="22"/>
      <c r="AR55" s="13">
        <f>'[1]Acquisition &amp; support costs'!AS34</f>
        <v>0</v>
      </c>
      <c r="AS55" s="13">
        <f>'[1]Acquisition &amp; support costs'!AT34</f>
        <v>0</v>
      </c>
      <c r="AT55" s="13">
        <f>'[1]Acquisition &amp; support costs'!AU34</f>
        <v>0</v>
      </c>
      <c r="AU55" s="13">
        <f>'[1]Acquisition &amp; support costs'!AV34</f>
        <v>0</v>
      </c>
      <c r="AV55" s="13">
        <f>'[1]Acquisition &amp; support costs'!AW34</f>
        <v>0</v>
      </c>
      <c r="AW55" s="13">
        <f>'[1]Acquisition &amp; support costs'!AX34</f>
        <v>0</v>
      </c>
      <c r="AX55" s="13">
        <f>'[1]Acquisition &amp; support costs'!AY34</f>
        <v>0</v>
      </c>
      <c r="AY55" s="13">
        <f>'[1]Acquisition &amp; support costs'!AZ34</f>
        <v>0</v>
      </c>
      <c r="AZ55" s="13">
        <f>'[1]Acquisition &amp; support costs'!BA34</f>
        <v>0</v>
      </c>
      <c r="BA55" s="13">
        <f>'[1]Acquisition &amp; support costs'!BB34</f>
        <v>0</v>
      </c>
      <c r="BB55" s="13">
        <f>'[1]Acquisition &amp; support costs'!BC34</f>
        <v>0</v>
      </c>
      <c r="BC55" s="13">
        <f>'[1]Acquisition &amp; support costs'!BD34</f>
        <v>0</v>
      </c>
      <c r="BD55" s="13">
        <f>'[1]Acquisition &amp; support costs'!BE34</f>
        <v>0</v>
      </c>
      <c r="BE55" s="13">
        <f>'[1]Acquisition &amp; support costs'!BF34</f>
        <v>0</v>
      </c>
      <c r="BF55" s="13">
        <f>'[1]Acquisition &amp; support costs'!BG34</f>
        <v>0</v>
      </c>
      <c r="BG55" s="13">
        <f>'[1]Acquisition &amp; support costs'!BH34</f>
        <v>0</v>
      </c>
      <c r="BH55" s="13">
        <f>'[1]Acquisition &amp; support costs'!BI34</f>
        <v>0</v>
      </c>
      <c r="BI55" s="13">
        <f>'[1]Acquisition &amp; support costs'!BJ34</f>
        <v>0</v>
      </c>
      <c r="BJ55" s="13">
        <f>'[1]Acquisition &amp; support costs'!BK34</f>
        <v>0</v>
      </c>
      <c r="BK55" s="13">
        <f>'[1]Acquisition &amp; support costs'!BL34</f>
        <v>0</v>
      </c>
      <c r="BL55" s="13">
        <f>'[1]Acquisition &amp; support costs'!BM34</f>
        <v>0</v>
      </c>
      <c r="BM55" s="13">
        <f>'[1]Acquisition &amp; support costs'!BN34</f>
        <v>0</v>
      </c>
      <c r="BN55" s="13">
        <f>'[1]Acquisition &amp; support costs'!BO34</f>
        <v>0</v>
      </c>
      <c r="BO55" s="13">
        <f>'[1]Acquisition &amp; support costs'!BP34</f>
        <v>0</v>
      </c>
      <c r="BP55" s="13">
        <f>'[1]Acquisition &amp; support costs'!BQ34</f>
        <v>0</v>
      </c>
      <c r="BQ55" s="13">
        <f>'[1]Acquisition &amp; support costs'!BR34</f>
        <v>0</v>
      </c>
      <c r="BR55" s="13">
        <f>'[1]Acquisition &amp; support costs'!BS34</f>
        <v>0</v>
      </c>
      <c r="BS55" s="13">
        <f>'[1]Acquisition &amp; support costs'!BT34</f>
        <v>0</v>
      </c>
      <c r="BT55" s="13">
        <f>'[1]Acquisition &amp; support costs'!BU34</f>
        <v>0</v>
      </c>
      <c r="BU55" s="13">
        <f>'[1]Acquisition &amp; support costs'!BV34</f>
        <v>0</v>
      </c>
      <c r="BV55" s="13">
        <f>'[1]Acquisition &amp; support costs'!BW34</f>
        <v>0</v>
      </c>
      <c r="BW55" s="13">
        <f>'[1]Acquisition &amp; support costs'!BX34</f>
        <v>0</v>
      </c>
      <c r="BX55" s="13">
        <f>'[1]Acquisition &amp; support costs'!BY34</f>
        <v>0</v>
      </c>
      <c r="BY55" s="13">
        <f>'[1]Acquisition &amp; support costs'!BZ34</f>
        <v>0</v>
      </c>
      <c r="BZ55" s="13">
        <f>'[1]Acquisition &amp; support costs'!CA34</f>
        <v>0</v>
      </c>
      <c r="CA55" s="13">
        <f>'[1]Acquisition &amp; support costs'!CB34</f>
        <v>0</v>
      </c>
      <c r="CB55" s="13">
        <f>'[1]Acquisition &amp; support costs'!CC34</f>
        <v>0</v>
      </c>
      <c r="CC55" s="13">
        <f>'[1]Acquisition &amp; support costs'!CD34</f>
        <v>0</v>
      </c>
      <c r="CD55" s="13">
        <f>'[1]Acquisition &amp; support costs'!CE34</f>
        <v>0</v>
      </c>
      <c r="CE55" s="13">
        <f>'[1]Acquisition &amp; support costs'!CF34</f>
        <v>0</v>
      </c>
      <c r="CF55" s="13">
        <f>'[1]Acquisition &amp; support costs'!CG34</f>
        <v>0</v>
      </c>
      <c r="CG55" s="13">
        <f>'[1]Acquisition &amp; support costs'!CH34</f>
        <v>0</v>
      </c>
      <c r="CH55" s="13">
        <f>'[1]Acquisition &amp; support costs'!CI34</f>
        <v>0</v>
      </c>
      <c r="CI55" s="13">
        <f>'[1]Acquisition &amp; support costs'!CJ34</f>
        <v>0</v>
      </c>
      <c r="CJ55" s="13">
        <f>'[1]Acquisition &amp; support costs'!CK34</f>
        <v>0</v>
      </c>
      <c r="CK55" s="13">
        <f>'[1]Acquisition &amp; support costs'!CL34</f>
        <v>0</v>
      </c>
      <c r="CL55" s="13">
        <f>'[1]Acquisition &amp; support costs'!CM34</f>
        <v>0</v>
      </c>
      <c r="CM55" s="13">
        <f>'[1]Acquisition &amp; support costs'!CN34</f>
        <v>0</v>
      </c>
      <c r="CN55" s="13">
        <f>'[1]Acquisition &amp; support costs'!CO34</f>
        <v>0</v>
      </c>
      <c r="CO55" s="13">
        <f>'[1]Acquisition &amp; support costs'!CP34</f>
        <v>0</v>
      </c>
      <c r="CP55" s="13">
        <f>'[1]Acquisition &amp; support costs'!CQ34</f>
        <v>0</v>
      </c>
      <c r="CQ55" s="13">
        <f>'[1]Acquisition &amp; support costs'!CR34</f>
        <v>0</v>
      </c>
      <c r="CR55" s="13">
        <f>'[1]Acquisition &amp; support costs'!CS34</f>
        <v>0</v>
      </c>
      <c r="CS55" s="13">
        <f>'[1]Acquisition &amp; support costs'!CT34</f>
        <v>0</v>
      </c>
      <c r="CT55">
        <f t="shared" si="43"/>
        <v>0</v>
      </c>
      <c r="CX55" s="13">
        <f t="shared" si="37"/>
        <v>0</v>
      </c>
      <c r="CY55" s="13">
        <f t="shared" si="37"/>
        <v>0</v>
      </c>
      <c r="CZ55" s="13">
        <f t="shared" si="37"/>
        <v>0</v>
      </c>
      <c r="DA55" s="13">
        <f t="shared" si="37"/>
        <v>0</v>
      </c>
      <c r="DB55" s="13">
        <f t="shared" si="37"/>
        <v>0</v>
      </c>
      <c r="DC55" s="13">
        <f t="shared" si="37"/>
        <v>0</v>
      </c>
      <c r="DD55" s="13">
        <f t="shared" si="37"/>
        <v>0</v>
      </c>
      <c r="DE55" s="13">
        <f t="shared" si="37"/>
        <v>0</v>
      </c>
      <c r="DF55" s="13">
        <f t="shared" si="37"/>
        <v>0</v>
      </c>
      <c r="DG55" s="13">
        <f t="shared" si="37"/>
        <v>0</v>
      </c>
      <c r="DH55" s="13">
        <f t="shared" si="37"/>
        <v>0</v>
      </c>
      <c r="DI55" s="13">
        <f t="shared" si="37"/>
        <v>0</v>
      </c>
      <c r="DJ55" s="13">
        <f t="shared" si="37"/>
        <v>0</v>
      </c>
      <c r="DK55" s="13">
        <f t="shared" si="37"/>
        <v>0</v>
      </c>
      <c r="DL55" s="13">
        <f t="shared" si="37"/>
        <v>0</v>
      </c>
      <c r="DM55" s="13">
        <f t="shared" si="34"/>
        <v>0</v>
      </c>
      <c r="DN55" s="13">
        <f t="shared" si="34"/>
        <v>0</v>
      </c>
      <c r="DO55" s="13">
        <f t="shared" si="34"/>
        <v>0</v>
      </c>
      <c r="DP55" s="13">
        <f t="shared" si="34"/>
        <v>0</v>
      </c>
      <c r="DQ55" s="13">
        <f t="shared" si="34"/>
        <v>0</v>
      </c>
      <c r="DR55" s="13">
        <f t="shared" si="34"/>
        <v>0</v>
      </c>
      <c r="DS55" s="13">
        <f t="shared" si="34"/>
        <v>0</v>
      </c>
      <c r="DT55" s="13">
        <f t="shared" si="34"/>
        <v>0</v>
      </c>
      <c r="DU55" s="13">
        <f t="shared" si="34"/>
        <v>0</v>
      </c>
      <c r="DV55" s="13">
        <f t="shared" si="34"/>
        <v>0</v>
      </c>
      <c r="DW55" s="13">
        <f t="shared" si="34"/>
        <v>0</v>
      </c>
      <c r="DX55" s="13">
        <f t="shared" si="34"/>
        <v>0</v>
      </c>
      <c r="DY55" s="13">
        <f t="shared" si="34"/>
        <v>0</v>
      </c>
      <c r="DZ55" s="13">
        <f t="shared" si="34"/>
        <v>0</v>
      </c>
      <c r="EA55" s="13">
        <f t="shared" si="34"/>
        <v>0</v>
      </c>
      <c r="EB55" s="13">
        <f t="shared" si="34"/>
        <v>0</v>
      </c>
      <c r="EC55" s="13">
        <f t="shared" si="35"/>
        <v>0</v>
      </c>
      <c r="ED55" s="13">
        <f t="shared" si="35"/>
        <v>0</v>
      </c>
      <c r="EE55" s="13">
        <f t="shared" si="35"/>
        <v>0</v>
      </c>
      <c r="EF55" s="13">
        <f t="shared" si="35"/>
        <v>0</v>
      </c>
      <c r="EG55" s="13">
        <f t="shared" si="35"/>
        <v>0</v>
      </c>
      <c r="EH55" s="13">
        <f t="shared" si="35"/>
        <v>0</v>
      </c>
      <c r="EI55" s="13">
        <f t="shared" si="35"/>
        <v>0</v>
      </c>
      <c r="EJ55" s="13">
        <f t="shared" si="35"/>
        <v>0</v>
      </c>
      <c r="EK55" s="13">
        <f t="shared" si="35"/>
        <v>0</v>
      </c>
      <c r="EL55" s="13">
        <f t="shared" si="35"/>
        <v>0</v>
      </c>
      <c r="EM55" s="13">
        <f t="shared" si="35"/>
        <v>0</v>
      </c>
      <c r="EN55" s="13">
        <f t="shared" si="35"/>
        <v>0</v>
      </c>
      <c r="EO55" s="13">
        <f t="shared" si="35"/>
        <v>0</v>
      </c>
      <c r="EP55" s="13">
        <f t="shared" si="35"/>
        <v>0</v>
      </c>
      <c r="EQ55" s="13">
        <f t="shared" si="35"/>
        <v>0</v>
      </c>
      <c r="ER55" s="13">
        <f t="shared" si="35"/>
        <v>0</v>
      </c>
      <c r="ES55" s="13">
        <f t="shared" si="40"/>
        <v>0</v>
      </c>
      <c r="ET55" s="13">
        <f t="shared" si="38"/>
        <v>0</v>
      </c>
      <c r="EU55" s="13">
        <f t="shared" si="38"/>
        <v>0</v>
      </c>
      <c r="EV55" s="13">
        <f t="shared" si="38"/>
        <v>0</v>
      </c>
      <c r="EW55" s="13">
        <f t="shared" si="38"/>
        <v>0</v>
      </c>
      <c r="EX55" s="13">
        <f t="shared" si="38"/>
        <v>0</v>
      </c>
      <c r="EY55" s="13">
        <f t="shared" si="38"/>
        <v>0</v>
      </c>
      <c r="EZ55" s="13">
        <f t="shared" si="38"/>
        <v>0</v>
      </c>
      <c r="FA55" s="13">
        <f t="shared" si="38"/>
        <v>0</v>
      </c>
      <c r="FB55" s="13">
        <f t="shared" si="38"/>
        <v>0</v>
      </c>
      <c r="FC55" s="13">
        <f t="shared" si="38"/>
        <v>0</v>
      </c>
      <c r="FD55" s="13">
        <f t="shared" si="36"/>
        <v>0</v>
      </c>
      <c r="FE55" s="13">
        <f t="shared" si="36"/>
        <v>0</v>
      </c>
      <c r="FF55" s="13">
        <f t="shared" si="36"/>
        <v>0</v>
      </c>
      <c r="FG55" s="13">
        <f t="shared" si="36"/>
        <v>0</v>
      </c>
      <c r="FH55" s="13">
        <f t="shared" si="41"/>
        <v>0</v>
      </c>
      <c r="FI55" s="13">
        <f t="shared" si="41"/>
        <v>0</v>
      </c>
      <c r="FJ55" s="13">
        <f t="shared" si="41"/>
        <v>0</v>
      </c>
      <c r="FK55" s="13">
        <f t="shared" si="41"/>
        <v>0</v>
      </c>
      <c r="FL55" s="13">
        <f t="shared" si="41"/>
        <v>0</v>
      </c>
      <c r="FM55" s="13">
        <f t="shared" si="41"/>
        <v>0</v>
      </c>
      <c r="FN55" s="13">
        <f t="shared" si="41"/>
        <v>0</v>
      </c>
      <c r="FO55" s="13">
        <f t="shared" si="41"/>
        <v>0</v>
      </c>
      <c r="FP55" s="13">
        <f t="shared" si="41"/>
        <v>0</v>
      </c>
      <c r="FQ55" s="13">
        <f t="shared" si="41"/>
        <v>0</v>
      </c>
      <c r="FR55" s="13">
        <f t="shared" si="41"/>
        <v>0</v>
      </c>
      <c r="FS55" s="13">
        <f t="shared" si="41"/>
        <v>0</v>
      </c>
      <c r="FT55" s="13">
        <f t="shared" si="41"/>
        <v>0</v>
      </c>
    </row>
    <row r="56" spans="1:176" ht="15" customHeight="1" x14ac:dyDescent="0.55000000000000004">
      <c r="A56" s="20" t="s">
        <v>124</v>
      </c>
      <c r="C56" s="13">
        <f t="shared" si="42"/>
        <v>1</v>
      </c>
      <c r="D56" s="13">
        <v>175</v>
      </c>
      <c r="E56" s="14">
        <f>[1]Parameters!$E$3</f>
        <v>0.17</v>
      </c>
      <c r="F56" s="13">
        <f t="shared" si="0"/>
        <v>204.75</v>
      </c>
      <c r="G56" s="13">
        <f t="shared" si="1"/>
        <v>204.75</v>
      </c>
      <c r="H56" s="15">
        <f>[1]Parameters!$N$2</f>
        <v>0.02</v>
      </c>
      <c r="I56" s="20" t="s">
        <v>116</v>
      </c>
      <c r="J56" s="20" t="s">
        <v>97</v>
      </c>
      <c r="K56" s="21" t="s">
        <v>80</v>
      </c>
      <c r="L56" t="s">
        <v>117</v>
      </c>
      <c r="M56" s="11">
        <v>42309</v>
      </c>
      <c r="N56" s="11">
        <f t="shared" si="8"/>
        <v>42430</v>
      </c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>
        <f>'[1]Acquisition &amp; support costs'!AN114</f>
        <v>0</v>
      </c>
      <c r="AN56" s="22">
        <f>'[1]Acquisition &amp; support costs'!AO114</f>
        <v>0</v>
      </c>
      <c r="AO56" s="22">
        <f>'[1]Acquisition &amp; support costs'!AP114</f>
        <v>0</v>
      </c>
      <c r="AP56" s="22">
        <v>1</v>
      </c>
      <c r="AQ56" s="22">
        <v>1</v>
      </c>
      <c r="AR56" s="13">
        <f>'[1]Acquisition &amp; support costs'!AS114</f>
        <v>0</v>
      </c>
      <c r="AS56" s="13">
        <f>'[1]Acquisition &amp; support costs'!AT114</f>
        <v>0</v>
      </c>
      <c r="AT56" s="13">
        <f>'[1]Acquisition &amp; support costs'!AU114</f>
        <v>0</v>
      </c>
      <c r="AU56" s="13">
        <f>'[1]Acquisition &amp; support costs'!AV114</f>
        <v>0</v>
      </c>
      <c r="AV56" s="13">
        <f>'[1]Acquisition &amp; support costs'!AW114</f>
        <v>0</v>
      </c>
      <c r="AW56" s="13">
        <f>'[1]Acquisition &amp; support costs'!AX114</f>
        <v>0</v>
      </c>
      <c r="AX56" s="13">
        <f>'[1]Acquisition &amp; support costs'!AY114</f>
        <v>0</v>
      </c>
      <c r="AY56" s="13">
        <f>'[1]Acquisition &amp; support costs'!AZ114</f>
        <v>0</v>
      </c>
      <c r="AZ56" s="13">
        <f>'[1]Acquisition &amp; support costs'!BA114</f>
        <v>0</v>
      </c>
      <c r="BA56" s="13">
        <f>'[1]Acquisition &amp; support costs'!BB114</f>
        <v>0</v>
      </c>
      <c r="BB56" s="13">
        <f>'[1]Acquisition &amp; support costs'!BC114</f>
        <v>0</v>
      </c>
      <c r="BC56" s="13">
        <f>'[1]Acquisition &amp; support costs'!BD114</f>
        <v>0</v>
      </c>
      <c r="BD56" s="13">
        <f>'[1]Acquisition &amp; support costs'!BE114</f>
        <v>0</v>
      </c>
      <c r="BE56" s="13">
        <f>'[1]Acquisition &amp; support costs'!BF114</f>
        <v>0</v>
      </c>
      <c r="BF56" s="13">
        <f>'[1]Acquisition &amp; support costs'!BG114</f>
        <v>0</v>
      </c>
      <c r="BG56" s="13">
        <f>'[1]Acquisition &amp; support costs'!BH114</f>
        <v>0</v>
      </c>
      <c r="BH56" s="13">
        <f>'[1]Acquisition &amp; support costs'!BI114</f>
        <v>0</v>
      </c>
      <c r="BI56" s="13">
        <f>'[1]Acquisition &amp; support costs'!BJ114</f>
        <v>0</v>
      </c>
      <c r="BJ56" s="13">
        <f>'[1]Acquisition &amp; support costs'!BK114</f>
        <v>0</v>
      </c>
      <c r="BK56" s="13">
        <f>'[1]Acquisition &amp; support costs'!BL114</f>
        <v>0</v>
      </c>
      <c r="BL56" s="13">
        <f>'[1]Acquisition &amp; support costs'!BM114</f>
        <v>0</v>
      </c>
      <c r="BM56" s="13">
        <f>'[1]Acquisition &amp; support costs'!BN114</f>
        <v>0</v>
      </c>
      <c r="BN56" s="13">
        <f>'[1]Acquisition &amp; support costs'!BO114</f>
        <v>0</v>
      </c>
      <c r="BO56" s="13">
        <f>'[1]Acquisition &amp; support costs'!BP114</f>
        <v>0</v>
      </c>
      <c r="BP56" s="13">
        <f>'[1]Acquisition &amp; support costs'!BQ114</f>
        <v>0</v>
      </c>
      <c r="BQ56" s="13">
        <f>'[1]Acquisition &amp; support costs'!BR114</f>
        <v>0</v>
      </c>
      <c r="BR56" s="13">
        <f>'[1]Acquisition &amp; support costs'!BS114</f>
        <v>0</v>
      </c>
      <c r="BS56" s="13">
        <f>'[1]Acquisition &amp; support costs'!BT114</f>
        <v>0</v>
      </c>
      <c r="BT56" s="13">
        <f>'[1]Acquisition &amp; support costs'!BU114</f>
        <v>0</v>
      </c>
      <c r="BU56" s="13">
        <f>'[1]Acquisition &amp; support costs'!BV114</f>
        <v>0</v>
      </c>
      <c r="BV56" s="13">
        <f>'[1]Acquisition &amp; support costs'!BW114</f>
        <v>0</v>
      </c>
      <c r="BW56" s="13">
        <f>'[1]Acquisition &amp; support costs'!BX114</f>
        <v>0</v>
      </c>
      <c r="BX56" s="13">
        <f>'[1]Acquisition &amp; support costs'!BY114</f>
        <v>0</v>
      </c>
      <c r="BY56" s="13">
        <f>'[1]Acquisition &amp; support costs'!BZ114</f>
        <v>0</v>
      </c>
      <c r="BZ56" s="13">
        <f>'[1]Acquisition &amp; support costs'!CA114</f>
        <v>0</v>
      </c>
      <c r="CA56" s="13">
        <f>'[1]Acquisition &amp; support costs'!CB114</f>
        <v>0</v>
      </c>
      <c r="CB56" s="13">
        <f>'[1]Acquisition &amp; support costs'!CC114</f>
        <v>0</v>
      </c>
      <c r="CC56" s="13">
        <f>'[1]Acquisition &amp; support costs'!CD114</f>
        <v>0</v>
      </c>
      <c r="CD56" s="13">
        <f>'[1]Acquisition &amp; support costs'!CE114</f>
        <v>0</v>
      </c>
      <c r="CE56" s="13">
        <f>'[1]Acquisition &amp; support costs'!CF114</f>
        <v>0</v>
      </c>
      <c r="CF56" s="13">
        <f>'[1]Acquisition &amp; support costs'!CG114</f>
        <v>0</v>
      </c>
      <c r="CG56" s="13">
        <f>'[1]Acquisition &amp; support costs'!CH114</f>
        <v>0</v>
      </c>
      <c r="CH56" s="13">
        <f>'[1]Acquisition &amp; support costs'!CI114</f>
        <v>0</v>
      </c>
      <c r="CI56" s="13">
        <f>'[1]Acquisition &amp; support costs'!CJ114</f>
        <v>0</v>
      </c>
      <c r="CJ56" s="13">
        <f>'[1]Acquisition &amp; support costs'!CK114</f>
        <v>0</v>
      </c>
      <c r="CK56" s="13">
        <f>'[1]Acquisition &amp; support costs'!CL114</f>
        <v>0</v>
      </c>
      <c r="CL56" s="13">
        <f>'[1]Acquisition &amp; support costs'!CM114</f>
        <v>0</v>
      </c>
      <c r="CM56" s="13">
        <f>'[1]Acquisition &amp; support costs'!CN114</f>
        <v>0</v>
      </c>
      <c r="CN56" s="13">
        <f>'[1]Acquisition &amp; support costs'!CO114</f>
        <v>0</v>
      </c>
      <c r="CO56" s="13">
        <f>'[1]Acquisition &amp; support costs'!CP114</f>
        <v>0</v>
      </c>
      <c r="CP56" s="13">
        <f>'[1]Acquisition &amp; support costs'!CQ114</f>
        <v>0</v>
      </c>
      <c r="CQ56" s="13">
        <f>'[1]Acquisition &amp; support costs'!CR114</f>
        <v>0</v>
      </c>
      <c r="CR56" s="13">
        <f>'[1]Acquisition &amp; support costs'!CS114</f>
        <v>0</v>
      </c>
      <c r="CS56" s="13">
        <f>'[1]Acquisition &amp; support costs'!CT114</f>
        <v>0</v>
      </c>
      <c r="CT56">
        <f t="shared" si="43"/>
        <v>0</v>
      </c>
      <c r="CX56" s="13">
        <f t="shared" si="37"/>
        <v>0</v>
      </c>
      <c r="CY56" s="13">
        <f t="shared" si="37"/>
        <v>0</v>
      </c>
      <c r="CZ56" s="13">
        <f t="shared" si="37"/>
        <v>0</v>
      </c>
      <c r="DA56" s="13">
        <f t="shared" si="37"/>
        <v>0</v>
      </c>
      <c r="DB56" s="13">
        <f t="shared" si="37"/>
        <v>0</v>
      </c>
      <c r="DC56" s="13">
        <f t="shared" si="37"/>
        <v>0</v>
      </c>
      <c r="DD56" s="13">
        <f t="shared" si="37"/>
        <v>0</v>
      </c>
      <c r="DE56" s="13">
        <f t="shared" si="37"/>
        <v>0</v>
      </c>
      <c r="DF56" s="13">
        <f t="shared" si="37"/>
        <v>0</v>
      </c>
      <c r="DG56" s="13">
        <f t="shared" si="37"/>
        <v>0</v>
      </c>
      <c r="DH56" s="13">
        <f t="shared" si="37"/>
        <v>0</v>
      </c>
      <c r="DI56" s="13">
        <f t="shared" si="37"/>
        <v>0</v>
      </c>
      <c r="DJ56" s="13">
        <f t="shared" si="37"/>
        <v>0</v>
      </c>
      <c r="DK56" s="13">
        <f t="shared" si="37"/>
        <v>0</v>
      </c>
      <c r="DL56" s="13">
        <f t="shared" si="37"/>
        <v>0</v>
      </c>
      <c r="DM56" s="13">
        <f t="shared" si="34"/>
        <v>0</v>
      </c>
      <c r="DN56" s="13">
        <f t="shared" si="34"/>
        <v>0</v>
      </c>
      <c r="DO56" s="13">
        <f t="shared" si="34"/>
        <v>0</v>
      </c>
      <c r="DP56" s="13">
        <f t="shared" si="34"/>
        <v>204.77</v>
      </c>
      <c r="DQ56" s="13">
        <f t="shared" si="34"/>
        <v>204.77</v>
      </c>
      <c r="DR56" s="13">
        <f t="shared" si="34"/>
        <v>0</v>
      </c>
      <c r="DS56" s="13">
        <f t="shared" si="34"/>
        <v>0</v>
      </c>
      <c r="DT56" s="13">
        <f t="shared" si="34"/>
        <v>0</v>
      </c>
      <c r="DU56" s="13">
        <f t="shared" si="34"/>
        <v>0</v>
      </c>
      <c r="DV56" s="13">
        <f t="shared" si="34"/>
        <v>0</v>
      </c>
      <c r="DW56" s="13">
        <f t="shared" si="34"/>
        <v>0</v>
      </c>
      <c r="DX56" s="13">
        <f t="shared" si="34"/>
        <v>0</v>
      </c>
      <c r="DY56" s="13">
        <f t="shared" si="34"/>
        <v>0</v>
      </c>
      <c r="DZ56" s="13">
        <f t="shared" si="34"/>
        <v>0</v>
      </c>
      <c r="EA56" s="13">
        <f t="shared" si="34"/>
        <v>0</v>
      </c>
      <c r="EB56" s="13">
        <f t="shared" si="34"/>
        <v>0</v>
      </c>
      <c r="EC56" s="13">
        <f t="shared" si="35"/>
        <v>0</v>
      </c>
      <c r="ED56" s="13">
        <f t="shared" si="35"/>
        <v>0</v>
      </c>
      <c r="EE56" s="13">
        <f t="shared" si="35"/>
        <v>0</v>
      </c>
      <c r="EF56" s="13">
        <f t="shared" si="35"/>
        <v>0</v>
      </c>
      <c r="EG56" s="13">
        <f t="shared" si="35"/>
        <v>0</v>
      </c>
      <c r="EH56" s="13">
        <f t="shared" si="35"/>
        <v>0</v>
      </c>
      <c r="EI56" s="13">
        <f t="shared" si="35"/>
        <v>0</v>
      </c>
      <c r="EJ56" s="13">
        <f t="shared" si="35"/>
        <v>0</v>
      </c>
      <c r="EK56" s="13">
        <f t="shared" si="35"/>
        <v>0</v>
      </c>
      <c r="EL56" s="13">
        <f t="shared" si="35"/>
        <v>0</v>
      </c>
      <c r="EM56" s="13">
        <f t="shared" si="35"/>
        <v>0</v>
      </c>
      <c r="EN56" s="13">
        <f t="shared" si="35"/>
        <v>0</v>
      </c>
      <c r="EO56" s="13">
        <f t="shared" si="35"/>
        <v>0</v>
      </c>
      <c r="EP56" s="13">
        <f t="shared" si="35"/>
        <v>0</v>
      </c>
      <c r="EQ56" s="13">
        <f t="shared" si="35"/>
        <v>0</v>
      </c>
      <c r="ER56" s="13">
        <f t="shared" si="35"/>
        <v>0</v>
      </c>
      <c r="ES56" s="13">
        <f t="shared" si="40"/>
        <v>0</v>
      </c>
      <c r="ET56" s="13">
        <f t="shared" si="38"/>
        <v>0</v>
      </c>
      <c r="EU56" s="13">
        <f t="shared" si="38"/>
        <v>0</v>
      </c>
      <c r="EV56" s="13">
        <f t="shared" si="38"/>
        <v>0</v>
      </c>
      <c r="EW56" s="13">
        <f t="shared" si="38"/>
        <v>0</v>
      </c>
      <c r="EX56" s="13">
        <f t="shared" si="38"/>
        <v>0</v>
      </c>
      <c r="EY56" s="13">
        <f t="shared" si="38"/>
        <v>0</v>
      </c>
      <c r="EZ56" s="13">
        <f t="shared" si="38"/>
        <v>0</v>
      </c>
      <c r="FA56" s="13">
        <f t="shared" si="38"/>
        <v>0</v>
      </c>
      <c r="FB56" s="13">
        <f t="shared" si="38"/>
        <v>0</v>
      </c>
      <c r="FC56" s="13">
        <f t="shared" si="38"/>
        <v>0</v>
      </c>
      <c r="FD56" s="13">
        <f t="shared" si="36"/>
        <v>0</v>
      </c>
      <c r="FE56" s="13">
        <f t="shared" si="36"/>
        <v>0</v>
      </c>
      <c r="FF56" s="13">
        <f t="shared" si="36"/>
        <v>0</v>
      </c>
      <c r="FG56" s="13">
        <f t="shared" si="36"/>
        <v>0</v>
      </c>
      <c r="FH56" s="13">
        <f t="shared" si="41"/>
        <v>0</v>
      </c>
      <c r="FI56" s="13">
        <f t="shared" si="41"/>
        <v>0</v>
      </c>
      <c r="FJ56" s="13">
        <f t="shared" si="41"/>
        <v>0</v>
      </c>
      <c r="FK56" s="13">
        <f t="shared" si="41"/>
        <v>0</v>
      </c>
      <c r="FL56" s="13">
        <f t="shared" si="41"/>
        <v>0</v>
      </c>
      <c r="FM56" s="13">
        <f t="shared" si="41"/>
        <v>0</v>
      </c>
      <c r="FN56" s="13">
        <f t="shared" si="41"/>
        <v>0</v>
      </c>
      <c r="FO56" s="13">
        <f t="shared" si="41"/>
        <v>0</v>
      </c>
      <c r="FP56" s="13">
        <f t="shared" si="41"/>
        <v>0</v>
      </c>
      <c r="FQ56" s="13">
        <f t="shared" si="41"/>
        <v>0</v>
      </c>
      <c r="FR56" s="13">
        <f t="shared" si="41"/>
        <v>0</v>
      </c>
      <c r="FS56" s="13">
        <f t="shared" si="41"/>
        <v>0</v>
      </c>
      <c r="FT56" s="13">
        <f t="shared" si="41"/>
        <v>0</v>
      </c>
    </row>
    <row r="57" spans="1:176" ht="15" customHeight="1" x14ac:dyDescent="0.55000000000000004">
      <c r="A57" s="20" t="s">
        <v>125</v>
      </c>
      <c r="C57" s="13">
        <f t="shared" si="42"/>
        <v>0</v>
      </c>
      <c r="D57" s="13">
        <v>1100</v>
      </c>
      <c r="E57" s="14">
        <f>[1]Parameters!$E$3</f>
        <v>0.17</v>
      </c>
      <c r="F57" s="13">
        <f t="shared" si="0"/>
        <v>1287</v>
      </c>
      <c r="G57" s="13">
        <f t="shared" si="1"/>
        <v>0</v>
      </c>
      <c r="H57" s="15">
        <f>[1]Parameters!$N$2</f>
        <v>0.02</v>
      </c>
      <c r="I57" s="20" t="s">
        <v>116</v>
      </c>
      <c r="J57" s="20" t="s">
        <v>97</v>
      </c>
      <c r="K57" s="21" t="s">
        <v>80</v>
      </c>
      <c r="L57" t="s">
        <v>117</v>
      </c>
      <c r="M57" s="11">
        <v>42309</v>
      </c>
      <c r="N57" s="11">
        <f t="shared" si="8"/>
        <v>42430</v>
      </c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>
        <f>'[1]Acquisition &amp; support costs'!AN115</f>
        <v>0</v>
      </c>
      <c r="AN57" s="22">
        <f>'[1]Acquisition &amp; support costs'!AO115</f>
        <v>0</v>
      </c>
      <c r="AO57" s="22">
        <f>'[1]Acquisition &amp; support costs'!AP115</f>
        <v>0</v>
      </c>
      <c r="AP57" s="22"/>
      <c r="AQ57" s="22"/>
      <c r="AR57" s="13">
        <f>'[1]Acquisition &amp; support costs'!AS115</f>
        <v>0</v>
      </c>
      <c r="AS57" s="13">
        <f>'[1]Acquisition &amp; support costs'!AT115</f>
        <v>0</v>
      </c>
      <c r="AT57" s="13">
        <f>'[1]Acquisition &amp; support costs'!AU115</f>
        <v>0</v>
      </c>
      <c r="AU57" s="13">
        <f>'[1]Acquisition &amp; support costs'!AV115</f>
        <v>0</v>
      </c>
      <c r="AV57" s="13">
        <f>'[1]Acquisition &amp; support costs'!AW115</f>
        <v>0</v>
      </c>
      <c r="AW57" s="13">
        <f>'[1]Acquisition &amp; support costs'!AX115</f>
        <v>0</v>
      </c>
      <c r="AX57" s="13">
        <f>'[1]Acquisition &amp; support costs'!AY115</f>
        <v>0</v>
      </c>
      <c r="AY57" s="13">
        <f>'[1]Acquisition &amp; support costs'!AZ115</f>
        <v>0</v>
      </c>
      <c r="AZ57" s="13">
        <f>'[1]Acquisition &amp; support costs'!BA115</f>
        <v>0</v>
      </c>
      <c r="BA57" s="13">
        <f>'[1]Acquisition &amp; support costs'!BB115</f>
        <v>0</v>
      </c>
      <c r="BB57" s="13">
        <f>'[1]Acquisition &amp; support costs'!BC115</f>
        <v>0</v>
      </c>
      <c r="BC57" s="13">
        <f>'[1]Acquisition &amp; support costs'!BD115</f>
        <v>0</v>
      </c>
      <c r="BD57" s="13">
        <f>'[1]Acquisition &amp; support costs'!BE115</f>
        <v>0</v>
      </c>
      <c r="BE57" s="13">
        <f>'[1]Acquisition &amp; support costs'!BF115</f>
        <v>0</v>
      </c>
      <c r="BF57" s="13">
        <f>'[1]Acquisition &amp; support costs'!BG115</f>
        <v>0</v>
      </c>
      <c r="BG57" s="13">
        <f>'[1]Acquisition &amp; support costs'!BH115</f>
        <v>0</v>
      </c>
      <c r="BH57" s="13">
        <f>'[1]Acquisition &amp; support costs'!BI115</f>
        <v>0</v>
      </c>
      <c r="BI57" s="13">
        <f>'[1]Acquisition &amp; support costs'!BJ115</f>
        <v>0</v>
      </c>
      <c r="BJ57" s="13">
        <f>'[1]Acquisition &amp; support costs'!BK115</f>
        <v>0</v>
      </c>
      <c r="BK57" s="13">
        <f>'[1]Acquisition &amp; support costs'!BL115</f>
        <v>0</v>
      </c>
      <c r="BL57" s="13">
        <f>'[1]Acquisition &amp; support costs'!BM115</f>
        <v>0</v>
      </c>
      <c r="BM57" s="13">
        <f>'[1]Acquisition &amp; support costs'!BN115</f>
        <v>0</v>
      </c>
      <c r="BN57" s="13">
        <f>'[1]Acquisition &amp; support costs'!BO115</f>
        <v>0</v>
      </c>
      <c r="BO57" s="13">
        <f>'[1]Acquisition &amp; support costs'!BP115</f>
        <v>0</v>
      </c>
      <c r="BP57" s="13">
        <f>'[1]Acquisition &amp; support costs'!BQ115</f>
        <v>0</v>
      </c>
      <c r="BQ57" s="13">
        <f>'[1]Acquisition &amp; support costs'!BR115</f>
        <v>0</v>
      </c>
      <c r="BR57" s="13">
        <f>'[1]Acquisition &amp; support costs'!BS115</f>
        <v>0</v>
      </c>
      <c r="BS57" s="13">
        <f>'[1]Acquisition &amp; support costs'!BT115</f>
        <v>0</v>
      </c>
      <c r="BT57" s="13">
        <f>'[1]Acquisition &amp; support costs'!BU115</f>
        <v>0</v>
      </c>
      <c r="BU57" s="13">
        <f>'[1]Acquisition &amp; support costs'!BV115</f>
        <v>0</v>
      </c>
      <c r="BV57" s="13">
        <f>'[1]Acquisition &amp; support costs'!BW115</f>
        <v>0</v>
      </c>
      <c r="BW57" s="13">
        <f>'[1]Acquisition &amp; support costs'!BX115</f>
        <v>0</v>
      </c>
      <c r="BX57" s="13">
        <f>'[1]Acquisition &amp; support costs'!BY115</f>
        <v>0</v>
      </c>
      <c r="BY57" s="13">
        <f>'[1]Acquisition &amp; support costs'!BZ115</f>
        <v>0</v>
      </c>
      <c r="BZ57" s="13">
        <f>'[1]Acquisition &amp; support costs'!CA115</f>
        <v>0</v>
      </c>
      <c r="CA57" s="13">
        <f>'[1]Acquisition &amp; support costs'!CB115</f>
        <v>0</v>
      </c>
      <c r="CB57" s="13">
        <f>'[1]Acquisition &amp; support costs'!CC115</f>
        <v>0</v>
      </c>
      <c r="CC57" s="13">
        <f>'[1]Acquisition &amp; support costs'!CD115</f>
        <v>0</v>
      </c>
      <c r="CD57" s="13">
        <f>'[1]Acquisition &amp; support costs'!CE115</f>
        <v>0</v>
      </c>
      <c r="CE57" s="13">
        <f>'[1]Acquisition &amp; support costs'!CF115</f>
        <v>0</v>
      </c>
      <c r="CF57" s="13">
        <f>'[1]Acquisition &amp; support costs'!CG115</f>
        <v>0</v>
      </c>
      <c r="CG57" s="13">
        <f>'[1]Acquisition &amp; support costs'!CH115</f>
        <v>0</v>
      </c>
      <c r="CH57" s="13">
        <f>'[1]Acquisition &amp; support costs'!CI115</f>
        <v>0</v>
      </c>
      <c r="CI57" s="13">
        <f>'[1]Acquisition &amp; support costs'!CJ115</f>
        <v>0</v>
      </c>
      <c r="CJ57" s="13">
        <f>'[1]Acquisition &amp; support costs'!CK115</f>
        <v>0</v>
      </c>
      <c r="CK57" s="13">
        <f>'[1]Acquisition &amp; support costs'!CL115</f>
        <v>0</v>
      </c>
      <c r="CL57" s="13">
        <f>'[1]Acquisition &amp; support costs'!CM115</f>
        <v>0</v>
      </c>
      <c r="CM57" s="13">
        <f>'[1]Acquisition &amp; support costs'!CN115</f>
        <v>0</v>
      </c>
      <c r="CN57" s="13">
        <f>'[1]Acquisition &amp; support costs'!CO115</f>
        <v>0</v>
      </c>
      <c r="CO57" s="13">
        <f>'[1]Acquisition &amp; support costs'!CP115</f>
        <v>0</v>
      </c>
      <c r="CP57" s="13">
        <f>'[1]Acquisition &amp; support costs'!CQ115</f>
        <v>0</v>
      </c>
      <c r="CQ57" s="13">
        <f>'[1]Acquisition &amp; support costs'!CR115</f>
        <v>0</v>
      </c>
      <c r="CR57" s="13">
        <f>'[1]Acquisition &amp; support costs'!CS115</f>
        <v>0</v>
      </c>
      <c r="CS57" s="13">
        <f>'[1]Acquisition &amp; support costs'!CT115</f>
        <v>0</v>
      </c>
      <c r="CT57">
        <f t="shared" si="43"/>
        <v>0</v>
      </c>
      <c r="CX57" s="13">
        <f t="shared" si="37"/>
        <v>0</v>
      </c>
      <c r="CY57" s="13">
        <f t="shared" si="37"/>
        <v>0</v>
      </c>
      <c r="CZ57" s="13">
        <f t="shared" si="37"/>
        <v>0</v>
      </c>
      <c r="DA57" s="13">
        <f t="shared" si="37"/>
        <v>0</v>
      </c>
      <c r="DB57" s="13">
        <f t="shared" si="37"/>
        <v>0</v>
      </c>
      <c r="DC57" s="13">
        <f t="shared" si="37"/>
        <v>0</v>
      </c>
      <c r="DD57" s="13">
        <f t="shared" si="37"/>
        <v>0</v>
      </c>
      <c r="DE57" s="13">
        <f t="shared" si="37"/>
        <v>0</v>
      </c>
      <c r="DF57" s="13">
        <f t="shared" si="37"/>
        <v>0</v>
      </c>
      <c r="DG57" s="13">
        <f t="shared" si="37"/>
        <v>0</v>
      </c>
      <c r="DH57" s="13">
        <f t="shared" si="37"/>
        <v>0</v>
      </c>
      <c r="DI57" s="13">
        <f t="shared" si="37"/>
        <v>0</v>
      </c>
      <c r="DJ57" s="13">
        <f t="shared" si="37"/>
        <v>0</v>
      </c>
      <c r="DK57" s="13">
        <f t="shared" si="37"/>
        <v>0</v>
      </c>
      <c r="DL57" s="13">
        <f t="shared" si="37"/>
        <v>0</v>
      </c>
      <c r="DM57" s="13">
        <f t="shared" si="34"/>
        <v>0</v>
      </c>
      <c r="DN57" s="13">
        <f t="shared" si="34"/>
        <v>0</v>
      </c>
      <c r="DO57" s="13">
        <f t="shared" si="34"/>
        <v>0</v>
      </c>
      <c r="DP57" s="13">
        <f t="shared" si="34"/>
        <v>0</v>
      </c>
      <c r="DQ57" s="13">
        <f t="shared" si="34"/>
        <v>0</v>
      </c>
      <c r="DR57" s="13">
        <f t="shared" si="34"/>
        <v>0</v>
      </c>
      <c r="DS57" s="13">
        <f t="shared" si="34"/>
        <v>0</v>
      </c>
      <c r="DT57" s="13">
        <f t="shared" si="34"/>
        <v>0</v>
      </c>
      <c r="DU57" s="13">
        <f t="shared" si="34"/>
        <v>0</v>
      </c>
      <c r="DV57" s="13">
        <f t="shared" si="34"/>
        <v>0</v>
      </c>
      <c r="DW57" s="13">
        <f t="shared" si="34"/>
        <v>0</v>
      </c>
      <c r="DX57" s="13">
        <f t="shared" si="34"/>
        <v>0</v>
      </c>
      <c r="DY57" s="13">
        <f t="shared" si="34"/>
        <v>0</v>
      </c>
      <c r="DZ57" s="13">
        <f t="shared" si="34"/>
        <v>0</v>
      </c>
      <c r="EA57" s="13">
        <f t="shared" si="34"/>
        <v>0</v>
      </c>
      <c r="EB57" s="13">
        <f t="shared" si="34"/>
        <v>0</v>
      </c>
      <c r="EC57" s="13">
        <f t="shared" si="35"/>
        <v>0</v>
      </c>
      <c r="ED57" s="13">
        <f t="shared" si="35"/>
        <v>0</v>
      </c>
      <c r="EE57" s="13">
        <f t="shared" si="35"/>
        <v>0</v>
      </c>
      <c r="EF57" s="13">
        <f t="shared" si="35"/>
        <v>0</v>
      </c>
      <c r="EG57" s="13">
        <f t="shared" si="35"/>
        <v>0</v>
      </c>
      <c r="EH57" s="13">
        <f t="shared" si="35"/>
        <v>0</v>
      </c>
      <c r="EI57" s="13">
        <f t="shared" si="35"/>
        <v>0</v>
      </c>
      <c r="EJ57" s="13">
        <f t="shared" si="35"/>
        <v>0</v>
      </c>
      <c r="EK57" s="13">
        <f t="shared" si="35"/>
        <v>0</v>
      </c>
      <c r="EL57" s="13">
        <f t="shared" si="35"/>
        <v>0</v>
      </c>
      <c r="EM57" s="13">
        <f t="shared" si="35"/>
        <v>0</v>
      </c>
      <c r="EN57" s="13">
        <f t="shared" si="35"/>
        <v>0</v>
      </c>
      <c r="EO57" s="13">
        <f t="shared" si="35"/>
        <v>0</v>
      </c>
      <c r="EP57" s="13">
        <f t="shared" si="35"/>
        <v>0</v>
      </c>
      <c r="EQ57" s="13">
        <f t="shared" si="35"/>
        <v>0</v>
      </c>
      <c r="ER57" s="13">
        <f t="shared" si="35"/>
        <v>0</v>
      </c>
      <c r="ES57" s="13">
        <f t="shared" si="40"/>
        <v>0</v>
      </c>
      <c r="ET57" s="13">
        <f t="shared" si="38"/>
        <v>0</v>
      </c>
      <c r="EU57" s="13">
        <f t="shared" si="38"/>
        <v>0</v>
      </c>
      <c r="EV57" s="13">
        <f t="shared" si="38"/>
        <v>0</v>
      </c>
      <c r="EW57" s="13">
        <f t="shared" si="38"/>
        <v>0</v>
      </c>
      <c r="EX57" s="13">
        <f t="shared" si="38"/>
        <v>0</v>
      </c>
      <c r="EY57" s="13">
        <f t="shared" si="38"/>
        <v>0</v>
      </c>
      <c r="EZ57" s="13">
        <f t="shared" si="38"/>
        <v>0</v>
      </c>
      <c r="FA57" s="13">
        <f t="shared" si="38"/>
        <v>0</v>
      </c>
      <c r="FB57" s="13">
        <f t="shared" si="38"/>
        <v>0</v>
      </c>
      <c r="FC57" s="13">
        <f t="shared" si="38"/>
        <v>0</v>
      </c>
      <c r="FD57" s="13">
        <f t="shared" si="36"/>
        <v>0</v>
      </c>
      <c r="FE57" s="13">
        <f t="shared" si="36"/>
        <v>0</v>
      </c>
      <c r="FF57" s="13">
        <f t="shared" si="36"/>
        <v>0</v>
      </c>
      <c r="FG57" s="13">
        <f t="shared" si="36"/>
        <v>0</v>
      </c>
      <c r="FH57" s="13">
        <f t="shared" si="41"/>
        <v>0</v>
      </c>
      <c r="FI57" s="13">
        <f t="shared" si="41"/>
        <v>0</v>
      </c>
      <c r="FJ57" s="13">
        <f t="shared" si="41"/>
        <v>0</v>
      </c>
      <c r="FK57" s="13">
        <f t="shared" si="41"/>
        <v>0</v>
      </c>
      <c r="FL57" s="13">
        <f t="shared" si="41"/>
        <v>0</v>
      </c>
      <c r="FM57" s="13">
        <f t="shared" si="41"/>
        <v>0</v>
      </c>
      <c r="FN57" s="13">
        <f t="shared" si="41"/>
        <v>0</v>
      </c>
      <c r="FO57" s="13">
        <f t="shared" si="41"/>
        <v>0</v>
      </c>
      <c r="FP57" s="13">
        <f t="shared" si="41"/>
        <v>0</v>
      </c>
      <c r="FQ57" s="13">
        <f t="shared" si="41"/>
        <v>0</v>
      </c>
      <c r="FR57" s="13">
        <f t="shared" si="41"/>
        <v>0</v>
      </c>
      <c r="FS57" s="13">
        <f t="shared" si="41"/>
        <v>0</v>
      </c>
      <c r="FT57" s="13">
        <f t="shared" si="41"/>
        <v>0</v>
      </c>
    </row>
    <row r="58" spans="1:176" ht="15" customHeight="1" x14ac:dyDescent="0.55000000000000004">
      <c r="A58" s="20" t="s">
        <v>126</v>
      </c>
      <c r="C58" s="13">
        <f t="shared" si="42"/>
        <v>0</v>
      </c>
      <c r="D58" s="13">
        <v>1500</v>
      </c>
      <c r="E58" s="14">
        <f>[1]Parameters!$E$3</f>
        <v>0.17</v>
      </c>
      <c r="F58" s="13">
        <f t="shared" si="0"/>
        <v>1755</v>
      </c>
      <c r="G58" s="13">
        <f t="shared" si="1"/>
        <v>0</v>
      </c>
      <c r="H58" s="15">
        <f>[1]Parameters!$N$2</f>
        <v>0.02</v>
      </c>
      <c r="I58" s="20" t="s">
        <v>116</v>
      </c>
      <c r="J58" s="20" t="s">
        <v>97</v>
      </c>
      <c r="K58" s="21" t="s">
        <v>80</v>
      </c>
      <c r="L58" t="s">
        <v>117</v>
      </c>
      <c r="M58" s="11">
        <v>42309</v>
      </c>
      <c r="N58" s="11">
        <f t="shared" si="8"/>
        <v>42430</v>
      </c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>
        <f>'[1]Acquisition &amp; support costs'!AN116</f>
        <v>0</v>
      </c>
      <c r="AN58" s="22">
        <f>'[1]Acquisition &amp; support costs'!AO116</f>
        <v>0</v>
      </c>
      <c r="AO58" s="22">
        <f>'[1]Acquisition &amp; support costs'!AP116</f>
        <v>0</v>
      </c>
      <c r="AP58" s="22"/>
      <c r="AQ58" s="22"/>
      <c r="AR58" s="13">
        <f>'[1]Acquisition &amp; support costs'!AS116</f>
        <v>0</v>
      </c>
      <c r="AS58" s="13">
        <f>'[1]Acquisition &amp; support costs'!AT116</f>
        <v>0</v>
      </c>
      <c r="AT58" s="13">
        <f>'[1]Acquisition &amp; support costs'!AU116</f>
        <v>0</v>
      </c>
      <c r="AU58" s="13">
        <f>'[1]Acquisition &amp; support costs'!AV116</f>
        <v>0</v>
      </c>
      <c r="AV58" s="13">
        <f>'[1]Acquisition &amp; support costs'!AW116</f>
        <v>0</v>
      </c>
      <c r="AW58" s="13">
        <f>'[1]Acquisition &amp; support costs'!AX116</f>
        <v>0</v>
      </c>
      <c r="AX58" s="13">
        <f>'[1]Acquisition &amp; support costs'!AY116</f>
        <v>0</v>
      </c>
      <c r="AY58" s="13">
        <f>'[1]Acquisition &amp; support costs'!AZ116</f>
        <v>0</v>
      </c>
      <c r="AZ58" s="13">
        <f>'[1]Acquisition &amp; support costs'!BA116</f>
        <v>0</v>
      </c>
      <c r="BA58" s="13">
        <f>'[1]Acquisition &amp; support costs'!BB116</f>
        <v>0</v>
      </c>
      <c r="BB58" s="13">
        <f>'[1]Acquisition &amp; support costs'!BC116</f>
        <v>0</v>
      </c>
      <c r="BC58" s="13">
        <f>'[1]Acquisition &amp; support costs'!BD116</f>
        <v>0</v>
      </c>
      <c r="BD58" s="13">
        <f>'[1]Acquisition &amp; support costs'!BE116</f>
        <v>0</v>
      </c>
      <c r="BE58" s="13">
        <f>'[1]Acquisition &amp; support costs'!BF116</f>
        <v>0</v>
      </c>
      <c r="BF58" s="13">
        <f>'[1]Acquisition &amp; support costs'!BG116</f>
        <v>0</v>
      </c>
      <c r="BG58" s="13">
        <f>'[1]Acquisition &amp; support costs'!BH116</f>
        <v>0</v>
      </c>
      <c r="BH58" s="13">
        <f>'[1]Acquisition &amp; support costs'!BI116</f>
        <v>0</v>
      </c>
      <c r="BI58" s="13">
        <f>'[1]Acquisition &amp; support costs'!BJ116</f>
        <v>0</v>
      </c>
      <c r="BJ58" s="13">
        <f>'[1]Acquisition &amp; support costs'!BK116</f>
        <v>0</v>
      </c>
      <c r="BK58" s="13">
        <f>'[1]Acquisition &amp; support costs'!BL116</f>
        <v>0</v>
      </c>
      <c r="BL58" s="13">
        <f>'[1]Acquisition &amp; support costs'!BM116</f>
        <v>0</v>
      </c>
      <c r="BM58" s="13">
        <f>'[1]Acquisition &amp; support costs'!BN116</f>
        <v>0</v>
      </c>
      <c r="BN58" s="13">
        <f>'[1]Acquisition &amp; support costs'!BO116</f>
        <v>0</v>
      </c>
      <c r="BO58" s="13">
        <f>'[1]Acquisition &amp; support costs'!BP116</f>
        <v>0</v>
      </c>
      <c r="BP58" s="13">
        <f>'[1]Acquisition &amp; support costs'!BQ116</f>
        <v>0</v>
      </c>
      <c r="BQ58" s="13">
        <f>'[1]Acquisition &amp; support costs'!BR116</f>
        <v>0</v>
      </c>
      <c r="BR58" s="13">
        <f>'[1]Acquisition &amp; support costs'!BS116</f>
        <v>0</v>
      </c>
      <c r="BS58" s="13">
        <f>'[1]Acquisition &amp; support costs'!BT116</f>
        <v>0</v>
      </c>
      <c r="BT58" s="13">
        <f>'[1]Acquisition &amp; support costs'!BU116</f>
        <v>0</v>
      </c>
      <c r="BU58" s="13">
        <f>'[1]Acquisition &amp; support costs'!BV116</f>
        <v>0</v>
      </c>
      <c r="BV58" s="13">
        <f>'[1]Acquisition &amp; support costs'!BW116</f>
        <v>0</v>
      </c>
      <c r="BW58" s="13">
        <f>'[1]Acquisition &amp; support costs'!BX116</f>
        <v>0</v>
      </c>
      <c r="BX58" s="13">
        <f>'[1]Acquisition &amp; support costs'!BY116</f>
        <v>0</v>
      </c>
      <c r="BY58" s="13">
        <f>'[1]Acquisition &amp; support costs'!BZ116</f>
        <v>0</v>
      </c>
      <c r="BZ58" s="13">
        <f>'[1]Acquisition &amp; support costs'!CA116</f>
        <v>0</v>
      </c>
      <c r="CA58" s="13">
        <f>'[1]Acquisition &amp; support costs'!CB116</f>
        <v>0</v>
      </c>
      <c r="CB58" s="13">
        <f>'[1]Acquisition &amp; support costs'!CC116</f>
        <v>0</v>
      </c>
      <c r="CC58" s="13">
        <f>'[1]Acquisition &amp; support costs'!CD116</f>
        <v>0</v>
      </c>
      <c r="CD58" s="13">
        <f>'[1]Acquisition &amp; support costs'!CE116</f>
        <v>0</v>
      </c>
      <c r="CE58" s="13">
        <f>'[1]Acquisition &amp; support costs'!CF116</f>
        <v>0</v>
      </c>
      <c r="CF58" s="13">
        <f>'[1]Acquisition &amp; support costs'!CG116</f>
        <v>0</v>
      </c>
      <c r="CG58" s="13">
        <f>'[1]Acquisition &amp; support costs'!CH116</f>
        <v>0</v>
      </c>
      <c r="CH58" s="13">
        <f>'[1]Acquisition &amp; support costs'!CI116</f>
        <v>0</v>
      </c>
      <c r="CI58" s="13">
        <f>'[1]Acquisition &amp; support costs'!CJ116</f>
        <v>0</v>
      </c>
      <c r="CJ58" s="13">
        <f>'[1]Acquisition &amp; support costs'!CK116</f>
        <v>0</v>
      </c>
      <c r="CK58" s="13">
        <f>'[1]Acquisition &amp; support costs'!CL116</f>
        <v>0</v>
      </c>
      <c r="CL58" s="13">
        <f>'[1]Acquisition &amp; support costs'!CM116</f>
        <v>0</v>
      </c>
      <c r="CM58" s="13">
        <f>'[1]Acquisition &amp; support costs'!CN116</f>
        <v>0</v>
      </c>
      <c r="CN58" s="13">
        <f>'[1]Acquisition &amp; support costs'!CO116</f>
        <v>0</v>
      </c>
      <c r="CO58" s="13">
        <f>'[1]Acquisition &amp; support costs'!CP116</f>
        <v>0</v>
      </c>
      <c r="CP58" s="13">
        <f>'[1]Acquisition &amp; support costs'!CQ116</f>
        <v>0</v>
      </c>
      <c r="CQ58" s="13">
        <f>'[1]Acquisition &amp; support costs'!CR116</f>
        <v>0</v>
      </c>
      <c r="CR58" s="13">
        <f>'[1]Acquisition &amp; support costs'!CS116</f>
        <v>0</v>
      </c>
      <c r="CS58" s="13">
        <f>'[1]Acquisition &amp; support costs'!CT116</f>
        <v>0</v>
      </c>
      <c r="CT58">
        <f t="shared" si="43"/>
        <v>0</v>
      </c>
      <c r="CX58" s="13">
        <f t="shared" si="37"/>
        <v>0</v>
      </c>
      <c r="CY58" s="13">
        <f t="shared" si="37"/>
        <v>0</v>
      </c>
      <c r="CZ58" s="13">
        <f t="shared" si="37"/>
        <v>0</v>
      </c>
      <c r="DA58" s="13">
        <f t="shared" si="37"/>
        <v>0</v>
      </c>
      <c r="DB58" s="13">
        <f t="shared" si="37"/>
        <v>0</v>
      </c>
      <c r="DC58" s="13">
        <f t="shared" si="37"/>
        <v>0</v>
      </c>
      <c r="DD58" s="13">
        <f t="shared" si="37"/>
        <v>0</v>
      </c>
      <c r="DE58" s="13">
        <f t="shared" si="37"/>
        <v>0</v>
      </c>
      <c r="DF58" s="13">
        <f t="shared" si="37"/>
        <v>0</v>
      </c>
      <c r="DG58" s="13">
        <f t="shared" si="37"/>
        <v>0</v>
      </c>
      <c r="DH58" s="13">
        <f t="shared" si="37"/>
        <v>0</v>
      </c>
      <c r="DI58" s="13">
        <f t="shared" si="37"/>
        <v>0</v>
      </c>
      <c r="DJ58" s="13">
        <f t="shared" si="37"/>
        <v>0</v>
      </c>
      <c r="DK58" s="13">
        <f t="shared" si="37"/>
        <v>0</v>
      </c>
      <c r="DL58" s="13">
        <f t="shared" si="37"/>
        <v>0</v>
      </c>
      <c r="DM58" s="13">
        <f t="shared" si="34"/>
        <v>0</v>
      </c>
      <c r="DN58" s="13">
        <f t="shared" si="34"/>
        <v>0</v>
      </c>
      <c r="DO58" s="13">
        <f t="shared" si="34"/>
        <v>0</v>
      </c>
      <c r="DP58" s="13">
        <f t="shared" si="34"/>
        <v>0</v>
      </c>
      <c r="DQ58" s="13">
        <f t="shared" si="34"/>
        <v>0</v>
      </c>
      <c r="DR58" s="13">
        <f t="shared" si="34"/>
        <v>0</v>
      </c>
      <c r="DS58" s="13">
        <f t="shared" si="34"/>
        <v>0</v>
      </c>
      <c r="DT58" s="13">
        <f t="shared" si="34"/>
        <v>0</v>
      </c>
      <c r="DU58" s="13">
        <f t="shared" si="34"/>
        <v>0</v>
      </c>
      <c r="DV58" s="13">
        <f t="shared" si="34"/>
        <v>0</v>
      </c>
      <c r="DW58" s="13">
        <f t="shared" si="34"/>
        <v>0</v>
      </c>
      <c r="DX58" s="13">
        <f t="shared" si="34"/>
        <v>0</v>
      </c>
      <c r="DY58" s="13">
        <f t="shared" si="34"/>
        <v>0</v>
      </c>
      <c r="DZ58" s="13">
        <f t="shared" si="34"/>
        <v>0</v>
      </c>
      <c r="EA58" s="13">
        <f t="shared" si="34"/>
        <v>0</v>
      </c>
      <c r="EB58" s="13">
        <f t="shared" si="34"/>
        <v>0</v>
      </c>
      <c r="EC58" s="13">
        <f t="shared" si="35"/>
        <v>0</v>
      </c>
      <c r="ED58" s="13">
        <f t="shared" si="35"/>
        <v>0</v>
      </c>
      <c r="EE58" s="13">
        <f t="shared" si="35"/>
        <v>0</v>
      </c>
      <c r="EF58" s="13">
        <f t="shared" si="35"/>
        <v>0</v>
      </c>
      <c r="EG58" s="13">
        <f t="shared" si="35"/>
        <v>0</v>
      </c>
      <c r="EH58" s="13">
        <f t="shared" si="35"/>
        <v>0</v>
      </c>
      <c r="EI58" s="13">
        <f t="shared" si="35"/>
        <v>0</v>
      </c>
      <c r="EJ58" s="13">
        <f t="shared" si="35"/>
        <v>0</v>
      </c>
      <c r="EK58" s="13">
        <f t="shared" si="35"/>
        <v>0</v>
      </c>
      <c r="EL58" s="13">
        <f t="shared" si="35"/>
        <v>0</v>
      </c>
      <c r="EM58" s="13">
        <f t="shared" si="35"/>
        <v>0</v>
      </c>
      <c r="EN58" s="13">
        <f t="shared" si="35"/>
        <v>0</v>
      </c>
      <c r="EO58" s="13">
        <f t="shared" si="35"/>
        <v>0</v>
      </c>
      <c r="EP58" s="13">
        <f t="shared" si="35"/>
        <v>0</v>
      </c>
      <c r="EQ58" s="13">
        <f t="shared" si="35"/>
        <v>0</v>
      </c>
      <c r="ER58" s="13">
        <f t="shared" si="35"/>
        <v>0</v>
      </c>
      <c r="ES58" s="13">
        <f t="shared" si="40"/>
        <v>0</v>
      </c>
      <c r="ET58" s="13">
        <f t="shared" si="38"/>
        <v>0</v>
      </c>
      <c r="EU58" s="13">
        <f t="shared" si="38"/>
        <v>0</v>
      </c>
      <c r="EV58" s="13">
        <f t="shared" si="38"/>
        <v>0</v>
      </c>
      <c r="EW58" s="13">
        <f t="shared" si="38"/>
        <v>0</v>
      </c>
      <c r="EX58" s="13">
        <f t="shared" si="38"/>
        <v>0</v>
      </c>
      <c r="EY58" s="13">
        <f t="shared" si="38"/>
        <v>0</v>
      </c>
      <c r="EZ58" s="13">
        <f t="shared" si="38"/>
        <v>0</v>
      </c>
      <c r="FA58" s="13">
        <f t="shared" si="38"/>
        <v>0</v>
      </c>
      <c r="FB58" s="13">
        <f t="shared" si="38"/>
        <v>0</v>
      </c>
      <c r="FC58" s="13">
        <f t="shared" si="38"/>
        <v>0</v>
      </c>
      <c r="FD58" s="13">
        <f t="shared" si="36"/>
        <v>0</v>
      </c>
      <c r="FE58" s="13">
        <f t="shared" si="36"/>
        <v>0</v>
      </c>
      <c r="FF58" s="13">
        <f t="shared" si="36"/>
        <v>0</v>
      </c>
      <c r="FG58" s="13">
        <f t="shared" si="36"/>
        <v>0</v>
      </c>
      <c r="FH58" s="13">
        <f t="shared" si="41"/>
        <v>0</v>
      </c>
      <c r="FI58" s="13">
        <f t="shared" si="41"/>
        <v>0</v>
      </c>
      <c r="FJ58" s="13">
        <f t="shared" si="41"/>
        <v>0</v>
      </c>
      <c r="FK58" s="13">
        <f t="shared" si="41"/>
        <v>0</v>
      </c>
      <c r="FL58" s="13">
        <f t="shared" si="41"/>
        <v>0</v>
      </c>
      <c r="FM58" s="13">
        <f t="shared" si="41"/>
        <v>0</v>
      </c>
      <c r="FN58" s="13">
        <f t="shared" si="41"/>
        <v>0</v>
      </c>
      <c r="FO58" s="13">
        <f t="shared" si="41"/>
        <v>0</v>
      </c>
      <c r="FP58" s="13">
        <f t="shared" si="41"/>
        <v>0</v>
      </c>
      <c r="FQ58" s="13">
        <f t="shared" si="41"/>
        <v>0</v>
      </c>
      <c r="FR58" s="13">
        <f t="shared" si="41"/>
        <v>0</v>
      </c>
      <c r="FS58" s="13">
        <f t="shared" si="41"/>
        <v>0</v>
      </c>
      <c r="FT58" s="13">
        <f t="shared" si="41"/>
        <v>0</v>
      </c>
    </row>
    <row r="59" spans="1:176" ht="15" customHeight="1" x14ac:dyDescent="0.55000000000000004">
      <c r="A59" s="20" t="s">
        <v>127</v>
      </c>
      <c r="C59" s="13">
        <f t="shared" si="42"/>
        <v>0</v>
      </c>
      <c r="D59" s="13">
        <v>1500</v>
      </c>
      <c r="E59" s="14">
        <f>[1]Parameters!$E$3</f>
        <v>0.17</v>
      </c>
      <c r="F59" s="13">
        <f t="shared" si="0"/>
        <v>1755</v>
      </c>
      <c r="G59" s="13">
        <f t="shared" si="1"/>
        <v>0</v>
      </c>
      <c r="H59" s="15">
        <f>[1]Parameters!$N$2</f>
        <v>0.02</v>
      </c>
      <c r="I59" s="20" t="s">
        <v>116</v>
      </c>
      <c r="J59" s="20" t="s">
        <v>97</v>
      </c>
      <c r="K59" s="21" t="s">
        <v>80</v>
      </c>
      <c r="L59" t="s">
        <v>117</v>
      </c>
      <c r="M59" s="11">
        <v>42309</v>
      </c>
      <c r="N59" s="11">
        <f t="shared" si="8"/>
        <v>42430</v>
      </c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>
        <f>'[1]Acquisition &amp; support costs'!AN117</f>
        <v>0</v>
      </c>
      <c r="AN59" s="22">
        <f>'[1]Acquisition &amp; support costs'!AO117</f>
        <v>0</v>
      </c>
      <c r="AO59" s="22">
        <f>'[1]Acquisition &amp; support costs'!AP117</f>
        <v>0</v>
      </c>
      <c r="AP59" s="22"/>
      <c r="AQ59" s="22"/>
      <c r="AR59" s="13">
        <f>'[1]Acquisition &amp; support costs'!AS117</f>
        <v>0</v>
      </c>
      <c r="AS59" s="13">
        <f>'[1]Acquisition &amp; support costs'!AT117</f>
        <v>0</v>
      </c>
      <c r="AT59" s="13">
        <f>'[1]Acquisition &amp; support costs'!AU117</f>
        <v>0</v>
      </c>
      <c r="AU59" s="13">
        <f>'[1]Acquisition &amp; support costs'!AV117</f>
        <v>0</v>
      </c>
      <c r="AV59" s="13">
        <f>'[1]Acquisition &amp; support costs'!AW117</f>
        <v>0</v>
      </c>
      <c r="AW59" s="13">
        <f>'[1]Acquisition &amp; support costs'!AX117</f>
        <v>0</v>
      </c>
      <c r="AX59" s="13">
        <f>'[1]Acquisition &amp; support costs'!AY117</f>
        <v>0</v>
      </c>
      <c r="AY59" s="13">
        <f>'[1]Acquisition &amp; support costs'!AZ117</f>
        <v>0</v>
      </c>
      <c r="AZ59" s="13">
        <f>'[1]Acquisition &amp; support costs'!BA117</f>
        <v>0</v>
      </c>
      <c r="BA59" s="13">
        <f>'[1]Acquisition &amp; support costs'!BB117</f>
        <v>0</v>
      </c>
      <c r="BB59" s="13">
        <f>'[1]Acquisition &amp; support costs'!BC117</f>
        <v>0</v>
      </c>
      <c r="BC59" s="13">
        <f>'[1]Acquisition &amp; support costs'!BD117</f>
        <v>0</v>
      </c>
      <c r="BD59" s="13">
        <f>'[1]Acquisition &amp; support costs'!BE117</f>
        <v>0</v>
      </c>
      <c r="BE59" s="13">
        <f>'[1]Acquisition &amp; support costs'!BF117</f>
        <v>0</v>
      </c>
      <c r="BF59" s="13">
        <f>'[1]Acquisition &amp; support costs'!BG117</f>
        <v>0</v>
      </c>
      <c r="BG59" s="13">
        <f>'[1]Acquisition &amp; support costs'!BH117</f>
        <v>0</v>
      </c>
      <c r="BH59" s="13">
        <f>'[1]Acquisition &amp; support costs'!BI117</f>
        <v>0</v>
      </c>
      <c r="BI59" s="13">
        <f>'[1]Acquisition &amp; support costs'!BJ117</f>
        <v>0</v>
      </c>
      <c r="BJ59" s="13">
        <f>'[1]Acquisition &amp; support costs'!BK117</f>
        <v>0</v>
      </c>
      <c r="BK59" s="13">
        <f>'[1]Acquisition &amp; support costs'!BL117</f>
        <v>0</v>
      </c>
      <c r="BL59" s="13">
        <f>'[1]Acquisition &amp; support costs'!BM117</f>
        <v>0</v>
      </c>
      <c r="BM59" s="13">
        <f>'[1]Acquisition &amp; support costs'!BN117</f>
        <v>0</v>
      </c>
      <c r="BN59" s="13">
        <f>'[1]Acquisition &amp; support costs'!BO117</f>
        <v>0</v>
      </c>
      <c r="BO59" s="13">
        <f>'[1]Acquisition &amp; support costs'!BP117</f>
        <v>0</v>
      </c>
      <c r="BP59" s="13">
        <f>'[1]Acquisition &amp; support costs'!BQ117</f>
        <v>0</v>
      </c>
      <c r="BQ59" s="13">
        <f>'[1]Acquisition &amp; support costs'!BR117</f>
        <v>0</v>
      </c>
      <c r="BR59" s="13">
        <f>'[1]Acquisition &amp; support costs'!BS117</f>
        <v>0</v>
      </c>
      <c r="BS59" s="13">
        <f>'[1]Acquisition &amp; support costs'!BT117</f>
        <v>0</v>
      </c>
      <c r="BT59" s="13">
        <f>'[1]Acquisition &amp; support costs'!BU117</f>
        <v>0</v>
      </c>
      <c r="BU59" s="13">
        <f>'[1]Acquisition &amp; support costs'!BV117</f>
        <v>0</v>
      </c>
      <c r="BV59" s="13">
        <f>'[1]Acquisition &amp; support costs'!BW117</f>
        <v>0</v>
      </c>
      <c r="BW59" s="13">
        <f>'[1]Acquisition &amp; support costs'!BX117</f>
        <v>0</v>
      </c>
      <c r="BX59" s="13">
        <f>'[1]Acquisition &amp; support costs'!BY117</f>
        <v>0</v>
      </c>
      <c r="BY59" s="13">
        <f>'[1]Acquisition &amp; support costs'!BZ117</f>
        <v>0</v>
      </c>
      <c r="BZ59" s="13">
        <f>'[1]Acquisition &amp; support costs'!CA117</f>
        <v>0</v>
      </c>
      <c r="CA59" s="13">
        <f>'[1]Acquisition &amp; support costs'!CB117</f>
        <v>0</v>
      </c>
      <c r="CB59" s="13">
        <f>'[1]Acquisition &amp; support costs'!CC117</f>
        <v>0</v>
      </c>
      <c r="CC59" s="13">
        <f>'[1]Acquisition &amp; support costs'!CD117</f>
        <v>0</v>
      </c>
      <c r="CD59" s="13">
        <f>'[1]Acquisition &amp; support costs'!CE117</f>
        <v>0</v>
      </c>
      <c r="CE59" s="13">
        <f>'[1]Acquisition &amp; support costs'!CF117</f>
        <v>0</v>
      </c>
      <c r="CF59" s="13">
        <f>'[1]Acquisition &amp; support costs'!CG117</f>
        <v>0</v>
      </c>
      <c r="CG59" s="13">
        <f>'[1]Acquisition &amp; support costs'!CH117</f>
        <v>0</v>
      </c>
      <c r="CH59" s="13">
        <f>'[1]Acquisition &amp; support costs'!CI117</f>
        <v>0</v>
      </c>
      <c r="CI59" s="13">
        <f>'[1]Acquisition &amp; support costs'!CJ117</f>
        <v>0</v>
      </c>
      <c r="CJ59" s="13">
        <f>'[1]Acquisition &amp; support costs'!CK117</f>
        <v>0</v>
      </c>
      <c r="CK59" s="13">
        <f>'[1]Acquisition &amp; support costs'!CL117</f>
        <v>0</v>
      </c>
      <c r="CL59" s="13">
        <f>'[1]Acquisition &amp; support costs'!CM117</f>
        <v>0</v>
      </c>
      <c r="CM59" s="13">
        <f>'[1]Acquisition &amp; support costs'!CN117</f>
        <v>0</v>
      </c>
      <c r="CN59" s="13">
        <f>'[1]Acquisition &amp; support costs'!CO117</f>
        <v>0</v>
      </c>
      <c r="CO59" s="13">
        <f>'[1]Acquisition &amp; support costs'!CP117</f>
        <v>0</v>
      </c>
      <c r="CP59" s="13">
        <f>'[1]Acquisition &amp; support costs'!CQ117</f>
        <v>0</v>
      </c>
      <c r="CQ59" s="13">
        <f>'[1]Acquisition &amp; support costs'!CR117</f>
        <v>0</v>
      </c>
      <c r="CR59" s="13">
        <f>'[1]Acquisition &amp; support costs'!CS117</f>
        <v>0</v>
      </c>
      <c r="CS59" s="13">
        <f>'[1]Acquisition &amp; support costs'!CT117</f>
        <v>0</v>
      </c>
      <c r="CT59">
        <f t="shared" si="43"/>
        <v>0</v>
      </c>
      <c r="CX59" s="13">
        <f t="shared" si="37"/>
        <v>0</v>
      </c>
      <c r="CY59" s="13">
        <f t="shared" si="37"/>
        <v>0</v>
      </c>
      <c r="CZ59" s="13">
        <f t="shared" si="37"/>
        <v>0</v>
      </c>
      <c r="DA59" s="13">
        <f t="shared" si="37"/>
        <v>0</v>
      </c>
      <c r="DB59" s="13">
        <f t="shared" si="37"/>
        <v>0</v>
      </c>
      <c r="DC59" s="13">
        <f t="shared" si="37"/>
        <v>0</v>
      </c>
      <c r="DD59" s="13">
        <f t="shared" si="37"/>
        <v>0</v>
      </c>
      <c r="DE59" s="13">
        <f t="shared" si="37"/>
        <v>0</v>
      </c>
      <c r="DF59" s="13">
        <f t="shared" si="37"/>
        <v>0</v>
      </c>
      <c r="DG59" s="13">
        <f t="shared" si="37"/>
        <v>0</v>
      </c>
      <c r="DH59" s="13">
        <f t="shared" si="37"/>
        <v>0</v>
      </c>
      <c r="DI59" s="13">
        <f t="shared" si="37"/>
        <v>0</v>
      </c>
      <c r="DJ59" s="13">
        <f t="shared" si="37"/>
        <v>0</v>
      </c>
      <c r="DK59" s="13">
        <f t="shared" si="37"/>
        <v>0</v>
      </c>
      <c r="DL59" s="13">
        <f t="shared" si="37"/>
        <v>0</v>
      </c>
      <c r="DM59" s="13">
        <f t="shared" si="34"/>
        <v>0</v>
      </c>
      <c r="DN59" s="13">
        <f t="shared" si="34"/>
        <v>0</v>
      </c>
      <c r="DO59" s="13">
        <f t="shared" si="34"/>
        <v>0</v>
      </c>
      <c r="DP59" s="13">
        <f t="shared" si="34"/>
        <v>0</v>
      </c>
      <c r="DQ59" s="13">
        <f t="shared" si="34"/>
        <v>0</v>
      </c>
      <c r="DR59" s="13">
        <f t="shared" si="34"/>
        <v>0</v>
      </c>
      <c r="DS59" s="13">
        <f t="shared" si="34"/>
        <v>0</v>
      </c>
      <c r="DT59" s="13">
        <f t="shared" si="34"/>
        <v>0</v>
      </c>
      <c r="DU59" s="13">
        <f t="shared" si="34"/>
        <v>0</v>
      </c>
      <c r="DV59" s="13">
        <f t="shared" si="34"/>
        <v>0</v>
      </c>
      <c r="DW59" s="13">
        <f t="shared" si="34"/>
        <v>0</v>
      </c>
      <c r="DX59" s="13">
        <f t="shared" si="34"/>
        <v>0</v>
      </c>
      <c r="DY59" s="13">
        <f t="shared" si="34"/>
        <v>0</v>
      </c>
      <c r="DZ59" s="13">
        <f t="shared" si="34"/>
        <v>0</v>
      </c>
      <c r="EA59" s="13">
        <f t="shared" si="34"/>
        <v>0</v>
      </c>
      <c r="EB59" s="13">
        <f t="shared" si="34"/>
        <v>0</v>
      </c>
      <c r="EC59" s="13">
        <f t="shared" si="35"/>
        <v>0</v>
      </c>
      <c r="ED59" s="13">
        <f t="shared" si="35"/>
        <v>0</v>
      </c>
      <c r="EE59" s="13">
        <f t="shared" si="35"/>
        <v>0</v>
      </c>
      <c r="EF59" s="13">
        <f t="shared" si="35"/>
        <v>0</v>
      </c>
      <c r="EG59" s="13">
        <f t="shared" si="35"/>
        <v>0</v>
      </c>
      <c r="EH59" s="13">
        <f t="shared" si="35"/>
        <v>0</v>
      </c>
      <c r="EI59" s="13">
        <f t="shared" si="35"/>
        <v>0</v>
      </c>
      <c r="EJ59" s="13">
        <f t="shared" si="35"/>
        <v>0</v>
      </c>
      <c r="EK59" s="13">
        <f t="shared" si="35"/>
        <v>0</v>
      </c>
      <c r="EL59" s="13">
        <f t="shared" si="35"/>
        <v>0</v>
      </c>
      <c r="EM59" s="13">
        <f t="shared" si="35"/>
        <v>0</v>
      </c>
      <c r="EN59" s="13">
        <f t="shared" si="35"/>
        <v>0</v>
      </c>
      <c r="EO59" s="13">
        <f t="shared" si="35"/>
        <v>0</v>
      </c>
      <c r="EP59" s="13">
        <f t="shared" si="35"/>
        <v>0</v>
      </c>
      <c r="EQ59" s="13">
        <f t="shared" si="35"/>
        <v>0</v>
      </c>
      <c r="ER59" s="13">
        <f t="shared" si="35"/>
        <v>0</v>
      </c>
      <c r="ES59" s="13">
        <f t="shared" si="40"/>
        <v>0</v>
      </c>
      <c r="ET59" s="13">
        <f t="shared" si="38"/>
        <v>0</v>
      </c>
      <c r="EU59" s="13">
        <f t="shared" si="38"/>
        <v>0</v>
      </c>
      <c r="EV59" s="13">
        <f t="shared" si="38"/>
        <v>0</v>
      </c>
      <c r="EW59" s="13">
        <f t="shared" si="38"/>
        <v>0</v>
      </c>
      <c r="EX59" s="13">
        <f t="shared" si="38"/>
        <v>0</v>
      </c>
      <c r="EY59" s="13">
        <f t="shared" si="38"/>
        <v>0</v>
      </c>
      <c r="EZ59" s="13">
        <f t="shared" si="38"/>
        <v>0</v>
      </c>
      <c r="FA59" s="13">
        <f t="shared" si="38"/>
        <v>0</v>
      </c>
      <c r="FB59" s="13">
        <f t="shared" si="38"/>
        <v>0</v>
      </c>
      <c r="FC59" s="13">
        <f t="shared" si="38"/>
        <v>0</v>
      </c>
      <c r="FD59" s="13">
        <f t="shared" si="36"/>
        <v>0</v>
      </c>
      <c r="FE59" s="13">
        <f t="shared" si="36"/>
        <v>0</v>
      </c>
      <c r="FF59" s="13">
        <f t="shared" si="36"/>
        <v>0</v>
      </c>
      <c r="FG59" s="13">
        <f t="shared" si="36"/>
        <v>0</v>
      </c>
      <c r="FH59" s="13">
        <f t="shared" si="41"/>
        <v>0</v>
      </c>
      <c r="FI59" s="13">
        <f t="shared" si="41"/>
        <v>0</v>
      </c>
      <c r="FJ59" s="13">
        <f t="shared" si="41"/>
        <v>0</v>
      </c>
      <c r="FK59" s="13">
        <f t="shared" si="41"/>
        <v>0</v>
      </c>
      <c r="FL59" s="13">
        <f t="shared" si="41"/>
        <v>0</v>
      </c>
      <c r="FM59" s="13">
        <f t="shared" si="41"/>
        <v>0</v>
      </c>
      <c r="FN59" s="13">
        <f t="shared" si="41"/>
        <v>0</v>
      </c>
      <c r="FO59" s="13">
        <f t="shared" si="41"/>
        <v>0</v>
      </c>
      <c r="FP59" s="13">
        <f t="shared" si="41"/>
        <v>0</v>
      </c>
      <c r="FQ59" s="13">
        <f t="shared" si="41"/>
        <v>0</v>
      </c>
      <c r="FR59" s="13">
        <f t="shared" si="41"/>
        <v>0</v>
      </c>
      <c r="FS59" s="13">
        <f t="shared" si="41"/>
        <v>0</v>
      </c>
      <c r="FT59" s="13">
        <f t="shared" si="41"/>
        <v>0</v>
      </c>
    </row>
    <row r="60" spans="1:176" ht="15" customHeight="1" x14ac:dyDescent="0.55000000000000004">
      <c r="A60" s="20" t="s">
        <v>128</v>
      </c>
      <c r="C60" s="13">
        <f t="shared" si="42"/>
        <v>27</v>
      </c>
      <c r="D60" s="13">
        <v>250</v>
      </c>
      <c r="E60" s="14">
        <v>0.1</v>
      </c>
      <c r="F60" s="13">
        <f t="shared" si="0"/>
        <v>275</v>
      </c>
      <c r="G60" s="13">
        <f t="shared" si="1"/>
        <v>7425</v>
      </c>
      <c r="H60" s="15">
        <f>[1]Parameters!$N$2*F60</f>
        <v>5.5</v>
      </c>
      <c r="I60" s="20" t="s">
        <v>116</v>
      </c>
      <c r="J60" s="20" t="s">
        <v>97</v>
      </c>
      <c r="K60" s="21" t="s">
        <v>80</v>
      </c>
      <c r="L60" t="s">
        <v>117</v>
      </c>
      <c r="M60" s="11">
        <v>42309</v>
      </c>
      <c r="N60" s="11">
        <f t="shared" si="8"/>
        <v>42430</v>
      </c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>
        <f>'[1]Acquisition &amp; support costs'!AN200</f>
        <v>0</v>
      </c>
      <c r="AN60" s="22">
        <f>'[1]Acquisition &amp; support costs'!AO200</f>
        <v>0</v>
      </c>
      <c r="AO60" s="22">
        <f>'[1]Acquisition &amp; support costs'!AP200</f>
        <v>0</v>
      </c>
      <c r="AP60" s="22"/>
      <c r="AQ60" s="22"/>
      <c r="AR60" s="13">
        <f>'[1]Acquisition &amp; support costs'!AS200</f>
        <v>1</v>
      </c>
      <c r="AS60" s="13">
        <f>'[1]Acquisition &amp; support costs'!AT200</f>
        <v>1</v>
      </c>
      <c r="AT60" s="13">
        <f>'[1]Acquisition &amp; support costs'!AU200</f>
        <v>2</v>
      </c>
      <c r="AU60" s="13">
        <f>'[1]Acquisition &amp; support costs'!AV200</f>
        <v>2</v>
      </c>
      <c r="AV60" s="13">
        <f>'[1]Acquisition &amp; support costs'!AW200</f>
        <v>3</v>
      </c>
      <c r="AW60" s="13">
        <f>'[1]Acquisition &amp; support costs'!AX200</f>
        <v>3</v>
      </c>
      <c r="AX60" s="13">
        <f>'[1]Acquisition &amp; support costs'!AY200</f>
        <v>4</v>
      </c>
      <c r="AY60" s="13">
        <f>'[1]Acquisition &amp; support costs'!AZ200</f>
        <v>4</v>
      </c>
      <c r="AZ60" s="13">
        <f>'[1]Acquisition &amp; support costs'!BA200</f>
        <v>4</v>
      </c>
      <c r="BA60" s="13">
        <f>'[1]Acquisition &amp; support costs'!BB200</f>
        <v>5</v>
      </c>
      <c r="BB60" s="13">
        <f>'[1]Acquisition &amp; support costs'!BC200</f>
        <v>5</v>
      </c>
      <c r="BC60" s="13">
        <f>'[1]Acquisition &amp; support costs'!BD200</f>
        <v>5</v>
      </c>
      <c r="BD60" s="13">
        <f>'[1]Acquisition &amp; support costs'!BE200</f>
        <v>6</v>
      </c>
      <c r="BE60" s="13">
        <f>'[1]Acquisition &amp; support costs'!BF200</f>
        <v>6</v>
      </c>
      <c r="BF60" s="13">
        <f>'[1]Acquisition &amp; support costs'!BG200</f>
        <v>7</v>
      </c>
      <c r="BG60" s="13">
        <f>'[1]Acquisition &amp; support costs'!BH200</f>
        <v>7</v>
      </c>
      <c r="BH60" s="13">
        <f>'[1]Acquisition &amp; support costs'!BI200</f>
        <v>7</v>
      </c>
      <c r="BI60" s="13">
        <f>'[1]Acquisition &amp; support costs'!BJ200</f>
        <v>8</v>
      </c>
      <c r="BJ60" s="13">
        <f>'[1]Acquisition &amp; support costs'!BK200</f>
        <v>8</v>
      </c>
      <c r="BK60" s="13">
        <f>'[1]Acquisition &amp; support costs'!BL200</f>
        <v>9</v>
      </c>
      <c r="BL60" s="13">
        <f>'[1]Acquisition &amp; support costs'!BM200</f>
        <v>9</v>
      </c>
      <c r="BM60" s="13">
        <f>'[1]Acquisition &amp; support costs'!BN200</f>
        <v>10</v>
      </c>
      <c r="BN60" s="13">
        <f>'[1]Acquisition &amp; support costs'!BO200</f>
        <v>11</v>
      </c>
      <c r="BO60" s="13">
        <f>'[1]Acquisition &amp; support costs'!BP200</f>
        <v>12</v>
      </c>
      <c r="BP60" s="13">
        <f>'[1]Acquisition &amp; support costs'!BQ200</f>
        <v>12</v>
      </c>
      <c r="BQ60" s="13">
        <f>'[1]Acquisition &amp; support costs'!BR200</f>
        <v>13</v>
      </c>
      <c r="BR60" s="13">
        <f>'[1]Acquisition &amp; support costs'!BS200</f>
        <v>14</v>
      </c>
      <c r="BS60" s="13">
        <f>'[1]Acquisition &amp; support costs'!BT200</f>
        <v>14</v>
      </c>
      <c r="BT60" s="13">
        <f>'[1]Acquisition &amp; support costs'!BU200</f>
        <v>15</v>
      </c>
      <c r="BU60" s="13">
        <f>'[1]Acquisition &amp; support costs'!BV200</f>
        <v>16</v>
      </c>
      <c r="BV60" s="13">
        <f>'[1]Acquisition &amp; support costs'!BW200</f>
        <v>17</v>
      </c>
      <c r="BW60" s="13">
        <f>'[1]Acquisition &amp; support costs'!BX200</f>
        <v>17</v>
      </c>
      <c r="BX60" s="13">
        <f>'[1]Acquisition &amp; support costs'!BY200</f>
        <v>18</v>
      </c>
      <c r="BY60" s="13">
        <f>'[1]Acquisition &amp; support costs'!BZ200</f>
        <v>19</v>
      </c>
      <c r="BZ60" s="13">
        <f>'[1]Acquisition &amp; support costs'!CA200</f>
        <v>20</v>
      </c>
      <c r="CA60" s="13">
        <f>'[1]Acquisition &amp; support costs'!CB200</f>
        <v>21</v>
      </c>
      <c r="CB60" s="13">
        <f>'[1]Acquisition &amp; support costs'!CC200</f>
        <v>22</v>
      </c>
      <c r="CC60" s="13">
        <f>'[1]Acquisition &amp; support costs'!CD200</f>
        <v>22</v>
      </c>
      <c r="CD60" s="13">
        <f>'[1]Acquisition &amp; support costs'!CE200</f>
        <v>23</v>
      </c>
      <c r="CE60" s="13">
        <f>'[1]Acquisition &amp; support costs'!CF200</f>
        <v>24</v>
      </c>
      <c r="CF60" s="13">
        <f>'[1]Acquisition &amp; support costs'!CG200</f>
        <v>25</v>
      </c>
      <c r="CG60" s="13">
        <f>'[1]Acquisition &amp; support costs'!CH200</f>
        <v>26</v>
      </c>
      <c r="CH60" s="13">
        <f>'[1]Acquisition &amp; support costs'!CI200</f>
        <v>27</v>
      </c>
      <c r="CI60" s="13">
        <f>'[1]Acquisition &amp; support costs'!CJ200</f>
        <v>27</v>
      </c>
      <c r="CJ60" s="13">
        <f>'[1]Acquisition &amp; support costs'!CK200</f>
        <v>27</v>
      </c>
      <c r="CK60" s="13">
        <f>'[1]Acquisition &amp; support costs'!CL200</f>
        <v>28</v>
      </c>
      <c r="CL60" s="13">
        <f>'[1]Acquisition &amp; support costs'!CM200</f>
        <v>28</v>
      </c>
      <c r="CM60" s="13">
        <f>'[1]Acquisition &amp; support costs'!CN200</f>
        <v>29</v>
      </c>
      <c r="CN60" s="13">
        <f>'[1]Acquisition &amp; support costs'!CO200</f>
        <v>29</v>
      </c>
      <c r="CO60" s="13">
        <f>'[1]Acquisition &amp; support costs'!CP200</f>
        <v>29</v>
      </c>
      <c r="CP60" s="13">
        <f>'[1]Acquisition &amp; support costs'!CQ200</f>
        <v>29</v>
      </c>
      <c r="CQ60" s="13">
        <f>'[1]Acquisition &amp; support costs'!CR200</f>
        <v>30</v>
      </c>
      <c r="CR60" s="13">
        <f>'[1]Acquisition &amp; support costs'!CS200</f>
        <v>30</v>
      </c>
      <c r="CS60" s="13">
        <f>'[1]Acquisition &amp; support costs'!CT200</f>
        <v>30</v>
      </c>
      <c r="CT60">
        <f t="shared" si="43"/>
        <v>30</v>
      </c>
      <c r="CX60" s="13">
        <f t="shared" si="37"/>
        <v>0</v>
      </c>
      <c r="CY60" s="13">
        <f t="shared" si="37"/>
        <v>0</v>
      </c>
      <c r="CZ60" s="13">
        <f t="shared" si="37"/>
        <v>0</v>
      </c>
      <c r="DA60" s="13">
        <f t="shared" si="37"/>
        <v>0</v>
      </c>
      <c r="DB60" s="13">
        <f t="shared" si="37"/>
        <v>0</v>
      </c>
      <c r="DC60" s="13">
        <f t="shared" si="37"/>
        <v>0</v>
      </c>
      <c r="DD60" s="13">
        <f t="shared" si="37"/>
        <v>0</v>
      </c>
      <c r="DE60" s="13">
        <f t="shared" si="37"/>
        <v>0</v>
      </c>
      <c r="DF60" s="13">
        <f t="shared" si="37"/>
        <v>0</v>
      </c>
      <c r="DG60" s="13">
        <f t="shared" si="37"/>
        <v>0</v>
      </c>
      <c r="DH60" s="13">
        <f t="shared" si="37"/>
        <v>0</v>
      </c>
      <c r="DI60" s="13">
        <f t="shared" si="37"/>
        <v>0</v>
      </c>
      <c r="DJ60" s="13">
        <f t="shared" si="37"/>
        <v>0</v>
      </c>
      <c r="DK60" s="13">
        <f t="shared" si="37"/>
        <v>0</v>
      </c>
      <c r="DL60" s="13">
        <f t="shared" si="37"/>
        <v>0</v>
      </c>
      <c r="DM60" s="13">
        <f t="shared" si="34"/>
        <v>0</v>
      </c>
      <c r="DN60" s="13">
        <f t="shared" si="34"/>
        <v>0</v>
      </c>
      <c r="DO60" s="13">
        <f t="shared" si="34"/>
        <v>0</v>
      </c>
      <c r="DP60" s="13">
        <f t="shared" si="34"/>
        <v>0</v>
      </c>
      <c r="DQ60" s="13">
        <f t="shared" si="34"/>
        <v>0</v>
      </c>
      <c r="DR60" s="13">
        <f t="shared" si="34"/>
        <v>280.5</v>
      </c>
      <c r="DS60" s="13">
        <f t="shared" si="34"/>
        <v>280.5</v>
      </c>
      <c r="DT60" s="13">
        <f t="shared" si="34"/>
        <v>561</v>
      </c>
      <c r="DU60" s="13">
        <f t="shared" si="34"/>
        <v>561</v>
      </c>
      <c r="DV60" s="13">
        <f t="shared" si="34"/>
        <v>841.5</v>
      </c>
      <c r="DW60" s="13">
        <f t="shared" si="34"/>
        <v>841.5</v>
      </c>
      <c r="DX60" s="13">
        <f t="shared" si="34"/>
        <v>1122</v>
      </c>
      <c r="DY60" s="13">
        <f t="shared" si="34"/>
        <v>1122</v>
      </c>
      <c r="DZ60" s="13">
        <f t="shared" si="34"/>
        <v>1122</v>
      </c>
      <c r="EA60" s="13">
        <f t="shared" si="34"/>
        <v>1402.5</v>
      </c>
      <c r="EB60" s="13">
        <f t="shared" si="34"/>
        <v>1402.5</v>
      </c>
      <c r="EC60" s="13">
        <f t="shared" si="35"/>
        <v>1402.5</v>
      </c>
      <c r="ED60" s="13">
        <f t="shared" si="35"/>
        <v>1683</v>
      </c>
      <c r="EE60" s="13">
        <f t="shared" si="35"/>
        <v>1683</v>
      </c>
      <c r="EF60" s="13">
        <f t="shared" si="35"/>
        <v>1963.5</v>
      </c>
      <c r="EG60" s="13">
        <f t="shared" si="35"/>
        <v>1963.5</v>
      </c>
      <c r="EH60" s="13">
        <f t="shared" si="35"/>
        <v>1963.5</v>
      </c>
      <c r="EI60" s="13">
        <f t="shared" si="35"/>
        <v>2244</v>
      </c>
      <c r="EJ60" s="13">
        <f t="shared" si="35"/>
        <v>2244</v>
      </c>
      <c r="EK60" s="13">
        <f t="shared" si="35"/>
        <v>2524.5</v>
      </c>
      <c r="EL60" s="13">
        <f t="shared" si="35"/>
        <v>2524.5</v>
      </c>
      <c r="EM60" s="13">
        <f t="shared" si="35"/>
        <v>2805</v>
      </c>
      <c r="EN60" s="13">
        <f t="shared" si="35"/>
        <v>3085.5</v>
      </c>
      <c r="EO60" s="13">
        <f t="shared" si="35"/>
        <v>3366</v>
      </c>
      <c r="EP60" s="13">
        <f t="shared" si="35"/>
        <v>3366</v>
      </c>
      <c r="EQ60" s="13">
        <f t="shared" si="35"/>
        <v>3646.5</v>
      </c>
      <c r="ER60" s="13">
        <f t="shared" si="35"/>
        <v>3927</v>
      </c>
      <c r="ES60" s="13">
        <f t="shared" si="40"/>
        <v>3927</v>
      </c>
      <c r="ET60" s="13">
        <f t="shared" si="38"/>
        <v>4207.5</v>
      </c>
      <c r="EU60" s="13">
        <f t="shared" si="38"/>
        <v>4488</v>
      </c>
      <c r="EV60" s="13">
        <f t="shared" si="38"/>
        <v>4768.5</v>
      </c>
      <c r="EW60" s="13">
        <f t="shared" si="38"/>
        <v>4768.5</v>
      </c>
      <c r="EX60" s="13">
        <f t="shared" si="38"/>
        <v>5049</v>
      </c>
      <c r="EY60" s="13">
        <f t="shared" si="38"/>
        <v>5329.5</v>
      </c>
      <c r="EZ60" s="13">
        <f t="shared" si="38"/>
        <v>5610</v>
      </c>
      <c r="FA60" s="13">
        <f t="shared" si="38"/>
        <v>5890.5</v>
      </c>
      <c r="FB60" s="13">
        <f t="shared" si="38"/>
        <v>6171</v>
      </c>
      <c r="FC60" s="13">
        <f t="shared" si="38"/>
        <v>6171</v>
      </c>
      <c r="FD60" s="13">
        <f t="shared" si="36"/>
        <v>6451.5</v>
      </c>
      <c r="FE60" s="13">
        <f t="shared" si="36"/>
        <v>6732</v>
      </c>
      <c r="FF60" s="13">
        <f t="shared" si="36"/>
        <v>7012.5</v>
      </c>
      <c r="FG60" s="13">
        <f t="shared" si="36"/>
        <v>7293</v>
      </c>
      <c r="FH60" s="13">
        <f t="shared" si="41"/>
        <v>7573.5</v>
      </c>
      <c r="FI60" s="13">
        <f t="shared" si="41"/>
        <v>7573.5</v>
      </c>
      <c r="FJ60" s="13">
        <f t="shared" si="41"/>
        <v>7573.5</v>
      </c>
      <c r="FK60" s="13">
        <f t="shared" si="41"/>
        <v>7854</v>
      </c>
      <c r="FL60" s="13">
        <f t="shared" si="41"/>
        <v>7854</v>
      </c>
      <c r="FM60" s="13">
        <f t="shared" si="41"/>
        <v>8134.5</v>
      </c>
      <c r="FN60" s="13">
        <f t="shared" si="41"/>
        <v>8134.5</v>
      </c>
      <c r="FO60" s="13">
        <f t="shared" si="41"/>
        <v>8134.5</v>
      </c>
      <c r="FP60" s="13">
        <f t="shared" si="41"/>
        <v>8134.5</v>
      </c>
      <c r="FQ60" s="13">
        <f t="shared" si="41"/>
        <v>8415</v>
      </c>
      <c r="FR60" s="13">
        <f t="shared" si="41"/>
        <v>8415</v>
      </c>
      <c r="FS60" s="13">
        <f t="shared" si="41"/>
        <v>8415</v>
      </c>
      <c r="FT60" s="13">
        <f t="shared" si="41"/>
        <v>8415</v>
      </c>
    </row>
    <row r="61" spans="1:176" ht="15" customHeight="1" x14ac:dyDescent="0.55000000000000004">
      <c r="A61" s="20" t="s">
        <v>129</v>
      </c>
      <c r="C61" s="13">
        <f t="shared" si="42"/>
        <v>104</v>
      </c>
      <c r="D61" s="13">
        <v>350</v>
      </c>
      <c r="E61" s="14">
        <v>0.1</v>
      </c>
      <c r="F61" s="13">
        <f t="shared" si="0"/>
        <v>385</v>
      </c>
      <c r="G61" s="13">
        <f t="shared" si="1"/>
        <v>40040</v>
      </c>
      <c r="H61" s="15">
        <f>[1]Parameters!$N$2*F61</f>
        <v>7.7</v>
      </c>
      <c r="I61" s="20" t="s">
        <v>116</v>
      </c>
      <c r="J61" s="20" t="s">
        <v>97</v>
      </c>
      <c r="K61" s="21" t="s">
        <v>80</v>
      </c>
      <c r="L61" t="s">
        <v>117</v>
      </c>
      <c r="M61" s="11">
        <v>42309</v>
      </c>
      <c r="N61" s="11">
        <f t="shared" si="8"/>
        <v>42430</v>
      </c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>
        <f>'[1]Acquisition &amp; support costs'!AN201</f>
        <v>0</v>
      </c>
      <c r="AN61" s="22">
        <f>'[1]Acquisition &amp; support costs'!AO201</f>
        <v>0</v>
      </c>
      <c r="AO61" s="22">
        <f>'[1]Acquisition &amp; support costs'!AP201</f>
        <v>0</v>
      </c>
      <c r="AP61" s="22"/>
      <c r="AQ61" s="22"/>
      <c r="AR61" s="13">
        <f>'[1]Acquisition &amp; support costs'!AS201</f>
        <v>1</v>
      </c>
      <c r="AS61" s="13">
        <f>'[1]Acquisition &amp; support costs'!AT201</f>
        <v>2</v>
      </c>
      <c r="AT61" s="13">
        <f>'[1]Acquisition &amp; support costs'!AU201</f>
        <v>4</v>
      </c>
      <c r="AU61" s="13">
        <f>'[1]Acquisition &amp; support costs'!AV201</f>
        <v>5</v>
      </c>
      <c r="AV61" s="13">
        <f>'[1]Acquisition &amp; support costs'!AW201</f>
        <v>7</v>
      </c>
      <c r="AW61" s="13">
        <f>'[1]Acquisition &amp; support costs'!AX201</f>
        <v>9</v>
      </c>
      <c r="AX61" s="13">
        <f>'[1]Acquisition &amp; support costs'!AY201</f>
        <v>10</v>
      </c>
      <c r="AY61" s="13">
        <f>'[1]Acquisition &amp; support costs'!AZ201</f>
        <v>12</v>
      </c>
      <c r="AZ61" s="13">
        <f>'[1]Acquisition &amp; support costs'!BA201</f>
        <v>14</v>
      </c>
      <c r="BA61" s="13">
        <f>'[1]Acquisition &amp; support costs'!BB201</f>
        <v>16</v>
      </c>
      <c r="BB61" s="13">
        <f>'[1]Acquisition &amp; support costs'!BC201</f>
        <v>17</v>
      </c>
      <c r="BC61" s="13">
        <f>'[1]Acquisition &amp; support costs'!BD201</f>
        <v>19</v>
      </c>
      <c r="BD61" s="13">
        <f>'[1]Acquisition &amp; support costs'!BE201</f>
        <v>20</v>
      </c>
      <c r="BE61" s="13">
        <f>'[1]Acquisition &amp; support costs'!BF201</f>
        <v>22</v>
      </c>
      <c r="BF61" s="13">
        <f>'[1]Acquisition &amp; support costs'!BG201</f>
        <v>23</v>
      </c>
      <c r="BG61" s="13">
        <f>'[1]Acquisition &amp; support costs'!BH201</f>
        <v>25</v>
      </c>
      <c r="BH61" s="13">
        <f>'[1]Acquisition &amp; support costs'!BI201</f>
        <v>27</v>
      </c>
      <c r="BI61" s="13">
        <f>'[1]Acquisition &amp; support costs'!BJ201</f>
        <v>28</v>
      </c>
      <c r="BJ61" s="13">
        <f>'[1]Acquisition &amp; support costs'!BK201</f>
        <v>30</v>
      </c>
      <c r="BK61" s="13">
        <f>'[1]Acquisition &amp; support costs'!BL201</f>
        <v>32</v>
      </c>
      <c r="BL61" s="13">
        <f>'[1]Acquisition &amp; support costs'!BM201</f>
        <v>34</v>
      </c>
      <c r="BM61" s="13">
        <f>'[1]Acquisition &amp; support costs'!BN201</f>
        <v>37</v>
      </c>
      <c r="BN61" s="13">
        <f>'[1]Acquisition &amp; support costs'!BO201</f>
        <v>40</v>
      </c>
      <c r="BO61" s="13">
        <f>'[1]Acquisition &amp; support costs'!BP201</f>
        <v>42</v>
      </c>
      <c r="BP61" s="13">
        <f>'[1]Acquisition &amp; support costs'!BQ201</f>
        <v>45</v>
      </c>
      <c r="BQ61" s="13">
        <f>'[1]Acquisition &amp; support costs'!BR201</f>
        <v>48</v>
      </c>
      <c r="BR61" s="13">
        <f>'[1]Acquisition &amp; support costs'!BS201</f>
        <v>51</v>
      </c>
      <c r="BS61" s="13">
        <f>'[1]Acquisition &amp; support costs'!BT201</f>
        <v>54</v>
      </c>
      <c r="BT61" s="13">
        <f>'[1]Acquisition &amp; support costs'!BU201</f>
        <v>57</v>
      </c>
      <c r="BU61" s="13">
        <f>'[1]Acquisition &amp; support costs'!BV201</f>
        <v>60</v>
      </c>
      <c r="BV61" s="13">
        <f>'[1]Acquisition &amp; support costs'!BW201</f>
        <v>64</v>
      </c>
      <c r="BW61" s="13">
        <f>'[1]Acquisition &amp; support costs'!BX201</f>
        <v>67</v>
      </c>
      <c r="BX61" s="13">
        <f>'[1]Acquisition &amp; support costs'!BY201</f>
        <v>70</v>
      </c>
      <c r="BY61" s="13">
        <f>'[1]Acquisition &amp; support costs'!BZ201</f>
        <v>73</v>
      </c>
      <c r="BZ61" s="13">
        <f>'[1]Acquisition &amp; support costs'!CA201</f>
        <v>77</v>
      </c>
      <c r="CA61" s="13">
        <f>'[1]Acquisition &amp; support costs'!CB201</f>
        <v>80</v>
      </c>
      <c r="CB61" s="13">
        <f>'[1]Acquisition &amp; support costs'!CC201</f>
        <v>83</v>
      </c>
      <c r="CC61" s="13">
        <f>'[1]Acquisition &amp; support costs'!CD201</f>
        <v>87</v>
      </c>
      <c r="CD61" s="13">
        <f>'[1]Acquisition &amp; support costs'!CE201</f>
        <v>90</v>
      </c>
      <c r="CE61" s="13">
        <f>'[1]Acquisition &amp; support costs'!CF201</f>
        <v>94</v>
      </c>
      <c r="CF61" s="13">
        <f>'[1]Acquisition &amp; support costs'!CG201</f>
        <v>97</v>
      </c>
      <c r="CG61" s="13">
        <f>'[1]Acquisition &amp; support costs'!CH201</f>
        <v>101</v>
      </c>
      <c r="CH61" s="13">
        <f>'[1]Acquisition &amp; support costs'!CI201</f>
        <v>104</v>
      </c>
      <c r="CI61" s="13">
        <f>'[1]Acquisition &amp; support costs'!CJ201</f>
        <v>108</v>
      </c>
      <c r="CJ61" s="13">
        <f>'[1]Acquisition &amp; support costs'!CK201</f>
        <v>111</v>
      </c>
      <c r="CK61" s="13">
        <f>'[1]Acquisition &amp; support costs'!CL201</f>
        <v>112</v>
      </c>
      <c r="CL61" s="13">
        <f>'[1]Acquisition &amp; support costs'!CM201</f>
        <v>114</v>
      </c>
      <c r="CM61" s="13">
        <f>'[1]Acquisition &amp; support costs'!CN201</f>
        <v>115</v>
      </c>
      <c r="CN61" s="13">
        <f>'[1]Acquisition &amp; support costs'!CO201</f>
        <v>117</v>
      </c>
      <c r="CO61" s="13">
        <f>'[1]Acquisition &amp; support costs'!CP201</f>
        <v>118</v>
      </c>
      <c r="CP61" s="13">
        <f>'[1]Acquisition &amp; support costs'!CQ201</f>
        <v>120</v>
      </c>
      <c r="CQ61" s="13">
        <f>'[1]Acquisition &amp; support costs'!CR201</f>
        <v>121</v>
      </c>
      <c r="CR61" s="13">
        <f>'[1]Acquisition &amp; support costs'!CS201</f>
        <v>122</v>
      </c>
      <c r="CS61" s="13">
        <f>'[1]Acquisition &amp; support costs'!CT201</f>
        <v>123</v>
      </c>
      <c r="CT61">
        <f t="shared" si="43"/>
        <v>123</v>
      </c>
      <c r="CX61" s="13">
        <f t="shared" si="37"/>
        <v>0</v>
      </c>
      <c r="CY61" s="13">
        <f t="shared" si="37"/>
        <v>0</v>
      </c>
      <c r="CZ61" s="13">
        <f t="shared" si="37"/>
        <v>0</v>
      </c>
      <c r="DA61" s="13">
        <f t="shared" si="37"/>
        <v>0</v>
      </c>
      <c r="DB61" s="13">
        <f t="shared" si="37"/>
        <v>0</v>
      </c>
      <c r="DC61" s="13">
        <f t="shared" si="37"/>
        <v>0</v>
      </c>
      <c r="DD61" s="13">
        <f t="shared" si="37"/>
        <v>0</v>
      </c>
      <c r="DE61" s="13">
        <f t="shared" si="37"/>
        <v>0</v>
      </c>
      <c r="DF61" s="13">
        <f t="shared" si="37"/>
        <v>0</v>
      </c>
      <c r="DG61" s="13">
        <f t="shared" si="37"/>
        <v>0</v>
      </c>
      <c r="DH61" s="13">
        <f t="shared" si="37"/>
        <v>0</v>
      </c>
      <c r="DI61" s="13">
        <f t="shared" si="37"/>
        <v>0</v>
      </c>
      <c r="DJ61" s="13">
        <f t="shared" si="37"/>
        <v>0</v>
      </c>
      <c r="DK61" s="13">
        <f t="shared" si="37"/>
        <v>0</v>
      </c>
      <c r="DL61" s="13">
        <f t="shared" si="37"/>
        <v>0</v>
      </c>
      <c r="DM61" s="13">
        <f t="shared" si="34"/>
        <v>0</v>
      </c>
      <c r="DN61" s="13">
        <f t="shared" si="34"/>
        <v>0</v>
      </c>
      <c r="DO61" s="13">
        <f t="shared" si="34"/>
        <v>0</v>
      </c>
      <c r="DP61" s="13">
        <f t="shared" si="34"/>
        <v>0</v>
      </c>
      <c r="DQ61" s="13">
        <f t="shared" si="34"/>
        <v>0</v>
      </c>
      <c r="DR61" s="13">
        <f t="shared" si="34"/>
        <v>392.7</v>
      </c>
      <c r="DS61" s="13">
        <f t="shared" si="34"/>
        <v>785.4</v>
      </c>
      <c r="DT61" s="13">
        <f t="shared" si="34"/>
        <v>1570.8</v>
      </c>
      <c r="DU61" s="13">
        <f t="shared" si="34"/>
        <v>1963.5</v>
      </c>
      <c r="DV61" s="13">
        <f t="shared" si="34"/>
        <v>2748.9</v>
      </c>
      <c r="DW61" s="13">
        <f t="shared" si="34"/>
        <v>3534.2999999999997</v>
      </c>
      <c r="DX61" s="13">
        <f t="shared" si="34"/>
        <v>3927</v>
      </c>
      <c r="DY61" s="13">
        <f t="shared" si="34"/>
        <v>4712.3999999999996</v>
      </c>
      <c r="DZ61" s="13">
        <f t="shared" si="34"/>
        <v>5497.8</v>
      </c>
      <c r="EA61" s="13">
        <f t="shared" si="34"/>
        <v>6283.2</v>
      </c>
      <c r="EB61" s="13">
        <f t="shared" si="34"/>
        <v>6675.9</v>
      </c>
      <c r="EC61" s="13">
        <f t="shared" si="35"/>
        <v>7461.3</v>
      </c>
      <c r="ED61" s="13">
        <f t="shared" si="35"/>
        <v>7854</v>
      </c>
      <c r="EE61" s="13">
        <f t="shared" si="35"/>
        <v>8639.4</v>
      </c>
      <c r="EF61" s="13">
        <f t="shared" si="35"/>
        <v>9032.1</v>
      </c>
      <c r="EG61" s="13">
        <f t="shared" si="35"/>
        <v>9817.5</v>
      </c>
      <c r="EH61" s="13">
        <f t="shared" si="35"/>
        <v>10602.9</v>
      </c>
      <c r="EI61" s="13">
        <f t="shared" si="35"/>
        <v>10995.6</v>
      </c>
      <c r="EJ61" s="13">
        <f t="shared" si="35"/>
        <v>11781</v>
      </c>
      <c r="EK61" s="13">
        <f t="shared" si="35"/>
        <v>12566.4</v>
      </c>
      <c r="EL61" s="13">
        <f t="shared" si="35"/>
        <v>13351.8</v>
      </c>
      <c r="EM61" s="13">
        <f t="shared" si="35"/>
        <v>14529.9</v>
      </c>
      <c r="EN61" s="13">
        <f t="shared" si="35"/>
        <v>15708</v>
      </c>
      <c r="EO61" s="13">
        <f t="shared" si="35"/>
        <v>16493.399999999998</v>
      </c>
      <c r="EP61" s="13">
        <f t="shared" si="35"/>
        <v>17671.5</v>
      </c>
      <c r="EQ61" s="13">
        <f t="shared" si="35"/>
        <v>18849.599999999999</v>
      </c>
      <c r="ER61" s="13">
        <f t="shared" si="35"/>
        <v>20027.7</v>
      </c>
      <c r="ES61" s="13">
        <f t="shared" si="40"/>
        <v>21205.8</v>
      </c>
      <c r="ET61" s="13">
        <f t="shared" si="38"/>
        <v>22383.899999999998</v>
      </c>
      <c r="EU61" s="13">
        <f t="shared" si="38"/>
        <v>23562</v>
      </c>
      <c r="EV61" s="13">
        <f t="shared" si="38"/>
        <v>25132.799999999999</v>
      </c>
      <c r="EW61" s="13">
        <f t="shared" si="38"/>
        <v>26310.899999999998</v>
      </c>
      <c r="EX61" s="13">
        <f t="shared" si="38"/>
        <v>27489</v>
      </c>
      <c r="EY61" s="13">
        <f t="shared" si="38"/>
        <v>28667.1</v>
      </c>
      <c r="EZ61" s="13">
        <f t="shared" si="38"/>
        <v>30237.899999999998</v>
      </c>
      <c r="FA61" s="13">
        <f t="shared" si="38"/>
        <v>31416</v>
      </c>
      <c r="FB61" s="13">
        <f t="shared" si="38"/>
        <v>32594.1</v>
      </c>
      <c r="FC61" s="13">
        <f t="shared" si="38"/>
        <v>34164.9</v>
      </c>
      <c r="FD61" s="13">
        <f t="shared" si="36"/>
        <v>35343</v>
      </c>
      <c r="FE61" s="13">
        <f t="shared" si="36"/>
        <v>36913.799999999996</v>
      </c>
      <c r="FF61" s="13">
        <f t="shared" si="36"/>
        <v>38091.9</v>
      </c>
      <c r="FG61" s="13">
        <f t="shared" si="36"/>
        <v>39662.699999999997</v>
      </c>
      <c r="FH61" s="13">
        <f t="shared" si="41"/>
        <v>40840.799999999996</v>
      </c>
      <c r="FI61" s="13">
        <f t="shared" si="41"/>
        <v>42411.6</v>
      </c>
      <c r="FJ61" s="13">
        <f t="shared" si="41"/>
        <v>43589.7</v>
      </c>
      <c r="FK61" s="13">
        <f t="shared" si="41"/>
        <v>43982.400000000001</v>
      </c>
      <c r="FL61" s="13">
        <f t="shared" si="41"/>
        <v>44767.799999999996</v>
      </c>
      <c r="FM61" s="13">
        <f t="shared" si="41"/>
        <v>45160.5</v>
      </c>
      <c r="FN61" s="13">
        <f t="shared" si="41"/>
        <v>45945.9</v>
      </c>
      <c r="FO61" s="13">
        <f t="shared" si="41"/>
        <v>46338.6</v>
      </c>
      <c r="FP61" s="13">
        <f t="shared" si="41"/>
        <v>47124</v>
      </c>
      <c r="FQ61" s="13">
        <f t="shared" si="41"/>
        <v>47516.7</v>
      </c>
      <c r="FR61" s="13">
        <f t="shared" si="41"/>
        <v>47909.4</v>
      </c>
      <c r="FS61" s="13">
        <f t="shared" si="41"/>
        <v>48302.1</v>
      </c>
      <c r="FT61" s="13">
        <f t="shared" si="41"/>
        <v>48302.1</v>
      </c>
    </row>
    <row r="62" spans="1:176" ht="15" customHeight="1" x14ac:dyDescent="0.55000000000000004">
      <c r="A62" s="20" t="s">
        <v>130</v>
      </c>
      <c r="C62" s="13">
        <f t="shared" si="42"/>
        <v>0</v>
      </c>
      <c r="D62" s="13">
        <v>400</v>
      </c>
      <c r="E62" s="14">
        <v>0.1</v>
      </c>
      <c r="F62" s="13">
        <f t="shared" si="0"/>
        <v>440</v>
      </c>
      <c r="G62" s="13">
        <f t="shared" si="1"/>
        <v>0</v>
      </c>
      <c r="H62" s="15">
        <f>[1]Parameters!$N$2*F62</f>
        <v>8.8000000000000007</v>
      </c>
      <c r="I62" s="20" t="s">
        <v>116</v>
      </c>
      <c r="J62" s="20" t="s">
        <v>97</v>
      </c>
      <c r="K62" s="21" t="s">
        <v>80</v>
      </c>
      <c r="L62" t="s">
        <v>117</v>
      </c>
      <c r="M62" s="11">
        <v>42309</v>
      </c>
      <c r="N62" s="11">
        <f t="shared" si="8"/>
        <v>42430</v>
      </c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>
        <f>'[1]Acquisition &amp; support costs'!AN202</f>
        <v>0</v>
      </c>
      <c r="AN62" s="22">
        <f>'[1]Acquisition &amp; support costs'!AO202</f>
        <v>0</v>
      </c>
      <c r="AO62" s="22">
        <f>'[1]Acquisition &amp; support costs'!AP202</f>
        <v>0</v>
      </c>
      <c r="AP62" s="22"/>
      <c r="AQ62" s="22"/>
      <c r="AR62" s="13">
        <f>'[1]Acquisition &amp; support costs'!AS202</f>
        <v>0</v>
      </c>
      <c r="AS62" s="13">
        <f>'[1]Acquisition &amp; support costs'!AT202</f>
        <v>0</v>
      </c>
      <c r="AT62" s="13">
        <f>'[1]Acquisition &amp; support costs'!AU202</f>
        <v>0</v>
      </c>
      <c r="AU62" s="13">
        <f>'[1]Acquisition &amp; support costs'!AV202</f>
        <v>0</v>
      </c>
      <c r="AV62" s="13">
        <f>'[1]Acquisition &amp; support costs'!AW202</f>
        <v>0</v>
      </c>
      <c r="AW62" s="13">
        <f>'[1]Acquisition &amp; support costs'!AX202</f>
        <v>0</v>
      </c>
      <c r="AX62" s="13">
        <f>'[1]Acquisition &amp; support costs'!AY202</f>
        <v>0</v>
      </c>
      <c r="AY62" s="13">
        <f>'[1]Acquisition &amp; support costs'!AZ202</f>
        <v>0</v>
      </c>
      <c r="AZ62" s="13">
        <f>'[1]Acquisition &amp; support costs'!BA202</f>
        <v>0</v>
      </c>
      <c r="BA62" s="13">
        <f>'[1]Acquisition &amp; support costs'!BB202</f>
        <v>0</v>
      </c>
      <c r="BB62" s="13">
        <f>'[1]Acquisition &amp; support costs'!BC202</f>
        <v>0</v>
      </c>
      <c r="BC62" s="13">
        <f>'[1]Acquisition &amp; support costs'!BD202</f>
        <v>0</v>
      </c>
      <c r="BD62" s="13">
        <f>'[1]Acquisition &amp; support costs'!BE202</f>
        <v>0</v>
      </c>
      <c r="BE62" s="13">
        <f>'[1]Acquisition &amp; support costs'!BF202</f>
        <v>0</v>
      </c>
      <c r="BF62" s="13">
        <f>'[1]Acquisition &amp; support costs'!BG202</f>
        <v>0</v>
      </c>
      <c r="BG62" s="13">
        <f>'[1]Acquisition &amp; support costs'!BH202</f>
        <v>0</v>
      </c>
      <c r="BH62" s="13">
        <f>'[1]Acquisition &amp; support costs'!BI202</f>
        <v>0</v>
      </c>
      <c r="BI62" s="13">
        <f>'[1]Acquisition &amp; support costs'!BJ202</f>
        <v>0</v>
      </c>
      <c r="BJ62" s="13">
        <f>'[1]Acquisition &amp; support costs'!BK202</f>
        <v>0</v>
      </c>
      <c r="BK62" s="13">
        <f>'[1]Acquisition &amp; support costs'!BL202</f>
        <v>0</v>
      </c>
      <c r="BL62" s="13">
        <f>'[1]Acquisition &amp; support costs'!BM202</f>
        <v>0</v>
      </c>
      <c r="BM62" s="13">
        <f>'[1]Acquisition &amp; support costs'!BN202</f>
        <v>0</v>
      </c>
      <c r="BN62" s="13">
        <f>'[1]Acquisition &amp; support costs'!BO202</f>
        <v>0</v>
      </c>
      <c r="BO62" s="13">
        <f>'[1]Acquisition &amp; support costs'!BP202</f>
        <v>0</v>
      </c>
      <c r="BP62" s="13">
        <f>'[1]Acquisition &amp; support costs'!BQ202</f>
        <v>0</v>
      </c>
      <c r="BQ62" s="13">
        <f>'[1]Acquisition &amp; support costs'!BR202</f>
        <v>0</v>
      </c>
      <c r="BR62" s="13">
        <f>'[1]Acquisition &amp; support costs'!BS202</f>
        <v>0</v>
      </c>
      <c r="BS62" s="13">
        <f>'[1]Acquisition &amp; support costs'!BT202</f>
        <v>0</v>
      </c>
      <c r="BT62" s="13">
        <f>'[1]Acquisition &amp; support costs'!BU202</f>
        <v>0</v>
      </c>
      <c r="BU62" s="13">
        <f>'[1]Acquisition &amp; support costs'!BV202</f>
        <v>0</v>
      </c>
      <c r="BV62" s="13">
        <f>'[1]Acquisition &amp; support costs'!BW202</f>
        <v>0</v>
      </c>
      <c r="BW62" s="13">
        <f>'[1]Acquisition &amp; support costs'!BX202</f>
        <v>0</v>
      </c>
      <c r="BX62" s="13">
        <f>'[1]Acquisition &amp; support costs'!BY202</f>
        <v>0</v>
      </c>
      <c r="BY62" s="13">
        <f>'[1]Acquisition &amp; support costs'!BZ202</f>
        <v>0</v>
      </c>
      <c r="BZ62" s="13">
        <f>'[1]Acquisition &amp; support costs'!CA202</f>
        <v>0</v>
      </c>
      <c r="CA62" s="13">
        <f>'[1]Acquisition &amp; support costs'!CB202</f>
        <v>0</v>
      </c>
      <c r="CB62" s="13">
        <f>'[1]Acquisition &amp; support costs'!CC202</f>
        <v>0</v>
      </c>
      <c r="CC62" s="13">
        <f>'[1]Acquisition &amp; support costs'!CD202</f>
        <v>0</v>
      </c>
      <c r="CD62" s="13">
        <f>'[1]Acquisition &amp; support costs'!CE202</f>
        <v>0</v>
      </c>
      <c r="CE62" s="13">
        <f>'[1]Acquisition &amp; support costs'!CF202</f>
        <v>0</v>
      </c>
      <c r="CF62" s="13">
        <f>'[1]Acquisition &amp; support costs'!CG202</f>
        <v>0</v>
      </c>
      <c r="CG62" s="13">
        <f>'[1]Acquisition &amp; support costs'!CH202</f>
        <v>0</v>
      </c>
      <c r="CH62" s="13">
        <f>'[1]Acquisition &amp; support costs'!CI202</f>
        <v>0</v>
      </c>
      <c r="CI62" s="13">
        <f>'[1]Acquisition &amp; support costs'!CJ202</f>
        <v>0</v>
      </c>
      <c r="CJ62" s="13">
        <f>'[1]Acquisition &amp; support costs'!CK202</f>
        <v>0</v>
      </c>
      <c r="CK62" s="13">
        <f>'[1]Acquisition &amp; support costs'!CL202</f>
        <v>0</v>
      </c>
      <c r="CL62" s="13">
        <f>'[1]Acquisition &amp; support costs'!CM202</f>
        <v>0</v>
      </c>
      <c r="CM62" s="13">
        <f>'[1]Acquisition &amp; support costs'!CN202</f>
        <v>0</v>
      </c>
      <c r="CN62" s="13">
        <f>'[1]Acquisition &amp; support costs'!CO202</f>
        <v>0</v>
      </c>
      <c r="CO62" s="13">
        <f>'[1]Acquisition &amp; support costs'!CP202</f>
        <v>0</v>
      </c>
      <c r="CP62" s="13">
        <f>'[1]Acquisition &amp; support costs'!CQ202</f>
        <v>0</v>
      </c>
      <c r="CQ62" s="13">
        <f>'[1]Acquisition &amp; support costs'!CR202</f>
        <v>0</v>
      </c>
      <c r="CR62" s="13">
        <f>'[1]Acquisition &amp; support costs'!CS202</f>
        <v>0</v>
      </c>
      <c r="CS62" s="13">
        <f>'[1]Acquisition &amp; support costs'!CT202</f>
        <v>0</v>
      </c>
      <c r="CT62">
        <f t="shared" si="43"/>
        <v>0</v>
      </c>
      <c r="CX62" s="13">
        <f t="shared" si="37"/>
        <v>0</v>
      </c>
      <c r="CY62" s="13">
        <f t="shared" si="37"/>
        <v>0</v>
      </c>
      <c r="CZ62" s="13">
        <f t="shared" si="37"/>
        <v>0</v>
      </c>
      <c r="DA62" s="13">
        <f t="shared" si="37"/>
        <v>0</v>
      </c>
      <c r="DB62" s="13">
        <f t="shared" si="37"/>
        <v>0</v>
      </c>
      <c r="DC62" s="13">
        <f t="shared" si="37"/>
        <v>0</v>
      </c>
      <c r="DD62" s="13">
        <f t="shared" si="37"/>
        <v>0</v>
      </c>
      <c r="DE62" s="13">
        <f t="shared" si="37"/>
        <v>0</v>
      </c>
      <c r="DF62" s="13">
        <f t="shared" si="37"/>
        <v>0</v>
      </c>
      <c r="DG62" s="13">
        <f t="shared" si="37"/>
        <v>0</v>
      </c>
      <c r="DH62" s="13">
        <f t="shared" si="37"/>
        <v>0</v>
      </c>
      <c r="DI62" s="13">
        <f t="shared" si="37"/>
        <v>0</v>
      </c>
      <c r="DJ62" s="13">
        <f t="shared" si="37"/>
        <v>0</v>
      </c>
      <c r="DK62" s="13">
        <f t="shared" si="37"/>
        <v>0</v>
      </c>
      <c r="DL62" s="13">
        <f t="shared" si="37"/>
        <v>0</v>
      </c>
      <c r="DM62" s="13">
        <f t="shared" si="34"/>
        <v>0</v>
      </c>
      <c r="DN62" s="13">
        <f t="shared" si="34"/>
        <v>0</v>
      </c>
      <c r="DO62" s="13">
        <f t="shared" si="34"/>
        <v>0</v>
      </c>
      <c r="DP62" s="13">
        <f t="shared" si="34"/>
        <v>0</v>
      </c>
      <c r="DQ62" s="13">
        <f t="shared" si="34"/>
        <v>0</v>
      </c>
      <c r="DR62" s="13">
        <f t="shared" si="34"/>
        <v>0</v>
      </c>
      <c r="DS62" s="13">
        <f t="shared" si="34"/>
        <v>0</v>
      </c>
      <c r="DT62" s="13">
        <f t="shared" si="34"/>
        <v>0</v>
      </c>
      <c r="DU62" s="13">
        <f t="shared" si="34"/>
        <v>0</v>
      </c>
      <c r="DV62" s="13">
        <f t="shared" si="34"/>
        <v>0</v>
      </c>
      <c r="DW62" s="13">
        <f t="shared" si="34"/>
        <v>0</v>
      </c>
      <c r="DX62" s="13">
        <f t="shared" si="34"/>
        <v>0</v>
      </c>
      <c r="DY62" s="13">
        <f t="shared" si="34"/>
        <v>0</v>
      </c>
      <c r="DZ62" s="13">
        <f t="shared" si="34"/>
        <v>0</v>
      </c>
      <c r="EA62" s="13">
        <f t="shared" si="34"/>
        <v>0</v>
      </c>
      <c r="EB62" s="13">
        <f t="shared" si="34"/>
        <v>0</v>
      </c>
      <c r="EC62" s="13">
        <f t="shared" si="35"/>
        <v>0</v>
      </c>
      <c r="ED62" s="13">
        <f t="shared" si="35"/>
        <v>0</v>
      </c>
      <c r="EE62" s="13">
        <f t="shared" si="35"/>
        <v>0</v>
      </c>
      <c r="EF62" s="13">
        <f t="shared" si="35"/>
        <v>0</v>
      </c>
      <c r="EG62" s="13">
        <f t="shared" si="35"/>
        <v>0</v>
      </c>
      <c r="EH62" s="13">
        <f t="shared" si="35"/>
        <v>0</v>
      </c>
      <c r="EI62" s="13">
        <f t="shared" si="35"/>
        <v>0</v>
      </c>
      <c r="EJ62" s="13">
        <f t="shared" si="35"/>
        <v>0</v>
      </c>
      <c r="EK62" s="13">
        <f t="shared" si="35"/>
        <v>0</v>
      </c>
      <c r="EL62" s="13">
        <f t="shared" si="35"/>
        <v>0</v>
      </c>
      <c r="EM62" s="13">
        <f t="shared" si="35"/>
        <v>0</v>
      </c>
      <c r="EN62" s="13">
        <f t="shared" si="35"/>
        <v>0</v>
      </c>
      <c r="EO62" s="13">
        <f t="shared" si="35"/>
        <v>0</v>
      </c>
      <c r="EP62" s="13">
        <f t="shared" si="35"/>
        <v>0</v>
      </c>
      <c r="EQ62" s="13">
        <f t="shared" si="35"/>
        <v>0</v>
      </c>
      <c r="ER62" s="13">
        <f t="shared" si="35"/>
        <v>0</v>
      </c>
      <c r="ES62" s="13">
        <f t="shared" si="40"/>
        <v>0</v>
      </c>
      <c r="ET62" s="13">
        <f t="shared" si="38"/>
        <v>0</v>
      </c>
      <c r="EU62" s="13">
        <f t="shared" si="38"/>
        <v>0</v>
      </c>
      <c r="EV62" s="13">
        <f t="shared" si="38"/>
        <v>0</v>
      </c>
      <c r="EW62" s="13">
        <f t="shared" si="38"/>
        <v>0</v>
      </c>
      <c r="EX62" s="13">
        <f t="shared" si="38"/>
        <v>0</v>
      </c>
      <c r="EY62" s="13">
        <f t="shared" si="38"/>
        <v>0</v>
      </c>
      <c r="EZ62" s="13">
        <f t="shared" si="38"/>
        <v>0</v>
      </c>
      <c r="FA62" s="13">
        <f t="shared" si="38"/>
        <v>0</v>
      </c>
      <c r="FB62" s="13">
        <f t="shared" si="38"/>
        <v>0</v>
      </c>
      <c r="FC62" s="13">
        <f t="shared" si="38"/>
        <v>0</v>
      </c>
      <c r="FD62" s="13">
        <f t="shared" si="36"/>
        <v>0</v>
      </c>
      <c r="FE62" s="13">
        <f t="shared" si="36"/>
        <v>0</v>
      </c>
      <c r="FF62" s="13">
        <f t="shared" si="36"/>
        <v>0</v>
      </c>
      <c r="FG62" s="13">
        <f t="shared" si="36"/>
        <v>0</v>
      </c>
      <c r="FH62" s="13">
        <f t="shared" si="41"/>
        <v>0</v>
      </c>
      <c r="FI62" s="13">
        <f t="shared" si="41"/>
        <v>0</v>
      </c>
      <c r="FJ62" s="13">
        <f t="shared" si="41"/>
        <v>0</v>
      </c>
      <c r="FK62" s="13">
        <f t="shared" si="41"/>
        <v>0</v>
      </c>
      <c r="FL62" s="13">
        <f t="shared" si="41"/>
        <v>0</v>
      </c>
      <c r="FM62" s="13">
        <f t="shared" si="41"/>
        <v>0</v>
      </c>
      <c r="FN62" s="13">
        <f t="shared" si="41"/>
        <v>0</v>
      </c>
      <c r="FO62" s="13">
        <f t="shared" si="41"/>
        <v>0</v>
      </c>
      <c r="FP62" s="13">
        <f t="shared" si="41"/>
        <v>0</v>
      </c>
      <c r="FQ62" s="13">
        <f t="shared" si="41"/>
        <v>0</v>
      </c>
      <c r="FR62" s="13">
        <f t="shared" si="41"/>
        <v>0</v>
      </c>
      <c r="FS62" s="13">
        <f t="shared" si="41"/>
        <v>0</v>
      </c>
      <c r="FT62" s="13">
        <f t="shared" si="41"/>
        <v>0</v>
      </c>
    </row>
    <row r="63" spans="1:176" ht="15" customHeight="1" x14ac:dyDescent="0.55000000000000004">
      <c r="A63" s="20" t="s">
        <v>131</v>
      </c>
      <c r="C63" s="13">
        <f t="shared" si="42"/>
        <v>0</v>
      </c>
      <c r="D63" s="13">
        <v>400</v>
      </c>
      <c r="E63" s="14">
        <v>0.1</v>
      </c>
      <c r="F63" s="13">
        <f t="shared" si="0"/>
        <v>440</v>
      </c>
      <c r="G63" s="13">
        <f t="shared" si="1"/>
        <v>0</v>
      </c>
      <c r="H63" s="15">
        <f>[1]Parameters!$N$2*F63</f>
        <v>8.8000000000000007</v>
      </c>
      <c r="I63" s="20" t="s">
        <v>116</v>
      </c>
      <c r="J63" s="20" t="s">
        <v>97</v>
      </c>
      <c r="K63" s="21" t="s">
        <v>80</v>
      </c>
      <c r="L63" t="s">
        <v>117</v>
      </c>
      <c r="M63" s="11">
        <v>42309</v>
      </c>
      <c r="N63" s="11">
        <f t="shared" si="8"/>
        <v>42430</v>
      </c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>
        <f>'[1]Acquisition &amp; support costs'!AN203</f>
        <v>0</v>
      </c>
      <c r="AN63" s="22">
        <f>'[1]Acquisition &amp; support costs'!AO203</f>
        <v>0</v>
      </c>
      <c r="AO63" s="22">
        <f>'[1]Acquisition &amp; support costs'!AP203</f>
        <v>0</v>
      </c>
      <c r="AP63" s="22"/>
      <c r="AQ63" s="22"/>
      <c r="AR63" s="13">
        <f>'[1]Acquisition &amp; support costs'!AS203</f>
        <v>0</v>
      </c>
      <c r="AS63" s="13">
        <f>'[1]Acquisition &amp; support costs'!AT203</f>
        <v>0</v>
      </c>
      <c r="AT63" s="13">
        <f>'[1]Acquisition &amp; support costs'!AU203</f>
        <v>0</v>
      </c>
      <c r="AU63" s="13">
        <f>'[1]Acquisition &amp; support costs'!AV203</f>
        <v>0</v>
      </c>
      <c r="AV63" s="13">
        <f>'[1]Acquisition &amp; support costs'!AW203</f>
        <v>0</v>
      </c>
      <c r="AW63" s="13">
        <f>'[1]Acquisition &amp; support costs'!AX203</f>
        <v>0</v>
      </c>
      <c r="AX63" s="13">
        <f>'[1]Acquisition &amp; support costs'!AY203</f>
        <v>0</v>
      </c>
      <c r="AY63" s="13">
        <f>'[1]Acquisition &amp; support costs'!AZ203</f>
        <v>0</v>
      </c>
      <c r="AZ63" s="13">
        <f>'[1]Acquisition &amp; support costs'!BA203</f>
        <v>0</v>
      </c>
      <c r="BA63" s="13">
        <f>'[1]Acquisition &amp; support costs'!BB203</f>
        <v>0</v>
      </c>
      <c r="BB63" s="13">
        <f>'[1]Acquisition &amp; support costs'!BC203</f>
        <v>0</v>
      </c>
      <c r="BC63" s="13">
        <f>'[1]Acquisition &amp; support costs'!BD203</f>
        <v>0</v>
      </c>
      <c r="BD63" s="13">
        <f>'[1]Acquisition &amp; support costs'!BE203</f>
        <v>0</v>
      </c>
      <c r="BE63" s="13">
        <f>'[1]Acquisition &amp; support costs'!BF203</f>
        <v>0</v>
      </c>
      <c r="BF63" s="13">
        <f>'[1]Acquisition &amp; support costs'!BG203</f>
        <v>0</v>
      </c>
      <c r="BG63" s="13">
        <f>'[1]Acquisition &amp; support costs'!BH203</f>
        <v>0</v>
      </c>
      <c r="BH63" s="13">
        <f>'[1]Acquisition &amp; support costs'!BI203</f>
        <v>0</v>
      </c>
      <c r="BI63" s="13">
        <f>'[1]Acquisition &amp; support costs'!BJ203</f>
        <v>0</v>
      </c>
      <c r="BJ63" s="13">
        <f>'[1]Acquisition &amp; support costs'!BK203</f>
        <v>0</v>
      </c>
      <c r="BK63" s="13">
        <f>'[1]Acquisition &amp; support costs'!BL203</f>
        <v>0</v>
      </c>
      <c r="BL63" s="13">
        <f>'[1]Acquisition &amp; support costs'!BM203</f>
        <v>0</v>
      </c>
      <c r="BM63" s="13">
        <f>'[1]Acquisition &amp; support costs'!BN203</f>
        <v>0</v>
      </c>
      <c r="BN63" s="13">
        <f>'[1]Acquisition &amp; support costs'!BO203</f>
        <v>0</v>
      </c>
      <c r="BO63" s="13">
        <f>'[1]Acquisition &amp; support costs'!BP203</f>
        <v>0</v>
      </c>
      <c r="BP63" s="13">
        <f>'[1]Acquisition &amp; support costs'!BQ203</f>
        <v>0</v>
      </c>
      <c r="BQ63" s="13">
        <f>'[1]Acquisition &amp; support costs'!BR203</f>
        <v>0</v>
      </c>
      <c r="BR63" s="13">
        <f>'[1]Acquisition &amp; support costs'!BS203</f>
        <v>0</v>
      </c>
      <c r="BS63" s="13">
        <f>'[1]Acquisition &amp; support costs'!BT203</f>
        <v>0</v>
      </c>
      <c r="BT63" s="13">
        <f>'[1]Acquisition &amp; support costs'!BU203</f>
        <v>0</v>
      </c>
      <c r="BU63" s="13">
        <f>'[1]Acquisition &amp; support costs'!BV203</f>
        <v>0</v>
      </c>
      <c r="BV63" s="13">
        <f>'[1]Acquisition &amp; support costs'!BW203</f>
        <v>0</v>
      </c>
      <c r="BW63" s="13">
        <f>'[1]Acquisition &amp; support costs'!BX203</f>
        <v>0</v>
      </c>
      <c r="BX63" s="13">
        <f>'[1]Acquisition &amp; support costs'!BY203</f>
        <v>0</v>
      </c>
      <c r="BY63" s="13">
        <f>'[1]Acquisition &amp; support costs'!BZ203</f>
        <v>0</v>
      </c>
      <c r="BZ63" s="13">
        <f>'[1]Acquisition &amp; support costs'!CA203</f>
        <v>0</v>
      </c>
      <c r="CA63" s="13">
        <f>'[1]Acquisition &amp; support costs'!CB203</f>
        <v>0</v>
      </c>
      <c r="CB63" s="13">
        <f>'[1]Acquisition &amp; support costs'!CC203</f>
        <v>0</v>
      </c>
      <c r="CC63" s="13">
        <f>'[1]Acquisition &amp; support costs'!CD203</f>
        <v>0</v>
      </c>
      <c r="CD63" s="13">
        <f>'[1]Acquisition &amp; support costs'!CE203</f>
        <v>0</v>
      </c>
      <c r="CE63" s="13">
        <f>'[1]Acquisition &amp; support costs'!CF203</f>
        <v>0</v>
      </c>
      <c r="CF63" s="13">
        <f>'[1]Acquisition &amp; support costs'!CG203</f>
        <v>0</v>
      </c>
      <c r="CG63" s="13">
        <f>'[1]Acquisition &amp; support costs'!CH203</f>
        <v>0</v>
      </c>
      <c r="CH63" s="13">
        <f>'[1]Acquisition &amp; support costs'!CI203</f>
        <v>0</v>
      </c>
      <c r="CI63" s="13">
        <f>'[1]Acquisition &amp; support costs'!CJ203</f>
        <v>0</v>
      </c>
      <c r="CJ63" s="13">
        <f>'[1]Acquisition &amp; support costs'!CK203</f>
        <v>0</v>
      </c>
      <c r="CK63" s="13">
        <f>'[1]Acquisition &amp; support costs'!CL203</f>
        <v>0</v>
      </c>
      <c r="CL63" s="13">
        <f>'[1]Acquisition &amp; support costs'!CM203</f>
        <v>0</v>
      </c>
      <c r="CM63" s="13">
        <f>'[1]Acquisition &amp; support costs'!CN203</f>
        <v>0</v>
      </c>
      <c r="CN63" s="13">
        <f>'[1]Acquisition &amp; support costs'!CO203</f>
        <v>0</v>
      </c>
      <c r="CO63" s="13">
        <f>'[1]Acquisition &amp; support costs'!CP203</f>
        <v>0</v>
      </c>
      <c r="CP63" s="13">
        <f>'[1]Acquisition &amp; support costs'!CQ203</f>
        <v>0</v>
      </c>
      <c r="CQ63" s="13">
        <f>'[1]Acquisition &amp; support costs'!CR203</f>
        <v>0</v>
      </c>
      <c r="CR63" s="13">
        <f>'[1]Acquisition &amp; support costs'!CS203</f>
        <v>0</v>
      </c>
      <c r="CS63" s="13">
        <f>'[1]Acquisition &amp; support costs'!CT203</f>
        <v>0</v>
      </c>
      <c r="CT63">
        <f t="shared" si="43"/>
        <v>0</v>
      </c>
      <c r="CX63" s="13">
        <f t="shared" si="37"/>
        <v>0</v>
      </c>
      <c r="CY63" s="13">
        <f t="shared" si="37"/>
        <v>0</v>
      </c>
      <c r="CZ63" s="13">
        <f t="shared" si="37"/>
        <v>0</v>
      </c>
      <c r="DA63" s="13">
        <f t="shared" si="37"/>
        <v>0</v>
      </c>
      <c r="DB63" s="13">
        <f t="shared" si="37"/>
        <v>0</v>
      </c>
      <c r="DC63" s="13">
        <f t="shared" si="37"/>
        <v>0</v>
      </c>
      <c r="DD63" s="13">
        <f t="shared" si="37"/>
        <v>0</v>
      </c>
      <c r="DE63" s="13">
        <f t="shared" si="37"/>
        <v>0</v>
      </c>
      <c r="DF63" s="13">
        <f t="shared" si="37"/>
        <v>0</v>
      </c>
      <c r="DG63" s="13">
        <f t="shared" si="37"/>
        <v>0</v>
      </c>
      <c r="DH63" s="13">
        <f t="shared" si="37"/>
        <v>0</v>
      </c>
      <c r="DI63" s="13">
        <f t="shared" si="37"/>
        <v>0</v>
      </c>
      <c r="DJ63" s="13">
        <f t="shared" si="37"/>
        <v>0</v>
      </c>
      <c r="DK63" s="13">
        <f t="shared" si="37"/>
        <v>0</v>
      </c>
      <c r="DL63" s="13">
        <f t="shared" si="37"/>
        <v>0</v>
      </c>
      <c r="DM63" s="13">
        <f t="shared" si="34"/>
        <v>0</v>
      </c>
      <c r="DN63" s="13">
        <f t="shared" si="34"/>
        <v>0</v>
      </c>
      <c r="DO63" s="13">
        <f t="shared" si="34"/>
        <v>0</v>
      </c>
      <c r="DP63" s="13">
        <f t="shared" si="34"/>
        <v>0</v>
      </c>
      <c r="DQ63" s="13">
        <f t="shared" si="34"/>
        <v>0</v>
      </c>
      <c r="DR63" s="13">
        <f t="shared" si="34"/>
        <v>0</v>
      </c>
      <c r="DS63" s="13">
        <f t="shared" si="34"/>
        <v>0</v>
      </c>
      <c r="DT63" s="13">
        <f t="shared" si="34"/>
        <v>0</v>
      </c>
      <c r="DU63" s="13">
        <f t="shared" si="34"/>
        <v>0</v>
      </c>
      <c r="DV63" s="13">
        <f t="shared" si="34"/>
        <v>0</v>
      </c>
      <c r="DW63" s="13">
        <f t="shared" si="34"/>
        <v>0</v>
      </c>
      <c r="DX63" s="13">
        <f t="shared" si="34"/>
        <v>0</v>
      </c>
      <c r="DY63" s="13">
        <f t="shared" si="34"/>
        <v>0</v>
      </c>
      <c r="DZ63" s="13">
        <f t="shared" si="34"/>
        <v>0</v>
      </c>
      <c r="EA63" s="13">
        <f t="shared" si="34"/>
        <v>0</v>
      </c>
      <c r="EB63" s="13">
        <f t="shared" si="34"/>
        <v>0</v>
      </c>
      <c r="EC63" s="13">
        <f t="shared" si="35"/>
        <v>0</v>
      </c>
      <c r="ED63" s="13">
        <f t="shared" si="35"/>
        <v>0</v>
      </c>
      <c r="EE63" s="13">
        <f t="shared" si="35"/>
        <v>0</v>
      </c>
      <c r="EF63" s="13">
        <f t="shared" si="35"/>
        <v>0</v>
      </c>
      <c r="EG63" s="13">
        <f t="shared" si="35"/>
        <v>0</v>
      </c>
      <c r="EH63" s="13">
        <f t="shared" si="35"/>
        <v>0</v>
      </c>
      <c r="EI63" s="13">
        <f t="shared" si="35"/>
        <v>0</v>
      </c>
      <c r="EJ63" s="13">
        <f t="shared" si="35"/>
        <v>0</v>
      </c>
      <c r="EK63" s="13">
        <f t="shared" si="35"/>
        <v>0</v>
      </c>
      <c r="EL63" s="13">
        <f t="shared" si="35"/>
        <v>0</v>
      </c>
      <c r="EM63" s="13">
        <f t="shared" si="35"/>
        <v>0</v>
      </c>
      <c r="EN63" s="13">
        <f t="shared" si="35"/>
        <v>0</v>
      </c>
      <c r="EO63" s="13">
        <f t="shared" si="35"/>
        <v>0</v>
      </c>
      <c r="EP63" s="13">
        <f t="shared" si="35"/>
        <v>0</v>
      </c>
      <c r="EQ63" s="13">
        <f t="shared" si="35"/>
        <v>0</v>
      </c>
      <c r="ER63" s="13">
        <f t="shared" si="35"/>
        <v>0</v>
      </c>
      <c r="ES63" s="13">
        <f t="shared" si="40"/>
        <v>0</v>
      </c>
      <c r="ET63" s="13">
        <f t="shared" si="38"/>
        <v>0</v>
      </c>
      <c r="EU63" s="13">
        <f t="shared" si="38"/>
        <v>0</v>
      </c>
      <c r="EV63" s="13">
        <f t="shared" si="38"/>
        <v>0</v>
      </c>
      <c r="EW63" s="13">
        <f t="shared" si="38"/>
        <v>0</v>
      </c>
      <c r="EX63" s="13">
        <f t="shared" si="38"/>
        <v>0</v>
      </c>
      <c r="EY63" s="13">
        <f t="shared" si="38"/>
        <v>0</v>
      </c>
      <c r="EZ63" s="13">
        <f t="shared" si="38"/>
        <v>0</v>
      </c>
      <c r="FA63" s="13">
        <f t="shared" si="38"/>
        <v>0</v>
      </c>
      <c r="FB63" s="13">
        <f t="shared" si="38"/>
        <v>0</v>
      </c>
      <c r="FC63" s="13">
        <f t="shared" si="38"/>
        <v>0</v>
      </c>
      <c r="FD63" s="13">
        <f t="shared" si="36"/>
        <v>0</v>
      </c>
      <c r="FE63" s="13">
        <f t="shared" si="36"/>
        <v>0</v>
      </c>
      <c r="FF63" s="13">
        <f t="shared" si="36"/>
        <v>0</v>
      </c>
      <c r="FG63" s="13">
        <f t="shared" si="36"/>
        <v>0</v>
      </c>
      <c r="FH63" s="13">
        <f t="shared" si="41"/>
        <v>0</v>
      </c>
      <c r="FI63" s="13">
        <f t="shared" si="41"/>
        <v>0</v>
      </c>
      <c r="FJ63" s="13">
        <f t="shared" si="41"/>
        <v>0</v>
      </c>
      <c r="FK63" s="13">
        <f t="shared" si="41"/>
        <v>0</v>
      </c>
      <c r="FL63" s="13">
        <f t="shared" si="41"/>
        <v>0</v>
      </c>
      <c r="FM63" s="13">
        <f t="shared" si="41"/>
        <v>0</v>
      </c>
      <c r="FN63" s="13">
        <f t="shared" si="41"/>
        <v>0</v>
      </c>
      <c r="FO63" s="13">
        <f t="shared" si="41"/>
        <v>0</v>
      </c>
      <c r="FP63" s="13">
        <f t="shared" si="41"/>
        <v>0</v>
      </c>
      <c r="FQ63" s="13">
        <f t="shared" si="41"/>
        <v>0</v>
      </c>
      <c r="FR63" s="13">
        <f t="shared" si="41"/>
        <v>0</v>
      </c>
      <c r="FS63" s="13">
        <f t="shared" si="41"/>
        <v>0</v>
      </c>
      <c r="FT63" s="13">
        <f t="shared" si="41"/>
        <v>0</v>
      </c>
    </row>
    <row r="64" spans="1:176" ht="15" customHeight="1" x14ac:dyDescent="0.55000000000000004">
      <c r="A64" s="20" t="s">
        <v>132</v>
      </c>
      <c r="C64" s="13">
        <f t="shared" si="42"/>
        <v>0</v>
      </c>
      <c r="D64" s="13">
        <v>1100</v>
      </c>
      <c r="E64" s="14">
        <f>[1]Parameters!$E$3</f>
        <v>0.17</v>
      </c>
      <c r="F64" s="13">
        <f t="shared" si="0"/>
        <v>1287</v>
      </c>
      <c r="G64" s="13">
        <f t="shared" si="1"/>
        <v>0</v>
      </c>
      <c r="H64" s="15">
        <f>[1]Parameters!$N$2</f>
        <v>0.02</v>
      </c>
      <c r="I64" s="20" t="s">
        <v>116</v>
      </c>
      <c r="J64" s="20" t="s">
        <v>97</v>
      </c>
      <c r="K64" s="21" t="s">
        <v>80</v>
      </c>
      <c r="L64" t="s">
        <v>117</v>
      </c>
      <c r="M64" s="11">
        <v>42309</v>
      </c>
      <c r="N64" s="11">
        <f t="shared" si="8"/>
        <v>42430</v>
      </c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>
        <f>'[1]Acquisition &amp; support costs'!AN283</f>
        <v>0</v>
      </c>
      <c r="AN64" s="22">
        <f>'[1]Acquisition &amp; support costs'!AO283</f>
        <v>0</v>
      </c>
      <c r="AO64" s="22">
        <f>'[1]Acquisition &amp; support costs'!AP283</f>
        <v>0</v>
      </c>
      <c r="AP64" s="22"/>
      <c r="AQ64" s="22"/>
      <c r="AR64" s="13">
        <f>'[1]Acquisition &amp; support costs'!AS283</f>
        <v>0</v>
      </c>
      <c r="AS64" s="13">
        <f>'[1]Acquisition &amp; support costs'!AT283</f>
        <v>0</v>
      </c>
      <c r="AT64" s="13">
        <f>'[1]Acquisition &amp; support costs'!AU283</f>
        <v>0</v>
      </c>
      <c r="AU64" s="13">
        <f>'[1]Acquisition &amp; support costs'!AV283</f>
        <v>0</v>
      </c>
      <c r="AV64" s="13">
        <f>'[1]Acquisition &amp; support costs'!AW283</f>
        <v>0</v>
      </c>
      <c r="AW64" s="13">
        <f>'[1]Acquisition &amp; support costs'!AX283</f>
        <v>0</v>
      </c>
      <c r="AX64" s="13">
        <f>'[1]Acquisition &amp; support costs'!AY283</f>
        <v>0</v>
      </c>
      <c r="AY64" s="13">
        <f>'[1]Acquisition &amp; support costs'!AZ283</f>
        <v>0</v>
      </c>
      <c r="AZ64" s="13">
        <f>'[1]Acquisition &amp; support costs'!BA283</f>
        <v>0</v>
      </c>
      <c r="BA64" s="13">
        <f>'[1]Acquisition &amp; support costs'!BB283</f>
        <v>0</v>
      </c>
      <c r="BB64" s="13">
        <f>'[1]Acquisition &amp; support costs'!BC283</f>
        <v>0</v>
      </c>
      <c r="BC64" s="13">
        <f>'[1]Acquisition &amp; support costs'!BD283</f>
        <v>0</v>
      </c>
      <c r="BD64" s="13">
        <f>'[1]Acquisition &amp; support costs'!BE283</f>
        <v>0</v>
      </c>
      <c r="BE64" s="13">
        <f>'[1]Acquisition &amp; support costs'!BF283</f>
        <v>0</v>
      </c>
      <c r="BF64" s="13">
        <f>'[1]Acquisition &amp; support costs'!BG283</f>
        <v>0</v>
      </c>
      <c r="BG64" s="13">
        <f>'[1]Acquisition &amp; support costs'!BH283</f>
        <v>0</v>
      </c>
      <c r="BH64" s="13">
        <f>'[1]Acquisition &amp; support costs'!BI283</f>
        <v>0</v>
      </c>
      <c r="BI64" s="13">
        <f>'[1]Acquisition &amp; support costs'!BJ283</f>
        <v>0</v>
      </c>
      <c r="BJ64" s="13">
        <f>'[1]Acquisition &amp; support costs'!BK283</f>
        <v>0</v>
      </c>
      <c r="BK64" s="13">
        <f>'[1]Acquisition &amp; support costs'!BL283</f>
        <v>0</v>
      </c>
      <c r="BL64" s="13">
        <f>'[1]Acquisition &amp; support costs'!BM283</f>
        <v>0</v>
      </c>
      <c r="BM64" s="13">
        <f>'[1]Acquisition &amp; support costs'!BN283</f>
        <v>0</v>
      </c>
      <c r="BN64" s="13">
        <f>'[1]Acquisition &amp; support costs'!BO283</f>
        <v>0</v>
      </c>
      <c r="BO64" s="13">
        <f>'[1]Acquisition &amp; support costs'!BP283</f>
        <v>0</v>
      </c>
      <c r="BP64" s="13">
        <f>'[1]Acquisition &amp; support costs'!BQ283</f>
        <v>0</v>
      </c>
      <c r="BQ64" s="13">
        <f>'[1]Acquisition &amp; support costs'!BR283</f>
        <v>0</v>
      </c>
      <c r="BR64" s="13">
        <f>'[1]Acquisition &amp; support costs'!BS283</f>
        <v>0</v>
      </c>
      <c r="BS64" s="13">
        <f>'[1]Acquisition &amp; support costs'!BT283</f>
        <v>0</v>
      </c>
      <c r="BT64" s="13">
        <f>'[1]Acquisition &amp; support costs'!BU283</f>
        <v>0</v>
      </c>
      <c r="BU64" s="13">
        <f>'[1]Acquisition &amp; support costs'!BV283</f>
        <v>0</v>
      </c>
      <c r="BV64" s="13">
        <f>'[1]Acquisition &amp; support costs'!BW283</f>
        <v>0</v>
      </c>
      <c r="BW64" s="13">
        <f>'[1]Acquisition &amp; support costs'!BX283</f>
        <v>0</v>
      </c>
      <c r="BX64" s="13">
        <f>'[1]Acquisition &amp; support costs'!BY283</f>
        <v>0</v>
      </c>
      <c r="BY64" s="13">
        <f>'[1]Acquisition &amp; support costs'!BZ283</f>
        <v>0</v>
      </c>
      <c r="BZ64" s="13">
        <f>'[1]Acquisition &amp; support costs'!CA283</f>
        <v>0</v>
      </c>
      <c r="CA64" s="13">
        <f>'[1]Acquisition &amp; support costs'!CB283</f>
        <v>0</v>
      </c>
      <c r="CB64" s="13">
        <f>'[1]Acquisition &amp; support costs'!CC283</f>
        <v>0</v>
      </c>
      <c r="CC64" s="13">
        <f>'[1]Acquisition &amp; support costs'!CD283</f>
        <v>0</v>
      </c>
      <c r="CD64" s="13">
        <f>'[1]Acquisition &amp; support costs'!CE283</f>
        <v>0</v>
      </c>
      <c r="CE64" s="13">
        <f>'[1]Acquisition &amp; support costs'!CF283</f>
        <v>0</v>
      </c>
      <c r="CF64" s="13">
        <f>'[1]Acquisition &amp; support costs'!CG283</f>
        <v>0</v>
      </c>
      <c r="CG64" s="13">
        <f>'[1]Acquisition &amp; support costs'!CH283</f>
        <v>0</v>
      </c>
      <c r="CH64" s="13">
        <f>'[1]Acquisition &amp; support costs'!CI283</f>
        <v>0</v>
      </c>
      <c r="CI64" s="13">
        <f>'[1]Acquisition &amp; support costs'!CJ283</f>
        <v>0</v>
      </c>
      <c r="CJ64" s="13">
        <f>'[1]Acquisition &amp; support costs'!CK283</f>
        <v>0</v>
      </c>
      <c r="CK64" s="13">
        <f>'[1]Acquisition &amp; support costs'!CL283</f>
        <v>0</v>
      </c>
      <c r="CL64" s="13">
        <f>'[1]Acquisition &amp; support costs'!CM283</f>
        <v>0</v>
      </c>
      <c r="CM64" s="13">
        <f>'[1]Acquisition &amp; support costs'!CN283</f>
        <v>0</v>
      </c>
      <c r="CN64" s="13">
        <f>'[1]Acquisition &amp; support costs'!CO283</f>
        <v>0</v>
      </c>
      <c r="CO64" s="13">
        <f>'[1]Acquisition &amp; support costs'!CP283</f>
        <v>0</v>
      </c>
      <c r="CP64" s="13">
        <f>'[1]Acquisition &amp; support costs'!CQ283</f>
        <v>0</v>
      </c>
      <c r="CQ64" s="13">
        <f>'[1]Acquisition &amp; support costs'!CR283</f>
        <v>0</v>
      </c>
      <c r="CR64" s="13">
        <f>'[1]Acquisition &amp; support costs'!CS283</f>
        <v>0</v>
      </c>
      <c r="CS64" s="13">
        <f>'[1]Acquisition &amp; support costs'!CT283</f>
        <v>0</v>
      </c>
      <c r="CT64">
        <f t="shared" si="43"/>
        <v>0</v>
      </c>
      <c r="CX64" s="13">
        <f t="shared" si="37"/>
        <v>0</v>
      </c>
      <c r="CY64" s="13">
        <f t="shared" si="37"/>
        <v>0</v>
      </c>
      <c r="CZ64" s="13">
        <f t="shared" si="37"/>
        <v>0</v>
      </c>
      <c r="DA64" s="13">
        <f t="shared" si="37"/>
        <v>0</v>
      </c>
      <c r="DB64" s="13">
        <f t="shared" si="37"/>
        <v>0</v>
      </c>
      <c r="DC64" s="13">
        <f t="shared" si="37"/>
        <v>0</v>
      </c>
      <c r="DD64" s="13">
        <f t="shared" si="37"/>
        <v>0</v>
      </c>
      <c r="DE64" s="13">
        <f t="shared" si="37"/>
        <v>0</v>
      </c>
      <c r="DF64" s="13">
        <f t="shared" si="37"/>
        <v>0</v>
      </c>
      <c r="DG64" s="13">
        <f t="shared" si="37"/>
        <v>0</v>
      </c>
      <c r="DH64" s="13">
        <f t="shared" si="37"/>
        <v>0</v>
      </c>
      <c r="DI64" s="13">
        <f t="shared" si="37"/>
        <v>0</v>
      </c>
      <c r="DJ64" s="13">
        <f t="shared" si="37"/>
        <v>0</v>
      </c>
      <c r="DK64" s="13">
        <f t="shared" si="37"/>
        <v>0</v>
      </c>
      <c r="DL64" s="13">
        <f t="shared" si="37"/>
        <v>0</v>
      </c>
      <c r="DM64" s="13">
        <f t="shared" si="34"/>
        <v>0</v>
      </c>
      <c r="DN64" s="13">
        <f t="shared" si="34"/>
        <v>0</v>
      </c>
      <c r="DO64" s="13">
        <f t="shared" si="34"/>
        <v>0</v>
      </c>
      <c r="DP64" s="13">
        <f t="shared" si="34"/>
        <v>0</v>
      </c>
      <c r="DQ64" s="13">
        <f t="shared" si="34"/>
        <v>0</v>
      </c>
      <c r="DR64" s="13">
        <f t="shared" si="34"/>
        <v>0</v>
      </c>
      <c r="DS64" s="13">
        <f t="shared" si="34"/>
        <v>0</v>
      </c>
      <c r="DT64" s="13">
        <f t="shared" si="34"/>
        <v>0</v>
      </c>
      <c r="DU64" s="13">
        <f t="shared" si="34"/>
        <v>0</v>
      </c>
      <c r="DV64" s="13">
        <f t="shared" si="34"/>
        <v>0</v>
      </c>
      <c r="DW64" s="13">
        <f t="shared" si="34"/>
        <v>0</v>
      </c>
      <c r="DX64" s="13">
        <f t="shared" si="34"/>
        <v>0</v>
      </c>
      <c r="DY64" s="13">
        <f t="shared" si="34"/>
        <v>0</v>
      </c>
      <c r="DZ64" s="13">
        <f t="shared" si="34"/>
        <v>0</v>
      </c>
      <c r="EA64" s="13">
        <f t="shared" ref="EA64:EM87" si="44">($F64+$H64)*BA64</f>
        <v>0</v>
      </c>
      <c r="EB64" s="13">
        <f t="shared" si="44"/>
        <v>0</v>
      </c>
      <c r="EC64" s="13">
        <f t="shared" si="35"/>
        <v>0</v>
      </c>
      <c r="ED64" s="13">
        <f t="shared" si="35"/>
        <v>0</v>
      </c>
      <c r="EE64" s="13">
        <f t="shared" si="35"/>
        <v>0</v>
      </c>
      <c r="EF64" s="13">
        <f t="shared" si="35"/>
        <v>0</v>
      </c>
      <c r="EG64" s="13">
        <f t="shared" si="35"/>
        <v>0</v>
      </c>
      <c r="EH64" s="13">
        <f t="shared" si="35"/>
        <v>0</v>
      </c>
      <c r="EI64" s="13">
        <f t="shared" si="35"/>
        <v>0</v>
      </c>
      <c r="EJ64" s="13">
        <f t="shared" si="35"/>
        <v>0</v>
      </c>
      <c r="EK64" s="13">
        <f t="shared" si="35"/>
        <v>0</v>
      </c>
      <c r="EL64" s="13">
        <f t="shared" si="35"/>
        <v>0</v>
      </c>
      <c r="EM64" s="13">
        <f t="shared" si="35"/>
        <v>0</v>
      </c>
      <c r="EN64" s="13">
        <f t="shared" si="35"/>
        <v>0</v>
      </c>
      <c r="EO64" s="13">
        <f t="shared" si="35"/>
        <v>0</v>
      </c>
      <c r="EP64" s="13">
        <f t="shared" si="35"/>
        <v>0</v>
      </c>
      <c r="EQ64" s="13">
        <f t="shared" si="35"/>
        <v>0</v>
      </c>
      <c r="ER64" s="13">
        <f t="shared" si="35"/>
        <v>0</v>
      </c>
      <c r="ES64" s="13">
        <f t="shared" si="40"/>
        <v>0</v>
      </c>
      <c r="ET64" s="13">
        <f t="shared" si="38"/>
        <v>0</v>
      </c>
      <c r="EU64" s="13">
        <f t="shared" si="38"/>
        <v>0</v>
      </c>
      <c r="EV64" s="13">
        <f t="shared" si="38"/>
        <v>0</v>
      </c>
      <c r="EW64" s="13">
        <f t="shared" si="38"/>
        <v>0</v>
      </c>
      <c r="EX64" s="13">
        <f t="shared" si="38"/>
        <v>0</v>
      </c>
      <c r="EY64" s="13">
        <f t="shared" si="38"/>
        <v>0</v>
      </c>
      <c r="EZ64" s="13">
        <f t="shared" si="38"/>
        <v>0</v>
      </c>
      <c r="FA64" s="13">
        <f t="shared" si="38"/>
        <v>0</v>
      </c>
      <c r="FB64" s="13">
        <f t="shared" si="38"/>
        <v>0</v>
      </c>
      <c r="FC64" s="13">
        <f t="shared" si="38"/>
        <v>0</v>
      </c>
      <c r="FD64" s="13">
        <f t="shared" si="36"/>
        <v>0</v>
      </c>
      <c r="FE64" s="13">
        <f t="shared" si="36"/>
        <v>0</v>
      </c>
      <c r="FF64" s="13">
        <f t="shared" si="36"/>
        <v>0</v>
      </c>
      <c r="FG64" s="13">
        <f t="shared" si="36"/>
        <v>0</v>
      </c>
      <c r="FH64" s="13">
        <f t="shared" si="41"/>
        <v>0</v>
      </c>
      <c r="FI64" s="13">
        <f t="shared" si="41"/>
        <v>0</v>
      </c>
      <c r="FJ64" s="13">
        <f t="shared" si="41"/>
        <v>0</v>
      </c>
      <c r="FK64" s="13">
        <f t="shared" si="41"/>
        <v>0</v>
      </c>
      <c r="FL64" s="13">
        <f t="shared" si="41"/>
        <v>0</v>
      </c>
      <c r="FM64" s="13">
        <f t="shared" si="41"/>
        <v>0</v>
      </c>
      <c r="FN64" s="13">
        <f t="shared" si="41"/>
        <v>0</v>
      </c>
      <c r="FO64" s="13">
        <f t="shared" si="41"/>
        <v>0</v>
      </c>
      <c r="FP64" s="13">
        <f t="shared" si="41"/>
        <v>0</v>
      </c>
      <c r="FQ64" s="13">
        <f t="shared" si="41"/>
        <v>0</v>
      </c>
      <c r="FR64" s="13">
        <f t="shared" si="41"/>
        <v>0</v>
      </c>
      <c r="FS64" s="13">
        <f t="shared" si="41"/>
        <v>0</v>
      </c>
      <c r="FT64" s="13">
        <f t="shared" si="41"/>
        <v>0</v>
      </c>
    </row>
    <row r="65" spans="1:176" ht="15" customHeight="1" x14ac:dyDescent="0.55000000000000004">
      <c r="A65" s="20" t="s">
        <v>133</v>
      </c>
      <c r="C65" s="13">
        <f t="shared" si="42"/>
        <v>0</v>
      </c>
      <c r="D65" s="13">
        <v>1100</v>
      </c>
      <c r="E65" s="14">
        <f>[1]Parameters!$E$3</f>
        <v>0.17</v>
      </c>
      <c r="F65" s="13">
        <f t="shared" ref="F65:F113" si="45">D65+D65*E65</f>
        <v>1287</v>
      </c>
      <c r="G65" s="13">
        <f t="shared" ref="G65:G113" si="46">C65*F65</f>
        <v>0</v>
      </c>
      <c r="H65" s="15">
        <f>[1]Parameters!$N$2</f>
        <v>0.02</v>
      </c>
      <c r="I65" s="20" t="s">
        <v>116</v>
      </c>
      <c r="J65" s="20" t="s">
        <v>97</v>
      </c>
      <c r="K65" s="21" t="s">
        <v>80</v>
      </c>
      <c r="L65" t="s">
        <v>117</v>
      </c>
      <c r="M65" s="11">
        <v>42309</v>
      </c>
      <c r="N65" s="11">
        <f t="shared" si="8"/>
        <v>42430</v>
      </c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>
        <f>'[1]Acquisition &amp; support costs'!AN284</f>
        <v>0</v>
      </c>
      <c r="AN65" s="22">
        <f>'[1]Acquisition &amp; support costs'!AO284</f>
        <v>0</v>
      </c>
      <c r="AO65" s="22">
        <f>'[1]Acquisition &amp; support costs'!AP284</f>
        <v>0</v>
      </c>
      <c r="AP65" s="22"/>
      <c r="AQ65" s="22"/>
      <c r="AR65" s="13">
        <f>'[1]Acquisition &amp; support costs'!AS284</f>
        <v>0</v>
      </c>
      <c r="AS65" s="13">
        <f>'[1]Acquisition &amp; support costs'!AT284</f>
        <v>0</v>
      </c>
      <c r="AT65" s="13">
        <f>'[1]Acquisition &amp; support costs'!AU284</f>
        <v>0</v>
      </c>
      <c r="AU65" s="13">
        <f>'[1]Acquisition &amp; support costs'!AV284</f>
        <v>0</v>
      </c>
      <c r="AV65" s="13">
        <f>'[1]Acquisition &amp; support costs'!AW284</f>
        <v>0</v>
      </c>
      <c r="AW65" s="13">
        <f>'[1]Acquisition &amp; support costs'!AX284</f>
        <v>0</v>
      </c>
      <c r="AX65" s="13">
        <f>'[1]Acquisition &amp; support costs'!AY284</f>
        <v>0</v>
      </c>
      <c r="AY65" s="13">
        <f>'[1]Acquisition &amp; support costs'!AZ284</f>
        <v>0</v>
      </c>
      <c r="AZ65" s="13">
        <f>'[1]Acquisition &amp; support costs'!BA284</f>
        <v>0</v>
      </c>
      <c r="BA65" s="13">
        <f>'[1]Acquisition &amp; support costs'!BB284</f>
        <v>0</v>
      </c>
      <c r="BB65" s="13">
        <f>'[1]Acquisition &amp; support costs'!BC284</f>
        <v>0</v>
      </c>
      <c r="BC65" s="13">
        <f>'[1]Acquisition &amp; support costs'!BD284</f>
        <v>0</v>
      </c>
      <c r="BD65" s="13">
        <f>'[1]Acquisition &amp; support costs'!BE284</f>
        <v>0</v>
      </c>
      <c r="BE65" s="13">
        <f>'[1]Acquisition &amp; support costs'!BF284</f>
        <v>0</v>
      </c>
      <c r="BF65" s="13">
        <f>'[1]Acquisition &amp; support costs'!BG284</f>
        <v>0</v>
      </c>
      <c r="BG65" s="13">
        <f>'[1]Acquisition &amp; support costs'!BH284</f>
        <v>0</v>
      </c>
      <c r="BH65" s="13">
        <f>'[1]Acquisition &amp; support costs'!BI284</f>
        <v>0</v>
      </c>
      <c r="BI65" s="13">
        <f>'[1]Acquisition &amp; support costs'!BJ284</f>
        <v>0</v>
      </c>
      <c r="BJ65" s="13">
        <f>'[1]Acquisition &amp; support costs'!BK284</f>
        <v>0</v>
      </c>
      <c r="BK65" s="13">
        <f>'[1]Acquisition &amp; support costs'!BL284</f>
        <v>0</v>
      </c>
      <c r="BL65" s="13">
        <f>'[1]Acquisition &amp; support costs'!BM284</f>
        <v>0</v>
      </c>
      <c r="BM65" s="13">
        <f>'[1]Acquisition &amp; support costs'!BN284</f>
        <v>0</v>
      </c>
      <c r="BN65" s="13">
        <f>'[1]Acquisition &amp; support costs'!BO284</f>
        <v>0</v>
      </c>
      <c r="BO65" s="13">
        <f>'[1]Acquisition &amp; support costs'!BP284</f>
        <v>0</v>
      </c>
      <c r="BP65" s="13">
        <f>'[1]Acquisition &amp; support costs'!BQ284</f>
        <v>0</v>
      </c>
      <c r="BQ65" s="13">
        <f>'[1]Acquisition &amp; support costs'!BR284</f>
        <v>0</v>
      </c>
      <c r="BR65" s="13">
        <f>'[1]Acquisition &amp; support costs'!BS284</f>
        <v>0</v>
      </c>
      <c r="BS65" s="13">
        <f>'[1]Acquisition &amp; support costs'!BT284</f>
        <v>0</v>
      </c>
      <c r="BT65" s="13">
        <f>'[1]Acquisition &amp; support costs'!BU284</f>
        <v>0</v>
      </c>
      <c r="BU65" s="13">
        <f>'[1]Acquisition &amp; support costs'!BV284</f>
        <v>0</v>
      </c>
      <c r="BV65" s="13">
        <f>'[1]Acquisition &amp; support costs'!BW284</f>
        <v>0</v>
      </c>
      <c r="BW65" s="13">
        <f>'[1]Acquisition &amp; support costs'!BX284</f>
        <v>0</v>
      </c>
      <c r="BX65" s="13">
        <f>'[1]Acquisition &amp; support costs'!BY284</f>
        <v>0</v>
      </c>
      <c r="BY65" s="13">
        <f>'[1]Acquisition &amp; support costs'!BZ284</f>
        <v>0</v>
      </c>
      <c r="BZ65" s="13">
        <f>'[1]Acquisition &amp; support costs'!CA284</f>
        <v>0</v>
      </c>
      <c r="CA65" s="13">
        <f>'[1]Acquisition &amp; support costs'!CB284</f>
        <v>0</v>
      </c>
      <c r="CB65" s="13">
        <f>'[1]Acquisition &amp; support costs'!CC284</f>
        <v>0</v>
      </c>
      <c r="CC65" s="13">
        <f>'[1]Acquisition &amp; support costs'!CD284</f>
        <v>0</v>
      </c>
      <c r="CD65" s="13">
        <f>'[1]Acquisition &amp; support costs'!CE284</f>
        <v>0</v>
      </c>
      <c r="CE65" s="13">
        <f>'[1]Acquisition &amp; support costs'!CF284</f>
        <v>0</v>
      </c>
      <c r="CF65" s="13">
        <f>'[1]Acquisition &amp; support costs'!CG284</f>
        <v>0</v>
      </c>
      <c r="CG65" s="13">
        <f>'[1]Acquisition &amp; support costs'!CH284</f>
        <v>0</v>
      </c>
      <c r="CH65" s="13">
        <f>'[1]Acquisition &amp; support costs'!CI284</f>
        <v>0</v>
      </c>
      <c r="CI65" s="13">
        <f>'[1]Acquisition &amp; support costs'!CJ284</f>
        <v>0</v>
      </c>
      <c r="CJ65" s="13">
        <f>'[1]Acquisition &amp; support costs'!CK284</f>
        <v>0</v>
      </c>
      <c r="CK65" s="13">
        <f>'[1]Acquisition &amp; support costs'!CL284</f>
        <v>0</v>
      </c>
      <c r="CL65" s="13">
        <f>'[1]Acquisition &amp; support costs'!CM284</f>
        <v>0</v>
      </c>
      <c r="CM65" s="13">
        <f>'[1]Acquisition &amp; support costs'!CN284</f>
        <v>0</v>
      </c>
      <c r="CN65" s="13">
        <f>'[1]Acquisition &amp; support costs'!CO284</f>
        <v>0</v>
      </c>
      <c r="CO65" s="13">
        <f>'[1]Acquisition &amp; support costs'!CP284</f>
        <v>0</v>
      </c>
      <c r="CP65" s="13">
        <f>'[1]Acquisition &amp; support costs'!CQ284</f>
        <v>0</v>
      </c>
      <c r="CQ65" s="13">
        <f>'[1]Acquisition &amp; support costs'!CR284</f>
        <v>0</v>
      </c>
      <c r="CR65" s="13">
        <f>'[1]Acquisition &amp; support costs'!CS284</f>
        <v>0</v>
      </c>
      <c r="CS65" s="13">
        <f>'[1]Acquisition &amp; support costs'!CT284</f>
        <v>0</v>
      </c>
      <c r="CT65">
        <f t="shared" si="43"/>
        <v>0</v>
      </c>
      <c r="CX65" s="13">
        <f t="shared" si="37"/>
        <v>0</v>
      </c>
      <c r="CY65" s="13">
        <f t="shared" si="37"/>
        <v>0</v>
      </c>
      <c r="CZ65" s="13">
        <f t="shared" si="37"/>
        <v>0</v>
      </c>
      <c r="DA65" s="13">
        <f t="shared" si="37"/>
        <v>0</v>
      </c>
      <c r="DB65" s="13">
        <f t="shared" si="37"/>
        <v>0</v>
      </c>
      <c r="DC65" s="13">
        <f t="shared" si="37"/>
        <v>0</v>
      </c>
      <c r="DD65" s="13">
        <f t="shared" si="37"/>
        <v>0</v>
      </c>
      <c r="DE65" s="13">
        <f t="shared" si="37"/>
        <v>0</v>
      </c>
      <c r="DF65" s="13">
        <f t="shared" si="37"/>
        <v>0</v>
      </c>
      <c r="DG65" s="13">
        <f t="shared" si="37"/>
        <v>0</v>
      </c>
      <c r="DH65" s="13">
        <f t="shared" si="37"/>
        <v>0</v>
      </c>
      <c r="DI65" s="13">
        <f t="shared" si="37"/>
        <v>0</v>
      </c>
      <c r="DJ65" s="13">
        <f t="shared" si="37"/>
        <v>0</v>
      </c>
      <c r="DK65" s="13">
        <f t="shared" si="37"/>
        <v>0</v>
      </c>
      <c r="DL65" s="13">
        <f t="shared" si="37"/>
        <v>0</v>
      </c>
      <c r="DM65" s="13">
        <f t="shared" ref="DM65:EB83" si="47">($F65+$H65)*AM65</f>
        <v>0</v>
      </c>
      <c r="DN65" s="13">
        <f t="shared" si="47"/>
        <v>0</v>
      </c>
      <c r="DO65" s="13">
        <f t="shared" si="47"/>
        <v>0</v>
      </c>
      <c r="DP65" s="13">
        <f t="shared" si="47"/>
        <v>0</v>
      </c>
      <c r="DQ65" s="13">
        <f t="shared" si="47"/>
        <v>0</v>
      </c>
      <c r="DR65" s="13">
        <f t="shared" si="47"/>
        <v>0</v>
      </c>
      <c r="DS65" s="13">
        <f t="shared" si="47"/>
        <v>0</v>
      </c>
      <c r="DT65" s="13">
        <f t="shared" si="47"/>
        <v>0</v>
      </c>
      <c r="DU65" s="13">
        <f t="shared" si="47"/>
        <v>0</v>
      </c>
      <c r="DV65" s="13">
        <f t="shared" si="47"/>
        <v>0</v>
      </c>
      <c r="DW65" s="13">
        <f t="shared" si="47"/>
        <v>0</v>
      </c>
      <c r="DX65" s="13">
        <f t="shared" si="47"/>
        <v>0</v>
      </c>
      <c r="DY65" s="13">
        <f t="shared" si="47"/>
        <v>0</v>
      </c>
      <c r="DZ65" s="13">
        <f t="shared" si="47"/>
        <v>0</v>
      </c>
      <c r="EA65" s="13">
        <f t="shared" si="44"/>
        <v>0</v>
      </c>
      <c r="EB65" s="13">
        <f t="shared" si="44"/>
        <v>0</v>
      </c>
      <c r="EC65" s="13">
        <f t="shared" si="35"/>
        <v>0</v>
      </c>
      <c r="ED65" s="13">
        <f t="shared" si="35"/>
        <v>0</v>
      </c>
      <c r="EE65" s="13">
        <f t="shared" si="35"/>
        <v>0</v>
      </c>
      <c r="EF65" s="13">
        <f t="shared" si="35"/>
        <v>0</v>
      </c>
      <c r="EG65" s="13">
        <f t="shared" si="35"/>
        <v>0</v>
      </c>
      <c r="EH65" s="13">
        <f t="shared" si="35"/>
        <v>0</v>
      </c>
      <c r="EI65" s="13">
        <f t="shared" si="35"/>
        <v>0</v>
      </c>
      <c r="EJ65" s="13">
        <f t="shared" si="35"/>
        <v>0</v>
      </c>
      <c r="EK65" s="13">
        <f t="shared" si="35"/>
        <v>0</v>
      </c>
      <c r="EL65" s="13">
        <f t="shared" si="35"/>
        <v>0</v>
      </c>
      <c r="EM65" s="13">
        <f t="shared" si="35"/>
        <v>0</v>
      </c>
      <c r="EN65" s="13">
        <f t="shared" si="35"/>
        <v>0</v>
      </c>
      <c r="EO65" s="13">
        <f t="shared" si="35"/>
        <v>0</v>
      </c>
      <c r="EP65" s="13">
        <f t="shared" si="35"/>
        <v>0</v>
      </c>
      <c r="EQ65" s="13">
        <f t="shared" si="35"/>
        <v>0</v>
      </c>
      <c r="ER65" s="13">
        <f t="shared" si="35"/>
        <v>0</v>
      </c>
      <c r="ES65" s="13">
        <f t="shared" si="40"/>
        <v>0</v>
      </c>
      <c r="ET65" s="13">
        <f t="shared" si="38"/>
        <v>0</v>
      </c>
      <c r="EU65" s="13">
        <f t="shared" si="38"/>
        <v>0</v>
      </c>
      <c r="EV65" s="13">
        <f t="shared" si="38"/>
        <v>0</v>
      </c>
      <c r="EW65" s="13">
        <f t="shared" si="38"/>
        <v>0</v>
      </c>
      <c r="EX65" s="13">
        <f t="shared" si="38"/>
        <v>0</v>
      </c>
      <c r="EY65" s="13">
        <f t="shared" si="38"/>
        <v>0</v>
      </c>
      <c r="EZ65" s="13">
        <f t="shared" si="38"/>
        <v>0</v>
      </c>
      <c r="FA65" s="13">
        <f t="shared" si="38"/>
        <v>0</v>
      </c>
      <c r="FB65" s="13">
        <f t="shared" si="38"/>
        <v>0</v>
      </c>
      <c r="FC65" s="13">
        <f t="shared" si="38"/>
        <v>0</v>
      </c>
      <c r="FD65" s="13">
        <f t="shared" si="36"/>
        <v>0</v>
      </c>
      <c r="FE65" s="13">
        <f t="shared" si="36"/>
        <v>0</v>
      </c>
      <c r="FF65" s="13">
        <f t="shared" si="36"/>
        <v>0</v>
      </c>
      <c r="FG65" s="13">
        <f t="shared" si="36"/>
        <v>0</v>
      </c>
      <c r="FH65" s="13">
        <f t="shared" si="41"/>
        <v>0</v>
      </c>
      <c r="FI65" s="13">
        <f t="shared" si="41"/>
        <v>0</v>
      </c>
      <c r="FJ65" s="13">
        <f t="shared" si="41"/>
        <v>0</v>
      </c>
      <c r="FK65" s="13">
        <f t="shared" si="41"/>
        <v>0</v>
      </c>
      <c r="FL65" s="13">
        <f t="shared" si="41"/>
        <v>0</v>
      </c>
      <c r="FM65" s="13">
        <f t="shared" si="41"/>
        <v>0</v>
      </c>
      <c r="FN65" s="13">
        <f t="shared" si="41"/>
        <v>0</v>
      </c>
      <c r="FO65" s="13">
        <f t="shared" si="41"/>
        <v>0</v>
      </c>
      <c r="FP65" s="13">
        <f t="shared" si="41"/>
        <v>0</v>
      </c>
      <c r="FQ65" s="13">
        <f t="shared" si="41"/>
        <v>0</v>
      </c>
      <c r="FR65" s="13">
        <f t="shared" si="41"/>
        <v>0</v>
      </c>
      <c r="FS65" s="13">
        <f t="shared" si="41"/>
        <v>0</v>
      </c>
      <c r="FT65" s="13">
        <f t="shared" si="41"/>
        <v>0</v>
      </c>
    </row>
    <row r="66" spans="1:176" ht="15" customHeight="1" x14ac:dyDescent="0.55000000000000004">
      <c r="A66" s="20" t="s">
        <v>134</v>
      </c>
      <c r="C66" s="13">
        <f t="shared" si="42"/>
        <v>0</v>
      </c>
      <c r="D66" s="13">
        <v>1500</v>
      </c>
      <c r="E66" s="14">
        <f>[1]Parameters!$E$3</f>
        <v>0.17</v>
      </c>
      <c r="F66" s="13">
        <f t="shared" si="45"/>
        <v>1755</v>
      </c>
      <c r="G66" s="13">
        <f t="shared" si="46"/>
        <v>0</v>
      </c>
      <c r="H66" s="15">
        <f>[1]Parameters!$N$2</f>
        <v>0.02</v>
      </c>
      <c r="I66" s="20" t="s">
        <v>116</v>
      </c>
      <c r="J66" s="20" t="s">
        <v>97</v>
      </c>
      <c r="K66" s="21" t="s">
        <v>80</v>
      </c>
      <c r="L66" t="s">
        <v>117</v>
      </c>
      <c r="M66" s="11">
        <v>42309</v>
      </c>
      <c r="N66" s="11">
        <f t="shared" ref="N66:N113" si="48">MAX(DATE(YEAR(M66),MONTH(M66)+2,1),DATE(2016,3,1))</f>
        <v>42430</v>
      </c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>
        <f>'[1]Acquisition &amp; support costs'!AN285</f>
        <v>0</v>
      </c>
      <c r="AN66" s="22">
        <f>'[1]Acquisition &amp; support costs'!AO285</f>
        <v>0</v>
      </c>
      <c r="AO66" s="22">
        <f>'[1]Acquisition &amp; support costs'!AP285</f>
        <v>0</v>
      </c>
      <c r="AP66" s="22"/>
      <c r="AQ66" s="22"/>
      <c r="AR66" s="13">
        <f>'[1]Acquisition &amp; support costs'!AS285</f>
        <v>0</v>
      </c>
      <c r="AS66" s="13">
        <f>'[1]Acquisition &amp; support costs'!AT285</f>
        <v>0</v>
      </c>
      <c r="AT66" s="13">
        <f>'[1]Acquisition &amp; support costs'!AU285</f>
        <v>0</v>
      </c>
      <c r="AU66" s="13">
        <f>'[1]Acquisition &amp; support costs'!AV285</f>
        <v>0</v>
      </c>
      <c r="AV66" s="13">
        <f>'[1]Acquisition &amp; support costs'!AW285</f>
        <v>0</v>
      </c>
      <c r="AW66" s="13">
        <f>'[1]Acquisition &amp; support costs'!AX285</f>
        <v>0</v>
      </c>
      <c r="AX66" s="13">
        <f>'[1]Acquisition &amp; support costs'!AY285</f>
        <v>0</v>
      </c>
      <c r="AY66" s="13">
        <f>'[1]Acquisition &amp; support costs'!AZ285</f>
        <v>0</v>
      </c>
      <c r="AZ66" s="13">
        <f>'[1]Acquisition &amp; support costs'!BA285</f>
        <v>0</v>
      </c>
      <c r="BA66" s="13">
        <f>'[1]Acquisition &amp; support costs'!BB285</f>
        <v>0</v>
      </c>
      <c r="BB66" s="13">
        <f>'[1]Acquisition &amp; support costs'!BC285</f>
        <v>0</v>
      </c>
      <c r="BC66" s="13">
        <f>'[1]Acquisition &amp; support costs'!BD285</f>
        <v>0</v>
      </c>
      <c r="BD66" s="13">
        <f>'[1]Acquisition &amp; support costs'!BE285</f>
        <v>0</v>
      </c>
      <c r="BE66" s="13">
        <f>'[1]Acquisition &amp; support costs'!BF285</f>
        <v>0</v>
      </c>
      <c r="BF66" s="13">
        <f>'[1]Acquisition &amp; support costs'!BG285</f>
        <v>0</v>
      </c>
      <c r="BG66" s="13">
        <f>'[1]Acquisition &amp; support costs'!BH285</f>
        <v>0</v>
      </c>
      <c r="BH66" s="13">
        <f>'[1]Acquisition &amp; support costs'!BI285</f>
        <v>0</v>
      </c>
      <c r="BI66" s="13">
        <f>'[1]Acquisition &amp; support costs'!BJ285</f>
        <v>0</v>
      </c>
      <c r="BJ66" s="13">
        <f>'[1]Acquisition &amp; support costs'!BK285</f>
        <v>0</v>
      </c>
      <c r="BK66" s="13">
        <f>'[1]Acquisition &amp; support costs'!BL285</f>
        <v>0</v>
      </c>
      <c r="BL66" s="13">
        <f>'[1]Acquisition &amp; support costs'!BM285</f>
        <v>0</v>
      </c>
      <c r="BM66" s="13">
        <f>'[1]Acquisition &amp; support costs'!BN285</f>
        <v>0</v>
      </c>
      <c r="BN66" s="13">
        <f>'[1]Acquisition &amp; support costs'!BO285</f>
        <v>0</v>
      </c>
      <c r="BO66" s="13">
        <f>'[1]Acquisition &amp; support costs'!BP285</f>
        <v>0</v>
      </c>
      <c r="BP66" s="13">
        <f>'[1]Acquisition &amp; support costs'!BQ285</f>
        <v>0</v>
      </c>
      <c r="BQ66" s="13">
        <f>'[1]Acquisition &amp; support costs'!BR285</f>
        <v>0</v>
      </c>
      <c r="BR66" s="13">
        <f>'[1]Acquisition &amp; support costs'!BS285</f>
        <v>0</v>
      </c>
      <c r="BS66" s="13">
        <f>'[1]Acquisition &amp; support costs'!BT285</f>
        <v>0</v>
      </c>
      <c r="BT66" s="13">
        <f>'[1]Acquisition &amp; support costs'!BU285</f>
        <v>0</v>
      </c>
      <c r="BU66" s="13">
        <f>'[1]Acquisition &amp; support costs'!BV285</f>
        <v>0</v>
      </c>
      <c r="BV66" s="13">
        <f>'[1]Acquisition &amp; support costs'!BW285</f>
        <v>0</v>
      </c>
      <c r="BW66" s="13">
        <f>'[1]Acquisition &amp; support costs'!BX285</f>
        <v>0</v>
      </c>
      <c r="BX66" s="13">
        <f>'[1]Acquisition &amp; support costs'!BY285</f>
        <v>0</v>
      </c>
      <c r="BY66" s="13">
        <f>'[1]Acquisition &amp; support costs'!BZ285</f>
        <v>0</v>
      </c>
      <c r="BZ66" s="13">
        <f>'[1]Acquisition &amp; support costs'!CA285</f>
        <v>0</v>
      </c>
      <c r="CA66" s="13">
        <f>'[1]Acquisition &amp; support costs'!CB285</f>
        <v>0</v>
      </c>
      <c r="CB66" s="13">
        <f>'[1]Acquisition &amp; support costs'!CC285</f>
        <v>0</v>
      </c>
      <c r="CC66" s="13">
        <f>'[1]Acquisition &amp; support costs'!CD285</f>
        <v>0</v>
      </c>
      <c r="CD66" s="13">
        <f>'[1]Acquisition &amp; support costs'!CE285</f>
        <v>0</v>
      </c>
      <c r="CE66" s="13">
        <f>'[1]Acquisition &amp; support costs'!CF285</f>
        <v>0</v>
      </c>
      <c r="CF66" s="13">
        <f>'[1]Acquisition &amp; support costs'!CG285</f>
        <v>0</v>
      </c>
      <c r="CG66" s="13">
        <f>'[1]Acquisition &amp; support costs'!CH285</f>
        <v>0</v>
      </c>
      <c r="CH66" s="13">
        <f>'[1]Acquisition &amp; support costs'!CI285</f>
        <v>0</v>
      </c>
      <c r="CI66" s="13">
        <f>'[1]Acquisition &amp; support costs'!CJ285</f>
        <v>0</v>
      </c>
      <c r="CJ66" s="13">
        <f>'[1]Acquisition &amp; support costs'!CK285</f>
        <v>0</v>
      </c>
      <c r="CK66" s="13">
        <f>'[1]Acquisition &amp; support costs'!CL285</f>
        <v>0</v>
      </c>
      <c r="CL66" s="13">
        <f>'[1]Acquisition &amp; support costs'!CM285</f>
        <v>0</v>
      </c>
      <c r="CM66" s="13">
        <f>'[1]Acquisition &amp; support costs'!CN285</f>
        <v>0</v>
      </c>
      <c r="CN66" s="13">
        <f>'[1]Acquisition &amp; support costs'!CO285</f>
        <v>0</v>
      </c>
      <c r="CO66" s="13">
        <f>'[1]Acquisition &amp; support costs'!CP285</f>
        <v>0</v>
      </c>
      <c r="CP66" s="13">
        <f>'[1]Acquisition &amp; support costs'!CQ285</f>
        <v>0</v>
      </c>
      <c r="CQ66" s="13">
        <f>'[1]Acquisition &amp; support costs'!CR285</f>
        <v>0</v>
      </c>
      <c r="CR66" s="13">
        <f>'[1]Acquisition &amp; support costs'!CS285</f>
        <v>0</v>
      </c>
      <c r="CS66" s="13">
        <f>'[1]Acquisition &amp; support costs'!CT285</f>
        <v>0</v>
      </c>
      <c r="CT66">
        <f t="shared" si="43"/>
        <v>0</v>
      </c>
      <c r="CX66" s="13">
        <f t="shared" ref="CX66:DM82" si="49">($F66+$H66)*X66</f>
        <v>0</v>
      </c>
      <c r="CY66" s="13">
        <f t="shared" si="49"/>
        <v>0</v>
      </c>
      <c r="CZ66" s="13">
        <f t="shared" si="49"/>
        <v>0</v>
      </c>
      <c r="DA66" s="13">
        <f t="shared" si="49"/>
        <v>0</v>
      </c>
      <c r="DB66" s="13">
        <f t="shared" si="49"/>
        <v>0</v>
      </c>
      <c r="DC66" s="13">
        <f t="shared" si="49"/>
        <v>0</v>
      </c>
      <c r="DD66" s="13">
        <f t="shared" si="49"/>
        <v>0</v>
      </c>
      <c r="DE66" s="13">
        <f t="shared" si="49"/>
        <v>0</v>
      </c>
      <c r="DF66" s="13">
        <f t="shared" si="49"/>
        <v>0</v>
      </c>
      <c r="DG66" s="13">
        <f t="shared" si="49"/>
        <v>0</v>
      </c>
      <c r="DH66" s="13">
        <f t="shared" si="49"/>
        <v>0</v>
      </c>
      <c r="DI66" s="13">
        <f t="shared" si="49"/>
        <v>0</v>
      </c>
      <c r="DJ66" s="13">
        <f t="shared" si="49"/>
        <v>0</v>
      </c>
      <c r="DK66" s="13">
        <f t="shared" si="49"/>
        <v>0</v>
      </c>
      <c r="DL66" s="13">
        <f t="shared" si="49"/>
        <v>0</v>
      </c>
      <c r="DM66" s="13">
        <f t="shared" si="47"/>
        <v>0</v>
      </c>
      <c r="DN66" s="13">
        <f t="shared" si="47"/>
        <v>0</v>
      </c>
      <c r="DO66" s="13">
        <f t="shared" si="47"/>
        <v>0</v>
      </c>
      <c r="DP66" s="13">
        <f t="shared" si="47"/>
        <v>0</v>
      </c>
      <c r="DQ66" s="13">
        <f t="shared" si="47"/>
        <v>0</v>
      </c>
      <c r="DR66" s="13">
        <f t="shared" si="47"/>
        <v>0</v>
      </c>
      <c r="DS66" s="13">
        <f t="shared" si="47"/>
        <v>0</v>
      </c>
      <c r="DT66" s="13">
        <f t="shared" si="47"/>
        <v>0</v>
      </c>
      <c r="DU66" s="13">
        <f t="shared" si="47"/>
        <v>0</v>
      </c>
      <c r="DV66" s="13">
        <f t="shared" si="47"/>
        <v>0</v>
      </c>
      <c r="DW66" s="13">
        <f t="shared" si="47"/>
        <v>0</v>
      </c>
      <c r="DX66" s="13">
        <f t="shared" si="47"/>
        <v>0</v>
      </c>
      <c r="DY66" s="13">
        <f t="shared" si="47"/>
        <v>0</v>
      </c>
      <c r="DZ66" s="13">
        <f t="shared" si="47"/>
        <v>0</v>
      </c>
      <c r="EA66" s="13">
        <f t="shared" si="44"/>
        <v>0</v>
      </c>
      <c r="EB66" s="13">
        <f t="shared" si="44"/>
        <v>0</v>
      </c>
      <c r="EC66" s="13">
        <f t="shared" si="35"/>
        <v>0</v>
      </c>
      <c r="ED66" s="13">
        <f t="shared" si="35"/>
        <v>0</v>
      </c>
      <c r="EE66" s="13">
        <f t="shared" si="35"/>
        <v>0</v>
      </c>
      <c r="EF66" s="13">
        <f t="shared" si="35"/>
        <v>0</v>
      </c>
      <c r="EG66" s="13">
        <f t="shared" si="35"/>
        <v>0</v>
      </c>
      <c r="EH66" s="13">
        <f t="shared" si="35"/>
        <v>0</v>
      </c>
      <c r="EI66" s="13">
        <f t="shared" si="35"/>
        <v>0</v>
      </c>
      <c r="EJ66" s="13">
        <f t="shared" si="35"/>
        <v>0</v>
      </c>
      <c r="EK66" s="13">
        <f t="shared" si="35"/>
        <v>0</v>
      </c>
      <c r="EL66" s="13">
        <f t="shared" si="35"/>
        <v>0</v>
      </c>
      <c r="EM66" s="13">
        <f t="shared" si="35"/>
        <v>0</v>
      </c>
      <c r="EN66" s="13">
        <f t="shared" si="35"/>
        <v>0</v>
      </c>
      <c r="EO66" s="13">
        <f t="shared" si="35"/>
        <v>0</v>
      </c>
      <c r="EP66" s="13">
        <f t="shared" si="35"/>
        <v>0</v>
      </c>
      <c r="EQ66" s="13">
        <f t="shared" si="35"/>
        <v>0</v>
      </c>
      <c r="ER66" s="13">
        <f t="shared" si="35"/>
        <v>0</v>
      </c>
      <c r="ES66" s="13">
        <f t="shared" si="40"/>
        <v>0</v>
      </c>
      <c r="ET66" s="13">
        <f t="shared" si="38"/>
        <v>0</v>
      </c>
      <c r="EU66" s="13">
        <f t="shared" si="38"/>
        <v>0</v>
      </c>
      <c r="EV66" s="13">
        <f t="shared" si="38"/>
        <v>0</v>
      </c>
      <c r="EW66" s="13">
        <f t="shared" si="38"/>
        <v>0</v>
      </c>
      <c r="EX66" s="13">
        <f t="shared" si="38"/>
        <v>0</v>
      </c>
      <c r="EY66" s="13">
        <f t="shared" si="38"/>
        <v>0</v>
      </c>
      <c r="EZ66" s="13">
        <f t="shared" si="38"/>
        <v>0</v>
      </c>
      <c r="FA66" s="13">
        <f t="shared" si="38"/>
        <v>0</v>
      </c>
      <c r="FB66" s="13">
        <f t="shared" si="38"/>
        <v>0</v>
      </c>
      <c r="FC66" s="13">
        <f t="shared" si="38"/>
        <v>0</v>
      </c>
      <c r="FD66" s="13">
        <f t="shared" si="36"/>
        <v>0</v>
      </c>
      <c r="FE66" s="13">
        <f t="shared" si="36"/>
        <v>0</v>
      </c>
      <c r="FF66" s="13">
        <f t="shared" si="36"/>
        <v>0</v>
      </c>
      <c r="FG66" s="13">
        <f t="shared" si="36"/>
        <v>0</v>
      </c>
      <c r="FH66" s="13">
        <f t="shared" si="41"/>
        <v>0</v>
      </c>
      <c r="FI66" s="13">
        <f t="shared" si="41"/>
        <v>0</v>
      </c>
      <c r="FJ66" s="13">
        <f t="shared" si="41"/>
        <v>0</v>
      </c>
      <c r="FK66" s="13">
        <f t="shared" si="41"/>
        <v>0</v>
      </c>
      <c r="FL66" s="13">
        <f t="shared" si="41"/>
        <v>0</v>
      </c>
      <c r="FM66" s="13">
        <f t="shared" si="41"/>
        <v>0</v>
      </c>
      <c r="FN66" s="13">
        <f t="shared" si="41"/>
        <v>0</v>
      </c>
      <c r="FO66" s="13">
        <f t="shared" si="41"/>
        <v>0</v>
      </c>
      <c r="FP66" s="13">
        <f t="shared" si="41"/>
        <v>0</v>
      </c>
      <c r="FQ66" s="13">
        <f t="shared" si="41"/>
        <v>0</v>
      </c>
      <c r="FR66" s="13">
        <f t="shared" si="41"/>
        <v>0</v>
      </c>
      <c r="FS66" s="13">
        <f t="shared" si="41"/>
        <v>0</v>
      </c>
      <c r="FT66" s="13">
        <f t="shared" si="41"/>
        <v>0</v>
      </c>
    </row>
    <row r="67" spans="1:176" ht="15" customHeight="1" x14ac:dyDescent="0.55000000000000004">
      <c r="A67" s="20" t="s">
        <v>135</v>
      </c>
      <c r="C67" s="13">
        <f t="shared" si="42"/>
        <v>0</v>
      </c>
      <c r="D67" s="13">
        <v>1500</v>
      </c>
      <c r="E67" s="14">
        <f>[1]Parameters!$E$3</f>
        <v>0.17</v>
      </c>
      <c r="F67" s="13">
        <f t="shared" si="45"/>
        <v>1755</v>
      </c>
      <c r="G67" s="13">
        <f t="shared" si="46"/>
        <v>0</v>
      </c>
      <c r="H67" s="15">
        <f>[1]Parameters!$N$2</f>
        <v>0.02</v>
      </c>
      <c r="I67" s="20" t="s">
        <v>116</v>
      </c>
      <c r="J67" s="20" t="s">
        <v>97</v>
      </c>
      <c r="K67" s="21" t="s">
        <v>80</v>
      </c>
      <c r="L67" t="s">
        <v>117</v>
      </c>
      <c r="M67" s="11">
        <v>42309</v>
      </c>
      <c r="N67" s="11">
        <f t="shared" si="48"/>
        <v>42430</v>
      </c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>
        <f>'[1]Acquisition &amp; support costs'!AN286</f>
        <v>0</v>
      </c>
      <c r="AN67" s="22">
        <f>'[1]Acquisition &amp; support costs'!AO286</f>
        <v>0</v>
      </c>
      <c r="AO67" s="22">
        <f>'[1]Acquisition &amp; support costs'!AP286</f>
        <v>0</v>
      </c>
      <c r="AP67" s="22"/>
      <c r="AQ67" s="22"/>
      <c r="AR67" s="13">
        <f>'[1]Acquisition &amp; support costs'!AS286</f>
        <v>0</v>
      </c>
      <c r="AS67" s="13">
        <f>'[1]Acquisition &amp; support costs'!AT286</f>
        <v>0</v>
      </c>
      <c r="AT67" s="13">
        <f>'[1]Acquisition &amp; support costs'!AU286</f>
        <v>0</v>
      </c>
      <c r="AU67" s="13">
        <f>'[1]Acquisition &amp; support costs'!AV286</f>
        <v>0</v>
      </c>
      <c r="AV67" s="13">
        <f>'[1]Acquisition &amp; support costs'!AW286</f>
        <v>0</v>
      </c>
      <c r="AW67" s="13">
        <f>'[1]Acquisition &amp; support costs'!AX286</f>
        <v>0</v>
      </c>
      <c r="AX67" s="13">
        <f>'[1]Acquisition &amp; support costs'!AY286</f>
        <v>0</v>
      </c>
      <c r="AY67" s="13">
        <f>'[1]Acquisition &amp; support costs'!AZ286</f>
        <v>0</v>
      </c>
      <c r="AZ67" s="13">
        <f>'[1]Acquisition &amp; support costs'!BA286</f>
        <v>0</v>
      </c>
      <c r="BA67" s="13">
        <f>'[1]Acquisition &amp; support costs'!BB286</f>
        <v>0</v>
      </c>
      <c r="BB67" s="13">
        <f>'[1]Acquisition &amp; support costs'!BC286</f>
        <v>0</v>
      </c>
      <c r="BC67" s="13">
        <f>'[1]Acquisition &amp; support costs'!BD286</f>
        <v>0</v>
      </c>
      <c r="BD67" s="13">
        <f>'[1]Acquisition &amp; support costs'!BE286</f>
        <v>0</v>
      </c>
      <c r="BE67" s="13">
        <f>'[1]Acquisition &amp; support costs'!BF286</f>
        <v>0</v>
      </c>
      <c r="BF67" s="13">
        <f>'[1]Acquisition &amp; support costs'!BG286</f>
        <v>0</v>
      </c>
      <c r="BG67" s="13">
        <f>'[1]Acquisition &amp; support costs'!BH286</f>
        <v>0</v>
      </c>
      <c r="BH67" s="13">
        <f>'[1]Acquisition &amp; support costs'!BI286</f>
        <v>0</v>
      </c>
      <c r="BI67" s="13">
        <f>'[1]Acquisition &amp; support costs'!BJ286</f>
        <v>0</v>
      </c>
      <c r="BJ67" s="13">
        <f>'[1]Acquisition &amp; support costs'!BK286</f>
        <v>0</v>
      </c>
      <c r="BK67" s="13">
        <f>'[1]Acquisition &amp; support costs'!BL286</f>
        <v>0</v>
      </c>
      <c r="BL67" s="13">
        <f>'[1]Acquisition &amp; support costs'!BM286</f>
        <v>0</v>
      </c>
      <c r="BM67" s="13">
        <f>'[1]Acquisition &amp; support costs'!BN286</f>
        <v>0</v>
      </c>
      <c r="BN67" s="13">
        <f>'[1]Acquisition &amp; support costs'!BO286</f>
        <v>0</v>
      </c>
      <c r="BO67" s="13">
        <f>'[1]Acquisition &amp; support costs'!BP286</f>
        <v>0</v>
      </c>
      <c r="BP67" s="13">
        <f>'[1]Acquisition &amp; support costs'!BQ286</f>
        <v>0</v>
      </c>
      <c r="BQ67" s="13">
        <f>'[1]Acquisition &amp; support costs'!BR286</f>
        <v>0</v>
      </c>
      <c r="BR67" s="13">
        <f>'[1]Acquisition &amp; support costs'!BS286</f>
        <v>0</v>
      </c>
      <c r="BS67" s="13">
        <f>'[1]Acquisition &amp; support costs'!BT286</f>
        <v>0</v>
      </c>
      <c r="BT67" s="13">
        <f>'[1]Acquisition &amp; support costs'!BU286</f>
        <v>0</v>
      </c>
      <c r="BU67" s="13">
        <f>'[1]Acquisition &amp; support costs'!BV286</f>
        <v>0</v>
      </c>
      <c r="BV67" s="13">
        <f>'[1]Acquisition &amp; support costs'!BW286</f>
        <v>0</v>
      </c>
      <c r="BW67" s="13">
        <f>'[1]Acquisition &amp; support costs'!BX286</f>
        <v>0</v>
      </c>
      <c r="BX67" s="13">
        <f>'[1]Acquisition &amp; support costs'!BY286</f>
        <v>0</v>
      </c>
      <c r="BY67" s="13">
        <f>'[1]Acquisition &amp; support costs'!BZ286</f>
        <v>0</v>
      </c>
      <c r="BZ67" s="13">
        <f>'[1]Acquisition &amp; support costs'!CA286</f>
        <v>0</v>
      </c>
      <c r="CA67" s="13">
        <f>'[1]Acquisition &amp; support costs'!CB286</f>
        <v>0</v>
      </c>
      <c r="CB67" s="13">
        <f>'[1]Acquisition &amp; support costs'!CC286</f>
        <v>0</v>
      </c>
      <c r="CC67" s="13">
        <f>'[1]Acquisition &amp; support costs'!CD286</f>
        <v>0</v>
      </c>
      <c r="CD67" s="13">
        <f>'[1]Acquisition &amp; support costs'!CE286</f>
        <v>0</v>
      </c>
      <c r="CE67" s="13">
        <f>'[1]Acquisition &amp; support costs'!CF286</f>
        <v>0</v>
      </c>
      <c r="CF67" s="13">
        <f>'[1]Acquisition &amp; support costs'!CG286</f>
        <v>0</v>
      </c>
      <c r="CG67" s="13">
        <f>'[1]Acquisition &amp; support costs'!CH286</f>
        <v>0</v>
      </c>
      <c r="CH67" s="13">
        <f>'[1]Acquisition &amp; support costs'!CI286</f>
        <v>0</v>
      </c>
      <c r="CI67" s="13">
        <f>'[1]Acquisition &amp; support costs'!CJ286</f>
        <v>0</v>
      </c>
      <c r="CJ67" s="13">
        <f>'[1]Acquisition &amp; support costs'!CK286</f>
        <v>0</v>
      </c>
      <c r="CK67" s="13">
        <f>'[1]Acquisition &amp; support costs'!CL286</f>
        <v>0</v>
      </c>
      <c r="CL67" s="13">
        <f>'[1]Acquisition &amp; support costs'!CM286</f>
        <v>0</v>
      </c>
      <c r="CM67" s="13">
        <f>'[1]Acquisition &amp; support costs'!CN286</f>
        <v>0</v>
      </c>
      <c r="CN67" s="13">
        <f>'[1]Acquisition &amp; support costs'!CO286</f>
        <v>0</v>
      </c>
      <c r="CO67" s="13">
        <f>'[1]Acquisition &amp; support costs'!CP286</f>
        <v>0</v>
      </c>
      <c r="CP67" s="13">
        <f>'[1]Acquisition &amp; support costs'!CQ286</f>
        <v>0</v>
      </c>
      <c r="CQ67" s="13">
        <f>'[1]Acquisition &amp; support costs'!CR286</f>
        <v>0</v>
      </c>
      <c r="CR67" s="13">
        <f>'[1]Acquisition &amp; support costs'!CS286</f>
        <v>0</v>
      </c>
      <c r="CS67" s="13">
        <f>'[1]Acquisition &amp; support costs'!CT286</f>
        <v>0</v>
      </c>
      <c r="CT67">
        <f t="shared" si="43"/>
        <v>0</v>
      </c>
      <c r="CX67" s="13">
        <f t="shared" si="49"/>
        <v>0</v>
      </c>
      <c r="CY67" s="13">
        <f t="shared" si="49"/>
        <v>0</v>
      </c>
      <c r="CZ67" s="13">
        <f t="shared" si="49"/>
        <v>0</v>
      </c>
      <c r="DA67" s="13">
        <f t="shared" si="49"/>
        <v>0</v>
      </c>
      <c r="DB67" s="13">
        <f t="shared" si="49"/>
        <v>0</v>
      </c>
      <c r="DC67" s="13">
        <f t="shared" si="49"/>
        <v>0</v>
      </c>
      <c r="DD67" s="13">
        <f t="shared" si="49"/>
        <v>0</v>
      </c>
      <c r="DE67" s="13">
        <f t="shared" si="49"/>
        <v>0</v>
      </c>
      <c r="DF67" s="13">
        <f t="shared" si="49"/>
        <v>0</v>
      </c>
      <c r="DG67" s="13">
        <f t="shared" si="49"/>
        <v>0</v>
      </c>
      <c r="DH67" s="13">
        <f t="shared" si="49"/>
        <v>0</v>
      </c>
      <c r="DI67" s="13">
        <f t="shared" si="49"/>
        <v>0</v>
      </c>
      <c r="DJ67" s="13">
        <f t="shared" si="49"/>
        <v>0</v>
      </c>
      <c r="DK67" s="13">
        <f t="shared" si="49"/>
        <v>0</v>
      </c>
      <c r="DL67" s="13">
        <f t="shared" si="49"/>
        <v>0</v>
      </c>
      <c r="DM67" s="13">
        <f t="shared" si="47"/>
        <v>0</v>
      </c>
      <c r="DN67" s="13">
        <f t="shared" si="47"/>
        <v>0</v>
      </c>
      <c r="DO67" s="13">
        <f t="shared" si="47"/>
        <v>0</v>
      </c>
      <c r="DP67" s="13">
        <f t="shared" si="47"/>
        <v>0</v>
      </c>
      <c r="DQ67" s="13">
        <f t="shared" si="47"/>
        <v>0</v>
      </c>
      <c r="DR67" s="13">
        <f t="shared" si="47"/>
        <v>0</v>
      </c>
      <c r="DS67" s="13">
        <f t="shared" si="47"/>
        <v>0</v>
      </c>
      <c r="DT67" s="13">
        <f t="shared" si="47"/>
        <v>0</v>
      </c>
      <c r="DU67" s="13">
        <f t="shared" si="47"/>
        <v>0</v>
      </c>
      <c r="DV67" s="13">
        <f t="shared" si="47"/>
        <v>0</v>
      </c>
      <c r="DW67" s="13">
        <f t="shared" si="47"/>
        <v>0</v>
      </c>
      <c r="DX67" s="13">
        <f t="shared" si="47"/>
        <v>0</v>
      </c>
      <c r="DY67" s="13">
        <f t="shared" si="47"/>
        <v>0</v>
      </c>
      <c r="DZ67" s="13">
        <f t="shared" si="47"/>
        <v>0</v>
      </c>
      <c r="EA67" s="13">
        <f t="shared" si="44"/>
        <v>0</v>
      </c>
      <c r="EB67" s="13">
        <f t="shared" si="44"/>
        <v>0</v>
      </c>
      <c r="EC67" s="13">
        <f t="shared" si="35"/>
        <v>0</v>
      </c>
      <c r="ED67" s="13">
        <f t="shared" si="35"/>
        <v>0</v>
      </c>
      <c r="EE67" s="13">
        <f t="shared" si="35"/>
        <v>0</v>
      </c>
      <c r="EF67" s="13">
        <f t="shared" si="35"/>
        <v>0</v>
      </c>
      <c r="EG67" s="13">
        <f t="shared" si="35"/>
        <v>0</v>
      </c>
      <c r="EH67" s="13">
        <f t="shared" si="35"/>
        <v>0</v>
      </c>
      <c r="EI67" s="13">
        <f t="shared" si="35"/>
        <v>0</v>
      </c>
      <c r="EJ67" s="13">
        <f t="shared" si="35"/>
        <v>0</v>
      </c>
      <c r="EK67" s="13">
        <f t="shared" si="35"/>
        <v>0</v>
      </c>
      <c r="EL67" s="13">
        <f t="shared" si="35"/>
        <v>0</v>
      </c>
      <c r="EM67" s="13">
        <f t="shared" si="35"/>
        <v>0</v>
      </c>
      <c r="EN67" s="13">
        <f t="shared" ref="EN67:FC98" si="50">($F67+$H67)*BN67</f>
        <v>0</v>
      </c>
      <c r="EO67" s="13">
        <f t="shared" si="50"/>
        <v>0</v>
      </c>
      <c r="EP67" s="13">
        <f t="shared" si="50"/>
        <v>0</v>
      </c>
      <c r="EQ67" s="13">
        <f t="shared" si="50"/>
        <v>0</v>
      </c>
      <c r="ER67" s="13">
        <f t="shared" si="50"/>
        <v>0</v>
      </c>
      <c r="ES67" s="13">
        <f t="shared" si="40"/>
        <v>0</v>
      </c>
      <c r="ET67" s="13">
        <f t="shared" si="38"/>
        <v>0</v>
      </c>
      <c r="EU67" s="13">
        <f t="shared" si="38"/>
        <v>0</v>
      </c>
      <c r="EV67" s="13">
        <f t="shared" si="38"/>
        <v>0</v>
      </c>
      <c r="EW67" s="13">
        <f t="shared" si="38"/>
        <v>0</v>
      </c>
      <c r="EX67" s="13">
        <f t="shared" si="38"/>
        <v>0</v>
      </c>
      <c r="EY67" s="13">
        <f t="shared" si="38"/>
        <v>0</v>
      </c>
      <c r="EZ67" s="13">
        <f t="shared" si="38"/>
        <v>0</v>
      </c>
      <c r="FA67" s="13">
        <f t="shared" si="38"/>
        <v>0</v>
      </c>
      <c r="FB67" s="13">
        <f t="shared" si="38"/>
        <v>0</v>
      </c>
      <c r="FC67" s="13">
        <f t="shared" si="38"/>
        <v>0</v>
      </c>
      <c r="FD67" s="13">
        <f t="shared" si="36"/>
        <v>0</v>
      </c>
      <c r="FE67" s="13">
        <f t="shared" si="36"/>
        <v>0</v>
      </c>
      <c r="FF67" s="13">
        <f t="shared" si="36"/>
        <v>0</v>
      </c>
      <c r="FG67" s="13">
        <f t="shared" si="36"/>
        <v>0</v>
      </c>
      <c r="FH67" s="13">
        <f t="shared" si="41"/>
        <v>0</v>
      </c>
      <c r="FI67" s="13">
        <f t="shared" si="41"/>
        <v>0</v>
      </c>
      <c r="FJ67" s="13">
        <f t="shared" si="41"/>
        <v>0</v>
      </c>
      <c r="FK67" s="13">
        <f t="shared" si="41"/>
        <v>0</v>
      </c>
      <c r="FL67" s="13">
        <f t="shared" si="41"/>
        <v>0</v>
      </c>
      <c r="FM67" s="13">
        <f t="shared" si="41"/>
        <v>0</v>
      </c>
      <c r="FN67" s="13">
        <f t="shared" si="41"/>
        <v>0</v>
      </c>
      <c r="FO67" s="13">
        <f t="shared" si="41"/>
        <v>0</v>
      </c>
      <c r="FP67" s="13">
        <f t="shared" si="41"/>
        <v>0</v>
      </c>
      <c r="FQ67" s="13">
        <f t="shared" si="41"/>
        <v>0</v>
      </c>
      <c r="FR67" s="13">
        <f t="shared" si="41"/>
        <v>0</v>
      </c>
      <c r="FS67" s="13">
        <f t="shared" si="41"/>
        <v>0</v>
      </c>
      <c r="FT67" s="13">
        <f t="shared" si="41"/>
        <v>0</v>
      </c>
    </row>
    <row r="68" spans="1:176" ht="15" customHeight="1" x14ac:dyDescent="0.55000000000000004">
      <c r="A68" s="23" t="s">
        <v>136</v>
      </c>
      <c r="C68" s="13">
        <f t="shared" si="42"/>
        <v>0</v>
      </c>
      <c r="D68" s="13">
        <v>1100</v>
      </c>
      <c r="E68" s="14">
        <f>[1]Parameters!$E$3</f>
        <v>0.17</v>
      </c>
      <c r="F68" s="13">
        <f t="shared" si="45"/>
        <v>1287</v>
      </c>
      <c r="G68" s="13">
        <f t="shared" si="46"/>
        <v>0</v>
      </c>
      <c r="H68" s="15">
        <f>[1]Parameters!$N$2</f>
        <v>0.02</v>
      </c>
      <c r="I68" s="23" t="s">
        <v>116</v>
      </c>
      <c r="J68" s="23" t="s">
        <v>97</v>
      </c>
      <c r="K68" s="24" t="s">
        <v>80</v>
      </c>
      <c r="L68" t="s">
        <v>117</v>
      </c>
      <c r="M68" s="11">
        <v>42248</v>
      </c>
      <c r="N68" s="11">
        <f t="shared" si="48"/>
        <v>42430</v>
      </c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>
        <f>'[1]Acquisition &amp; support costs'!AM365</f>
        <v>0</v>
      </c>
      <c r="AN68" s="22">
        <f>'[1]Acquisition &amp; support costs'!AN365</f>
        <v>0</v>
      </c>
      <c r="AO68" s="22">
        <f>'[1]Acquisition &amp; support costs'!AO365</f>
        <v>0</v>
      </c>
      <c r="AP68" s="22"/>
      <c r="AQ68" s="22"/>
      <c r="AR68" s="13">
        <f>'[1]Acquisition &amp; support costs'!AR365</f>
        <v>0</v>
      </c>
      <c r="AS68" s="13">
        <f>'[1]Acquisition &amp; support costs'!AS365</f>
        <v>0</v>
      </c>
      <c r="AT68" s="13">
        <f>'[1]Acquisition &amp; support costs'!AT365</f>
        <v>0</v>
      </c>
      <c r="AU68" s="13">
        <f>'[1]Acquisition &amp; support costs'!AU365</f>
        <v>0</v>
      </c>
      <c r="AV68" s="13">
        <f>'[1]Acquisition &amp; support costs'!AV365</f>
        <v>0</v>
      </c>
      <c r="AW68" s="13">
        <f>'[1]Acquisition &amp; support costs'!AW365</f>
        <v>0</v>
      </c>
      <c r="AX68" s="13">
        <f>'[1]Acquisition &amp; support costs'!AX365</f>
        <v>0</v>
      </c>
      <c r="AY68" s="13">
        <f>'[1]Acquisition &amp; support costs'!AY365</f>
        <v>0</v>
      </c>
      <c r="AZ68" s="13">
        <f>'[1]Acquisition &amp; support costs'!AZ365</f>
        <v>0</v>
      </c>
      <c r="BA68" s="13">
        <f>'[1]Acquisition &amp; support costs'!BA365</f>
        <v>0</v>
      </c>
      <c r="BB68" s="13">
        <f>'[1]Acquisition &amp; support costs'!BB365</f>
        <v>0</v>
      </c>
      <c r="BC68" s="13">
        <f>'[1]Acquisition &amp; support costs'!BC365</f>
        <v>0</v>
      </c>
      <c r="BD68" s="13">
        <f>'[1]Acquisition &amp; support costs'!BD365</f>
        <v>0</v>
      </c>
      <c r="BE68" s="13">
        <f>'[1]Acquisition &amp; support costs'!BE365</f>
        <v>0</v>
      </c>
      <c r="BF68" s="13">
        <f>'[1]Acquisition &amp; support costs'!BF365</f>
        <v>0</v>
      </c>
      <c r="BG68" s="13">
        <f>'[1]Acquisition &amp; support costs'!BG365</f>
        <v>0</v>
      </c>
      <c r="BH68" s="13">
        <f>'[1]Acquisition &amp; support costs'!BH365</f>
        <v>0</v>
      </c>
      <c r="BI68" s="13">
        <f>'[1]Acquisition &amp; support costs'!BI365</f>
        <v>0</v>
      </c>
      <c r="BJ68" s="13">
        <f>'[1]Acquisition &amp; support costs'!BJ365</f>
        <v>0</v>
      </c>
      <c r="BK68" s="13">
        <f>'[1]Acquisition &amp; support costs'!BK365</f>
        <v>0</v>
      </c>
      <c r="BL68" s="13">
        <f>'[1]Acquisition &amp; support costs'!BL365</f>
        <v>0</v>
      </c>
      <c r="BM68" s="13">
        <f>'[1]Acquisition &amp; support costs'!BM365</f>
        <v>0</v>
      </c>
      <c r="BN68" s="13">
        <f>'[1]Acquisition &amp; support costs'!BN365</f>
        <v>0</v>
      </c>
      <c r="BO68" s="13">
        <f>'[1]Acquisition &amp; support costs'!BO365</f>
        <v>0</v>
      </c>
      <c r="BP68" s="13">
        <f>'[1]Acquisition &amp; support costs'!BP365</f>
        <v>0</v>
      </c>
      <c r="BQ68" s="13">
        <f>'[1]Acquisition &amp; support costs'!BQ365</f>
        <v>0</v>
      </c>
      <c r="BR68" s="13">
        <f>'[1]Acquisition &amp; support costs'!BR365</f>
        <v>0</v>
      </c>
      <c r="BS68" s="13">
        <f>'[1]Acquisition &amp; support costs'!BS365</f>
        <v>0</v>
      </c>
      <c r="BT68" s="13">
        <f>'[1]Acquisition &amp; support costs'!BT365</f>
        <v>0</v>
      </c>
      <c r="BU68" s="13">
        <f>'[1]Acquisition &amp; support costs'!BU365</f>
        <v>0</v>
      </c>
      <c r="BV68" s="13">
        <f>'[1]Acquisition &amp; support costs'!BV365</f>
        <v>0</v>
      </c>
      <c r="BW68" s="13">
        <f>'[1]Acquisition &amp; support costs'!BW365</f>
        <v>0</v>
      </c>
      <c r="BX68" s="13">
        <f>'[1]Acquisition &amp; support costs'!BX365</f>
        <v>0</v>
      </c>
      <c r="BY68" s="13">
        <f>'[1]Acquisition &amp; support costs'!BY365</f>
        <v>0</v>
      </c>
      <c r="BZ68" s="13">
        <f>'[1]Acquisition &amp; support costs'!BZ365</f>
        <v>0</v>
      </c>
      <c r="CA68" s="13">
        <f>'[1]Acquisition &amp; support costs'!CA365</f>
        <v>0</v>
      </c>
      <c r="CB68" s="13">
        <f>'[1]Acquisition &amp; support costs'!CB365</f>
        <v>0</v>
      </c>
      <c r="CC68" s="13">
        <f>'[1]Acquisition &amp; support costs'!CC365</f>
        <v>0</v>
      </c>
      <c r="CD68" s="13">
        <f>'[1]Acquisition &amp; support costs'!CD365</f>
        <v>0</v>
      </c>
      <c r="CE68" s="13">
        <f>'[1]Acquisition &amp; support costs'!CE365</f>
        <v>0</v>
      </c>
      <c r="CF68" s="13">
        <f>'[1]Acquisition &amp; support costs'!CF365</f>
        <v>0</v>
      </c>
      <c r="CG68" s="13">
        <f>'[1]Acquisition &amp; support costs'!CG365</f>
        <v>0</v>
      </c>
      <c r="CH68" s="13">
        <f>'[1]Acquisition &amp; support costs'!CH365</f>
        <v>0</v>
      </c>
      <c r="CI68" s="13">
        <f>'[1]Acquisition &amp; support costs'!CI365</f>
        <v>0</v>
      </c>
      <c r="CJ68" s="13">
        <f>'[1]Acquisition &amp; support costs'!CJ365</f>
        <v>0</v>
      </c>
      <c r="CK68" s="13">
        <f>'[1]Acquisition &amp; support costs'!CK365</f>
        <v>0</v>
      </c>
      <c r="CL68" s="13">
        <f>'[1]Acquisition &amp; support costs'!CL365</f>
        <v>0</v>
      </c>
      <c r="CM68" s="13">
        <f>'[1]Acquisition &amp; support costs'!CM365</f>
        <v>0</v>
      </c>
      <c r="CN68" s="13">
        <f>'[1]Acquisition &amp; support costs'!CN365</f>
        <v>0</v>
      </c>
      <c r="CO68" s="13">
        <f>'[1]Acquisition &amp; support costs'!CO365</f>
        <v>0</v>
      </c>
      <c r="CP68" s="13">
        <f>'[1]Acquisition &amp; support costs'!CP365</f>
        <v>0</v>
      </c>
      <c r="CQ68" s="13">
        <f>'[1]Acquisition &amp; support costs'!CQ365</f>
        <v>0</v>
      </c>
      <c r="CR68" s="13">
        <f>'[1]Acquisition &amp; support costs'!CR365</f>
        <v>0</v>
      </c>
      <c r="CS68" s="13">
        <f>'[1]Acquisition &amp; support costs'!CS365</f>
        <v>0</v>
      </c>
      <c r="CT68">
        <f t="shared" si="43"/>
        <v>0</v>
      </c>
      <c r="CX68" s="13">
        <f t="shared" si="49"/>
        <v>0</v>
      </c>
      <c r="CY68" s="13">
        <f t="shared" si="49"/>
        <v>0</v>
      </c>
      <c r="CZ68" s="13">
        <f t="shared" si="49"/>
        <v>0</v>
      </c>
      <c r="DA68" s="13">
        <f t="shared" si="49"/>
        <v>0</v>
      </c>
      <c r="DB68" s="13">
        <f t="shared" si="49"/>
        <v>0</v>
      </c>
      <c r="DC68" s="13">
        <f t="shared" si="49"/>
        <v>0</v>
      </c>
      <c r="DD68" s="13">
        <f t="shared" si="49"/>
        <v>0</v>
      </c>
      <c r="DE68" s="13">
        <f t="shared" si="49"/>
        <v>0</v>
      </c>
      <c r="DF68" s="13">
        <f t="shared" si="49"/>
        <v>0</v>
      </c>
      <c r="DG68" s="13">
        <f t="shared" si="49"/>
        <v>0</v>
      </c>
      <c r="DH68" s="13">
        <f t="shared" si="49"/>
        <v>0</v>
      </c>
      <c r="DI68" s="13">
        <f t="shared" si="49"/>
        <v>0</v>
      </c>
      <c r="DJ68" s="13">
        <f t="shared" si="49"/>
        <v>0</v>
      </c>
      <c r="DK68" s="13">
        <f t="shared" si="49"/>
        <v>0</v>
      </c>
      <c r="DL68" s="13">
        <f t="shared" si="49"/>
        <v>0</v>
      </c>
      <c r="DM68" s="13">
        <f t="shared" si="47"/>
        <v>0</v>
      </c>
      <c r="DN68" s="13">
        <f t="shared" si="47"/>
        <v>0</v>
      </c>
      <c r="DO68" s="13">
        <f t="shared" si="47"/>
        <v>0</v>
      </c>
      <c r="DP68" s="13">
        <f t="shared" si="47"/>
        <v>0</v>
      </c>
      <c r="DQ68" s="13">
        <f t="shared" si="47"/>
        <v>0</v>
      </c>
      <c r="DR68" s="13">
        <f t="shared" si="47"/>
        <v>0</v>
      </c>
      <c r="DS68" s="13">
        <f t="shared" si="47"/>
        <v>0</v>
      </c>
      <c r="DT68" s="13">
        <f t="shared" si="47"/>
        <v>0</v>
      </c>
      <c r="DU68" s="13">
        <f t="shared" si="47"/>
        <v>0</v>
      </c>
      <c r="DV68" s="13">
        <f t="shared" si="47"/>
        <v>0</v>
      </c>
      <c r="DW68" s="13">
        <f t="shared" si="47"/>
        <v>0</v>
      </c>
      <c r="DX68" s="13">
        <f t="shared" si="47"/>
        <v>0</v>
      </c>
      <c r="DY68" s="13">
        <f t="shared" si="47"/>
        <v>0</v>
      </c>
      <c r="DZ68" s="13">
        <f t="shared" si="47"/>
        <v>0</v>
      </c>
      <c r="EA68" s="13">
        <f t="shared" si="44"/>
        <v>0</v>
      </c>
      <c r="EB68" s="13">
        <f t="shared" si="44"/>
        <v>0</v>
      </c>
      <c r="EC68" s="13">
        <f t="shared" si="44"/>
        <v>0</v>
      </c>
      <c r="ED68" s="13">
        <f t="shared" si="44"/>
        <v>0</v>
      </c>
      <c r="EE68" s="13">
        <f t="shared" si="44"/>
        <v>0</v>
      </c>
      <c r="EF68" s="13">
        <f t="shared" si="44"/>
        <v>0</v>
      </c>
      <c r="EG68" s="13">
        <f t="shared" si="44"/>
        <v>0</v>
      </c>
      <c r="EH68" s="13">
        <f t="shared" si="44"/>
        <v>0</v>
      </c>
      <c r="EI68" s="13">
        <f t="shared" si="44"/>
        <v>0</v>
      </c>
      <c r="EJ68" s="13">
        <f t="shared" si="44"/>
        <v>0</v>
      </c>
      <c r="EK68" s="13">
        <f t="shared" si="44"/>
        <v>0</v>
      </c>
      <c r="EL68" s="13">
        <f t="shared" si="44"/>
        <v>0</v>
      </c>
      <c r="EM68" s="13">
        <f t="shared" si="44"/>
        <v>0</v>
      </c>
      <c r="EN68" s="13">
        <f t="shared" si="50"/>
        <v>0</v>
      </c>
      <c r="EO68" s="13">
        <f t="shared" si="50"/>
        <v>0</v>
      </c>
      <c r="EP68" s="13">
        <f t="shared" si="50"/>
        <v>0</v>
      </c>
      <c r="EQ68" s="13">
        <f t="shared" si="50"/>
        <v>0</v>
      </c>
      <c r="ER68" s="13">
        <f t="shared" si="50"/>
        <v>0</v>
      </c>
      <c r="ES68" s="13">
        <f t="shared" si="40"/>
        <v>0</v>
      </c>
      <c r="ET68" s="13">
        <f t="shared" si="38"/>
        <v>0</v>
      </c>
      <c r="EU68" s="13">
        <f t="shared" si="38"/>
        <v>0</v>
      </c>
      <c r="EV68" s="13">
        <f t="shared" si="38"/>
        <v>0</v>
      </c>
      <c r="EW68" s="13">
        <f t="shared" si="38"/>
        <v>0</v>
      </c>
      <c r="EX68" s="13">
        <f t="shared" si="38"/>
        <v>0</v>
      </c>
      <c r="EY68" s="13">
        <f t="shared" si="38"/>
        <v>0</v>
      </c>
      <c r="EZ68" s="13">
        <f t="shared" si="38"/>
        <v>0</v>
      </c>
      <c r="FA68" s="13">
        <f t="shared" si="38"/>
        <v>0</v>
      </c>
      <c r="FB68" s="13">
        <f t="shared" si="38"/>
        <v>0</v>
      </c>
      <c r="FC68" s="13">
        <f t="shared" si="38"/>
        <v>0</v>
      </c>
      <c r="FD68" s="13">
        <f t="shared" si="36"/>
        <v>0</v>
      </c>
      <c r="FE68" s="13">
        <f t="shared" si="36"/>
        <v>0</v>
      </c>
      <c r="FF68" s="13">
        <f t="shared" si="36"/>
        <v>0</v>
      </c>
      <c r="FG68" s="13">
        <f t="shared" si="36"/>
        <v>0</v>
      </c>
      <c r="FH68" s="13">
        <f t="shared" si="41"/>
        <v>0</v>
      </c>
      <c r="FI68" s="13">
        <f t="shared" si="41"/>
        <v>0</v>
      </c>
      <c r="FJ68" s="13">
        <f t="shared" si="41"/>
        <v>0</v>
      </c>
      <c r="FK68" s="13">
        <f t="shared" si="41"/>
        <v>0</v>
      </c>
      <c r="FL68" s="13">
        <f t="shared" si="41"/>
        <v>0</v>
      </c>
      <c r="FM68" s="13">
        <f t="shared" si="41"/>
        <v>0</v>
      </c>
      <c r="FN68" s="13">
        <f t="shared" si="41"/>
        <v>0</v>
      </c>
      <c r="FO68" s="13">
        <f t="shared" si="41"/>
        <v>0</v>
      </c>
      <c r="FP68" s="13">
        <f t="shared" si="41"/>
        <v>0</v>
      </c>
      <c r="FQ68" s="13">
        <f t="shared" si="41"/>
        <v>0</v>
      </c>
      <c r="FR68" s="13">
        <f t="shared" si="41"/>
        <v>0</v>
      </c>
      <c r="FS68" s="13">
        <f t="shared" si="41"/>
        <v>0</v>
      </c>
      <c r="FT68" s="13">
        <f t="shared" si="41"/>
        <v>0</v>
      </c>
    </row>
    <row r="69" spans="1:176" ht="15" customHeight="1" x14ac:dyDescent="0.55000000000000004">
      <c r="A69" s="23" t="s">
        <v>137</v>
      </c>
      <c r="C69" s="13">
        <f t="shared" si="42"/>
        <v>0</v>
      </c>
      <c r="D69" s="13">
        <v>1100</v>
      </c>
      <c r="E69" s="14">
        <f>[1]Parameters!$E$3</f>
        <v>0.17</v>
      </c>
      <c r="F69" s="13">
        <f t="shared" si="45"/>
        <v>1287</v>
      </c>
      <c r="G69" s="13">
        <f t="shared" si="46"/>
        <v>0</v>
      </c>
      <c r="H69" s="15">
        <f>[1]Parameters!$N$2</f>
        <v>0.02</v>
      </c>
      <c r="I69" s="23" t="s">
        <v>116</v>
      </c>
      <c r="J69" s="23" t="s">
        <v>97</v>
      </c>
      <c r="K69" s="24" t="s">
        <v>80</v>
      </c>
      <c r="L69" t="s">
        <v>117</v>
      </c>
      <c r="M69" s="11">
        <v>42248</v>
      </c>
      <c r="N69" s="11">
        <f t="shared" si="48"/>
        <v>42430</v>
      </c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>
        <f>'[1]Acquisition &amp; support costs'!AM366</f>
        <v>0</v>
      </c>
      <c r="AN69" s="22">
        <f>'[1]Acquisition &amp; support costs'!AN366</f>
        <v>0</v>
      </c>
      <c r="AO69" s="22">
        <f>'[1]Acquisition &amp; support costs'!AO366</f>
        <v>0</v>
      </c>
      <c r="AP69" s="22"/>
      <c r="AQ69" s="22"/>
      <c r="AR69" s="13">
        <f>'[1]Acquisition &amp; support costs'!AR366</f>
        <v>0</v>
      </c>
      <c r="AS69" s="13">
        <f>'[1]Acquisition &amp; support costs'!AS366</f>
        <v>0</v>
      </c>
      <c r="AT69" s="13">
        <f>'[1]Acquisition &amp; support costs'!AT366</f>
        <v>0</v>
      </c>
      <c r="AU69" s="13">
        <f>'[1]Acquisition &amp; support costs'!AU366</f>
        <v>0</v>
      </c>
      <c r="AV69" s="13">
        <f>'[1]Acquisition &amp; support costs'!AV366</f>
        <v>0</v>
      </c>
      <c r="AW69" s="13">
        <f>'[1]Acquisition &amp; support costs'!AW366</f>
        <v>0</v>
      </c>
      <c r="AX69" s="13">
        <f>'[1]Acquisition &amp; support costs'!AX366</f>
        <v>0</v>
      </c>
      <c r="AY69" s="13">
        <f>'[1]Acquisition &amp; support costs'!AY366</f>
        <v>0</v>
      </c>
      <c r="AZ69" s="13">
        <f>'[1]Acquisition &amp; support costs'!AZ366</f>
        <v>0</v>
      </c>
      <c r="BA69" s="13">
        <f>'[1]Acquisition &amp; support costs'!BA366</f>
        <v>0</v>
      </c>
      <c r="BB69" s="13">
        <f>'[1]Acquisition &amp; support costs'!BB366</f>
        <v>0</v>
      </c>
      <c r="BC69" s="13">
        <f>'[1]Acquisition &amp; support costs'!BC366</f>
        <v>0</v>
      </c>
      <c r="BD69" s="13">
        <f>'[1]Acquisition &amp; support costs'!BD366</f>
        <v>0</v>
      </c>
      <c r="BE69" s="13">
        <f>'[1]Acquisition &amp; support costs'!BE366</f>
        <v>0</v>
      </c>
      <c r="BF69" s="13">
        <f>'[1]Acquisition &amp; support costs'!BF366</f>
        <v>0</v>
      </c>
      <c r="BG69" s="13">
        <f>'[1]Acquisition &amp; support costs'!BG366</f>
        <v>0</v>
      </c>
      <c r="BH69" s="13">
        <f>'[1]Acquisition &amp; support costs'!BH366</f>
        <v>0</v>
      </c>
      <c r="BI69" s="13">
        <f>'[1]Acquisition &amp; support costs'!BI366</f>
        <v>0</v>
      </c>
      <c r="BJ69" s="13">
        <f>'[1]Acquisition &amp; support costs'!BJ366</f>
        <v>0</v>
      </c>
      <c r="BK69" s="13">
        <f>'[1]Acquisition &amp; support costs'!BK366</f>
        <v>0</v>
      </c>
      <c r="BL69" s="13">
        <f>'[1]Acquisition &amp; support costs'!BL366</f>
        <v>0</v>
      </c>
      <c r="BM69" s="13">
        <f>'[1]Acquisition &amp; support costs'!BM366</f>
        <v>0</v>
      </c>
      <c r="BN69" s="13">
        <f>'[1]Acquisition &amp; support costs'!BN366</f>
        <v>0</v>
      </c>
      <c r="BO69" s="13">
        <f>'[1]Acquisition &amp; support costs'!BO366</f>
        <v>0</v>
      </c>
      <c r="BP69" s="13">
        <f>'[1]Acquisition &amp; support costs'!BP366</f>
        <v>0</v>
      </c>
      <c r="BQ69" s="13">
        <f>'[1]Acquisition &amp; support costs'!BQ366</f>
        <v>0</v>
      </c>
      <c r="BR69" s="13">
        <f>'[1]Acquisition &amp; support costs'!BR366</f>
        <v>0</v>
      </c>
      <c r="BS69" s="13">
        <f>'[1]Acquisition &amp; support costs'!BS366</f>
        <v>0</v>
      </c>
      <c r="BT69" s="13">
        <f>'[1]Acquisition &amp; support costs'!BT366</f>
        <v>0</v>
      </c>
      <c r="BU69" s="13">
        <f>'[1]Acquisition &amp; support costs'!BU366</f>
        <v>0</v>
      </c>
      <c r="BV69" s="13">
        <f>'[1]Acquisition &amp; support costs'!BV366</f>
        <v>0</v>
      </c>
      <c r="BW69" s="13">
        <f>'[1]Acquisition &amp; support costs'!BW366</f>
        <v>0</v>
      </c>
      <c r="BX69" s="13">
        <f>'[1]Acquisition &amp; support costs'!BX366</f>
        <v>0</v>
      </c>
      <c r="BY69" s="13">
        <f>'[1]Acquisition &amp; support costs'!BY366</f>
        <v>0</v>
      </c>
      <c r="BZ69" s="13">
        <f>'[1]Acquisition &amp; support costs'!BZ366</f>
        <v>0</v>
      </c>
      <c r="CA69" s="13">
        <f>'[1]Acquisition &amp; support costs'!CA366</f>
        <v>0</v>
      </c>
      <c r="CB69" s="13">
        <f>'[1]Acquisition &amp; support costs'!CB366</f>
        <v>0</v>
      </c>
      <c r="CC69" s="13">
        <f>'[1]Acquisition &amp; support costs'!CC366</f>
        <v>0</v>
      </c>
      <c r="CD69" s="13">
        <f>'[1]Acquisition &amp; support costs'!CD366</f>
        <v>0</v>
      </c>
      <c r="CE69" s="13">
        <f>'[1]Acquisition &amp; support costs'!CE366</f>
        <v>0</v>
      </c>
      <c r="CF69" s="13">
        <f>'[1]Acquisition &amp; support costs'!CF366</f>
        <v>0</v>
      </c>
      <c r="CG69" s="13">
        <f>'[1]Acquisition &amp; support costs'!CG366</f>
        <v>0</v>
      </c>
      <c r="CH69" s="13">
        <f>'[1]Acquisition &amp; support costs'!CH366</f>
        <v>0</v>
      </c>
      <c r="CI69" s="13">
        <f>'[1]Acquisition &amp; support costs'!CI366</f>
        <v>0</v>
      </c>
      <c r="CJ69" s="13">
        <f>'[1]Acquisition &amp; support costs'!CJ366</f>
        <v>0</v>
      </c>
      <c r="CK69" s="13">
        <f>'[1]Acquisition &amp; support costs'!CK366</f>
        <v>0</v>
      </c>
      <c r="CL69" s="13">
        <f>'[1]Acquisition &amp; support costs'!CL366</f>
        <v>0</v>
      </c>
      <c r="CM69" s="13">
        <f>'[1]Acquisition &amp; support costs'!CM366</f>
        <v>0</v>
      </c>
      <c r="CN69" s="13">
        <f>'[1]Acquisition &amp; support costs'!CN366</f>
        <v>0</v>
      </c>
      <c r="CO69" s="13">
        <f>'[1]Acquisition &amp; support costs'!CO366</f>
        <v>0</v>
      </c>
      <c r="CP69" s="13">
        <f>'[1]Acquisition &amp; support costs'!CP366</f>
        <v>0</v>
      </c>
      <c r="CQ69" s="13">
        <f>'[1]Acquisition &amp; support costs'!CQ366</f>
        <v>0</v>
      </c>
      <c r="CR69" s="13">
        <f>'[1]Acquisition &amp; support costs'!CR366</f>
        <v>0</v>
      </c>
      <c r="CS69" s="13">
        <f>'[1]Acquisition &amp; support costs'!CS366</f>
        <v>0</v>
      </c>
      <c r="CT69">
        <f t="shared" si="43"/>
        <v>0</v>
      </c>
      <c r="CX69" s="13">
        <f t="shared" si="49"/>
        <v>0</v>
      </c>
      <c r="CY69" s="13">
        <f t="shared" si="49"/>
        <v>0</v>
      </c>
      <c r="CZ69" s="13">
        <f t="shared" si="49"/>
        <v>0</v>
      </c>
      <c r="DA69" s="13">
        <f t="shared" si="49"/>
        <v>0</v>
      </c>
      <c r="DB69" s="13">
        <f t="shared" si="49"/>
        <v>0</v>
      </c>
      <c r="DC69" s="13">
        <f t="shared" si="49"/>
        <v>0</v>
      </c>
      <c r="DD69" s="13">
        <f t="shared" si="49"/>
        <v>0</v>
      </c>
      <c r="DE69" s="13">
        <f t="shared" si="49"/>
        <v>0</v>
      </c>
      <c r="DF69" s="13">
        <f t="shared" si="49"/>
        <v>0</v>
      </c>
      <c r="DG69" s="13">
        <f t="shared" si="49"/>
        <v>0</v>
      </c>
      <c r="DH69" s="13">
        <f t="shared" si="49"/>
        <v>0</v>
      </c>
      <c r="DI69" s="13">
        <f t="shared" si="49"/>
        <v>0</v>
      </c>
      <c r="DJ69" s="13">
        <f t="shared" si="49"/>
        <v>0</v>
      </c>
      <c r="DK69" s="13">
        <f t="shared" si="49"/>
        <v>0</v>
      </c>
      <c r="DL69" s="13">
        <f t="shared" si="49"/>
        <v>0</v>
      </c>
      <c r="DM69" s="13">
        <f t="shared" si="47"/>
        <v>0</v>
      </c>
      <c r="DN69" s="13">
        <f t="shared" si="47"/>
        <v>0</v>
      </c>
      <c r="DO69" s="13">
        <f t="shared" si="47"/>
        <v>0</v>
      </c>
      <c r="DP69" s="13">
        <f t="shared" si="47"/>
        <v>0</v>
      </c>
      <c r="DQ69" s="13">
        <f t="shared" si="47"/>
        <v>0</v>
      </c>
      <c r="DR69" s="13">
        <f t="shared" si="47"/>
        <v>0</v>
      </c>
      <c r="DS69" s="13">
        <f t="shared" si="47"/>
        <v>0</v>
      </c>
      <c r="DT69" s="13">
        <f t="shared" si="47"/>
        <v>0</v>
      </c>
      <c r="DU69" s="13">
        <f t="shared" si="47"/>
        <v>0</v>
      </c>
      <c r="DV69" s="13">
        <f t="shared" si="47"/>
        <v>0</v>
      </c>
      <c r="DW69" s="13">
        <f t="shared" si="47"/>
        <v>0</v>
      </c>
      <c r="DX69" s="13">
        <f t="shared" si="47"/>
        <v>0</v>
      </c>
      <c r="DY69" s="13">
        <f t="shared" si="47"/>
        <v>0</v>
      </c>
      <c r="DZ69" s="13">
        <f t="shared" si="47"/>
        <v>0</v>
      </c>
      <c r="EA69" s="13">
        <f t="shared" si="44"/>
        <v>0</v>
      </c>
      <c r="EB69" s="13">
        <f t="shared" si="44"/>
        <v>0</v>
      </c>
      <c r="EC69" s="13">
        <f t="shared" si="44"/>
        <v>0</v>
      </c>
      <c r="ED69" s="13">
        <f t="shared" si="44"/>
        <v>0</v>
      </c>
      <c r="EE69" s="13">
        <f t="shared" si="44"/>
        <v>0</v>
      </c>
      <c r="EF69" s="13">
        <f t="shared" si="44"/>
        <v>0</v>
      </c>
      <c r="EG69" s="13">
        <f t="shared" si="44"/>
        <v>0</v>
      </c>
      <c r="EH69" s="13">
        <f t="shared" si="44"/>
        <v>0</v>
      </c>
      <c r="EI69" s="13">
        <f t="shared" si="44"/>
        <v>0</v>
      </c>
      <c r="EJ69" s="13">
        <f t="shared" si="44"/>
        <v>0</v>
      </c>
      <c r="EK69" s="13">
        <f t="shared" si="44"/>
        <v>0</v>
      </c>
      <c r="EL69" s="13">
        <f t="shared" si="44"/>
        <v>0</v>
      </c>
      <c r="EM69" s="13">
        <f t="shared" si="44"/>
        <v>0</v>
      </c>
      <c r="EN69" s="13">
        <f t="shared" si="50"/>
        <v>0</v>
      </c>
      <c r="EO69" s="13">
        <f t="shared" si="50"/>
        <v>0</v>
      </c>
      <c r="EP69" s="13">
        <f t="shared" si="50"/>
        <v>0</v>
      </c>
      <c r="EQ69" s="13">
        <f t="shared" si="50"/>
        <v>0</v>
      </c>
      <c r="ER69" s="13">
        <f t="shared" si="50"/>
        <v>0</v>
      </c>
      <c r="ES69" s="13">
        <f t="shared" si="40"/>
        <v>0</v>
      </c>
      <c r="ET69" s="13">
        <f t="shared" si="38"/>
        <v>0</v>
      </c>
      <c r="EU69" s="13">
        <f t="shared" si="38"/>
        <v>0</v>
      </c>
      <c r="EV69" s="13">
        <f t="shared" si="38"/>
        <v>0</v>
      </c>
      <c r="EW69" s="13">
        <f t="shared" si="38"/>
        <v>0</v>
      </c>
      <c r="EX69" s="13">
        <f t="shared" si="38"/>
        <v>0</v>
      </c>
      <c r="EY69" s="13">
        <f t="shared" si="38"/>
        <v>0</v>
      </c>
      <c r="EZ69" s="13">
        <f t="shared" si="38"/>
        <v>0</v>
      </c>
      <c r="FA69" s="13">
        <f t="shared" si="38"/>
        <v>0</v>
      </c>
      <c r="FB69" s="13">
        <f t="shared" si="38"/>
        <v>0</v>
      </c>
      <c r="FC69" s="13">
        <f t="shared" si="38"/>
        <v>0</v>
      </c>
      <c r="FD69" s="13">
        <f t="shared" si="36"/>
        <v>0</v>
      </c>
      <c r="FE69" s="13">
        <f t="shared" si="36"/>
        <v>0</v>
      </c>
      <c r="FF69" s="13">
        <f t="shared" si="36"/>
        <v>0</v>
      </c>
      <c r="FG69" s="13">
        <f t="shared" si="36"/>
        <v>0</v>
      </c>
      <c r="FH69" s="13">
        <f t="shared" si="41"/>
        <v>0</v>
      </c>
      <c r="FI69" s="13">
        <f t="shared" si="41"/>
        <v>0</v>
      </c>
      <c r="FJ69" s="13">
        <f t="shared" si="41"/>
        <v>0</v>
      </c>
      <c r="FK69" s="13">
        <f t="shared" si="41"/>
        <v>0</v>
      </c>
      <c r="FL69" s="13">
        <f t="shared" si="41"/>
        <v>0</v>
      </c>
      <c r="FM69" s="13">
        <f t="shared" si="41"/>
        <v>0</v>
      </c>
      <c r="FN69" s="13">
        <f t="shared" si="41"/>
        <v>0</v>
      </c>
      <c r="FO69" s="13">
        <f t="shared" si="41"/>
        <v>0</v>
      </c>
      <c r="FP69" s="13">
        <f t="shared" si="41"/>
        <v>0</v>
      </c>
      <c r="FQ69" s="13">
        <f t="shared" si="41"/>
        <v>0</v>
      </c>
      <c r="FR69" s="13">
        <f t="shared" si="41"/>
        <v>0</v>
      </c>
      <c r="FS69" s="13">
        <f t="shared" si="41"/>
        <v>0</v>
      </c>
      <c r="FT69" s="13">
        <f t="shared" si="41"/>
        <v>0</v>
      </c>
    </row>
    <row r="70" spans="1:176" ht="15" customHeight="1" x14ac:dyDescent="0.55000000000000004">
      <c r="A70" s="23" t="s">
        <v>138</v>
      </c>
      <c r="C70" s="13">
        <f t="shared" si="42"/>
        <v>0</v>
      </c>
      <c r="D70" s="13">
        <v>1500</v>
      </c>
      <c r="E70" s="14">
        <f>[1]Parameters!$E$3</f>
        <v>0.17</v>
      </c>
      <c r="F70" s="13">
        <f t="shared" si="45"/>
        <v>1755</v>
      </c>
      <c r="G70" s="13">
        <f t="shared" si="46"/>
        <v>0</v>
      </c>
      <c r="H70" s="15">
        <f>[1]Parameters!$N$2</f>
        <v>0.02</v>
      </c>
      <c r="I70" s="23" t="s">
        <v>116</v>
      </c>
      <c r="J70" s="23" t="s">
        <v>97</v>
      </c>
      <c r="K70" s="24" t="s">
        <v>80</v>
      </c>
      <c r="L70" t="s">
        <v>117</v>
      </c>
      <c r="M70" s="11">
        <v>42248</v>
      </c>
      <c r="N70" s="11">
        <f t="shared" si="48"/>
        <v>42430</v>
      </c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>
        <f>'[1]Acquisition &amp; support costs'!AM367</f>
        <v>0</v>
      </c>
      <c r="AN70" s="22">
        <f>'[1]Acquisition &amp; support costs'!AN367</f>
        <v>0</v>
      </c>
      <c r="AO70" s="22">
        <f>'[1]Acquisition &amp; support costs'!AO367</f>
        <v>0</v>
      </c>
      <c r="AP70" s="22"/>
      <c r="AQ70" s="22"/>
      <c r="AR70" s="13">
        <f>'[1]Acquisition &amp; support costs'!AR367</f>
        <v>0</v>
      </c>
      <c r="AS70" s="13">
        <f>'[1]Acquisition &amp; support costs'!AS367</f>
        <v>0</v>
      </c>
      <c r="AT70" s="13">
        <f>'[1]Acquisition &amp; support costs'!AT367</f>
        <v>0</v>
      </c>
      <c r="AU70" s="13">
        <f>'[1]Acquisition &amp; support costs'!AU367</f>
        <v>0</v>
      </c>
      <c r="AV70" s="13">
        <f>'[1]Acquisition &amp; support costs'!AV367</f>
        <v>0</v>
      </c>
      <c r="AW70" s="13">
        <f>'[1]Acquisition &amp; support costs'!AW367</f>
        <v>0</v>
      </c>
      <c r="AX70" s="13">
        <f>'[1]Acquisition &amp; support costs'!AX367</f>
        <v>0</v>
      </c>
      <c r="AY70" s="13">
        <f>'[1]Acquisition &amp; support costs'!AY367</f>
        <v>0</v>
      </c>
      <c r="AZ70" s="13">
        <f>'[1]Acquisition &amp; support costs'!AZ367</f>
        <v>0</v>
      </c>
      <c r="BA70" s="13">
        <f>'[1]Acquisition &amp; support costs'!BA367</f>
        <v>0</v>
      </c>
      <c r="BB70" s="13">
        <f>'[1]Acquisition &amp; support costs'!BB367</f>
        <v>0</v>
      </c>
      <c r="BC70" s="13">
        <f>'[1]Acquisition &amp; support costs'!BC367</f>
        <v>0</v>
      </c>
      <c r="BD70" s="13">
        <f>'[1]Acquisition &amp; support costs'!BD367</f>
        <v>0</v>
      </c>
      <c r="BE70" s="13">
        <f>'[1]Acquisition &amp; support costs'!BE367</f>
        <v>0</v>
      </c>
      <c r="BF70" s="13">
        <f>'[1]Acquisition &amp; support costs'!BF367</f>
        <v>0</v>
      </c>
      <c r="BG70" s="13">
        <f>'[1]Acquisition &amp; support costs'!BG367</f>
        <v>0</v>
      </c>
      <c r="BH70" s="13">
        <f>'[1]Acquisition &amp; support costs'!BH367</f>
        <v>0</v>
      </c>
      <c r="BI70" s="13">
        <f>'[1]Acquisition &amp; support costs'!BI367</f>
        <v>0</v>
      </c>
      <c r="BJ70" s="13">
        <f>'[1]Acquisition &amp; support costs'!BJ367</f>
        <v>0</v>
      </c>
      <c r="BK70" s="13">
        <f>'[1]Acquisition &amp; support costs'!BK367</f>
        <v>0</v>
      </c>
      <c r="BL70" s="13">
        <f>'[1]Acquisition &amp; support costs'!BL367</f>
        <v>0</v>
      </c>
      <c r="BM70" s="13">
        <f>'[1]Acquisition &amp; support costs'!BM367</f>
        <v>0</v>
      </c>
      <c r="BN70" s="13">
        <f>'[1]Acquisition &amp; support costs'!BN367</f>
        <v>0</v>
      </c>
      <c r="BO70" s="13">
        <f>'[1]Acquisition &amp; support costs'!BO367</f>
        <v>0</v>
      </c>
      <c r="BP70" s="13">
        <f>'[1]Acquisition &amp; support costs'!BP367</f>
        <v>0</v>
      </c>
      <c r="BQ70" s="13">
        <f>'[1]Acquisition &amp; support costs'!BQ367</f>
        <v>0</v>
      </c>
      <c r="BR70" s="13">
        <f>'[1]Acquisition &amp; support costs'!BR367</f>
        <v>0</v>
      </c>
      <c r="BS70" s="13">
        <f>'[1]Acquisition &amp; support costs'!BS367</f>
        <v>0</v>
      </c>
      <c r="BT70" s="13">
        <f>'[1]Acquisition &amp; support costs'!BT367</f>
        <v>0</v>
      </c>
      <c r="BU70" s="13">
        <f>'[1]Acquisition &amp; support costs'!BU367</f>
        <v>0</v>
      </c>
      <c r="BV70" s="13">
        <f>'[1]Acquisition &amp; support costs'!BV367</f>
        <v>0</v>
      </c>
      <c r="BW70" s="13">
        <f>'[1]Acquisition &amp; support costs'!BW367</f>
        <v>0</v>
      </c>
      <c r="BX70" s="13">
        <f>'[1]Acquisition &amp; support costs'!BX367</f>
        <v>0</v>
      </c>
      <c r="BY70" s="13">
        <f>'[1]Acquisition &amp; support costs'!BY367</f>
        <v>0</v>
      </c>
      <c r="BZ70" s="13">
        <f>'[1]Acquisition &amp; support costs'!BZ367</f>
        <v>0</v>
      </c>
      <c r="CA70" s="13">
        <f>'[1]Acquisition &amp; support costs'!CA367</f>
        <v>0</v>
      </c>
      <c r="CB70" s="13">
        <f>'[1]Acquisition &amp; support costs'!CB367</f>
        <v>0</v>
      </c>
      <c r="CC70" s="13">
        <f>'[1]Acquisition &amp; support costs'!CC367</f>
        <v>0</v>
      </c>
      <c r="CD70" s="13">
        <f>'[1]Acquisition &amp; support costs'!CD367</f>
        <v>0</v>
      </c>
      <c r="CE70" s="13">
        <f>'[1]Acquisition &amp; support costs'!CE367</f>
        <v>0</v>
      </c>
      <c r="CF70" s="13">
        <f>'[1]Acquisition &amp; support costs'!CF367</f>
        <v>0</v>
      </c>
      <c r="CG70" s="13">
        <f>'[1]Acquisition &amp; support costs'!CG367</f>
        <v>0</v>
      </c>
      <c r="CH70" s="13">
        <f>'[1]Acquisition &amp; support costs'!CH367</f>
        <v>0</v>
      </c>
      <c r="CI70" s="13">
        <f>'[1]Acquisition &amp; support costs'!CI367</f>
        <v>0</v>
      </c>
      <c r="CJ70" s="13">
        <f>'[1]Acquisition &amp; support costs'!CJ367</f>
        <v>0</v>
      </c>
      <c r="CK70" s="13">
        <f>'[1]Acquisition &amp; support costs'!CK367</f>
        <v>0</v>
      </c>
      <c r="CL70" s="13">
        <f>'[1]Acquisition &amp; support costs'!CL367</f>
        <v>0</v>
      </c>
      <c r="CM70" s="13">
        <f>'[1]Acquisition &amp; support costs'!CM367</f>
        <v>0</v>
      </c>
      <c r="CN70" s="13">
        <f>'[1]Acquisition &amp; support costs'!CN367</f>
        <v>0</v>
      </c>
      <c r="CO70" s="13">
        <f>'[1]Acquisition &amp; support costs'!CO367</f>
        <v>0</v>
      </c>
      <c r="CP70" s="13">
        <f>'[1]Acquisition &amp; support costs'!CP367</f>
        <v>0</v>
      </c>
      <c r="CQ70" s="13">
        <f>'[1]Acquisition &amp; support costs'!CQ367</f>
        <v>0</v>
      </c>
      <c r="CR70" s="13">
        <f>'[1]Acquisition &amp; support costs'!CR367</f>
        <v>0</v>
      </c>
      <c r="CS70" s="13">
        <f>'[1]Acquisition &amp; support costs'!CS367</f>
        <v>0</v>
      </c>
      <c r="CT70">
        <f t="shared" si="43"/>
        <v>0</v>
      </c>
      <c r="CX70" s="13">
        <f t="shared" si="49"/>
        <v>0</v>
      </c>
      <c r="CY70" s="13">
        <f t="shared" si="49"/>
        <v>0</v>
      </c>
      <c r="CZ70" s="13">
        <f t="shared" si="49"/>
        <v>0</v>
      </c>
      <c r="DA70" s="13">
        <f t="shared" si="49"/>
        <v>0</v>
      </c>
      <c r="DB70" s="13">
        <f t="shared" si="49"/>
        <v>0</v>
      </c>
      <c r="DC70" s="13">
        <f t="shared" si="49"/>
        <v>0</v>
      </c>
      <c r="DD70" s="13">
        <f t="shared" si="49"/>
        <v>0</v>
      </c>
      <c r="DE70" s="13">
        <f t="shared" si="49"/>
        <v>0</v>
      </c>
      <c r="DF70" s="13">
        <f t="shared" si="49"/>
        <v>0</v>
      </c>
      <c r="DG70" s="13">
        <f t="shared" si="49"/>
        <v>0</v>
      </c>
      <c r="DH70" s="13">
        <f t="shared" si="49"/>
        <v>0</v>
      </c>
      <c r="DI70" s="13">
        <f t="shared" si="49"/>
        <v>0</v>
      </c>
      <c r="DJ70" s="13">
        <f t="shared" si="49"/>
        <v>0</v>
      </c>
      <c r="DK70" s="13">
        <f t="shared" si="49"/>
        <v>0</v>
      </c>
      <c r="DL70" s="13">
        <f t="shared" si="49"/>
        <v>0</v>
      </c>
      <c r="DM70" s="13">
        <f t="shared" si="47"/>
        <v>0</v>
      </c>
      <c r="DN70" s="13">
        <f t="shared" si="47"/>
        <v>0</v>
      </c>
      <c r="DO70" s="13">
        <f t="shared" si="47"/>
        <v>0</v>
      </c>
      <c r="DP70" s="13">
        <f t="shared" si="47"/>
        <v>0</v>
      </c>
      <c r="DQ70" s="13">
        <f t="shared" si="47"/>
        <v>0</v>
      </c>
      <c r="DR70" s="13">
        <f t="shared" si="47"/>
        <v>0</v>
      </c>
      <c r="DS70" s="13">
        <f t="shared" si="47"/>
        <v>0</v>
      </c>
      <c r="DT70" s="13">
        <f t="shared" si="47"/>
        <v>0</v>
      </c>
      <c r="DU70" s="13">
        <f t="shared" si="47"/>
        <v>0</v>
      </c>
      <c r="DV70" s="13">
        <f t="shared" si="47"/>
        <v>0</v>
      </c>
      <c r="DW70" s="13">
        <f t="shared" si="47"/>
        <v>0</v>
      </c>
      <c r="DX70" s="13">
        <f t="shared" si="47"/>
        <v>0</v>
      </c>
      <c r="DY70" s="13">
        <f t="shared" si="47"/>
        <v>0</v>
      </c>
      <c r="DZ70" s="13">
        <f t="shared" si="47"/>
        <v>0</v>
      </c>
      <c r="EA70" s="13">
        <f t="shared" si="44"/>
        <v>0</v>
      </c>
      <c r="EB70" s="13">
        <f t="shared" si="44"/>
        <v>0</v>
      </c>
      <c r="EC70" s="13">
        <f t="shared" si="44"/>
        <v>0</v>
      </c>
      <c r="ED70" s="13">
        <f t="shared" si="44"/>
        <v>0</v>
      </c>
      <c r="EE70" s="13">
        <f t="shared" si="44"/>
        <v>0</v>
      </c>
      <c r="EF70" s="13">
        <f t="shared" si="44"/>
        <v>0</v>
      </c>
      <c r="EG70" s="13">
        <f t="shared" si="44"/>
        <v>0</v>
      </c>
      <c r="EH70" s="13">
        <f t="shared" si="44"/>
        <v>0</v>
      </c>
      <c r="EI70" s="13">
        <f t="shared" si="44"/>
        <v>0</v>
      </c>
      <c r="EJ70" s="13">
        <f t="shared" si="44"/>
        <v>0</v>
      </c>
      <c r="EK70" s="13">
        <f t="shared" si="44"/>
        <v>0</v>
      </c>
      <c r="EL70" s="13">
        <f t="shared" si="44"/>
        <v>0</v>
      </c>
      <c r="EM70" s="13">
        <f t="shared" si="44"/>
        <v>0</v>
      </c>
      <c r="EN70" s="13">
        <f t="shared" si="50"/>
        <v>0</v>
      </c>
      <c r="EO70" s="13">
        <f t="shared" si="50"/>
        <v>0</v>
      </c>
      <c r="EP70" s="13">
        <f t="shared" si="50"/>
        <v>0</v>
      </c>
      <c r="EQ70" s="13">
        <f t="shared" si="50"/>
        <v>0</v>
      </c>
      <c r="ER70" s="13">
        <f t="shared" si="50"/>
        <v>0</v>
      </c>
      <c r="ES70" s="13">
        <f t="shared" si="40"/>
        <v>0</v>
      </c>
      <c r="ET70" s="13">
        <f t="shared" si="38"/>
        <v>0</v>
      </c>
      <c r="EU70" s="13">
        <f t="shared" si="38"/>
        <v>0</v>
      </c>
      <c r="EV70" s="13">
        <f t="shared" si="38"/>
        <v>0</v>
      </c>
      <c r="EW70" s="13">
        <f t="shared" si="38"/>
        <v>0</v>
      </c>
      <c r="EX70" s="13">
        <f t="shared" si="38"/>
        <v>0</v>
      </c>
      <c r="EY70" s="13">
        <f t="shared" si="38"/>
        <v>0</v>
      </c>
      <c r="EZ70" s="13">
        <f t="shared" si="38"/>
        <v>0</v>
      </c>
      <c r="FA70" s="13">
        <f t="shared" si="38"/>
        <v>0</v>
      </c>
      <c r="FB70" s="13">
        <f t="shared" si="38"/>
        <v>0</v>
      </c>
      <c r="FC70" s="13">
        <f t="shared" si="38"/>
        <v>0</v>
      </c>
      <c r="FD70" s="13">
        <f t="shared" si="36"/>
        <v>0</v>
      </c>
      <c r="FE70" s="13">
        <f t="shared" si="36"/>
        <v>0</v>
      </c>
      <c r="FF70" s="13">
        <f t="shared" si="36"/>
        <v>0</v>
      </c>
      <c r="FG70" s="13">
        <f t="shared" si="36"/>
        <v>0</v>
      </c>
      <c r="FH70" s="13">
        <f t="shared" si="41"/>
        <v>0</v>
      </c>
      <c r="FI70" s="13">
        <f t="shared" si="41"/>
        <v>0</v>
      </c>
      <c r="FJ70" s="13">
        <f t="shared" si="41"/>
        <v>0</v>
      </c>
      <c r="FK70" s="13">
        <f t="shared" si="41"/>
        <v>0</v>
      </c>
      <c r="FL70" s="13">
        <f t="shared" si="41"/>
        <v>0</v>
      </c>
      <c r="FM70" s="13">
        <f t="shared" si="41"/>
        <v>0</v>
      </c>
      <c r="FN70" s="13">
        <f t="shared" si="41"/>
        <v>0</v>
      </c>
      <c r="FO70" s="13">
        <f t="shared" si="41"/>
        <v>0</v>
      </c>
      <c r="FP70" s="13">
        <f t="shared" ref="FP70:FT107" si="51">($F70+$H70)*CP70</f>
        <v>0</v>
      </c>
      <c r="FQ70" s="13">
        <f t="shared" si="51"/>
        <v>0</v>
      </c>
      <c r="FR70" s="13">
        <f t="shared" si="51"/>
        <v>0</v>
      </c>
      <c r="FS70" s="13">
        <f t="shared" si="51"/>
        <v>0</v>
      </c>
      <c r="FT70" s="13">
        <f t="shared" si="51"/>
        <v>0</v>
      </c>
    </row>
    <row r="71" spans="1:176" ht="15" customHeight="1" x14ac:dyDescent="0.55000000000000004">
      <c r="A71" s="23" t="s">
        <v>139</v>
      </c>
      <c r="C71" s="13">
        <f t="shared" si="42"/>
        <v>0</v>
      </c>
      <c r="D71" s="13">
        <v>1500</v>
      </c>
      <c r="E71" s="14">
        <f>[1]Parameters!$E$3</f>
        <v>0.17</v>
      </c>
      <c r="F71" s="13">
        <f t="shared" si="45"/>
        <v>1755</v>
      </c>
      <c r="G71" s="13">
        <f t="shared" si="46"/>
        <v>0</v>
      </c>
      <c r="H71" s="15">
        <f>[1]Parameters!$N$2</f>
        <v>0.02</v>
      </c>
      <c r="I71" s="23" t="s">
        <v>116</v>
      </c>
      <c r="J71" s="23" t="s">
        <v>97</v>
      </c>
      <c r="K71" s="24" t="s">
        <v>80</v>
      </c>
      <c r="L71" t="s">
        <v>117</v>
      </c>
      <c r="M71" s="11">
        <v>42248</v>
      </c>
      <c r="N71" s="11">
        <f t="shared" si="48"/>
        <v>42430</v>
      </c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>
        <f>'[1]Acquisition &amp; support costs'!AM368</f>
        <v>0</v>
      </c>
      <c r="AN71" s="22">
        <f>'[1]Acquisition &amp; support costs'!AN368</f>
        <v>0</v>
      </c>
      <c r="AO71" s="22">
        <f>'[1]Acquisition &amp; support costs'!AO368</f>
        <v>0</v>
      </c>
      <c r="AP71" s="22"/>
      <c r="AQ71" s="22"/>
      <c r="AR71" s="13">
        <f>'[1]Acquisition &amp; support costs'!AR368</f>
        <v>0</v>
      </c>
      <c r="AS71" s="13">
        <f>'[1]Acquisition &amp; support costs'!AS368</f>
        <v>0</v>
      </c>
      <c r="AT71" s="13">
        <f>'[1]Acquisition &amp; support costs'!AT368</f>
        <v>0</v>
      </c>
      <c r="AU71" s="13">
        <f>'[1]Acquisition &amp; support costs'!AU368</f>
        <v>0</v>
      </c>
      <c r="AV71" s="13">
        <f>'[1]Acquisition &amp; support costs'!AV368</f>
        <v>0</v>
      </c>
      <c r="AW71" s="13">
        <f>'[1]Acquisition &amp; support costs'!AW368</f>
        <v>0</v>
      </c>
      <c r="AX71" s="13">
        <f>'[1]Acquisition &amp; support costs'!AX368</f>
        <v>0</v>
      </c>
      <c r="AY71" s="13">
        <f>'[1]Acquisition &amp; support costs'!AY368</f>
        <v>0</v>
      </c>
      <c r="AZ71" s="13">
        <f>'[1]Acquisition &amp; support costs'!AZ368</f>
        <v>0</v>
      </c>
      <c r="BA71" s="13">
        <f>'[1]Acquisition &amp; support costs'!BA368</f>
        <v>0</v>
      </c>
      <c r="BB71" s="13">
        <f>'[1]Acquisition &amp; support costs'!BB368</f>
        <v>0</v>
      </c>
      <c r="BC71" s="13">
        <f>'[1]Acquisition &amp; support costs'!BC368</f>
        <v>0</v>
      </c>
      <c r="BD71" s="13">
        <f>'[1]Acquisition &amp; support costs'!BD368</f>
        <v>0</v>
      </c>
      <c r="BE71" s="13">
        <f>'[1]Acquisition &amp; support costs'!BE368</f>
        <v>0</v>
      </c>
      <c r="BF71" s="13">
        <f>'[1]Acquisition &amp; support costs'!BF368</f>
        <v>0</v>
      </c>
      <c r="BG71" s="13">
        <f>'[1]Acquisition &amp; support costs'!BG368</f>
        <v>0</v>
      </c>
      <c r="BH71" s="13">
        <f>'[1]Acquisition &amp; support costs'!BH368</f>
        <v>0</v>
      </c>
      <c r="BI71" s="13">
        <f>'[1]Acquisition &amp; support costs'!BI368</f>
        <v>0</v>
      </c>
      <c r="BJ71" s="13">
        <f>'[1]Acquisition &amp; support costs'!BJ368</f>
        <v>0</v>
      </c>
      <c r="BK71" s="13">
        <f>'[1]Acquisition &amp; support costs'!BK368</f>
        <v>0</v>
      </c>
      <c r="BL71" s="13">
        <f>'[1]Acquisition &amp; support costs'!BL368</f>
        <v>0</v>
      </c>
      <c r="BM71" s="13">
        <f>'[1]Acquisition &amp; support costs'!BM368</f>
        <v>0</v>
      </c>
      <c r="BN71" s="13">
        <f>'[1]Acquisition &amp; support costs'!BN368</f>
        <v>0</v>
      </c>
      <c r="BO71" s="13">
        <f>'[1]Acquisition &amp; support costs'!BO368</f>
        <v>0</v>
      </c>
      <c r="BP71" s="13">
        <f>'[1]Acquisition &amp; support costs'!BP368</f>
        <v>0</v>
      </c>
      <c r="BQ71" s="13">
        <f>'[1]Acquisition &amp; support costs'!BQ368</f>
        <v>0</v>
      </c>
      <c r="BR71" s="13">
        <f>'[1]Acquisition &amp; support costs'!BR368</f>
        <v>0</v>
      </c>
      <c r="BS71" s="13">
        <f>'[1]Acquisition &amp; support costs'!BS368</f>
        <v>0</v>
      </c>
      <c r="BT71" s="13">
        <f>'[1]Acquisition &amp; support costs'!BT368</f>
        <v>0</v>
      </c>
      <c r="BU71" s="13">
        <f>'[1]Acquisition &amp; support costs'!BU368</f>
        <v>0</v>
      </c>
      <c r="BV71" s="13">
        <f>'[1]Acquisition &amp; support costs'!BV368</f>
        <v>0</v>
      </c>
      <c r="BW71" s="13">
        <f>'[1]Acquisition &amp; support costs'!BW368</f>
        <v>0</v>
      </c>
      <c r="BX71" s="13">
        <f>'[1]Acquisition &amp; support costs'!BX368</f>
        <v>0</v>
      </c>
      <c r="BY71" s="13">
        <f>'[1]Acquisition &amp; support costs'!BY368</f>
        <v>0</v>
      </c>
      <c r="BZ71" s="13">
        <f>'[1]Acquisition &amp; support costs'!BZ368</f>
        <v>0</v>
      </c>
      <c r="CA71" s="13">
        <f>'[1]Acquisition &amp; support costs'!CA368</f>
        <v>0</v>
      </c>
      <c r="CB71" s="13">
        <f>'[1]Acquisition &amp; support costs'!CB368</f>
        <v>0</v>
      </c>
      <c r="CC71" s="13">
        <f>'[1]Acquisition &amp; support costs'!CC368</f>
        <v>0</v>
      </c>
      <c r="CD71" s="13">
        <f>'[1]Acquisition &amp; support costs'!CD368</f>
        <v>0</v>
      </c>
      <c r="CE71" s="13">
        <f>'[1]Acquisition &amp; support costs'!CE368</f>
        <v>0</v>
      </c>
      <c r="CF71" s="13">
        <f>'[1]Acquisition &amp; support costs'!CF368</f>
        <v>0</v>
      </c>
      <c r="CG71" s="13">
        <f>'[1]Acquisition &amp; support costs'!CG368</f>
        <v>0</v>
      </c>
      <c r="CH71" s="13">
        <f>'[1]Acquisition &amp; support costs'!CH368</f>
        <v>0</v>
      </c>
      <c r="CI71" s="13">
        <f>'[1]Acquisition &amp; support costs'!CI368</f>
        <v>0</v>
      </c>
      <c r="CJ71" s="13">
        <f>'[1]Acquisition &amp; support costs'!CJ368</f>
        <v>0</v>
      </c>
      <c r="CK71" s="13">
        <f>'[1]Acquisition &amp; support costs'!CK368</f>
        <v>0</v>
      </c>
      <c r="CL71" s="13">
        <f>'[1]Acquisition &amp; support costs'!CL368</f>
        <v>0</v>
      </c>
      <c r="CM71" s="13">
        <f>'[1]Acquisition &amp; support costs'!CM368</f>
        <v>0</v>
      </c>
      <c r="CN71" s="13">
        <f>'[1]Acquisition &amp; support costs'!CN368</f>
        <v>0</v>
      </c>
      <c r="CO71" s="13">
        <f>'[1]Acquisition &amp; support costs'!CO368</f>
        <v>0</v>
      </c>
      <c r="CP71" s="13">
        <f>'[1]Acquisition &amp; support costs'!CP368</f>
        <v>0</v>
      </c>
      <c r="CQ71" s="13">
        <f>'[1]Acquisition &amp; support costs'!CQ368</f>
        <v>0</v>
      </c>
      <c r="CR71" s="13">
        <f>'[1]Acquisition &amp; support costs'!CR368</f>
        <v>0</v>
      </c>
      <c r="CS71" s="13">
        <f>'[1]Acquisition &amp; support costs'!CS368</f>
        <v>0</v>
      </c>
      <c r="CT71">
        <f t="shared" si="43"/>
        <v>0</v>
      </c>
      <c r="CX71" s="13">
        <f t="shared" si="49"/>
        <v>0</v>
      </c>
      <c r="CY71" s="13">
        <f t="shared" si="49"/>
        <v>0</v>
      </c>
      <c r="CZ71" s="13">
        <f t="shared" si="49"/>
        <v>0</v>
      </c>
      <c r="DA71" s="13">
        <f t="shared" si="49"/>
        <v>0</v>
      </c>
      <c r="DB71" s="13">
        <f t="shared" si="49"/>
        <v>0</v>
      </c>
      <c r="DC71" s="13">
        <f t="shared" si="49"/>
        <v>0</v>
      </c>
      <c r="DD71" s="13">
        <f t="shared" si="49"/>
        <v>0</v>
      </c>
      <c r="DE71" s="13">
        <f t="shared" si="49"/>
        <v>0</v>
      </c>
      <c r="DF71" s="13">
        <f t="shared" si="49"/>
        <v>0</v>
      </c>
      <c r="DG71" s="13">
        <f t="shared" si="49"/>
        <v>0</v>
      </c>
      <c r="DH71" s="13">
        <f t="shared" si="49"/>
        <v>0</v>
      </c>
      <c r="DI71" s="13">
        <f t="shared" si="49"/>
        <v>0</v>
      </c>
      <c r="DJ71" s="13">
        <f t="shared" si="49"/>
        <v>0</v>
      </c>
      <c r="DK71" s="13">
        <f t="shared" si="49"/>
        <v>0</v>
      </c>
      <c r="DL71" s="13">
        <f t="shared" si="49"/>
        <v>0</v>
      </c>
      <c r="DM71" s="13">
        <f t="shared" si="47"/>
        <v>0</v>
      </c>
      <c r="DN71" s="13">
        <f t="shared" si="47"/>
        <v>0</v>
      </c>
      <c r="DO71" s="13">
        <f t="shared" si="47"/>
        <v>0</v>
      </c>
      <c r="DP71" s="13">
        <f t="shared" si="47"/>
        <v>0</v>
      </c>
      <c r="DQ71" s="13">
        <f t="shared" si="47"/>
        <v>0</v>
      </c>
      <c r="DR71" s="13">
        <f t="shared" si="47"/>
        <v>0</v>
      </c>
      <c r="DS71" s="13">
        <f t="shared" si="47"/>
        <v>0</v>
      </c>
      <c r="DT71" s="13">
        <f t="shared" si="47"/>
        <v>0</v>
      </c>
      <c r="DU71" s="13">
        <f t="shared" si="47"/>
        <v>0</v>
      </c>
      <c r="DV71" s="13">
        <f t="shared" si="47"/>
        <v>0</v>
      </c>
      <c r="DW71" s="13">
        <f t="shared" si="47"/>
        <v>0</v>
      </c>
      <c r="DX71" s="13">
        <f t="shared" si="47"/>
        <v>0</v>
      </c>
      <c r="DY71" s="13">
        <f t="shared" si="47"/>
        <v>0</v>
      </c>
      <c r="DZ71" s="13">
        <f t="shared" si="47"/>
        <v>0</v>
      </c>
      <c r="EA71" s="13">
        <f t="shared" si="44"/>
        <v>0</v>
      </c>
      <c r="EB71" s="13">
        <f t="shared" si="44"/>
        <v>0</v>
      </c>
      <c r="EC71" s="13">
        <f t="shared" si="44"/>
        <v>0</v>
      </c>
      <c r="ED71" s="13">
        <f t="shared" si="44"/>
        <v>0</v>
      </c>
      <c r="EE71" s="13">
        <f t="shared" si="44"/>
        <v>0</v>
      </c>
      <c r="EF71" s="13">
        <f t="shared" si="44"/>
        <v>0</v>
      </c>
      <c r="EG71" s="13">
        <f t="shared" si="44"/>
        <v>0</v>
      </c>
      <c r="EH71" s="13">
        <f t="shared" si="44"/>
        <v>0</v>
      </c>
      <c r="EI71" s="13">
        <f t="shared" si="44"/>
        <v>0</v>
      </c>
      <c r="EJ71" s="13">
        <f t="shared" si="44"/>
        <v>0</v>
      </c>
      <c r="EK71" s="13">
        <f t="shared" si="44"/>
        <v>0</v>
      </c>
      <c r="EL71" s="13">
        <f t="shared" si="44"/>
        <v>0</v>
      </c>
      <c r="EM71" s="13">
        <f t="shared" si="44"/>
        <v>0</v>
      </c>
      <c r="EN71" s="13">
        <f t="shared" si="50"/>
        <v>0</v>
      </c>
      <c r="EO71" s="13">
        <f t="shared" si="50"/>
        <v>0</v>
      </c>
      <c r="EP71" s="13">
        <f t="shared" si="50"/>
        <v>0</v>
      </c>
      <c r="EQ71" s="13">
        <f t="shared" si="50"/>
        <v>0</v>
      </c>
      <c r="ER71" s="13">
        <f t="shared" si="50"/>
        <v>0</v>
      </c>
      <c r="ES71" s="13">
        <f t="shared" si="40"/>
        <v>0</v>
      </c>
      <c r="ET71" s="13">
        <f t="shared" si="38"/>
        <v>0</v>
      </c>
      <c r="EU71" s="13">
        <f t="shared" si="38"/>
        <v>0</v>
      </c>
      <c r="EV71" s="13">
        <f t="shared" si="38"/>
        <v>0</v>
      </c>
      <c r="EW71" s="13">
        <f t="shared" si="38"/>
        <v>0</v>
      </c>
      <c r="EX71" s="13">
        <f t="shared" si="38"/>
        <v>0</v>
      </c>
      <c r="EY71" s="13">
        <f t="shared" si="38"/>
        <v>0</v>
      </c>
      <c r="EZ71" s="13">
        <f t="shared" si="38"/>
        <v>0</v>
      </c>
      <c r="FA71" s="13">
        <f t="shared" si="38"/>
        <v>0</v>
      </c>
      <c r="FB71" s="13">
        <f t="shared" si="38"/>
        <v>0</v>
      </c>
      <c r="FC71" s="13">
        <f t="shared" si="38"/>
        <v>0</v>
      </c>
      <c r="FD71" s="13">
        <f t="shared" si="36"/>
        <v>0</v>
      </c>
      <c r="FE71" s="13">
        <f t="shared" si="36"/>
        <v>0</v>
      </c>
      <c r="FF71" s="13">
        <f t="shared" si="36"/>
        <v>0</v>
      </c>
      <c r="FG71" s="13">
        <f t="shared" si="36"/>
        <v>0</v>
      </c>
      <c r="FH71" s="13">
        <f t="shared" si="36"/>
        <v>0</v>
      </c>
      <c r="FI71" s="13">
        <f t="shared" si="36"/>
        <v>0</v>
      </c>
      <c r="FJ71" s="13">
        <f t="shared" si="36"/>
        <v>0</v>
      </c>
      <c r="FK71" s="13">
        <f t="shared" si="36"/>
        <v>0</v>
      </c>
      <c r="FL71" s="13">
        <f t="shared" si="36"/>
        <v>0</v>
      </c>
      <c r="FM71" s="13">
        <f t="shared" si="36"/>
        <v>0</v>
      </c>
      <c r="FN71" s="13">
        <f t="shared" si="36"/>
        <v>0</v>
      </c>
      <c r="FO71" s="13">
        <f t="shared" si="36"/>
        <v>0</v>
      </c>
      <c r="FP71" s="13">
        <f t="shared" si="51"/>
        <v>0</v>
      </c>
      <c r="FQ71" s="13">
        <f t="shared" si="51"/>
        <v>0</v>
      </c>
      <c r="FR71" s="13">
        <f t="shared" si="51"/>
        <v>0</v>
      </c>
      <c r="FS71" s="13">
        <f t="shared" si="51"/>
        <v>0</v>
      </c>
      <c r="FT71" s="13">
        <f t="shared" si="51"/>
        <v>0</v>
      </c>
    </row>
    <row r="72" spans="1:176" ht="15" customHeight="1" x14ac:dyDescent="0.55000000000000004">
      <c r="A72" s="25" t="s">
        <v>140</v>
      </c>
      <c r="C72" s="13">
        <f t="shared" si="42"/>
        <v>0</v>
      </c>
      <c r="D72" s="13">
        <v>750</v>
      </c>
      <c r="E72" s="14">
        <f>[1]Parameters!$E$3</f>
        <v>0.17</v>
      </c>
      <c r="F72" s="13">
        <f t="shared" si="45"/>
        <v>877.5</v>
      </c>
      <c r="G72" s="13">
        <f t="shared" si="46"/>
        <v>0</v>
      </c>
      <c r="H72" s="15">
        <f>[1]Parameters!$N$2</f>
        <v>0.02</v>
      </c>
      <c r="I72" s="25" t="s">
        <v>116</v>
      </c>
      <c r="J72" s="25" t="s">
        <v>141</v>
      </c>
      <c r="K72" s="25" t="s">
        <v>80</v>
      </c>
      <c r="L72" t="s">
        <v>77</v>
      </c>
      <c r="M72" s="11">
        <v>42248</v>
      </c>
      <c r="N72" s="11">
        <f t="shared" si="48"/>
        <v>42430</v>
      </c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>
        <f>'[1]Acquisition &amp; support costs'!AN24</f>
        <v>0</v>
      </c>
      <c r="AN72" s="22">
        <f>'[1]Acquisition &amp; support costs'!AO24</f>
        <v>0</v>
      </c>
      <c r="AO72" s="22">
        <f>'[1]Acquisition &amp; support costs'!AP24</f>
        <v>0</v>
      </c>
      <c r="AP72" s="22"/>
      <c r="AQ72" s="22"/>
      <c r="AR72" s="13">
        <f>'[1]Acquisition &amp; support costs'!AS24</f>
        <v>0</v>
      </c>
      <c r="AS72" s="13">
        <f>'[1]Acquisition &amp; support costs'!AT24</f>
        <v>0</v>
      </c>
      <c r="AT72" s="13">
        <f>'[1]Acquisition &amp; support costs'!AU24</f>
        <v>0</v>
      </c>
      <c r="AU72" s="13">
        <f>'[1]Acquisition &amp; support costs'!AV24</f>
        <v>0</v>
      </c>
      <c r="AV72" s="13">
        <f>'[1]Acquisition &amp; support costs'!AW24</f>
        <v>0</v>
      </c>
      <c r="AW72" s="13">
        <f>'[1]Acquisition &amp; support costs'!AX24</f>
        <v>0</v>
      </c>
      <c r="AX72" s="13">
        <f>'[1]Acquisition &amp; support costs'!AY24</f>
        <v>0</v>
      </c>
      <c r="AY72" s="13">
        <f>'[1]Acquisition &amp; support costs'!AZ24</f>
        <v>0</v>
      </c>
      <c r="AZ72" s="13">
        <f>'[1]Acquisition &amp; support costs'!BA24</f>
        <v>0</v>
      </c>
      <c r="BA72" s="13">
        <f>'[1]Acquisition &amp; support costs'!BB24</f>
        <v>0</v>
      </c>
      <c r="BB72" s="13">
        <f>'[1]Acquisition &amp; support costs'!BC24</f>
        <v>0</v>
      </c>
      <c r="BC72" s="13">
        <f>'[1]Acquisition &amp; support costs'!BD24</f>
        <v>0</v>
      </c>
      <c r="BD72" s="13">
        <f>'[1]Acquisition &amp; support costs'!BE24</f>
        <v>0</v>
      </c>
      <c r="BE72" s="13">
        <f>'[1]Acquisition &amp; support costs'!BF24</f>
        <v>0</v>
      </c>
      <c r="BF72" s="13">
        <f>'[1]Acquisition &amp; support costs'!BG24</f>
        <v>0</v>
      </c>
      <c r="BG72" s="13">
        <f>'[1]Acquisition &amp; support costs'!BH24</f>
        <v>0</v>
      </c>
      <c r="BH72" s="13">
        <f>'[1]Acquisition &amp; support costs'!BI24</f>
        <v>0</v>
      </c>
      <c r="BI72" s="13">
        <f>'[1]Acquisition &amp; support costs'!BJ24</f>
        <v>0</v>
      </c>
      <c r="BJ72" s="13">
        <f>'[1]Acquisition &amp; support costs'!BK24</f>
        <v>0</v>
      </c>
      <c r="BK72" s="13">
        <f>'[1]Acquisition &amp; support costs'!BL24</f>
        <v>0</v>
      </c>
      <c r="BL72" s="13">
        <f>'[1]Acquisition &amp; support costs'!BM24</f>
        <v>0</v>
      </c>
      <c r="BM72" s="13">
        <f>'[1]Acquisition &amp; support costs'!BN24</f>
        <v>0</v>
      </c>
      <c r="BN72" s="13">
        <f>'[1]Acquisition &amp; support costs'!BO24</f>
        <v>0</v>
      </c>
      <c r="BO72" s="13">
        <f>'[1]Acquisition &amp; support costs'!BP24</f>
        <v>0</v>
      </c>
      <c r="BP72" s="13">
        <f>'[1]Acquisition &amp; support costs'!BQ24</f>
        <v>0</v>
      </c>
      <c r="BQ72" s="13">
        <f>'[1]Acquisition &amp; support costs'!BR24</f>
        <v>0</v>
      </c>
      <c r="BR72" s="13">
        <f>'[1]Acquisition &amp; support costs'!BS24</f>
        <v>0</v>
      </c>
      <c r="BS72" s="13">
        <f>'[1]Acquisition &amp; support costs'!BT24</f>
        <v>0</v>
      </c>
      <c r="BT72" s="13">
        <f>'[1]Acquisition &amp; support costs'!BU24</f>
        <v>0</v>
      </c>
      <c r="BU72" s="13">
        <f>'[1]Acquisition &amp; support costs'!BV24</f>
        <v>0</v>
      </c>
      <c r="BV72" s="13">
        <f>'[1]Acquisition &amp; support costs'!BW24</f>
        <v>0</v>
      </c>
      <c r="BW72" s="13">
        <f>'[1]Acquisition &amp; support costs'!BX24</f>
        <v>0</v>
      </c>
      <c r="BX72" s="13">
        <f>'[1]Acquisition &amp; support costs'!BY24</f>
        <v>0</v>
      </c>
      <c r="BY72" s="13">
        <f>'[1]Acquisition &amp; support costs'!BZ24</f>
        <v>0</v>
      </c>
      <c r="BZ72" s="13">
        <f>'[1]Acquisition &amp; support costs'!CA24</f>
        <v>0</v>
      </c>
      <c r="CA72" s="13">
        <f>'[1]Acquisition &amp; support costs'!CB24</f>
        <v>0</v>
      </c>
      <c r="CB72" s="13">
        <f>'[1]Acquisition &amp; support costs'!CC24</f>
        <v>0</v>
      </c>
      <c r="CC72" s="13">
        <f>'[1]Acquisition &amp; support costs'!CD24</f>
        <v>0</v>
      </c>
      <c r="CD72" s="13">
        <f>'[1]Acquisition &amp; support costs'!CE24</f>
        <v>0</v>
      </c>
      <c r="CE72" s="13">
        <f>'[1]Acquisition &amp; support costs'!CF24</f>
        <v>0</v>
      </c>
      <c r="CF72" s="13">
        <f>'[1]Acquisition &amp; support costs'!CG24</f>
        <v>0</v>
      </c>
      <c r="CG72" s="13">
        <f>'[1]Acquisition &amp; support costs'!CH24</f>
        <v>0</v>
      </c>
      <c r="CH72" s="13">
        <f>'[1]Acquisition &amp; support costs'!CI24</f>
        <v>0</v>
      </c>
      <c r="CI72" s="13">
        <f>'[1]Acquisition &amp; support costs'!CJ24</f>
        <v>0</v>
      </c>
      <c r="CJ72" s="13">
        <f>'[1]Acquisition &amp; support costs'!CK24</f>
        <v>0</v>
      </c>
      <c r="CK72" s="13">
        <f>'[1]Acquisition &amp; support costs'!CL24</f>
        <v>0</v>
      </c>
      <c r="CL72" s="13">
        <f>'[1]Acquisition &amp; support costs'!CM24</f>
        <v>0</v>
      </c>
      <c r="CM72" s="13">
        <f>'[1]Acquisition &amp; support costs'!CN24</f>
        <v>0</v>
      </c>
      <c r="CN72" s="13">
        <f>'[1]Acquisition &amp; support costs'!CO24</f>
        <v>0</v>
      </c>
      <c r="CO72" s="13">
        <f>'[1]Acquisition &amp; support costs'!CP24</f>
        <v>0</v>
      </c>
      <c r="CP72" s="13">
        <f>'[1]Acquisition &amp; support costs'!CQ24</f>
        <v>0</v>
      </c>
      <c r="CQ72" s="13">
        <f>'[1]Acquisition &amp; support costs'!CR24</f>
        <v>0</v>
      </c>
      <c r="CR72" s="13">
        <f>'[1]Acquisition &amp; support costs'!CS24</f>
        <v>0</v>
      </c>
      <c r="CS72" s="13">
        <f>'[1]Acquisition &amp; support costs'!CT24</f>
        <v>0</v>
      </c>
      <c r="CT72">
        <f t="shared" si="43"/>
        <v>0</v>
      </c>
      <c r="CX72" s="13">
        <f t="shared" si="49"/>
        <v>0</v>
      </c>
      <c r="CY72" s="13">
        <f t="shared" si="49"/>
        <v>0</v>
      </c>
      <c r="CZ72" s="13">
        <f t="shared" si="49"/>
        <v>0</v>
      </c>
      <c r="DA72" s="13">
        <f t="shared" si="49"/>
        <v>0</v>
      </c>
      <c r="DB72" s="13">
        <f t="shared" si="49"/>
        <v>0</v>
      </c>
      <c r="DC72" s="13">
        <f t="shared" si="49"/>
        <v>0</v>
      </c>
      <c r="DD72" s="13">
        <f t="shared" si="49"/>
        <v>0</v>
      </c>
      <c r="DE72" s="13">
        <f t="shared" si="49"/>
        <v>0</v>
      </c>
      <c r="DF72" s="13">
        <f t="shared" si="49"/>
        <v>0</v>
      </c>
      <c r="DG72" s="13">
        <f t="shared" si="49"/>
        <v>0</v>
      </c>
      <c r="DH72" s="13">
        <f t="shared" si="49"/>
        <v>0</v>
      </c>
      <c r="DI72" s="13">
        <f t="shared" si="49"/>
        <v>0</v>
      </c>
      <c r="DJ72" s="13">
        <f t="shared" si="49"/>
        <v>0</v>
      </c>
      <c r="DK72" s="13">
        <f t="shared" si="49"/>
        <v>0</v>
      </c>
      <c r="DL72" s="13">
        <f t="shared" si="49"/>
        <v>0</v>
      </c>
      <c r="DM72" s="13">
        <f t="shared" si="47"/>
        <v>0</v>
      </c>
      <c r="DN72" s="13">
        <f t="shared" si="47"/>
        <v>0</v>
      </c>
      <c r="DO72" s="13">
        <f t="shared" si="47"/>
        <v>0</v>
      </c>
      <c r="DP72" s="13">
        <f t="shared" si="47"/>
        <v>0</v>
      </c>
      <c r="DQ72" s="13">
        <f t="shared" si="47"/>
        <v>0</v>
      </c>
      <c r="DR72" s="13">
        <f t="shared" si="47"/>
        <v>0</v>
      </c>
      <c r="DS72" s="13">
        <f t="shared" si="47"/>
        <v>0</v>
      </c>
      <c r="DT72" s="13">
        <f t="shared" si="47"/>
        <v>0</v>
      </c>
      <c r="DU72" s="13">
        <f t="shared" si="47"/>
        <v>0</v>
      </c>
      <c r="DV72" s="13">
        <f t="shared" si="47"/>
        <v>0</v>
      </c>
      <c r="DW72" s="13">
        <f t="shared" si="47"/>
        <v>0</v>
      </c>
      <c r="DX72" s="13">
        <f t="shared" si="47"/>
        <v>0</v>
      </c>
      <c r="DY72" s="13">
        <f t="shared" si="47"/>
        <v>0</v>
      </c>
      <c r="DZ72" s="13">
        <f t="shared" si="47"/>
        <v>0</v>
      </c>
      <c r="EA72" s="13">
        <f t="shared" si="44"/>
        <v>0</v>
      </c>
      <c r="EB72" s="13">
        <f t="shared" si="44"/>
        <v>0</v>
      </c>
      <c r="EC72" s="13">
        <f t="shared" si="44"/>
        <v>0</v>
      </c>
      <c r="ED72" s="13">
        <f t="shared" si="44"/>
        <v>0</v>
      </c>
      <c r="EE72" s="13">
        <f t="shared" si="44"/>
        <v>0</v>
      </c>
      <c r="EF72" s="13">
        <f t="shared" si="44"/>
        <v>0</v>
      </c>
      <c r="EG72" s="13">
        <f t="shared" si="44"/>
        <v>0</v>
      </c>
      <c r="EH72" s="13">
        <f t="shared" si="44"/>
        <v>0</v>
      </c>
      <c r="EI72" s="13">
        <f t="shared" si="44"/>
        <v>0</v>
      </c>
      <c r="EJ72" s="13">
        <f t="shared" si="44"/>
        <v>0</v>
      </c>
      <c r="EK72" s="13">
        <f t="shared" si="44"/>
        <v>0</v>
      </c>
      <c r="EL72" s="13">
        <f t="shared" si="44"/>
        <v>0</v>
      </c>
      <c r="EM72" s="13">
        <f t="shared" si="44"/>
        <v>0</v>
      </c>
      <c r="EN72" s="13">
        <f t="shared" si="50"/>
        <v>0</v>
      </c>
      <c r="EO72" s="13">
        <f t="shared" si="50"/>
        <v>0</v>
      </c>
      <c r="EP72" s="13">
        <f t="shared" si="50"/>
        <v>0</v>
      </c>
      <c r="EQ72" s="13">
        <f t="shared" si="50"/>
        <v>0</v>
      </c>
      <c r="ER72" s="13">
        <f t="shared" si="50"/>
        <v>0</v>
      </c>
      <c r="ES72" s="13">
        <f t="shared" si="40"/>
        <v>0</v>
      </c>
      <c r="ET72" s="13">
        <f t="shared" si="38"/>
        <v>0</v>
      </c>
      <c r="EU72" s="13">
        <f t="shared" si="38"/>
        <v>0</v>
      </c>
      <c r="EV72" s="13">
        <f t="shared" si="38"/>
        <v>0</v>
      </c>
      <c r="EW72" s="13">
        <f t="shared" si="38"/>
        <v>0</v>
      </c>
      <c r="EX72" s="13">
        <f t="shared" si="38"/>
        <v>0</v>
      </c>
      <c r="EY72" s="13">
        <f t="shared" si="38"/>
        <v>0</v>
      </c>
      <c r="EZ72" s="13">
        <f t="shared" si="38"/>
        <v>0</v>
      </c>
      <c r="FA72" s="13">
        <f t="shared" si="38"/>
        <v>0</v>
      </c>
      <c r="FB72" s="13">
        <f t="shared" si="38"/>
        <v>0</v>
      </c>
      <c r="FC72" s="13">
        <f t="shared" si="38"/>
        <v>0</v>
      </c>
      <c r="FD72" s="13">
        <f t="shared" si="36"/>
        <v>0</v>
      </c>
      <c r="FE72" s="13">
        <f t="shared" si="36"/>
        <v>0</v>
      </c>
      <c r="FF72" s="13">
        <f t="shared" si="36"/>
        <v>0</v>
      </c>
      <c r="FG72" s="13">
        <f t="shared" si="36"/>
        <v>0</v>
      </c>
      <c r="FH72" s="13">
        <f t="shared" si="36"/>
        <v>0</v>
      </c>
      <c r="FI72" s="13">
        <f t="shared" si="36"/>
        <v>0</v>
      </c>
      <c r="FJ72" s="13">
        <f t="shared" si="36"/>
        <v>0</v>
      </c>
      <c r="FK72" s="13">
        <f t="shared" si="36"/>
        <v>0</v>
      </c>
      <c r="FL72" s="13">
        <f t="shared" si="36"/>
        <v>0</v>
      </c>
      <c r="FM72" s="13">
        <f t="shared" si="36"/>
        <v>0</v>
      </c>
      <c r="FN72" s="13">
        <f t="shared" si="36"/>
        <v>0</v>
      </c>
      <c r="FO72" s="13">
        <f t="shared" si="36"/>
        <v>0</v>
      </c>
      <c r="FP72" s="13">
        <f t="shared" si="51"/>
        <v>0</v>
      </c>
      <c r="FQ72" s="13">
        <f t="shared" si="51"/>
        <v>0</v>
      </c>
      <c r="FR72" s="13">
        <f t="shared" si="51"/>
        <v>0</v>
      </c>
      <c r="FS72" s="13">
        <f t="shared" si="51"/>
        <v>0</v>
      </c>
      <c r="FT72" s="13">
        <f t="shared" si="51"/>
        <v>0</v>
      </c>
    </row>
    <row r="73" spans="1:176" ht="15" customHeight="1" x14ac:dyDescent="0.55000000000000004">
      <c r="A73" s="25" t="s">
        <v>142</v>
      </c>
      <c r="C73" s="13">
        <f t="shared" si="42"/>
        <v>0</v>
      </c>
      <c r="D73" s="13">
        <v>150</v>
      </c>
      <c r="E73" s="14">
        <f>[1]Parameters!$E$3</f>
        <v>0.17</v>
      </c>
      <c r="F73" s="13">
        <f t="shared" si="45"/>
        <v>175.5</v>
      </c>
      <c r="G73" s="13">
        <f t="shared" si="46"/>
        <v>0</v>
      </c>
      <c r="H73" s="15">
        <f>[1]Parameters!$N$2</f>
        <v>0.02</v>
      </c>
      <c r="I73" s="25" t="s">
        <v>116</v>
      </c>
      <c r="J73" s="25" t="s">
        <v>143</v>
      </c>
      <c r="K73" s="25" t="s">
        <v>80</v>
      </c>
      <c r="L73" t="s">
        <v>77</v>
      </c>
      <c r="M73" s="11">
        <v>42248</v>
      </c>
      <c r="N73" s="11">
        <f t="shared" si="48"/>
        <v>42430</v>
      </c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>
        <f>'[1]Acquisition &amp; support costs'!AN25</f>
        <v>0</v>
      </c>
      <c r="AN73" s="22">
        <f>'[1]Acquisition &amp; support costs'!AO25</f>
        <v>0</v>
      </c>
      <c r="AO73" s="22">
        <f>'[1]Acquisition &amp; support costs'!AP25</f>
        <v>0</v>
      </c>
      <c r="AP73" s="22"/>
      <c r="AQ73" s="22"/>
      <c r="AR73" s="13">
        <f>'[1]Acquisition &amp; support costs'!AS25</f>
        <v>0</v>
      </c>
      <c r="AS73" s="13">
        <f>'[1]Acquisition &amp; support costs'!AT25</f>
        <v>0</v>
      </c>
      <c r="AT73" s="13">
        <f>'[1]Acquisition &amp; support costs'!AU25</f>
        <v>0</v>
      </c>
      <c r="AU73" s="13">
        <f>'[1]Acquisition &amp; support costs'!AV25</f>
        <v>0</v>
      </c>
      <c r="AV73" s="13">
        <f>'[1]Acquisition &amp; support costs'!AW25</f>
        <v>0</v>
      </c>
      <c r="AW73" s="13">
        <f>'[1]Acquisition &amp; support costs'!AX25</f>
        <v>0</v>
      </c>
      <c r="AX73" s="13">
        <f>'[1]Acquisition &amp; support costs'!AY25</f>
        <v>0</v>
      </c>
      <c r="AY73" s="13">
        <f>'[1]Acquisition &amp; support costs'!AZ25</f>
        <v>0</v>
      </c>
      <c r="AZ73" s="13">
        <f>'[1]Acquisition &amp; support costs'!BA25</f>
        <v>0</v>
      </c>
      <c r="BA73" s="13">
        <f>'[1]Acquisition &amp; support costs'!BB25</f>
        <v>0</v>
      </c>
      <c r="BB73" s="13">
        <f>'[1]Acquisition &amp; support costs'!BC25</f>
        <v>0</v>
      </c>
      <c r="BC73" s="13">
        <f>'[1]Acquisition &amp; support costs'!BD25</f>
        <v>0</v>
      </c>
      <c r="BD73" s="13">
        <f>'[1]Acquisition &amp; support costs'!BE25</f>
        <v>0</v>
      </c>
      <c r="BE73" s="13">
        <f>'[1]Acquisition &amp; support costs'!BF25</f>
        <v>0</v>
      </c>
      <c r="BF73" s="13">
        <f>'[1]Acquisition &amp; support costs'!BG25</f>
        <v>0</v>
      </c>
      <c r="BG73" s="13">
        <f>'[1]Acquisition &amp; support costs'!BH25</f>
        <v>0</v>
      </c>
      <c r="BH73" s="13">
        <f>'[1]Acquisition &amp; support costs'!BI25</f>
        <v>0</v>
      </c>
      <c r="BI73" s="13">
        <f>'[1]Acquisition &amp; support costs'!BJ25</f>
        <v>0</v>
      </c>
      <c r="BJ73" s="13">
        <f>'[1]Acquisition &amp; support costs'!BK25</f>
        <v>0</v>
      </c>
      <c r="BK73" s="13">
        <f>'[1]Acquisition &amp; support costs'!BL25</f>
        <v>0</v>
      </c>
      <c r="BL73" s="13">
        <f>'[1]Acquisition &amp; support costs'!BM25</f>
        <v>0</v>
      </c>
      <c r="BM73" s="13">
        <f>'[1]Acquisition &amp; support costs'!BN25</f>
        <v>0</v>
      </c>
      <c r="BN73" s="13">
        <f>'[1]Acquisition &amp; support costs'!BO25</f>
        <v>0</v>
      </c>
      <c r="BO73" s="13">
        <f>'[1]Acquisition &amp; support costs'!BP25</f>
        <v>0</v>
      </c>
      <c r="BP73" s="13">
        <f>'[1]Acquisition &amp; support costs'!BQ25</f>
        <v>0</v>
      </c>
      <c r="BQ73" s="13">
        <f>'[1]Acquisition &amp; support costs'!BR25</f>
        <v>0</v>
      </c>
      <c r="BR73" s="13">
        <f>'[1]Acquisition &amp; support costs'!BS25</f>
        <v>0</v>
      </c>
      <c r="BS73" s="13">
        <f>'[1]Acquisition &amp; support costs'!BT25</f>
        <v>0</v>
      </c>
      <c r="BT73" s="13">
        <f>'[1]Acquisition &amp; support costs'!BU25</f>
        <v>0</v>
      </c>
      <c r="BU73" s="13">
        <f>'[1]Acquisition &amp; support costs'!BV25</f>
        <v>0</v>
      </c>
      <c r="BV73" s="13">
        <f>'[1]Acquisition &amp; support costs'!BW25</f>
        <v>0</v>
      </c>
      <c r="BW73" s="13">
        <f>'[1]Acquisition &amp; support costs'!BX25</f>
        <v>0</v>
      </c>
      <c r="BX73" s="13">
        <f>'[1]Acquisition &amp; support costs'!BY25</f>
        <v>0</v>
      </c>
      <c r="BY73" s="13">
        <f>'[1]Acquisition &amp; support costs'!BZ25</f>
        <v>0</v>
      </c>
      <c r="BZ73" s="13">
        <f>'[1]Acquisition &amp; support costs'!CA25</f>
        <v>0</v>
      </c>
      <c r="CA73" s="13">
        <f>'[1]Acquisition &amp; support costs'!CB25</f>
        <v>0</v>
      </c>
      <c r="CB73" s="13">
        <f>'[1]Acquisition &amp; support costs'!CC25</f>
        <v>0</v>
      </c>
      <c r="CC73" s="13">
        <f>'[1]Acquisition &amp; support costs'!CD25</f>
        <v>0</v>
      </c>
      <c r="CD73" s="13">
        <f>'[1]Acquisition &amp; support costs'!CE25</f>
        <v>0</v>
      </c>
      <c r="CE73" s="13">
        <f>'[1]Acquisition &amp; support costs'!CF25</f>
        <v>0</v>
      </c>
      <c r="CF73" s="13">
        <f>'[1]Acquisition &amp; support costs'!CG25</f>
        <v>0</v>
      </c>
      <c r="CG73" s="13">
        <f>'[1]Acquisition &amp; support costs'!CH25</f>
        <v>0</v>
      </c>
      <c r="CH73" s="13">
        <f>'[1]Acquisition &amp; support costs'!CI25</f>
        <v>0</v>
      </c>
      <c r="CI73" s="13">
        <f>'[1]Acquisition &amp; support costs'!CJ25</f>
        <v>0</v>
      </c>
      <c r="CJ73" s="13">
        <f>'[1]Acquisition &amp; support costs'!CK25</f>
        <v>0</v>
      </c>
      <c r="CK73" s="13">
        <f>'[1]Acquisition &amp; support costs'!CL25</f>
        <v>0</v>
      </c>
      <c r="CL73" s="13">
        <f>'[1]Acquisition &amp; support costs'!CM25</f>
        <v>0</v>
      </c>
      <c r="CM73" s="13">
        <f>'[1]Acquisition &amp; support costs'!CN25</f>
        <v>0</v>
      </c>
      <c r="CN73" s="13">
        <f>'[1]Acquisition &amp; support costs'!CO25</f>
        <v>0</v>
      </c>
      <c r="CO73" s="13">
        <f>'[1]Acquisition &amp; support costs'!CP25</f>
        <v>0</v>
      </c>
      <c r="CP73" s="13">
        <f>'[1]Acquisition &amp; support costs'!CQ25</f>
        <v>0</v>
      </c>
      <c r="CQ73" s="13">
        <f>'[1]Acquisition &amp; support costs'!CR25</f>
        <v>0</v>
      </c>
      <c r="CR73" s="13">
        <f>'[1]Acquisition &amp; support costs'!CS25</f>
        <v>0</v>
      </c>
      <c r="CS73" s="13">
        <f>'[1]Acquisition &amp; support costs'!CT25</f>
        <v>0</v>
      </c>
      <c r="CT73">
        <f t="shared" si="43"/>
        <v>0</v>
      </c>
      <c r="CX73" s="13">
        <f t="shared" si="49"/>
        <v>0</v>
      </c>
      <c r="CY73" s="13">
        <f t="shared" si="49"/>
        <v>0</v>
      </c>
      <c r="CZ73" s="13">
        <f t="shared" si="49"/>
        <v>0</v>
      </c>
      <c r="DA73" s="13">
        <f t="shared" si="49"/>
        <v>0</v>
      </c>
      <c r="DB73" s="13">
        <f t="shared" si="49"/>
        <v>0</v>
      </c>
      <c r="DC73" s="13">
        <f t="shared" si="49"/>
        <v>0</v>
      </c>
      <c r="DD73" s="13">
        <f t="shared" si="49"/>
        <v>0</v>
      </c>
      <c r="DE73" s="13">
        <f t="shared" si="49"/>
        <v>0</v>
      </c>
      <c r="DF73" s="13">
        <f t="shared" si="49"/>
        <v>0</v>
      </c>
      <c r="DG73" s="13">
        <f t="shared" si="49"/>
        <v>0</v>
      </c>
      <c r="DH73" s="13">
        <f t="shared" si="49"/>
        <v>0</v>
      </c>
      <c r="DI73" s="13">
        <f t="shared" si="49"/>
        <v>0</v>
      </c>
      <c r="DJ73" s="13">
        <f t="shared" si="49"/>
        <v>0</v>
      </c>
      <c r="DK73" s="13">
        <f t="shared" si="49"/>
        <v>0</v>
      </c>
      <c r="DL73" s="13">
        <f t="shared" si="49"/>
        <v>0</v>
      </c>
      <c r="DM73" s="13">
        <f t="shared" si="47"/>
        <v>0</v>
      </c>
      <c r="DN73" s="13">
        <f t="shared" si="47"/>
        <v>0</v>
      </c>
      <c r="DO73" s="13">
        <f t="shared" si="47"/>
        <v>0</v>
      </c>
      <c r="DP73" s="13">
        <f t="shared" si="47"/>
        <v>0</v>
      </c>
      <c r="DQ73" s="13">
        <f t="shared" si="47"/>
        <v>0</v>
      </c>
      <c r="DR73" s="13">
        <f t="shared" si="47"/>
        <v>0</v>
      </c>
      <c r="DS73" s="13">
        <f t="shared" si="47"/>
        <v>0</v>
      </c>
      <c r="DT73" s="13">
        <f t="shared" si="47"/>
        <v>0</v>
      </c>
      <c r="DU73" s="13">
        <f t="shared" si="47"/>
        <v>0</v>
      </c>
      <c r="DV73" s="13">
        <f t="shared" si="47"/>
        <v>0</v>
      </c>
      <c r="DW73" s="13">
        <f t="shared" si="47"/>
        <v>0</v>
      </c>
      <c r="DX73" s="13">
        <f t="shared" si="47"/>
        <v>0</v>
      </c>
      <c r="DY73" s="13">
        <f t="shared" si="47"/>
        <v>0</v>
      </c>
      <c r="DZ73" s="13">
        <f t="shared" si="47"/>
        <v>0</v>
      </c>
      <c r="EA73" s="13">
        <f t="shared" si="44"/>
        <v>0</v>
      </c>
      <c r="EB73" s="13">
        <f t="shared" si="44"/>
        <v>0</v>
      </c>
      <c r="EC73" s="13">
        <f t="shared" si="44"/>
        <v>0</v>
      </c>
      <c r="ED73" s="13">
        <f t="shared" si="44"/>
        <v>0</v>
      </c>
      <c r="EE73" s="13">
        <f t="shared" si="44"/>
        <v>0</v>
      </c>
      <c r="EF73" s="13">
        <f t="shared" si="44"/>
        <v>0</v>
      </c>
      <c r="EG73" s="13">
        <f t="shared" si="44"/>
        <v>0</v>
      </c>
      <c r="EH73" s="13">
        <f t="shared" si="44"/>
        <v>0</v>
      </c>
      <c r="EI73" s="13">
        <f t="shared" si="44"/>
        <v>0</v>
      </c>
      <c r="EJ73" s="13">
        <f t="shared" si="44"/>
        <v>0</v>
      </c>
      <c r="EK73" s="13">
        <f t="shared" si="44"/>
        <v>0</v>
      </c>
      <c r="EL73" s="13">
        <f t="shared" si="44"/>
        <v>0</v>
      </c>
      <c r="EM73" s="13">
        <f t="shared" si="44"/>
        <v>0</v>
      </c>
      <c r="EN73" s="13">
        <f t="shared" si="50"/>
        <v>0</v>
      </c>
      <c r="EO73" s="13">
        <f t="shared" si="50"/>
        <v>0</v>
      </c>
      <c r="EP73" s="13">
        <f t="shared" si="50"/>
        <v>0</v>
      </c>
      <c r="EQ73" s="13">
        <f t="shared" si="50"/>
        <v>0</v>
      </c>
      <c r="ER73" s="13">
        <f t="shared" si="50"/>
        <v>0</v>
      </c>
      <c r="ES73" s="13">
        <f t="shared" si="40"/>
        <v>0</v>
      </c>
      <c r="ET73" s="13">
        <f t="shared" si="38"/>
        <v>0</v>
      </c>
      <c r="EU73" s="13">
        <f t="shared" si="38"/>
        <v>0</v>
      </c>
      <c r="EV73" s="13">
        <f t="shared" si="38"/>
        <v>0</v>
      </c>
      <c r="EW73" s="13">
        <f t="shared" si="38"/>
        <v>0</v>
      </c>
      <c r="EX73" s="13">
        <f t="shared" si="38"/>
        <v>0</v>
      </c>
      <c r="EY73" s="13">
        <f t="shared" si="38"/>
        <v>0</v>
      </c>
      <c r="EZ73" s="13">
        <f t="shared" si="38"/>
        <v>0</v>
      </c>
      <c r="FA73" s="13">
        <f t="shared" si="38"/>
        <v>0</v>
      </c>
      <c r="FB73" s="13">
        <f t="shared" si="38"/>
        <v>0</v>
      </c>
      <c r="FC73" s="13">
        <f t="shared" si="38"/>
        <v>0</v>
      </c>
      <c r="FD73" s="13">
        <f t="shared" si="36"/>
        <v>0</v>
      </c>
      <c r="FE73" s="13">
        <f t="shared" si="36"/>
        <v>0</v>
      </c>
      <c r="FF73" s="13">
        <f t="shared" si="36"/>
        <v>0</v>
      </c>
      <c r="FG73" s="13">
        <f t="shared" si="36"/>
        <v>0</v>
      </c>
      <c r="FH73" s="13">
        <f t="shared" si="36"/>
        <v>0</v>
      </c>
      <c r="FI73" s="13">
        <f t="shared" si="36"/>
        <v>0</v>
      </c>
      <c r="FJ73" s="13">
        <f t="shared" si="36"/>
        <v>0</v>
      </c>
      <c r="FK73" s="13">
        <f t="shared" si="36"/>
        <v>0</v>
      </c>
      <c r="FL73" s="13">
        <f t="shared" si="36"/>
        <v>0</v>
      </c>
      <c r="FM73" s="13">
        <f t="shared" si="36"/>
        <v>0</v>
      </c>
      <c r="FN73" s="13">
        <f t="shared" si="36"/>
        <v>0</v>
      </c>
      <c r="FO73" s="13">
        <f t="shared" si="36"/>
        <v>0</v>
      </c>
      <c r="FP73" s="13">
        <f t="shared" si="51"/>
        <v>0</v>
      </c>
      <c r="FQ73" s="13">
        <f t="shared" si="51"/>
        <v>0</v>
      </c>
      <c r="FR73" s="13">
        <f t="shared" si="51"/>
        <v>0</v>
      </c>
      <c r="FS73" s="13">
        <f t="shared" si="51"/>
        <v>0</v>
      </c>
      <c r="FT73" s="13">
        <f t="shared" si="51"/>
        <v>0</v>
      </c>
    </row>
    <row r="74" spans="1:176" ht="15" customHeight="1" x14ac:dyDescent="0.55000000000000004">
      <c r="A74" s="25" t="s">
        <v>144</v>
      </c>
      <c r="C74" s="13">
        <f>MAX(X74:CH74)</f>
        <v>0</v>
      </c>
      <c r="D74" s="13">
        <v>175</v>
      </c>
      <c r="E74" s="14">
        <f>[1]Parameters!$E$3</f>
        <v>0.17</v>
      </c>
      <c r="F74" s="13">
        <f>D74+D74*E74</f>
        <v>204.75</v>
      </c>
      <c r="G74" s="13">
        <f>C74*F74</f>
        <v>0</v>
      </c>
      <c r="H74" s="15">
        <f>[1]Parameters!$N$2</f>
        <v>0.02</v>
      </c>
      <c r="I74" s="25" t="s">
        <v>116</v>
      </c>
      <c r="J74" s="25" t="s">
        <v>143</v>
      </c>
      <c r="K74" s="25" t="s">
        <v>80</v>
      </c>
      <c r="L74" t="s">
        <v>77</v>
      </c>
      <c r="M74" s="11">
        <v>42248</v>
      </c>
      <c r="N74" s="11">
        <f t="shared" si="48"/>
        <v>42430</v>
      </c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>
        <f>'[1]Acquisition &amp; support costs'!AN26</f>
        <v>0</v>
      </c>
      <c r="AN74" s="22">
        <f>'[1]Acquisition &amp; support costs'!AO26</f>
        <v>0</v>
      </c>
      <c r="AO74" s="22">
        <f>'[1]Acquisition &amp; support costs'!AP26</f>
        <v>0</v>
      </c>
      <c r="AP74" s="22"/>
      <c r="AQ74" s="22"/>
      <c r="AR74" s="13">
        <f>'[1]Acquisition &amp; support costs'!AS26</f>
        <v>0</v>
      </c>
      <c r="AS74" s="13">
        <f>'[1]Acquisition &amp; support costs'!AT26</f>
        <v>0</v>
      </c>
      <c r="AT74" s="13">
        <f>'[1]Acquisition &amp; support costs'!AU26</f>
        <v>0</v>
      </c>
      <c r="AU74" s="13">
        <f>'[1]Acquisition &amp; support costs'!AV26</f>
        <v>0</v>
      </c>
      <c r="AV74" s="13">
        <f>'[1]Acquisition &amp; support costs'!AW26</f>
        <v>0</v>
      </c>
      <c r="AW74" s="13">
        <f>'[1]Acquisition &amp; support costs'!AX26</f>
        <v>0</v>
      </c>
      <c r="AX74" s="13">
        <f>'[1]Acquisition &amp; support costs'!AY26</f>
        <v>0</v>
      </c>
      <c r="AY74" s="13">
        <f>'[1]Acquisition &amp; support costs'!AZ26</f>
        <v>0</v>
      </c>
      <c r="AZ74" s="13">
        <f>'[1]Acquisition &amp; support costs'!BA26</f>
        <v>0</v>
      </c>
      <c r="BA74" s="13">
        <f>'[1]Acquisition &amp; support costs'!BB26</f>
        <v>0</v>
      </c>
      <c r="BB74" s="13">
        <f>'[1]Acquisition &amp; support costs'!BC26</f>
        <v>0</v>
      </c>
      <c r="BC74" s="13">
        <f>'[1]Acquisition &amp; support costs'!BD26</f>
        <v>0</v>
      </c>
      <c r="BD74" s="13">
        <f>'[1]Acquisition &amp; support costs'!BE26</f>
        <v>0</v>
      </c>
      <c r="BE74" s="13">
        <f>'[1]Acquisition &amp; support costs'!BF26</f>
        <v>0</v>
      </c>
      <c r="BF74" s="13">
        <f>'[1]Acquisition &amp; support costs'!BG26</f>
        <v>0</v>
      </c>
      <c r="BG74" s="13">
        <f>'[1]Acquisition &amp; support costs'!BH26</f>
        <v>0</v>
      </c>
      <c r="BH74" s="13">
        <f>'[1]Acquisition &amp; support costs'!BI26</f>
        <v>0</v>
      </c>
      <c r="BI74" s="13">
        <f>'[1]Acquisition &amp; support costs'!BJ26</f>
        <v>0</v>
      </c>
      <c r="BJ74" s="13">
        <f>'[1]Acquisition &amp; support costs'!BK26</f>
        <v>0</v>
      </c>
      <c r="BK74" s="13">
        <f>'[1]Acquisition &amp; support costs'!BL26</f>
        <v>0</v>
      </c>
      <c r="BL74" s="13">
        <f>'[1]Acquisition &amp; support costs'!BM26</f>
        <v>0</v>
      </c>
      <c r="BM74" s="13">
        <f>'[1]Acquisition &amp; support costs'!BN26</f>
        <v>0</v>
      </c>
      <c r="BN74" s="13">
        <f>'[1]Acquisition &amp; support costs'!BO26</f>
        <v>0</v>
      </c>
      <c r="BO74" s="13">
        <f>'[1]Acquisition &amp; support costs'!BP26</f>
        <v>0</v>
      </c>
      <c r="BP74" s="13">
        <f>'[1]Acquisition &amp; support costs'!BQ26</f>
        <v>0</v>
      </c>
      <c r="BQ74" s="13">
        <f>'[1]Acquisition &amp; support costs'!BR26</f>
        <v>0</v>
      </c>
      <c r="BR74" s="13">
        <f>'[1]Acquisition &amp; support costs'!BS26</f>
        <v>0</v>
      </c>
      <c r="BS74" s="13">
        <f>'[1]Acquisition &amp; support costs'!BT26</f>
        <v>0</v>
      </c>
      <c r="BT74" s="13">
        <f>'[1]Acquisition &amp; support costs'!BU26</f>
        <v>0</v>
      </c>
      <c r="BU74" s="13">
        <f>'[1]Acquisition &amp; support costs'!BV26</f>
        <v>0</v>
      </c>
      <c r="BV74" s="13">
        <f>'[1]Acquisition &amp; support costs'!BW26</f>
        <v>0</v>
      </c>
      <c r="BW74" s="13">
        <f>'[1]Acquisition &amp; support costs'!BX26</f>
        <v>0</v>
      </c>
      <c r="BX74" s="13">
        <f>'[1]Acquisition &amp; support costs'!BY26</f>
        <v>0</v>
      </c>
      <c r="BY74" s="13">
        <f>'[1]Acquisition &amp; support costs'!BZ26</f>
        <v>0</v>
      </c>
      <c r="BZ74" s="13">
        <f>'[1]Acquisition &amp; support costs'!CA26</f>
        <v>0</v>
      </c>
      <c r="CA74" s="13">
        <f>'[1]Acquisition &amp; support costs'!CB26</f>
        <v>0</v>
      </c>
      <c r="CB74" s="13">
        <f>'[1]Acquisition &amp; support costs'!CC26</f>
        <v>0</v>
      </c>
      <c r="CC74" s="13">
        <f>'[1]Acquisition &amp; support costs'!CD26</f>
        <v>0</v>
      </c>
      <c r="CD74" s="13">
        <f>'[1]Acquisition &amp; support costs'!CE26</f>
        <v>0</v>
      </c>
      <c r="CE74" s="13">
        <f>'[1]Acquisition &amp; support costs'!CF26</f>
        <v>0</v>
      </c>
      <c r="CF74" s="13">
        <f>'[1]Acquisition &amp; support costs'!CG26</f>
        <v>0</v>
      </c>
      <c r="CG74" s="13">
        <f>'[1]Acquisition &amp; support costs'!CH26</f>
        <v>0</v>
      </c>
      <c r="CH74" s="13">
        <f>'[1]Acquisition &amp; support costs'!CI26</f>
        <v>0</v>
      </c>
      <c r="CI74" s="13">
        <f>'[1]Acquisition &amp; support costs'!CJ26</f>
        <v>0</v>
      </c>
      <c r="CJ74" s="13">
        <f>'[1]Acquisition &amp; support costs'!CK26</f>
        <v>0</v>
      </c>
      <c r="CK74" s="13">
        <f>'[1]Acquisition &amp; support costs'!CL26</f>
        <v>0</v>
      </c>
      <c r="CL74" s="13">
        <f>'[1]Acquisition &amp; support costs'!CM26</f>
        <v>0</v>
      </c>
      <c r="CM74" s="13">
        <f>'[1]Acquisition &amp; support costs'!CN26</f>
        <v>0</v>
      </c>
      <c r="CN74" s="13">
        <f>'[1]Acquisition &amp; support costs'!CO26</f>
        <v>0</v>
      </c>
      <c r="CO74" s="13">
        <f>'[1]Acquisition &amp; support costs'!CP26</f>
        <v>0</v>
      </c>
      <c r="CP74" s="13">
        <f>'[1]Acquisition &amp; support costs'!CQ26</f>
        <v>0</v>
      </c>
      <c r="CQ74" s="13">
        <f>'[1]Acquisition &amp; support costs'!CR26</f>
        <v>0</v>
      </c>
      <c r="CR74" s="13">
        <f>'[1]Acquisition &amp; support costs'!CS26</f>
        <v>0</v>
      </c>
      <c r="CS74" s="13">
        <f>'[1]Acquisition &amp; support costs'!CT26</f>
        <v>0</v>
      </c>
      <c r="CT74">
        <f>CS74</f>
        <v>0</v>
      </c>
      <c r="CX74" s="13">
        <f t="shared" si="49"/>
        <v>0</v>
      </c>
      <c r="CY74" s="13">
        <f t="shared" si="49"/>
        <v>0</v>
      </c>
      <c r="CZ74" s="13">
        <f t="shared" si="49"/>
        <v>0</v>
      </c>
      <c r="DA74" s="13">
        <f t="shared" si="49"/>
        <v>0</v>
      </c>
      <c r="DB74" s="13">
        <f t="shared" si="49"/>
        <v>0</v>
      </c>
      <c r="DC74" s="13">
        <f t="shared" si="49"/>
        <v>0</v>
      </c>
      <c r="DD74" s="13">
        <f t="shared" si="49"/>
        <v>0</v>
      </c>
      <c r="DE74" s="13">
        <f t="shared" si="49"/>
        <v>0</v>
      </c>
      <c r="DF74" s="13">
        <f t="shared" si="49"/>
        <v>0</v>
      </c>
      <c r="DG74" s="13">
        <f t="shared" si="49"/>
        <v>0</v>
      </c>
      <c r="DH74" s="13">
        <f t="shared" si="49"/>
        <v>0</v>
      </c>
      <c r="DI74" s="13">
        <f t="shared" si="49"/>
        <v>0</v>
      </c>
      <c r="DJ74" s="13">
        <f t="shared" si="49"/>
        <v>0</v>
      </c>
      <c r="DK74" s="13">
        <f t="shared" si="49"/>
        <v>0</v>
      </c>
      <c r="DL74" s="13">
        <f t="shared" si="49"/>
        <v>0</v>
      </c>
      <c r="DM74" s="13">
        <f t="shared" si="47"/>
        <v>0</v>
      </c>
      <c r="DN74" s="13">
        <f t="shared" si="47"/>
        <v>0</v>
      </c>
      <c r="DO74" s="13">
        <f t="shared" si="47"/>
        <v>0</v>
      </c>
      <c r="DP74" s="13">
        <f t="shared" si="47"/>
        <v>0</v>
      </c>
      <c r="DQ74" s="13">
        <f t="shared" si="47"/>
        <v>0</v>
      </c>
      <c r="DR74" s="13">
        <f t="shared" si="47"/>
        <v>0</v>
      </c>
      <c r="DS74" s="13">
        <f t="shared" si="47"/>
        <v>0</v>
      </c>
      <c r="DT74" s="13">
        <f t="shared" si="47"/>
        <v>0</v>
      </c>
      <c r="DU74" s="13">
        <f t="shared" si="47"/>
        <v>0</v>
      </c>
      <c r="DV74" s="13">
        <f t="shared" si="47"/>
        <v>0</v>
      </c>
      <c r="DW74" s="13">
        <f t="shared" si="47"/>
        <v>0</v>
      </c>
      <c r="DX74" s="13">
        <f t="shared" si="47"/>
        <v>0</v>
      </c>
      <c r="DY74" s="13">
        <f t="shared" si="47"/>
        <v>0</v>
      </c>
      <c r="DZ74" s="13">
        <f t="shared" si="47"/>
        <v>0</v>
      </c>
      <c r="EA74" s="13">
        <f t="shared" si="44"/>
        <v>0</v>
      </c>
      <c r="EB74" s="13">
        <f t="shared" si="44"/>
        <v>0</v>
      </c>
      <c r="EC74" s="13">
        <f t="shared" si="44"/>
        <v>0</v>
      </c>
      <c r="ED74" s="13">
        <f t="shared" si="44"/>
        <v>0</v>
      </c>
      <c r="EE74" s="13">
        <f t="shared" si="44"/>
        <v>0</v>
      </c>
      <c r="EF74" s="13">
        <f t="shared" si="44"/>
        <v>0</v>
      </c>
      <c r="EG74" s="13">
        <f t="shared" si="44"/>
        <v>0</v>
      </c>
      <c r="EH74" s="13">
        <f t="shared" si="44"/>
        <v>0</v>
      </c>
      <c r="EI74" s="13">
        <f t="shared" si="44"/>
        <v>0</v>
      </c>
      <c r="EJ74" s="13">
        <f t="shared" si="44"/>
        <v>0</v>
      </c>
      <c r="EK74" s="13">
        <f t="shared" si="44"/>
        <v>0</v>
      </c>
      <c r="EL74" s="13">
        <f t="shared" si="44"/>
        <v>0</v>
      </c>
      <c r="EM74" s="13">
        <f t="shared" si="44"/>
        <v>0</v>
      </c>
      <c r="EN74" s="13">
        <f t="shared" si="50"/>
        <v>0</v>
      </c>
      <c r="EO74" s="13">
        <f t="shared" si="50"/>
        <v>0</v>
      </c>
      <c r="EP74" s="13">
        <f t="shared" si="50"/>
        <v>0</v>
      </c>
      <c r="EQ74" s="13">
        <f t="shared" si="50"/>
        <v>0</v>
      </c>
      <c r="ER74" s="13">
        <f t="shared" si="50"/>
        <v>0</v>
      </c>
      <c r="ES74" s="13">
        <f t="shared" si="40"/>
        <v>0</v>
      </c>
      <c r="ET74" s="13">
        <f t="shared" si="38"/>
        <v>0</v>
      </c>
      <c r="EU74" s="13">
        <f t="shared" si="38"/>
        <v>0</v>
      </c>
      <c r="EV74" s="13">
        <f t="shared" si="38"/>
        <v>0</v>
      </c>
      <c r="EW74" s="13">
        <f t="shared" si="38"/>
        <v>0</v>
      </c>
      <c r="EX74" s="13">
        <f t="shared" si="38"/>
        <v>0</v>
      </c>
      <c r="EY74" s="13">
        <f t="shared" ref="EY74:FN95" si="52">($F74+$H74)*BY74</f>
        <v>0</v>
      </c>
      <c r="EZ74" s="13">
        <f t="shared" si="52"/>
        <v>0</v>
      </c>
      <c r="FA74" s="13">
        <f t="shared" si="52"/>
        <v>0</v>
      </c>
      <c r="FB74" s="13">
        <f t="shared" si="52"/>
        <v>0</v>
      </c>
      <c r="FC74" s="13">
        <f t="shared" si="52"/>
        <v>0</v>
      </c>
      <c r="FD74" s="13">
        <f t="shared" si="36"/>
        <v>0</v>
      </c>
      <c r="FE74" s="13">
        <f t="shared" si="36"/>
        <v>0</v>
      </c>
      <c r="FF74" s="13">
        <f t="shared" si="36"/>
        <v>0</v>
      </c>
      <c r="FG74" s="13">
        <f t="shared" si="36"/>
        <v>0</v>
      </c>
      <c r="FH74" s="13">
        <f t="shared" si="36"/>
        <v>0</v>
      </c>
      <c r="FI74" s="13">
        <f t="shared" si="36"/>
        <v>0</v>
      </c>
      <c r="FJ74" s="13">
        <f t="shared" si="36"/>
        <v>0</v>
      </c>
      <c r="FK74" s="13">
        <f t="shared" si="36"/>
        <v>0</v>
      </c>
      <c r="FL74" s="13">
        <f t="shared" si="36"/>
        <v>0</v>
      </c>
      <c r="FM74" s="13">
        <f t="shared" si="36"/>
        <v>0</v>
      </c>
      <c r="FN74" s="13">
        <f t="shared" si="36"/>
        <v>0</v>
      </c>
      <c r="FO74" s="13">
        <f t="shared" si="36"/>
        <v>0</v>
      </c>
      <c r="FP74" s="13">
        <f t="shared" si="51"/>
        <v>0</v>
      </c>
      <c r="FQ74" s="13">
        <f t="shared" si="51"/>
        <v>0</v>
      </c>
      <c r="FR74" s="13">
        <f t="shared" si="51"/>
        <v>0</v>
      </c>
      <c r="FS74" s="13">
        <f t="shared" si="51"/>
        <v>0</v>
      </c>
      <c r="FT74" s="13">
        <f t="shared" si="51"/>
        <v>0</v>
      </c>
    </row>
    <row r="75" spans="1:176" ht="15" customHeight="1" x14ac:dyDescent="0.55000000000000004">
      <c r="A75" s="25" t="s">
        <v>145</v>
      </c>
      <c r="C75" s="13">
        <f>MAX(X75:CH75)</f>
        <v>0</v>
      </c>
      <c r="D75" s="13">
        <v>175</v>
      </c>
      <c r="E75" s="14">
        <f>[1]Parameters!$E$3</f>
        <v>0.17</v>
      </c>
      <c r="F75" s="13">
        <f>D75+D75*E75</f>
        <v>204.75</v>
      </c>
      <c r="G75" s="13">
        <f>C75*F75</f>
        <v>0</v>
      </c>
      <c r="H75" s="15">
        <f>[1]Parameters!$N$2</f>
        <v>0.02</v>
      </c>
      <c r="I75" s="25" t="s">
        <v>116</v>
      </c>
      <c r="J75" s="25" t="s">
        <v>143</v>
      </c>
      <c r="K75" s="25" t="s">
        <v>80</v>
      </c>
      <c r="L75" t="s">
        <v>77</v>
      </c>
      <c r="M75" s="11">
        <v>42248</v>
      </c>
      <c r="N75" s="11">
        <f t="shared" si="48"/>
        <v>42430</v>
      </c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>
        <f>'[1]Acquisition &amp; support costs'!AN27</f>
        <v>0</v>
      </c>
      <c r="AN75" s="22">
        <f>'[1]Acquisition &amp; support costs'!AO27</f>
        <v>0</v>
      </c>
      <c r="AO75" s="22">
        <f>'[1]Acquisition &amp; support costs'!AP27</f>
        <v>0</v>
      </c>
      <c r="AP75" s="22"/>
      <c r="AQ75" s="22"/>
      <c r="AR75" s="13">
        <f>'[1]Acquisition &amp; support costs'!AS27</f>
        <v>0</v>
      </c>
      <c r="AS75" s="13">
        <f>'[1]Acquisition &amp; support costs'!AT27</f>
        <v>0</v>
      </c>
      <c r="AT75" s="13">
        <f>'[1]Acquisition &amp; support costs'!AU27</f>
        <v>0</v>
      </c>
      <c r="AU75" s="13">
        <f>'[1]Acquisition &amp; support costs'!AV27</f>
        <v>0</v>
      </c>
      <c r="AV75" s="13">
        <f>'[1]Acquisition &amp; support costs'!AW27</f>
        <v>0</v>
      </c>
      <c r="AW75" s="13">
        <f>'[1]Acquisition &amp; support costs'!AX27</f>
        <v>0</v>
      </c>
      <c r="AX75" s="13">
        <f>'[1]Acquisition &amp; support costs'!AY27</f>
        <v>0</v>
      </c>
      <c r="AY75" s="13">
        <f>'[1]Acquisition &amp; support costs'!AZ27</f>
        <v>0</v>
      </c>
      <c r="AZ75" s="13">
        <f>'[1]Acquisition &amp; support costs'!BA27</f>
        <v>0</v>
      </c>
      <c r="BA75" s="13">
        <f>'[1]Acquisition &amp; support costs'!BB27</f>
        <v>0</v>
      </c>
      <c r="BB75" s="13">
        <f>'[1]Acquisition &amp; support costs'!BC27</f>
        <v>0</v>
      </c>
      <c r="BC75" s="13">
        <f>'[1]Acquisition &amp; support costs'!BD27</f>
        <v>0</v>
      </c>
      <c r="BD75" s="13">
        <f>'[1]Acquisition &amp; support costs'!BE27</f>
        <v>0</v>
      </c>
      <c r="BE75" s="13">
        <f>'[1]Acquisition &amp; support costs'!BF27</f>
        <v>0</v>
      </c>
      <c r="BF75" s="13">
        <f>'[1]Acquisition &amp; support costs'!BG27</f>
        <v>0</v>
      </c>
      <c r="BG75" s="13">
        <f>'[1]Acquisition &amp; support costs'!BH27</f>
        <v>0</v>
      </c>
      <c r="BH75" s="13">
        <f>'[1]Acquisition &amp; support costs'!BI27</f>
        <v>0</v>
      </c>
      <c r="BI75" s="13">
        <f>'[1]Acquisition &amp; support costs'!BJ27</f>
        <v>0</v>
      </c>
      <c r="BJ75" s="13">
        <f>'[1]Acquisition &amp; support costs'!BK27</f>
        <v>0</v>
      </c>
      <c r="BK75" s="13">
        <f>'[1]Acquisition &amp; support costs'!BL27</f>
        <v>0</v>
      </c>
      <c r="BL75" s="13">
        <f>'[1]Acquisition &amp; support costs'!BM27</f>
        <v>0</v>
      </c>
      <c r="BM75" s="13">
        <f>'[1]Acquisition &amp; support costs'!BN27</f>
        <v>0</v>
      </c>
      <c r="BN75" s="13">
        <f>'[1]Acquisition &amp; support costs'!BO27</f>
        <v>0</v>
      </c>
      <c r="BO75" s="13">
        <f>'[1]Acquisition &amp; support costs'!BP27</f>
        <v>0</v>
      </c>
      <c r="BP75" s="13">
        <f>'[1]Acquisition &amp; support costs'!BQ27</f>
        <v>0</v>
      </c>
      <c r="BQ75" s="13">
        <f>'[1]Acquisition &amp; support costs'!BR27</f>
        <v>0</v>
      </c>
      <c r="BR75" s="13">
        <f>'[1]Acquisition &amp; support costs'!BS27</f>
        <v>0</v>
      </c>
      <c r="BS75" s="13">
        <f>'[1]Acquisition &amp; support costs'!BT27</f>
        <v>0</v>
      </c>
      <c r="BT75" s="13">
        <f>'[1]Acquisition &amp; support costs'!BU27</f>
        <v>0</v>
      </c>
      <c r="BU75" s="13">
        <f>'[1]Acquisition &amp; support costs'!BV27</f>
        <v>0</v>
      </c>
      <c r="BV75" s="13">
        <f>'[1]Acquisition &amp; support costs'!BW27</f>
        <v>0</v>
      </c>
      <c r="BW75" s="13">
        <f>'[1]Acquisition &amp; support costs'!BX27</f>
        <v>0</v>
      </c>
      <c r="BX75" s="13">
        <f>'[1]Acquisition &amp; support costs'!BY27</f>
        <v>0</v>
      </c>
      <c r="BY75" s="13">
        <f>'[1]Acquisition &amp; support costs'!BZ27</f>
        <v>0</v>
      </c>
      <c r="BZ75" s="13">
        <f>'[1]Acquisition &amp; support costs'!CA27</f>
        <v>0</v>
      </c>
      <c r="CA75" s="13">
        <f>'[1]Acquisition &amp; support costs'!CB27</f>
        <v>0</v>
      </c>
      <c r="CB75" s="13">
        <f>'[1]Acquisition &amp; support costs'!CC27</f>
        <v>0</v>
      </c>
      <c r="CC75" s="13">
        <f>'[1]Acquisition &amp; support costs'!CD27</f>
        <v>0</v>
      </c>
      <c r="CD75" s="13">
        <f>'[1]Acquisition &amp; support costs'!CE27</f>
        <v>0</v>
      </c>
      <c r="CE75" s="13">
        <f>'[1]Acquisition &amp; support costs'!CF27</f>
        <v>0</v>
      </c>
      <c r="CF75" s="13">
        <f>'[1]Acquisition &amp; support costs'!CG27</f>
        <v>0</v>
      </c>
      <c r="CG75" s="13">
        <f>'[1]Acquisition &amp; support costs'!CH27</f>
        <v>0</v>
      </c>
      <c r="CH75" s="13">
        <f>'[1]Acquisition &amp; support costs'!CI27</f>
        <v>0</v>
      </c>
      <c r="CI75" s="13">
        <f>'[1]Acquisition &amp; support costs'!CJ27</f>
        <v>0</v>
      </c>
      <c r="CJ75" s="13">
        <f>'[1]Acquisition &amp; support costs'!CK27</f>
        <v>0</v>
      </c>
      <c r="CK75" s="13">
        <f>'[1]Acquisition &amp; support costs'!CL27</f>
        <v>0</v>
      </c>
      <c r="CL75" s="13">
        <f>'[1]Acquisition &amp; support costs'!CM27</f>
        <v>0</v>
      </c>
      <c r="CM75" s="13">
        <f>'[1]Acquisition &amp; support costs'!CN27</f>
        <v>0</v>
      </c>
      <c r="CN75" s="13">
        <f>'[1]Acquisition &amp; support costs'!CO27</f>
        <v>0</v>
      </c>
      <c r="CO75" s="13">
        <f>'[1]Acquisition &amp; support costs'!CP27</f>
        <v>0</v>
      </c>
      <c r="CP75" s="13">
        <f>'[1]Acquisition &amp; support costs'!CQ27</f>
        <v>0</v>
      </c>
      <c r="CQ75" s="13">
        <f>'[1]Acquisition &amp; support costs'!CR27</f>
        <v>0</v>
      </c>
      <c r="CR75" s="13">
        <f>'[1]Acquisition &amp; support costs'!CS27</f>
        <v>0</v>
      </c>
      <c r="CS75" s="13">
        <f>'[1]Acquisition &amp; support costs'!CT27</f>
        <v>0</v>
      </c>
      <c r="CT75">
        <f>CS75</f>
        <v>0</v>
      </c>
      <c r="CX75" s="13">
        <f t="shared" si="49"/>
        <v>0</v>
      </c>
      <c r="CY75" s="13">
        <f t="shared" si="49"/>
        <v>0</v>
      </c>
      <c r="CZ75" s="13">
        <f t="shared" si="49"/>
        <v>0</v>
      </c>
      <c r="DA75" s="13">
        <f t="shared" si="49"/>
        <v>0</v>
      </c>
      <c r="DB75" s="13">
        <f t="shared" si="49"/>
        <v>0</v>
      </c>
      <c r="DC75" s="13">
        <f t="shared" si="49"/>
        <v>0</v>
      </c>
      <c r="DD75" s="13">
        <f t="shared" si="49"/>
        <v>0</v>
      </c>
      <c r="DE75" s="13">
        <f t="shared" si="49"/>
        <v>0</v>
      </c>
      <c r="DF75" s="13">
        <f t="shared" si="49"/>
        <v>0</v>
      </c>
      <c r="DG75" s="13">
        <f t="shared" si="49"/>
        <v>0</v>
      </c>
      <c r="DH75" s="13">
        <f t="shared" si="49"/>
        <v>0</v>
      </c>
      <c r="DI75" s="13">
        <f t="shared" si="49"/>
        <v>0</v>
      </c>
      <c r="DJ75" s="13">
        <f t="shared" si="49"/>
        <v>0</v>
      </c>
      <c r="DK75" s="13">
        <f t="shared" si="49"/>
        <v>0</v>
      </c>
      <c r="DL75" s="13">
        <f t="shared" si="49"/>
        <v>0</v>
      </c>
      <c r="DM75" s="13">
        <f t="shared" si="47"/>
        <v>0</v>
      </c>
      <c r="DN75" s="13">
        <f t="shared" si="47"/>
        <v>0</v>
      </c>
      <c r="DO75" s="13">
        <f t="shared" si="47"/>
        <v>0</v>
      </c>
      <c r="DP75" s="13">
        <f t="shared" si="47"/>
        <v>0</v>
      </c>
      <c r="DQ75" s="13">
        <f t="shared" si="47"/>
        <v>0</v>
      </c>
      <c r="DR75" s="13">
        <f t="shared" si="47"/>
        <v>0</v>
      </c>
      <c r="DS75" s="13">
        <f t="shared" si="47"/>
        <v>0</v>
      </c>
      <c r="DT75" s="13">
        <f t="shared" si="47"/>
        <v>0</v>
      </c>
      <c r="DU75" s="13">
        <f t="shared" si="47"/>
        <v>0</v>
      </c>
      <c r="DV75" s="13">
        <f t="shared" si="47"/>
        <v>0</v>
      </c>
      <c r="DW75" s="13">
        <f t="shared" si="47"/>
        <v>0</v>
      </c>
      <c r="DX75" s="13">
        <f t="shared" si="47"/>
        <v>0</v>
      </c>
      <c r="DY75" s="13">
        <f t="shared" si="47"/>
        <v>0</v>
      </c>
      <c r="DZ75" s="13">
        <f t="shared" si="47"/>
        <v>0</v>
      </c>
      <c r="EA75" s="13">
        <f t="shared" si="44"/>
        <v>0</v>
      </c>
      <c r="EB75" s="13">
        <f t="shared" si="44"/>
        <v>0</v>
      </c>
      <c r="EC75" s="13">
        <f t="shared" si="44"/>
        <v>0</v>
      </c>
      <c r="ED75" s="13">
        <f t="shared" si="44"/>
        <v>0</v>
      </c>
      <c r="EE75" s="13">
        <f t="shared" si="44"/>
        <v>0</v>
      </c>
      <c r="EF75" s="13">
        <f t="shared" si="44"/>
        <v>0</v>
      </c>
      <c r="EG75" s="13">
        <f t="shared" si="44"/>
        <v>0</v>
      </c>
      <c r="EH75" s="13">
        <f t="shared" si="44"/>
        <v>0</v>
      </c>
      <c r="EI75" s="13">
        <f t="shared" si="44"/>
        <v>0</v>
      </c>
      <c r="EJ75" s="13">
        <f t="shared" si="44"/>
        <v>0</v>
      </c>
      <c r="EK75" s="13">
        <f t="shared" si="44"/>
        <v>0</v>
      </c>
      <c r="EL75" s="13">
        <f t="shared" si="44"/>
        <v>0</v>
      </c>
      <c r="EM75" s="13">
        <f t="shared" si="44"/>
        <v>0</v>
      </c>
      <c r="EN75" s="13">
        <f t="shared" si="50"/>
        <v>0</v>
      </c>
      <c r="EO75" s="13">
        <f t="shared" si="50"/>
        <v>0</v>
      </c>
      <c r="EP75" s="13">
        <f t="shared" si="50"/>
        <v>0</v>
      </c>
      <c r="EQ75" s="13">
        <f t="shared" si="50"/>
        <v>0</v>
      </c>
      <c r="ER75" s="13">
        <f t="shared" si="50"/>
        <v>0</v>
      </c>
      <c r="ES75" s="13">
        <f t="shared" si="40"/>
        <v>0</v>
      </c>
      <c r="ET75" s="13">
        <f t="shared" si="40"/>
        <v>0</v>
      </c>
      <c r="EU75" s="13">
        <f t="shared" si="40"/>
        <v>0</v>
      </c>
      <c r="EV75" s="13">
        <f t="shared" si="40"/>
        <v>0</v>
      </c>
      <c r="EW75" s="13">
        <f t="shared" si="40"/>
        <v>0</v>
      </c>
      <c r="EX75" s="13">
        <f t="shared" si="40"/>
        <v>0</v>
      </c>
      <c r="EY75" s="13">
        <f t="shared" si="52"/>
        <v>0</v>
      </c>
      <c r="EZ75" s="13">
        <f t="shared" si="52"/>
        <v>0</v>
      </c>
      <c r="FA75" s="13">
        <f t="shared" si="52"/>
        <v>0</v>
      </c>
      <c r="FB75" s="13">
        <f t="shared" si="52"/>
        <v>0</v>
      </c>
      <c r="FC75" s="13">
        <f t="shared" si="52"/>
        <v>0</v>
      </c>
      <c r="FD75" s="13">
        <f t="shared" si="36"/>
        <v>0</v>
      </c>
      <c r="FE75" s="13">
        <f t="shared" si="36"/>
        <v>0</v>
      </c>
      <c r="FF75" s="13">
        <f t="shared" si="36"/>
        <v>0</v>
      </c>
      <c r="FG75" s="13">
        <f t="shared" si="36"/>
        <v>0</v>
      </c>
      <c r="FH75" s="13">
        <f t="shared" si="36"/>
        <v>0</v>
      </c>
      <c r="FI75" s="13">
        <f t="shared" si="36"/>
        <v>0</v>
      </c>
      <c r="FJ75" s="13">
        <f t="shared" si="36"/>
        <v>0</v>
      </c>
      <c r="FK75" s="13">
        <f t="shared" si="36"/>
        <v>0</v>
      </c>
      <c r="FL75" s="13">
        <f t="shared" si="36"/>
        <v>0</v>
      </c>
      <c r="FM75" s="13">
        <f t="shared" si="36"/>
        <v>0</v>
      </c>
      <c r="FN75" s="13">
        <f t="shared" si="36"/>
        <v>0</v>
      </c>
      <c r="FO75" s="13">
        <f t="shared" si="36"/>
        <v>0</v>
      </c>
      <c r="FP75" s="13">
        <f t="shared" si="51"/>
        <v>0</v>
      </c>
      <c r="FQ75" s="13">
        <f t="shared" si="51"/>
        <v>0</v>
      </c>
      <c r="FR75" s="13">
        <f t="shared" si="51"/>
        <v>0</v>
      </c>
      <c r="FS75" s="13">
        <f t="shared" si="51"/>
        <v>0</v>
      </c>
      <c r="FT75" s="13">
        <f t="shared" si="51"/>
        <v>0</v>
      </c>
    </row>
    <row r="76" spans="1:176" ht="15" customHeight="1" x14ac:dyDescent="0.55000000000000004">
      <c r="A76" s="25" t="s">
        <v>146</v>
      </c>
      <c r="C76" s="13">
        <f t="shared" si="42"/>
        <v>0</v>
      </c>
      <c r="D76" s="13">
        <v>175</v>
      </c>
      <c r="E76" s="14">
        <v>0.1</v>
      </c>
      <c r="F76" s="13">
        <f t="shared" si="45"/>
        <v>192.5</v>
      </c>
      <c r="G76" s="13">
        <f t="shared" si="46"/>
        <v>0</v>
      </c>
      <c r="H76" s="15">
        <f>[1]Parameters!$N$2*F76</f>
        <v>3.85</v>
      </c>
      <c r="I76" s="25" t="s">
        <v>116</v>
      </c>
      <c r="J76" s="25" t="s">
        <v>71</v>
      </c>
      <c r="K76" s="25" t="s">
        <v>80</v>
      </c>
      <c r="L76" t="s">
        <v>77</v>
      </c>
      <c r="M76" s="11">
        <v>42248</v>
      </c>
      <c r="N76" s="11">
        <f t="shared" si="48"/>
        <v>42430</v>
      </c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>
        <f>'[1]Acquisition &amp; support costs'!AN28</f>
        <v>0</v>
      </c>
      <c r="AN76" s="22">
        <f>'[1]Acquisition &amp; support costs'!AO28</f>
        <v>0</v>
      </c>
      <c r="AO76" s="22">
        <f>'[1]Acquisition &amp; support costs'!AP28</f>
        <v>0</v>
      </c>
      <c r="AP76" s="22"/>
      <c r="AQ76" s="22"/>
      <c r="AR76" s="13">
        <f>'[1]Acquisition &amp; support costs'!AS28</f>
        <v>0</v>
      </c>
      <c r="AS76" s="13">
        <f>'[1]Acquisition &amp; support costs'!AT28</f>
        <v>0</v>
      </c>
      <c r="AT76" s="13">
        <f>'[1]Acquisition &amp; support costs'!AU28</f>
        <v>0</v>
      </c>
      <c r="AU76" s="13">
        <f>'[1]Acquisition &amp; support costs'!AV28</f>
        <v>0</v>
      </c>
      <c r="AV76" s="13">
        <f>'[1]Acquisition &amp; support costs'!AW28</f>
        <v>0</v>
      </c>
      <c r="AW76" s="13">
        <f>'[1]Acquisition &amp; support costs'!AX28</f>
        <v>0</v>
      </c>
      <c r="AX76" s="13">
        <f>'[1]Acquisition &amp; support costs'!AY28</f>
        <v>0</v>
      </c>
      <c r="AY76" s="13">
        <f>'[1]Acquisition &amp; support costs'!AZ28</f>
        <v>0</v>
      </c>
      <c r="AZ76" s="13">
        <f>'[1]Acquisition &amp; support costs'!BA28</f>
        <v>0</v>
      </c>
      <c r="BA76" s="13">
        <f>'[1]Acquisition &amp; support costs'!BB28</f>
        <v>0</v>
      </c>
      <c r="BB76" s="13">
        <f>'[1]Acquisition &amp; support costs'!BC28</f>
        <v>0</v>
      </c>
      <c r="BC76" s="13">
        <f>'[1]Acquisition &amp; support costs'!BD28</f>
        <v>0</v>
      </c>
      <c r="BD76" s="13">
        <f>'[1]Acquisition &amp; support costs'!BE28</f>
        <v>0</v>
      </c>
      <c r="BE76" s="13">
        <f>'[1]Acquisition &amp; support costs'!BF28</f>
        <v>0</v>
      </c>
      <c r="BF76" s="13">
        <f>'[1]Acquisition &amp; support costs'!BG28</f>
        <v>0</v>
      </c>
      <c r="BG76" s="13">
        <f>'[1]Acquisition &amp; support costs'!BH28</f>
        <v>0</v>
      </c>
      <c r="BH76" s="13">
        <f>'[1]Acquisition &amp; support costs'!BI28</f>
        <v>0</v>
      </c>
      <c r="BI76" s="13">
        <f>'[1]Acquisition &amp; support costs'!BJ28</f>
        <v>0</v>
      </c>
      <c r="BJ76" s="13">
        <f>'[1]Acquisition &amp; support costs'!BK28</f>
        <v>0</v>
      </c>
      <c r="BK76" s="13">
        <f>'[1]Acquisition &amp; support costs'!BL28</f>
        <v>0</v>
      </c>
      <c r="BL76" s="13">
        <f>'[1]Acquisition &amp; support costs'!BM28</f>
        <v>0</v>
      </c>
      <c r="BM76" s="13">
        <f>'[1]Acquisition &amp; support costs'!BN28</f>
        <v>0</v>
      </c>
      <c r="BN76" s="13">
        <f>'[1]Acquisition &amp; support costs'!BO28</f>
        <v>0</v>
      </c>
      <c r="BO76" s="13">
        <f>'[1]Acquisition &amp; support costs'!BP28</f>
        <v>0</v>
      </c>
      <c r="BP76" s="13">
        <f>'[1]Acquisition &amp; support costs'!BQ28</f>
        <v>0</v>
      </c>
      <c r="BQ76" s="13">
        <f>'[1]Acquisition &amp; support costs'!BR28</f>
        <v>0</v>
      </c>
      <c r="BR76" s="13">
        <f>'[1]Acquisition &amp; support costs'!BS28</f>
        <v>0</v>
      </c>
      <c r="BS76" s="13">
        <f>'[1]Acquisition &amp; support costs'!BT28</f>
        <v>0</v>
      </c>
      <c r="BT76" s="13">
        <f>'[1]Acquisition &amp; support costs'!BU28</f>
        <v>0</v>
      </c>
      <c r="BU76" s="13">
        <f>'[1]Acquisition &amp; support costs'!BV28</f>
        <v>0</v>
      </c>
      <c r="BV76" s="13">
        <f>'[1]Acquisition &amp; support costs'!BW28</f>
        <v>0</v>
      </c>
      <c r="BW76" s="13">
        <f>'[1]Acquisition &amp; support costs'!BX28</f>
        <v>0</v>
      </c>
      <c r="BX76" s="13">
        <f>'[1]Acquisition &amp; support costs'!BY28</f>
        <v>0</v>
      </c>
      <c r="BY76" s="13">
        <f>'[1]Acquisition &amp; support costs'!BZ28</f>
        <v>0</v>
      </c>
      <c r="BZ76" s="13">
        <f>'[1]Acquisition &amp; support costs'!CA28</f>
        <v>0</v>
      </c>
      <c r="CA76" s="13">
        <f>'[1]Acquisition &amp; support costs'!CB28</f>
        <v>0</v>
      </c>
      <c r="CB76" s="13">
        <f>'[1]Acquisition &amp; support costs'!CC28</f>
        <v>0</v>
      </c>
      <c r="CC76" s="13">
        <f>'[1]Acquisition &amp; support costs'!CD28</f>
        <v>0</v>
      </c>
      <c r="CD76" s="13">
        <f>'[1]Acquisition &amp; support costs'!CE28</f>
        <v>0</v>
      </c>
      <c r="CE76" s="13">
        <f>'[1]Acquisition &amp; support costs'!CF28</f>
        <v>0</v>
      </c>
      <c r="CF76" s="13">
        <f>'[1]Acquisition &amp; support costs'!CG28</f>
        <v>0</v>
      </c>
      <c r="CG76" s="13">
        <f>'[1]Acquisition &amp; support costs'!CH28</f>
        <v>0</v>
      </c>
      <c r="CH76" s="13">
        <f>'[1]Acquisition &amp; support costs'!CI28</f>
        <v>0</v>
      </c>
      <c r="CI76" s="13">
        <f>'[1]Acquisition &amp; support costs'!CJ28</f>
        <v>0</v>
      </c>
      <c r="CJ76" s="13">
        <f>'[1]Acquisition &amp; support costs'!CK28</f>
        <v>0</v>
      </c>
      <c r="CK76" s="13">
        <f>'[1]Acquisition &amp; support costs'!CL28</f>
        <v>0</v>
      </c>
      <c r="CL76" s="13">
        <f>'[1]Acquisition &amp; support costs'!CM28</f>
        <v>0</v>
      </c>
      <c r="CM76" s="13">
        <f>'[1]Acquisition &amp; support costs'!CN28</f>
        <v>0</v>
      </c>
      <c r="CN76" s="13">
        <f>'[1]Acquisition &amp; support costs'!CO28</f>
        <v>0</v>
      </c>
      <c r="CO76" s="13">
        <f>'[1]Acquisition &amp; support costs'!CP28</f>
        <v>0</v>
      </c>
      <c r="CP76" s="13">
        <f>'[1]Acquisition &amp; support costs'!CQ28</f>
        <v>0</v>
      </c>
      <c r="CQ76" s="13">
        <f>'[1]Acquisition &amp; support costs'!CR28</f>
        <v>0</v>
      </c>
      <c r="CR76" s="13">
        <f>'[1]Acquisition &amp; support costs'!CS28</f>
        <v>0</v>
      </c>
      <c r="CS76" s="13">
        <f>'[1]Acquisition &amp; support costs'!CT28</f>
        <v>0</v>
      </c>
      <c r="CT76">
        <f t="shared" si="43"/>
        <v>0</v>
      </c>
      <c r="CX76" s="13">
        <f t="shared" si="49"/>
        <v>0</v>
      </c>
      <c r="CY76" s="13">
        <f t="shared" si="49"/>
        <v>0</v>
      </c>
      <c r="CZ76" s="13">
        <f t="shared" si="49"/>
        <v>0</v>
      </c>
      <c r="DA76" s="13">
        <f t="shared" si="49"/>
        <v>0</v>
      </c>
      <c r="DB76" s="13">
        <f t="shared" si="49"/>
        <v>0</v>
      </c>
      <c r="DC76" s="13">
        <f t="shared" si="49"/>
        <v>0</v>
      </c>
      <c r="DD76" s="13">
        <f t="shared" si="49"/>
        <v>0</v>
      </c>
      <c r="DE76" s="13">
        <f t="shared" si="49"/>
        <v>0</v>
      </c>
      <c r="DF76" s="13">
        <f t="shared" si="49"/>
        <v>0</v>
      </c>
      <c r="DG76" s="13">
        <f t="shared" si="49"/>
        <v>0</v>
      </c>
      <c r="DH76" s="13">
        <f t="shared" si="49"/>
        <v>0</v>
      </c>
      <c r="DI76" s="13">
        <f t="shared" si="49"/>
        <v>0</v>
      </c>
      <c r="DJ76" s="13">
        <f t="shared" si="49"/>
        <v>0</v>
      </c>
      <c r="DK76" s="13">
        <f t="shared" si="49"/>
        <v>0</v>
      </c>
      <c r="DL76" s="13">
        <f t="shared" si="49"/>
        <v>0</v>
      </c>
      <c r="DM76" s="13">
        <f t="shared" si="47"/>
        <v>0</v>
      </c>
      <c r="DN76" s="13">
        <f t="shared" si="47"/>
        <v>0</v>
      </c>
      <c r="DO76" s="13">
        <f t="shared" si="47"/>
        <v>0</v>
      </c>
      <c r="DP76" s="13">
        <f t="shared" si="47"/>
        <v>0</v>
      </c>
      <c r="DQ76" s="13">
        <f t="shared" si="47"/>
        <v>0</v>
      </c>
      <c r="DR76" s="13">
        <f t="shared" si="47"/>
        <v>0</v>
      </c>
      <c r="DS76" s="13">
        <f t="shared" si="47"/>
        <v>0</v>
      </c>
      <c r="DT76" s="13">
        <f t="shared" si="47"/>
        <v>0</v>
      </c>
      <c r="DU76" s="13">
        <f t="shared" si="47"/>
        <v>0</v>
      </c>
      <c r="DV76" s="13">
        <f t="shared" si="47"/>
        <v>0</v>
      </c>
      <c r="DW76" s="13">
        <f t="shared" si="47"/>
        <v>0</v>
      </c>
      <c r="DX76" s="13">
        <f t="shared" si="47"/>
        <v>0</v>
      </c>
      <c r="DY76" s="13">
        <f t="shared" si="47"/>
        <v>0</v>
      </c>
      <c r="DZ76" s="13">
        <f t="shared" si="47"/>
        <v>0</v>
      </c>
      <c r="EA76" s="13">
        <f t="shared" si="44"/>
        <v>0</v>
      </c>
      <c r="EB76" s="13">
        <f t="shared" si="44"/>
        <v>0</v>
      </c>
      <c r="EC76" s="13">
        <f t="shared" si="44"/>
        <v>0</v>
      </c>
      <c r="ED76" s="13">
        <f t="shared" si="44"/>
        <v>0</v>
      </c>
      <c r="EE76" s="13">
        <f t="shared" si="44"/>
        <v>0</v>
      </c>
      <c r="EF76" s="13">
        <f t="shared" si="44"/>
        <v>0</v>
      </c>
      <c r="EG76" s="13">
        <f t="shared" si="44"/>
        <v>0</v>
      </c>
      <c r="EH76" s="13">
        <f t="shared" si="44"/>
        <v>0</v>
      </c>
      <c r="EI76" s="13">
        <f t="shared" si="44"/>
        <v>0</v>
      </c>
      <c r="EJ76" s="13">
        <f t="shared" si="44"/>
        <v>0</v>
      </c>
      <c r="EK76" s="13">
        <f t="shared" si="44"/>
        <v>0</v>
      </c>
      <c r="EL76" s="13">
        <f t="shared" si="44"/>
        <v>0</v>
      </c>
      <c r="EM76" s="13">
        <f t="shared" si="44"/>
        <v>0</v>
      </c>
      <c r="EN76" s="13">
        <f t="shared" si="50"/>
        <v>0</v>
      </c>
      <c r="EO76" s="13">
        <f t="shared" si="50"/>
        <v>0</v>
      </c>
      <c r="EP76" s="13">
        <f t="shared" si="50"/>
        <v>0</v>
      </c>
      <c r="EQ76" s="13">
        <f t="shared" si="50"/>
        <v>0</v>
      </c>
      <c r="ER76" s="13">
        <f t="shared" si="50"/>
        <v>0</v>
      </c>
      <c r="ES76" s="13">
        <f t="shared" si="40"/>
        <v>0</v>
      </c>
      <c r="ET76" s="13">
        <f t="shared" si="40"/>
        <v>0</v>
      </c>
      <c r="EU76" s="13">
        <f t="shared" si="40"/>
        <v>0</v>
      </c>
      <c r="EV76" s="13">
        <f t="shared" si="40"/>
        <v>0</v>
      </c>
      <c r="EW76" s="13">
        <f t="shared" si="40"/>
        <v>0</v>
      </c>
      <c r="EX76" s="13">
        <f t="shared" si="40"/>
        <v>0</v>
      </c>
      <c r="EY76" s="13">
        <f t="shared" si="52"/>
        <v>0</v>
      </c>
      <c r="EZ76" s="13">
        <f t="shared" si="52"/>
        <v>0</v>
      </c>
      <c r="FA76" s="13">
        <f t="shared" si="52"/>
        <v>0</v>
      </c>
      <c r="FB76" s="13">
        <f t="shared" si="52"/>
        <v>0</v>
      </c>
      <c r="FC76" s="13">
        <f t="shared" si="52"/>
        <v>0</v>
      </c>
      <c r="FD76" s="13">
        <f t="shared" si="36"/>
        <v>0</v>
      </c>
      <c r="FE76" s="13">
        <f t="shared" si="36"/>
        <v>0</v>
      </c>
      <c r="FF76" s="13">
        <f t="shared" si="36"/>
        <v>0</v>
      </c>
      <c r="FG76" s="13">
        <f t="shared" si="36"/>
        <v>0</v>
      </c>
      <c r="FH76" s="13">
        <f t="shared" si="36"/>
        <v>0</v>
      </c>
      <c r="FI76" s="13">
        <f t="shared" si="36"/>
        <v>0</v>
      </c>
      <c r="FJ76" s="13">
        <f t="shared" si="36"/>
        <v>0</v>
      </c>
      <c r="FK76" s="13">
        <f t="shared" si="36"/>
        <v>0</v>
      </c>
      <c r="FL76" s="13">
        <f t="shared" si="36"/>
        <v>0</v>
      </c>
      <c r="FM76" s="13">
        <f t="shared" si="36"/>
        <v>0</v>
      </c>
      <c r="FN76" s="13">
        <f t="shared" si="36"/>
        <v>0</v>
      </c>
      <c r="FO76" s="13">
        <f t="shared" si="36"/>
        <v>0</v>
      </c>
      <c r="FP76" s="13">
        <f t="shared" si="51"/>
        <v>0</v>
      </c>
      <c r="FQ76" s="13">
        <f t="shared" si="51"/>
        <v>0</v>
      </c>
      <c r="FR76" s="13">
        <f t="shared" si="51"/>
        <v>0</v>
      </c>
      <c r="FS76" s="13">
        <f t="shared" si="51"/>
        <v>0</v>
      </c>
      <c r="FT76" s="13">
        <f t="shared" si="51"/>
        <v>0</v>
      </c>
    </row>
    <row r="77" spans="1:176" ht="15" customHeight="1" x14ac:dyDescent="0.55000000000000004">
      <c r="A77" s="25" t="s">
        <v>147</v>
      </c>
      <c r="C77" s="13">
        <f>MAX(X77:CH77)</f>
        <v>0</v>
      </c>
      <c r="D77" s="13">
        <v>175</v>
      </c>
      <c r="E77" s="14">
        <f>[1]Parameters!$E$3</f>
        <v>0.17</v>
      </c>
      <c r="F77" s="13">
        <f>D77+D77*E77</f>
        <v>204.75</v>
      </c>
      <c r="G77" s="13">
        <f t="shared" si="46"/>
        <v>0</v>
      </c>
      <c r="H77" s="15">
        <f>[1]Parameters!$N$2</f>
        <v>0.02</v>
      </c>
      <c r="I77" s="25" t="s">
        <v>116</v>
      </c>
      <c r="J77" s="25" t="s">
        <v>141</v>
      </c>
      <c r="K77" s="25" t="s">
        <v>80</v>
      </c>
      <c r="L77" t="s">
        <v>77</v>
      </c>
      <c r="M77" s="11">
        <v>42248</v>
      </c>
      <c r="N77" s="11">
        <f t="shared" si="48"/>
        <v>42430</v>
      </c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>
        <f>'[1]Acquisition &amp; support costs'!AN29</f>
        <v>0</v>
      </c>
      <c r="AN77" s="22">
        <f>'[1]Acquisition &amp; support costs'!AO29</f>
        <v>0</v>
      </c>
      <c r="AO77" s="22">
        <f>'[1]Acquisition &amp; support costs'!AP29</f>
        <v>0</v>
      </c>
      <c r="AP77" s="22"/>
      <c r="AQ77" s="22"/>
      <c r="AR77" s="13">
        <f>'[1]Acquisition &amp; support costs'!AS29</f>
        <v>0</v>
      </c>
      <c r="AS77" s="13">
        <f>'[1]Acquisition &amp; support costs'!AT29</f>
        <v>0</v>
      </c>
      <c r="AT77" s="13">
        <f>'[1]Acquisition &amp; support costs'!AU29</f>
        <v>0</v>
      </c>
      <c r="AU77" s="13">
        <f>'[1]Acquisition &amp; support costs'!AV29</f>
        <v>0</v>
      </c>
      <c r="AV77" s="13">
        <f>'[1]Acquisition &amp; support costs'!AW29</f>
        <v>0</v>
      </c>
      <c r="AW77" s="13">
        <f>'[1]Acquisition &amp; support costs'!AX29</f>
        <v>0</v>
      </c>
      <c r="AX77" s="13">
        <f>'[1]Acquisition &amp; support costs'!AY29</f>
        <v>0</v>
      </c>
      <c r="AY77" s="13">
        <f>'[1]Acquisition &amp; support costs'!AZ29</f>
        <v>0</v>
      </c>
      <c r="AZ77" s="13">
        <f>'[1]Acquisition &amp; support costs'!BA29</f>
        <v>0</v>
      </c>
      <c r="BA77" s="13">
        <f>'[1]Acquisition &amp; support costs'!BB29</f>
        <v>0</v>
      </c>
      <c r="BB77" s="13">
        <f>'[1]Acquisition &amp; support costs'!BC29</f>
        <v>0</v>
      </c>
      <c r="BC77" s="13">
        <f>'[1]Acquisition &amp; support costs'!BD29</f>
        <v>0</v>
      </c>
      <c r="BD77" s="13">
        <f>'[1]Acquisition &amp; support costs'!BE29</f>
        <v>0</v>
      </c>
      <c r="BE77" s="13">
        <f>'[1]Acquisition &amp; support costs'!BF29</f>
        <v>0</v>
      </c>
      <c r="BF77" s="13">
        <f>'[1]Acquisition &amp; support costs'!BG29</f>
        <v>0</v>
      </c>
      <c r="BG77" s="13">
        <f>'[1]Acquisition &amp; support costs'!BH29</f>
        <v>0</v>
      </c>
      <c r="BH77" s="13">
        <f>'[1]Acquisition &amp; support costs'!BI29</f>
        <v>0</v>
      </c>
      <c r="BI77" s="13">
        <f>'[1]Acquisition &amp; support costs'!BJ29</f>
        <v>0</v>
      </c>
      <c r="BJ77" s="13">
        <f>'[1]Acquisition &amp; support costs'!BK29</f>
        <v>0</v>
      </c>
      <c r="BK77" s="13">
        <f>'[1]Acquisition &amp; support costs'!BL29</f>
        <v>0</v>
      </c>
      <c r="BL77" s="13">
        <f>'[1]Acquisition &amp; support costs'!BM29</f>
        <v>0</v>
      </c>
      <c r="BM77" s="13">
        <f>'[1]Acquisition &amp; support costs'!BN29</f>
        <v>0</v>
      </c>
      <c r="BN77" s="13">
        <f>'[1]Acquisition &amp; support costs'!BO29</f>
        <v>0</v>
      </c>
      <c r="BO77" s="13">
        <f>'[1]Acquisition &amp; support costs'!BP29</f>
        <v>0</v>
      </c>
      <c r="BP77" s="13">
        <f>'[1]Acquisition &amp; support costs'!BQ29</f>
        <v>0</v>
      </c>
      <c r="BQ77" s="13">
        <f>'[1]Acquisition &amp; support costs'!BR29</f>
        <v>0</v>
      </c>
      <c r="BR77" s="13">
        <f>'[1]Acquisition &amp; support costs'!BS29</f>
        <v>0</v>
      </c>
      <c r="BS77" s="13">
        <f>'[1]Acquisition &amp; support costs'!BT29</f>
        <v>0</v>
      </c>
      <c r="BT77" s="13">
        <f>'[1]Acquisition &amp; support costs'!BU29</f>
        <v>0</v>
      </c>
      <c r="BU77" s="13">
        <f>'[1]Acquisition &amp; support costs'!BV29</f>
        <v>0</v>
      </c>
      <c r="BV77" s="13">
        <f>'[1]Acquisition &amp; support costs'!BW29</f>
        <v>0</v>
      </c>
      <c r="BW77" s="13">
        <f>'[1]Acquisition &amp; support costs'!BX29</f>
        <v>0</v>
      </c>
      <c r="BX77" s="13">
        <f>'[1]Acquisition &amp; support costs'!BY29</f>
        <v>0</v>
      </c>
      <c r="BY77" s="13">
        <f>'[1]Acquisition &amp; support costs'!BZ29</f>
        <v>0</v>
      </c>
      <c r="BZ77" s="13">
        <f>'[1]Acquisition &amp; support costs'!CA29</f>
        <v>0</v>
      </c>
      <c r="CA77" s="13">
        <f>'[1]Acquisition &amp; support costs'!CB29</f>
        <v>0</v>
      </c>
      <c r="CB77" s="13">
        <f>'[1]Acquisition &amp; support costs'!CC29</f>
        <v>0</v>
      </c>
      <c r="CC77" s="13">
        <f>'[1]Acquisition &amp; support costs'!CD29</f>
        <v>0</v>
      </c>
      <c r="CD77" s="13">
        <f>'[1]Acquisition &amp; support costs'!CE29</f>
        <v>0</v>
      </c>
      <c r="CE77" s="13">
        <f>'[1]Acquisition &amp; support costs'!CF29</f>
        <v>0</v>
      </c>
      <c r="CF77" s="13">
        <f>'[1]Acquisition &amp; support costs'!CG29</f>
        <v>0</v>
      </c>
      <c r="CG77" s="13">
        <f>'[1]Acquisition &amp; support costs'!CH29</f>
        <v>0</v>
      </c>
      <c r="CH77" s="13">
        <f>'[1]Acquisition &amp; support costs'!CI29</f>
        <v>0</v>
      </c>
      <c r="CI77" s="13">
        <f>'[1]Acquisition &amp; support costs'!CJ29</f>
        <v>0</v>
      </c>
      <c r="CJ77" s="13">
        <f>'[1]Acquisition &amp; support costs'!CK29</f>
        <v>0</v>
      </c>
      <c r="CK77" s="13">
        <f>'[1]Acquisition &amp; support costs'!CL29</f>
        <v>0</v>
      </c>
      <c r="CL77" s="13">
        <f>'[1]Acquisition &amp; support costs'!CM29</f>
        <v>0</v>
      </c>
      <c r="CM77" s="13">
        <f>'[1]Acquisition &amp; support costs'!CN29</f>
        <v>0</v>
      </c>
      <c r="CN77" s="13">
        <f>'[1]Acquisition &amp; support costs'!CO29</f>
        <v>0</v>
      </c>
      <c r="CO77" s="13">
        <f>'[1]Acquisition &amp; support costs'!CP29</f>
        <v>0</v>
      </c>
      <c r="CP77" s="13">
        <f>'[1]Acquisition &amp; support costs'!CQ29</f>
        <v>0</v>
      </c>
      <c r="CQ77" s="13">
        <f>'[1]Acquisition &amp; support costs'!CR29</f>
        <v>0</v>
      </c>
      <c r="CR77" s="13">
        <f>'[1]Acquisition &amp; support costs'!CS29</f>
        <v>0</v>
      </c>
      <c r="CS77" s="13">
        <f>'[1]Acquisition &amp; support costs'!CT29</f>
        <v>0</v>
      </c>
      <c r="CT77">
        <f>CS77</f>
        <v>0</v>
      </c>
      <c r="CX77" s="13">
        <f t="shared" si="49"/>
        <v>0</v>
      </c>
      <c r="CY77" s="13">
        <f t="shared" si="49"/>
        <v>0</v>
      </c>
      <c r="CZ77" s="13">
        <f t="shared" si="49"/>
        <v>0</v>
      </c>
      <c r="DA77" s="13">
        <f t="shared" si="49"/>
        <v>0</v>
      </c>
      <c r="DB77" s="13">
        <f t="shared" si="49"/>
        <v>0</v>
      </c>
      <c r="DC77" s="13">
        <f t="shared" si="49"/>
        <v>0</v>
      </c>
      <c r="DD77" s="13">
        <f t="shared" si="49"/>
        <v>0</v>
      </c>
      <c r="DE77" s="13">
        <f t="shared" si="49"/>
        <v>0</v>
      </c>
      <c r="DF77" s="13">
        <f t="shared" si="49"/>
        <v>0</v>
      </c>
      <c r="DG77" s="13">
        <f t="shared" si="49"/>
        <v>0</v>
      </c>
      <c r="DH77" s="13">
        <f t="shared" si="49"/>
        <v>0</v>
      </c>
      <c r="DI77" s="13">
        <f t="shared" si="49"/>
        <v>0</v>
      </c>
      <c r="DJ77" s="13">
        <f t="shared" si="49"/>
        <v>0</v>
      </c>
      <c r="DK77" s="13">
        <f t="shared" si="49"/>
        <v>0</v>
      </c>
      <c r="DL77" s="13">
        <f t="shared" si="49"/>
        <v>0</v>
      </c>
      <c r="DM77" s="13">
        <f t="shared" si="49"/>
        <v>0</v>
      </c>
      <c r="DN77" s="13">
        <f t="shared" si="47"/>
        <v>0</v>
      </c>
      <c r="DO77" s="13">
        <f t="shared" si="47"/>
        <v>0</v>
      </c>
      <c r="DP77" s="13">
        <f t="shared" si="47"/>
        <v>0</v>
      </c>
      <c r="DQ77" s="13">
        <f t="shared" si="47"/>
        <v>0</v>
      </c>
      <c r="DR77" s="13">
        <f t="shared" si="47"/>
        <v>0</v>
      </c>
      <c r="DS77" s="13">
        <f t="shared" si="47"/>
        <v>0</v>
      </c>
      <c r="DT77" s="13">
        <f t="shared" si="47"/>
        <v>0</v>
      </c>
      <c r="DU77" s="13">
        <f t="shared" si="47"/>
        <v>0</v>
      </c>
      <c r="DV77" s="13">
        <f t="shared" si="47"/>
        <v>0</v>
      </c>
      <c r="DW77" s="13">
        <f t="shared" si="47"/>
        <v>0</v>
      </c>
      <c r="DX77" s="13">
        <f t="shared" si="47"/>
        <v>0</v>
      </c>
      <c r="DY77" s="13">
        <f t="shared" si="47"/>
        <v>0</v>
      </c>
      <c r="DZ77" s="13">
        <f t="shared" si="47"/>
        <v>0</v>
      </c>
      <c r="EA77" s="13">
        <f t="shared" si="47"/>
        <v>0</v>
      </c>
      <c r="EB77" s="13">
        <f t="shared" si="47"/>
        <v>0</v>
      </c>
      <c r="EC77" s="13">
        <f t="shared" si="44"/>
        <v>0</v>
      </c>
      <c r="ED77" s="13">
        <f t="shared" si="44"/>
        <v>0</v>
      </c>
      <c r="EE77" s="13">
        <f t="shared" si="44"/>
        <v>0</v>
      </c>
      <c r="EF77" s="13">
        <f t="shared" si="44"/>
        <v>0</v>
      </c>
      <c r="EG77" s="13">
        <f t="shared" si="44"/>
        <v>0</v>
      </c>
      <c r="EH77" s="13">
        <f t="shared" si="44"/>
        <v>0</v>
      </c>
      <c r="EI77" s="13">
        <f t="shared" si="44"/>
        <v>0</v>
      </c>
      <c r="EJ77" s="13">
        <f t="shared" si="44"/>
        <v>0</v>
      </c>
      <c r="EK77" s="13">
        <f t="shared" si="44"/>
        <v>0</v>
      </c>
      <c r="EL77" s="13">
        <f t="shared" si="44"/>
        <v>0</v>
      </c>
      <c r="EM77" s="13">
        <f t="shared" si="44"/>
        <v>0</v>
      </c>
      <c r="EN77" s="13">
        <f t="shared" si="50"/>
        <v>0</v>
      </c>
      <c r="EO77" s="13">
        <f t="shared" si="50"/>
        <v>0</v>
      </c>
      <c r="EP77" s="13">
        <f t="shared" si="50"/>
        <v>0</v>
      </c>
      <c r="EQ77" s="13">
        <f t="shared" si="50"/>
        <v>0</v>
      </c>
      <c r="ER77" s="13">
        <f t="shared" si="50"/>
        <v>0</v>
      </c>
      <c r="ES77" s="13">
        <f t="shared" si="40"/>
        <v>0</v>
      </c>
      <c r="ET77" s="13">
        <f t="shared" si="40"/>
        <v>0</v>
      </c>
      <c r="EU77" s="13">
        <f t="shared" si="40"/>
        <v>0</v>
      </c>
      <c r="EV77" s="13">
        <f t="shared" si="40"/>
        <v>0</v>
      </c>
      <c r="EW77" s="13">
        <f t="shared" si="40"/>
        <v>0</v>
      </c>
      <c r="EX77" s="13">
        <f t="shared" si="40"/>
        <v>0</v>
      </c>
      <c r="EY77" s="13">
        <f t="shared" si="52"/>
        <v>0</v>
      </c>
      <c r="EZ77" s="13">
        <f t="shared" si="52"/>
        <v>0</v>
      </c>
      <c r="FA77" s="13">
        <f t="shared" si="52"/>
        <v>0</v>
      </c>
      <c r="FB77" s="13">
        <f t="shared" si="52"/>
        <v>0</v>
      </c>
      <c r="FC77" s="13">
        <f t="shared" si="52"/>
        <v>0</v>
      </c>
      <c r="FD77" s="13">
        <f t="shared" si="36"/>
        <v>0</v>
      </c>
      <c r="FE77" s="13">
        <f t="shared" si="36"/>
        <v>0</v>
      </c>
      <c r="FF77" s="13">
        <f t="shared" si="36"/>
        <v>0</v>
      </c>
      <c r="FG77" s="13">
        <f t="shared" si="36"/>
        <v>0</v>
      </c>
      <c r="FH77" s="13">
        <f t="shared" si="36"/>
        <v>0</v>
      </c>
      <c r="FI77" s="13">
        <f t="shared" si="36"/>
        <v>0</v>
      </c>
      <c r="FJ77" s="13">
        <f t="shared" si="36"/>
        <v>0</v>
      </c>
      <c r="FK77" s="13">
        <f t="shared" si="36"/>
        <v>0</v>
      </c>
      <c r="FL77" s="13">
        <f t="shared" si="36"/>
        <v>0</v>
      </c>
      <c r="FM77" s="13">
        <f t="shared" si="36"/>
        <v>0</v>
      </c>
      <c r="FN77" s="13">
        <f t="shared" si="36"/>
        <v>0</v>
      </c>
      <c r="FO77" s="13">
        <f t="shared" si="36"/>
        <v>0</v>
      </c>
      <c r="FP77" s="13">
        <f t="shared" si="51"/>
        <v>0</v>
      </c>
      <c r="FQ77" s="13">
        <f t="shared" si="51"/>
        <v>0</v>
      </c>
      <c r="FR77" s="13">
        <f t="shared" si="51"/>
        <v>0</v>
      </c>
      <c r="FS77" s="13">
        <f t="shared" si="51"/>
        <v>0</v>
      </c>
      <c r="FT77" s="13">
        <f t="shared" si="51"/>
        <v>0</v>
      </c>
    </row>
    <row r="78" spans="1:176" ht="15" customHeight="1" x14ac:dyDescent="0.55000000000000004">
      <c r="A78" s="25" t="s">
        <v>148</v>
      </c>
      <c r="C78" s="13">
        <f t="shared" si="42"/>
        <v>1</v>
      </c>
      <c r="D78" s="13">
        <v>500</v>
      </c>
      <c r="E78" s="14">
        <f>[1]Parameters!$E$3</f>
        <v>0.17</v>
      </c>
      <c r="F78" s="13">
        <f t="shared" si="45"/>
        <v>585</v>
      </c>
      <c r="G78" s="13">
        <f t="shared" si="46"/>
        <v>585</v>
      </c>
      <c r="H78" s="15">
        <f>[1]Parameters!$N$2</f>
        <v>0.02</v>
      </c>
      <c r="I78" s="25" t="s">
        <v>116</v>
      </c>
      <c r="J78" s="25" t="s">
        <v>141</v>
      </c>
      <c r="K78" s="25" t="s">
        <v>80</v>
      </c>
      <c r="L78" t="s">
        <v>77</v>
      </c>
      <c r="M78" s="11">
        <v>42248</v>
      </c>
      <c r="N78" s="11">
        <f t="shared" si="48"/>
        <v>42430</v>
      </c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>
        <f>'[1]Acquisition &amp; support costs'!AN107</f>
        <v>0</v>
      </c>
      <c r="AN78" s="22">
        <f>'[1]Acquisition &amp; support costs'!AO107</f>
        <v>0</v>
      </c>
      <c r="AO78" s="22">
        <f>'[1]Acquisition &amp; support costs'!AP107</f>
        <v>0</v>
      </c>
      <c r="AP78" s="22">
        <v>1</v>
      </c>
      <c r="AQ78" s="22">
        <v>1</v>
      </c>
      <c r="AR78" s="13">
        <f>'[1]Acquisition &amp; support costs'!AS107</f>
        <v>0</v>
      </c>
      <c r="AS78" s="13">
        <f>'[1]Acquisition &amp; support costs'!AT107</f>
        <v>0</v>
      </c>
      <c r="AT78" s="13">
        <f>'[1]Acquisition &amp; support costs'!AU107</f>
        <v>0</v>
      </c>
      <c r="AU78" s="13">
        <f>'[1]Acquisition &amp; support costs'!AV107</f>
        <v>0</v>
      </c>
      <c r="AV78" s="13">
        <f>'[1]Acquisition &amp; support costs'!AW107</f>
        <v>0</v>
      </c>
      <c r="AW78" s="13">
        <f>'[1]Acquisition &amp; support costs'!AX107</f>
        <v>0</v>
      </c>
      <c r="AX78" s="13">
        <f>'[1]Acquisition &amp; support costs'!AY107</f>
        <v>0</v>
      </c>
      <c r="AY78" s="13">
        <f>'[1]Acquisition &amp; support costs'!AZ107</f>
        <v>0</v>
      </c>
      <c r="AZ78" s="13">
        <f>'[1]Acquisition &amp; support costs'!BA107</f>
        <v>0</v>
      </c>
      <c r="BA78" s="13">
        <f>'[1]Acquisition &amp; support costs'!BB107</f>
        <v>0</v>
      </c>
      <c r="BB78" s="13">
        <f>'[1]Acquisition &amp; support costs'!BC107</f>
        <v>0</v>
      </c>
      <c r="BC78" s="13">
        <f>'[1]Acquisition &amp; support costs'!BD107</f>
        <v>0</v>
      </c>
      <c r="BD78" s="13">
        <f>'[1]Acquisition &amp; support costs'!BE107</f>
        <v>0</v>
      </c>
      <c r="BE78" s="13">
        <f>'[1]Acquisition &amp; support costs'!BF107</f>
        <v>0</v>
      </c>
      <c r="BF78" s="13">
        <f>'[1]Acquisition &amp; support costs'!BG107</f>
        <v>0</v>
      </c>
      <c r="BG78" s="13">
        <f>'[1]Acquisition &amp; support costs'!BH107</f>
        <v>0</v>
      </c>
      <c r="BH78" s="13">
        <f>'[1]Acquisition &amp; support costs'!BI107</f>
        <v>0</v>
      </c>
      <c r="BI78" s="13">
        <f>'[1]Acquisition &amp; support costs'!BJ107</f>
        <v>0</v>
      </c>
      <c r="BJ78" s="13">
        <f>'[1]Acquisition &amp; support costs'!BK107</f>
        <v>0</v>
      </c>
      <c r="BK78" s="13">
        <f>'[1]Acquisition &amp; support costs'!BL107</f>
        <v>0</v>
      </c>
      <c r="BL78" s="13">
        <f>'[1]Acquisition &amp; support costs'!BM107</f>
        <v>0</v>
      </c>
      <c r="BM78" s="13">
        <f>'[1]Acquisition &amp; support costs'!BN107</f>
        <v>0</v>
      </c>
      <c r="BN78" s="13">
        <f>'[1]Acquisition &amp; support costs'!BO107</f>
        <v>0</v>
      </c>
      <c r="BO78" s="13">
        <f>'[1]Acquisition &amp; support costs'!BP107</f>
        <v>0</v>
      </c>
      <c r="BP78" s="13">
        <f>'[1]Acquisition &amp; support costs'!BQ107</f>
        <v>0</v>
      </c>
      <c r="BQ78" s="13">
        <f>'[1]Acquisition &amp; support costs'!BR107</f>
        <v>0</v>
      </c>
      <c r="BR78" s="13">
        <f>'[1]Acquisition &amp; support costs'!BS107</f>
        <v>0</v>
      </c>
      <c r="BS78" s="13">
        <f>'[1]Acquisition &amp; support costs'!BT107</f>
        <v>0</v>
      </c>
      <c r="BT78" s="13">
        <f>'[1]Acquisition &amp; support costs'!BU107</f>
        <v>0</v>
      </c>
      <c r="BU78" s="13">
        <f>'[1]Acquisition &amp; support costs'!BV107</f>
        <v>0</v>
      </c>
      <c r="BV78" s="13">
        <f>'[1]Acquisition &amp; support costs'!BW107</f>
        <v>0</v>
      </c>
      <c r="BW78" s="13">
        <f>'[1]Acquisition &amp; support costs'!BX107</f>
        <v>0</v>
      </c>
      <c r="BX78" s="13">
        <f>'[1]Acquisition &amp; support costs'!BY107</f>
        <v>0</v>
      </c>
      <c r="BY78" s="13">
        <f>'[1]Acquisition &amp; support costs'!BZ107</f>
        <v>0</v>
      </c>
      <c r="BZ78" s="13">
        <f>'[1]Acquisition &amp; support costs'!CA107</f>
        <v>0</v>
      </c>
      <c r="CA78" s="13">
        <f>'[1]Acquisition &amp; support costs'!CB107</f>
        <v>0</v>
      </c>
      <c r="CB78" s="13">
        <f>'[1]Acquisition &amp; support costs'!CC107</f>
        <v>0</v>
      </c>
      <c r="CC78" s="13">
        <f>'[1]Acquisition &amp; support costs'!CD107</f>
        <v>0</v>
      </c>
      <c r="CD78" s="13">
        <f>'[1]Acquisition &amp; support costs'!CE107</f>
        <v>0</v>
      </c>
      <c r="CE78" s="13">
        <f>'[1]Acquisition &amp; support costs'!CF107</f>
        <v>0</v>
      </c>
      <c r="CF78" s="13">
        <f>'[1]Acquisition &amp; support costs'!CG107</f>
        <v>0</v>
      </c>
      <c r="CG78" s="13">
        <f>'[1]Acquisition &amp; support costs'!CH107</f>
        <v>0</v>
      </c>
      <c r="CH78" s="13">
        <f>'[1]Acquisition &amp; support costs'!CI107</f>
        <v>0</v>
      </c>
      <c r="CI78" s="13">
        <f>'[1]Acquisition &amp; support costs'!CJ107</f>
        <v>0</v>
      </c>
      <c r="CJ78" s="13">
        <f>'[1]Acquisition &amp; support costs'!CK107</f>
        <v>0</v>
      </c>
      <c r="CK78" s="13">
        <f>'[1]Acquisition &amp; support costs'!CL107</f>
        <v>0</v>
      </c>
      <c r="CL78" s="13">
        <f>'[1]Acquisition &amp; support costs'!CM107</f>
        <v>0</v>
      </c>
      <c r="CM78" s="13">
        <f>'[1]Acquisition &amp; support costs'!CN107</f>
        <v>0</v>
      </c>
      <c r="CN78" s="13">
        <f>'[1]Acquisition &amp; support costs'!CO107</f>
        <v>0</v>
      </c>
      <c r="CO78" s="13">
        <f>'[1]Acquisition &amp; support costs'!CP107</f>
        <v>0</v>
      </c>
      <c r="CP78" s="13">
        <f>'[1]Acquisition &amp; support costs'!CQ107</f>
        <v>0</v>
      </c>
      <c r="CQ78" s="13">
        <f>'[1]Acquisition &amp; support costs'!CR107</f>
        <v>0</v>
      </c>
      <c r="CR78" s="13">
        <f>'[1]Acquisition &amp; support costs'!CS107</f>
        <v>0</v>
      </c>
      <c r="CS78" s="13">
        <f>'[1]Acquisition &amp; support costs'!CT107</f>
        <v>0</v>
      </c>
      <c r="CT78">
        <f t="shared" si="43"/>
        <v>0</v>
      </c>
      <c r="CX78" s="13">
        <f t="shared" si="49"/>
        <v>0</v>
      </c>
      <c r="CY78" s="13">
        <f t="shared" si="49"/>
        <v>0</v>
      </c>
      <c r="CZ78" s="13">
        <f t="shared" si="49"/>
        <v>0</v>
      </c>
      <c r="DA78" s="13">
        <f t="shared" si="49"/>
        <v>0</v>
      </c>
      <c r="DB78" s="13">
        <f t="shared" si="49"/>
        <v>0</v>
      </c>
      <c r="DC78" s="13">
        <f t="shared" si="49"/>
        <v>0</v>
      </c>
      <c r="DD78" s="13">
        <f t="shared" si="49"/>
        <v>0</v>
      </c>
      <c r="DE78" s="13">
        <f t="shared" si="49"/>
        <v>0</v>
      </c>
      <c r="DF78" s="13">
        <f t="shared" si="49"/>
        <v>0</v>
      </c>
      <c r="DG78" s="13">
        <f t="shared" si="49"/>
        <v>0</v>
      </c>
      <c r="DH78" s="13">
        <f t="shared" si="49"/>
        <v>0</v>
      </c>
      <c r="DI78" s="13">
        <f t="shared" si="49"/>
        <v>0</v>
      </c>
      <c r="DJ78" s="13">
        <f t="shared" si="49"/>
        <v>0</v>
      </c>
      <c r="DK78" s="13">
        <f t="shared" si="49"/>
        <v>0</v>
      </c>
      <c r="DL78" s="13">
        <f t="shared" si="49"/>
        <v>0</v>
      </c>
      <c r="DM78" s="13">
        <f t="shared" si="47"/>
        <v>0</v>
      </c>
      <c r="DN78" s="13">
        <f t="shared" si="47"/>
        <v>0</v>
      </c>
      <c r="DO78" s="13">
        <f t="shared" si="47"/>
        <v>0</v>
      </c>
      <c r="DP78" s="13">
        <f t="shared" si="47"/>
        <v>585.02</v>
      </c>
      <c r="DQ78" s="13">
        <f t="shared" si="47"/>
        <v>585.02</v>
      </c>
      <c r="DR78" s="13">
        <f t="shared" si="47"/>
        <v>0</v>
      </c>
      <c r="DS78" s="13">
        <f t="shared" si="47"/>
        <v>0</v>
      </c>
      <c r="DT78" s="13">
        <f t="shared" si="47"/>
        <v>0</v>
      </c>
      <c r="DU78" s="13">
        <f t="shared" si="47"/>
        <v>0</v>
      </c>
      <c r="DV78" s="13">
        <f t="shared" si="47"/>
        <v>0</v>
      </c>
      <c r="DW78" s="13">
        <f t="shared" si="47"/>
        <v>0</v>
      </c>
      <c r="DX78" s="13">
        <f t="shared" si="47"/>
        <v>0</v>
      </c>
      <c r="DY78" s="13">
        <f t="shared" si="47"/>
        <v>0</v>
      </c>
      <c r="DZ78" s="13">
        <f t="shared" si="47"/>
        <v>0</v>
      </c>
      <c r="EA78" s="13">
        <f t="shared" si="44"/>
        <v>0</v>
      </c>
      <c r="EB78" s="13">
        <f t="shared" si="44"/>
        <v>0</v>
      </c>
      <c r="EC78" s="13">
        <f t="shared" si="44"/>
        <v>0</v>
      </c>
      <c r="ED78" s="13">
        <f t="shared" si="44"/>
        <v>0</v>
      </c>
      <c r="EE78" s="13">
        <f t="shared" si="44"/>
        <v>0</v>
      </c>
      <c r="EF78" s="13">
        <f t="shared" si="44"/>
        <v>0</v>
      </c>
      <c r="EG78" s="13">
        <f t="shared" si="44"/>
        <v>0</v>
      </c>
      <c r="EH78" s="13">
        <f t="shared" si="44"/>
        <v>0</v>
      </c>
      <c r="EI78" s="13">
        <f t="shared" si="44"/>
        <v>0</v>
      </c>
      <c r="EJ78" s="13">
        <f t="shared" si="44"/>
        <v>0</v>
      </c>
      <c r="EK78" s="13">
        <f t="shared" si="44"/>
        <v>0</v>
      </c>
      <c r="EL78" s="13">
        <f t="shared" si="44"/>
        <v>0</v>
      </c>
      <c r="EM78" s="13">
        <f t="shared" si="44"/>
        <v>0</v>
      </c>
      <c r="EN78" s="13">
        <f t="shared" si="50"/>
        <v>0</v>
      </c>
      <c r="EO78" s="13">
        <f t="shared" si="50"/>
        <v>0</v>
      </c>
      <c r="EP78" s="13">
        <f t="shared" si="50"/>
        <v>0</v>
      </c>
      <c r="EQ78" s="13">
        <f t="shared" si="50"/>
        <v>0</v>
      </c>
      <c r="ER78" s="13">
        <f t="shared" si="50"/>
        <v>0</v>
      </c>
      <c r="ES78" s="13">
        <f t="shared" si="40"/>
        <v>0</v>
      </c>
      <c r="ET78" s="13">
        <f t="shared" si="40"/>
        <v>0</v>
      </c>
      <c r="EU78" s="13">
        <f t="shared" si="40"/>
        <v>0</v>
      </c>
      <c r="EV78" s="13">
        <f t="shared" si="40"/>
        <v>0</v>
      </c>
      <c r="EW78" s="13">
        <f t="shared" si="40"/>
        <v>0</v>
      </c>
      <c r="EX78" s="13">
        <f t="shared" si="40"/>
        <v>0</v>
      </c>
      <c r="EY78" s="13">
        <f t="shared" si="52"/>
        <v>0</v>
      </c>
      <c r="EZ78" s="13">
        <f t="shared" si="52"/>
        <v>0</v>
      </c>
      <c r="FA78" s="13">
        <f t="shared" si="52"/>
        <v>0</v>
      </c>
      <c r="FB78" s="13">
        <f t="shared" si="52"/>
        <v>0</v>
      </c>
      <c r="FC78" s="13">
        <f t="shared" si="52"/>
        <v>0</v>
      </c>
      <c r="FD78" s="13">
        <f t="shared" si="36"/>
        <v>0</v>
      </c>
      <c r="FE78" s="13">
        <f t="shared" si="36"/>
        <v>0</v>
      </c>
      <c r="FF78" s="13">
        <f t="shared" si="36"/>
        <v>0</v>
      </c>
      <c r="FG78" s="13">
        <f t="shared" si="36"/>
        <v>0</v>
      </c>
      <c r="FH78" s="13">
        <f t="shared" si="36"/>
        <v>0</v>
      </c>
      <c r="FI78" s="13">
        <f t="shared" si="36"/>
        <v>0</v>
      </c>
      <c r="FJ78" s="13">
        <f t="shared" si="36"/>
        <v>0</v>
      </c>
      <c r="FK78" s="13">
        <f t="shared" si="36"/>
        <v>0</v>
      </c>
      <c r="FL78" s="13">
        <f t="shared" si="36"/>
        <v>0</v>
      </c>
      <c r="FM78" s="13">
        <f t="shared" si="36"/>
        <v>0</v>
      </c>
      <c r="FN78" s="13">
        <f t="shared" si="36"/>
        <v>0</v>
      </c>
      <c r="FO78" s="13">
        <f t="shared" si="36"/>
        <v>0</v>
      </c>
      <c r="FP78" s="13">
        <f t="shared" si="51"/>
        <v>0</v>
      </c>
      <c r="FQ78" s="13">
        <f t="shared" si="51"/>
        <v>0</v>
      </c>
      <c r="FR78" s="13">
        <f t="shared" si="51"/>
        <v>0</v>
      </c>
      <c r="FS78" s="13">
        <f t="shared" si="51"/>
        <v>0</v>
      </c>
      <c r="FT78" s="13">
        <f t="shared" si="51"/>
        <v>0</v>
      </c>
    </row>
    <row r="79" spans="1:176" ht="15" customHeight="1" x14ac:dyDescent="0.55000000000000004">
      <c r="A79" s="25" t="s">
        <v>149</v>
      </c>
      <c r="C79" s="13">
        <f t="shared" si="42"/>
        <v>6</v>
      </c>
      <c r="D79" s="13">
        <v>175</v>
      </c>
      <c r="E79" s="14">
        <f>[1]Parameters!$E$3</f>
        <v>0.17</v>
      </c>
      <c r="F79" s="13">
        <f t="shared" si="45"/>
        <v>204.75</v>
      </c>
      <c r="G79" s="13">
        <f t="shared" si="46"/>
        <v>1228.5</v>
      </c>
      <c r="H79" s="15">
        <f>[1]Parameters!$N$2</f>
        <v>0.02</v>
      </c>
      <c r="I79" s="25" t="s">
        <v>116</v>
      </c>
      <c r="J79" s="25" t="s">
        <v>141</v>
      </c>
      <c r="K79" s="25" t="s">
        <v>80</v>
      </c>
      <c r="L79" t="s">
        <v>77</v>
      </c>
      <c r="M79" s="11">
        <v>42248</v>
      </c>
      <c r="N79" s="11">
        <f t="shared" si="48"/>
        <v>42430</v>
      </c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>
        <f>'[1]Acquisition &amp; support costs'!AN108</f>
        <v>0</v>
      </c>
      <c r="AN79" s="22">
        <f>'[1]Acquisition &amp; support costs'!AO108</f>
        <v>0</v>
      </c>
      <c r="AO79" s="22">
        <f>'[1]Acquisition &amp; support costs'!AP108</f>
        <v>0</v>
      </c>
      <c r="AP79" s="22">
        <v>3</v>
      </c>
      <c r="AQ79" s="22">
        <v>6</v>
      </c>
      <c r="AR79" s="13">
        <f>'[1]Acquisition &amp; support costs'!AS108</f>
        <v>0</v>
      </c>
      <c r="AS79" s="13">
        <f>'[1]Acquisition &amp; support costs'!AT108</f>
        <v>0</v>
      </c>
      <c r="AT79" s="13">
        <f>'[1]Acquisition &amp; support costs'!AU108</f>
        <v>0</v>
      </c>
      <c r="AU79" s="13">
        <f>'[1]Acquisition &amp; support costs'!AV108</f>
        <v>0</v>
      </c>
      <c r="AV79" s="13">
        <f>'[1]Acquisition &amp; support costs'!AW108</f>
        <v>0</v>
      </c>
      <c r="AW79" s="13">
        <f>'[1]Acquisition &amp; support costs'!AX108</f>
        <v>0</v>
      </c>
      <c r="AX79" s="13">
        <f>'[1]Acquisition &amp; support costs'!AY108</f>
        <v>0</v>
      </c>
      <c r="AY79" s="13">
        <f>'[1]Acquisition &amp; support costs'!AZ108</f>
        <v>0</v>
      </c>
      <c r="AZ79" s="13">
        <f>'[1]Acquisition &amp; support costs'!BA108</f>
        <v>0</v>
      </c>
      <c r="BA79" s="13">
        <f>'[1]Acquisition &amp; support costs'!BB108</f>
        <v>0</v>
      </c>
      <c r="BB79" s="13">
        <f>'[1]Acquisition &amp; support costs'!BC108</f>
        <v>0</v>
      </c>
      <c r="BC79" s="13">
        <f>'[1]Acquisition &amp; support costs'!BD108</f>
        <v>0</v>
      </c>
      <c r="BD79" s="13">
        <f>'[1]Acquisition &amp; support costs'!BE108</f>
        <v>0</v>
      </c>
      <c r="BE79" s="13">
        <f>'[1]Acquisition &amp; support costs'!BF108</f>
        <v>0</v>
      </c>
      <c r="BF79" s="13">
        <f>'[1]Acquisition &amp; support costs'!BG108</f>
        <v>0</v>
      </c>
      <c r="BG79" s="13">
        <f>'[1]Acquisition &amp; support costs'!BH108</f>
        <v>0</v>
      </c>
      <c r="BH79" s="13">
        <f>'[1]Acquisition &amp; support costs'!BI108</f>
        <v>0</v>
      </c>
      <c r="BI79" s="13">
        <f>'[1]Acquisition &amp; support costs'!BJ108</f>
        <v>0</v>
      </c>
      <c r="BJ79" s="13">
        <f>'[1]Acquisition &amp; support costs'!BK108</f>
        <v>0</v>
      </c>
      <c r="BK79" s="13">
        <f>'[1]Acquisition &amp; support costs'!BL108</f>
        <v>0</v>
      </c>
      <c r="BL79" s="13">
        <f>'[1]Acquisition &amp; support costs'!BM108</f>
        <v>0</v>
      </c>
      <c r="BM79" s="13">
        <f>'[1]Acquisition &amp; support costs'!BN108</f>
        <v>0</v>
      </c>
      <c r="BN79" s="13">
        <f>'[1]Acquisition &amp; support costs'!BO108</f>
        <v>0</v>
      </c>
      <c r="BO79" s="13">
        <f>'[1]Acquisition &amp; support costs'!BP108</f>
        <v>0</v>
      </c>
      <c r="BP79" s="13">
        <f>'[1]Acquisition &amp; support costs'!BQ108</f>
        <v>0</v>
      </c>
      <c r="BQ79" s="13">
        <f>'[1]Acquisition &amp; support costs'!BR108</f>
        <v>0</v>
      </c>
      <c r="BR79" s="13">
        <f>'[1]Acquisition &amp; support costs'!BS108</f>
        <v>0</v>
      </c>
      <c r="BS79" s="13">
        <f>'[1]Acquisition &amp; support costs'!BT108</f>
        <v>0</v>
      </c>
      <c r="BT79" s="13">
        <f>'[1]Acquisition &amp; support costs'!BU108</f>
        <v>0</v>
      </c>
      <c r="BU79" s="13">
        <f>'[1]Acquisition &amp; support costs'!BV108</f>
        <v>0</v>
      </c>
      <c r="BV79" s="13">
        <f>'[1]Acquisition &amp; support costs'!BW108</f>
        <v>0</v>
      </c>
      <c r="BW79" s="13">
        <f>'[1]Acquisition &amp; support costs'!BX108</f>
        <v>0</v>
      </c>
      <c r="BX79" s="13">
        <f>'[1]Acquisition &amp; support costs'!BY108</f>
        <v>0</v>
      </c>
      <c r="BY79" s="13">
        <f>'[1]Acquisition &amp; support costs'!BZ108</f>
        <v>0</v>
      </c>
      <c r="BZ79" s="13">
        <f>'[1]Acquisition &amp; support costs'!CA108</f>
        <v>0</v>
      </c>
      <c r="CA79" s="13">
        <f>'[1]Acquisition &amp; support costs'!CB108</f>
        <v>0</v>
      </c>
      <c r="CB79" s="13">
        <f>'[1]Acquisition &amp; support costs'!CC108</f>
        <v>0</v>
      </c>
      <c r="CC79" s="13">
        <f>'[1]Acquisition &amp; support costs'!CD108</f>
        <v>0</v>
      </c>
      <c r="CD79" s="13">
        <f>'[1]Acquisition &amp; support costs'!CE108</f>
        <v>0</v>
      </c>
      <c r="CE79" s="13">
        <f>'[1]Acquisition &amp; support costs'!CF108</f>
        <v>0</v>
      </c>
      <c r="CF79" s="13">
        <f>'[1]Acquisition &amp; support costs'!CG108</f>
        <v>0</v>
      </c>
      <c r="CG79" s="13">
        <f>'[1]Acquisition &amp; support costs'!CH108</f>
        <v>0</v>
      </c>
      <c r="CH79" s="13">
        <f>'[1]Acquisition &amp; support costs'!CI108</f>
        <v>0</v>
      </c>
      <c r="CI79" s="13">
        <f>'[1]Acquisition &amp; support costs'!CJ108</f>
        <v>0</v>
      </c>
      <c r="CJ79" s="13">
        <f>'[1]Acquisition &amp; support costs'!CK108</f>
        <v>0</v>
      </c>
      <c r="CK79" s="13">
        <f>'[1]Acquisition &amp; support costs'!CL108</f>
        <v>0</v>
      </c>
      <c r="CL79" s="13">
        <f>'[1]Acquisition &amp; support costs'!CM108</f>
        <v>0</v>
      </c>
      <c r="CM79" s="13">
        <f>'[1]Acquisition &amp; support costs'!CN108</f>
        <v>0</v>
      </c>
      <c r="CN79" s="13">
        <f>'[1]Acquisition &amp; support costs'!CO108</f>
        <v>0</v>
      </c>
      <c r="CO79" s="13">
        <f>'[1]Acquisition &amp; support costs'!CP108</f>
        <v>0</v>
      </c>
      <c r="CP79" s="13">
        <f>'[1]Acquisition &amp; support costs'!CQ108</f>
        <v>0</v>
      </c>
      <c r="CQ79" s="13">
        <f>'[1]Acquisition &amp; support costs'!CR108</f>
        <v>0</v>
      </c>
      <c r="CR79" s="13">
        <f>'[1]Acquisition &amp; support costs'!CS108</f>
        <v>0</v>
      </c>
      <c r="CS79" s="13">
        <f>'[1]Acquisition &amp; support costs'!CT108</f>
        <v>0</v>
      </c>
      <c r="CT79">
        <f t="shared" si="43"/>
        <v>0</v>
      </c>
      <c r="CX79" s="13">
        <f t="shared" si="49"/>
        <v>0</v>
      </c>
      <c r="CY79" s="13">
        <f t="shared" si="49"/>
        <v>0</v>
      </c>
      <c r="CZ79" s="13">
        <f t="shared" si="49"/>
        <v>0</v>
      </c>
      <c r="DA79" s="13">
        <f t="shared" si="49"/>
        <v>0</v>
      </c>
      <c r="DB79" s="13">
        <f t="shared" si="49"/>
        <v>0</v>
      </c>
      <c r="DC79" s="13">
        <f t="shared" si="49"/>
        <v>0</v>
      </c>
      <c r="DD79" s="13">
        <f t="shared" si="49"/>
        <v>0</v>
      </c>
      <c r="DE79" s="13">
        <f t="shared" si="49"/>
        <v>0</v>
      </c>
      <c r="DF79" s="13">
        <f t="shared" si="49"/>
        <v>0</v>
      </c>
      <c r="DG79" s="13">
        <f t="shared" si="49"/>
        <v>0</v>
      </c>
      <c r="DH79" s="13">
        <f t="shared" si="49"/>
        <v>0</v>
      </c>
      <c r="DI79" s="13">
        <f t="shared" si="49"/>
        <v>0</v>
      </c>
      <c r="DJ79" s="13">
        <f t="shared" si="49"/>
        <v>0</v>
      </c>
      <c r="DK79" s="13">
        <f t="shared" si="49"/>
        <v>0</v>
      </c>
      <c r="DL79" s="13">
        <f t="shared" si="49"/>
        <v>0</v>
      </c>
      <c r="DM79" s="13">
        <f t="shared" si="47"/>
        <v>0</v>
      </c>
      <c r="DN79" s="13">
        <f t="shared" si="47"/>
        <v>0</v>
      </c>
      <c r="DO79" s="13">
        <f t="shared" si="47"/>
        <v>0</v>
      </c>
      <c r="DP79" s="13">
        <f t="shared" si="47"/>
        <v>614.31000000000006</v>
      </c>
      <c r="DQ79" s="13">
        <f t="shared" si="47"/>
        <v>1228.6200000000001</v>
      </c>
      <c r="DR79" s="13">
        <f t="shared" si="47"/>
        <v>0</v>
      </c>
      <c r="DS79" s="13">
        <f t="shared" si="47"/>
        <v>0</v>
      </c>
      <c r="DT79" s="13">
        <f t="shared" si="47"/>
        <v>0</v>
      </c>
      <c r="DU79" s="13">
        <f t="shared" si="47"/>
        <v>0</v>
      </c>
      <c r="DV79" s="13">
        <f t="shared" si="47"/>
        <v>0</v>
      </c>
      <c r="DW79" s="13">
        <f t="shared" si="47"/>
        <v>0</v>
      </c>
      <c r="DX79" s="13">
        <f t="shared" si="47"/>
        <v>0</v>
      </c>
      <c r="DY79" s="13">
        <f t="shared" si="47"/>
        <v>0</v>
      </c>
      <c r="DZ79" s="13">
        <f t="shared" si="47"/>
        <v>0</v>
      </c>
      <c r="EA79" s="13">
        <f t="shared" si="44"/>
        <v>0</v>
      </c>
      <c r="EB79" s="13">
        <f t="shared" si="44"/>
        <v>0</v>
      </c>
      <c r="EC79" s="13">
        <f t="shared" si="44"/>
        <v>0</v>
      </c>
      <c r="ED79" s="13">
        <f t="shared" si="44"/>
        <v>0</v>
      </c>
      <c r="EE79" s="13">
        <f t="shared" si="44"/>
        <v>0</v>
      </c>
      <c r="EF79" s="13">
        <f t="shared" si="44"/>
        <v>0</v>
      </c>
      <c r="EG79" s="13">
        <f t="shared" si="44"/>
        <v>0</v>
      </c>
      <c r="EH79" s="13">
        <f t="shared" si="44"/>
        <v>0</v>
      </c>
      <c r="EI79" s="13">
        <f t="shared" si="44"/>
        <v>0</v>
      </c>
      <c r="EJ79" s="13">
        <f t="shared" si="44"/>
        <v>0</v>
      </c>
      <c r="EK79" s="13">
        <f t="shared" si="44"/>
        <v>0</v>
      </c>
      <c r="EL79" s="13">
        <f t="shared" si="44"/>
        <v>0</v>
      </c>
      <c r="EM79" s="13">
        <f t="shared" si="44"/>
        <v>0</v>
      </c>
      <c r="EN79" s="13">
        <f t="shared" si="50"/>
        <v>0</v>
      </c>
      <c r="EO79" s="13">
        <f t="shared" si="50"/>
        <v>0</v>
      </c>
      <c r="EP79" s="13">
        <f t="shared" si="50"/>
        <v>0</v>
      </c>
      <c r="EQ79" s="13">
        <f t="shared" si="50"/>
        <v>0</v>
      </c>
      <c r="ER79" s="13">
        <f t="shared" si="50"/>
        <v>0</v>
      </c>
      <c r="ES79" s="13">
        <f t="shared" si="40"/>
        <v>0</v>
      </c>
      <c r="ET79" s="13">
        <f t="shared" si="40"/>
        <v>0</v>
      </c>
      <c r="EU79" s="13">
        <f t="shared" si="40"/>
        <v>0</v>
      </c>
      <c r="EV79" s="13">
        <f t="shared" si="40"/>
        <v>0</v>
      </c>
      <c r="EW79" s="13">
        <f t="shared" si="40"/>
        <v>0</v>
      </c>
      <c r="EX79" s="13">
        <f t="shared" si="40"/>
        <v>0</v>
      </c>
      <c r="EY79" s="13">
        <f t="shared" si="52"/>
        <v>0</v>
      </c>
      <c r="EZ79" s="13">
        <f t="shared" si="52"/>
        <v>0</v>
      </c>
      <c r="FA79" s="13">
        <f t="shared" si="52"/>
        <v>0</v>
      </c>
      <c r="FB79" s="13">
        <f t="shared" si="52"/>
        <v>0</v>
      </c>
      <c r="FC79" s="13">
        <f t="shared" si="52"/>
        <v>0</v>
      </c>
      <c r="FD79" s="13">
        <f t="shared" si="36"/>
        <v>0</v>
      </c>
      <c r="FE79" s="13">
        <f t="shared" si="36"/>
        <v>0</v>
      </c>
      <c r="FF79" s="13">
        <f t="shared" si="36"/>
        <v>0</v>
      </c>
      <c r="FG79" s="13">
        <f t="shared" si="36"/>
        <v>0</v>
      </c>
      <c r="FH79" s="13">
        <f t="shared" si="36"/>
        <v>0</v>
      </c>
      <c r="FI79" s="13">
        <f t="shared" si="36"/>
        <v>0</v>
      </c>
      <c r="FJ79" s="13">
        <f t="shared" si="36"/>
        <v>0</v>
      </c>
      <c r="FK79" s="13">
        <f t="shared" si="36"/>
        <v>0</v>
      </c>
      <c r="FL79" s="13">
        <f t="shared" si="36"/>
        <v>0</v>
      </c>
      <c r="FM79" s="13">
        <f t="shared" si="36"/>
        <v>0</v>
      </c>
      <c r="FN79" s="13">
        <f t="shared" si="36"/>
        <v>0</v>
      </c>
      <c r="FO79" s="13">
        <f t="shared" si="36"/>
        <v>0</v>
      </c>
      <c r="FP79" s="13">
        <f t="shared" si="51"/>
        <v>0</v>
      </c>
      <c r="FQ79" s="13">
        <f t="shared" si="51"/>
        <v>0</v>
      </c>
      <c r="FR79" s="13">
        <f t="shared" si="51"/>
        <v>0</v>
      </c>
      <c r="FS79" s="13">
        <f t="shared" si="51"/>
        <v>0</v>
      </c>
      <c r="FT79" s="13">
        <f t="shared" si="51"/>
        <v>0</v>
      </c>
    </row>
    <row r="80" spans="1:176" ht="15" customHeight="1" x14ac:dyDescent="0.55000000000000004">
      <c r="A80" s="25" t="s">
        <v>150</v>
      </c>
      <c r="C80" s="13">
        <f>MAX(X80:CH80)</f>
        <v>1</v>
      </c>
      <c r="D80" s="13">
        <v>175</v>
      </c>
      <c r="E80" s="14">
        <f>[1]Parameters!$E$3</f>
        <v>0.17</v>
      </c>
      <c r="F80" s="13">
        <f>D80+D80*E80</f>
        <v>204.75</v>
      </c>
      <c r="G80" s="13">
        <f t="shared" si="46"/>
        <v>204.75</v>
      </c>
      <c r="H80" s="15">
        <f>[1]Parameters!$N$2</f>
        <v>0.02</v>
      </c>
      <c r="I80" s="25" t="s">
        <v>116</v>
      </c>
      <c r="J80" s="25" t="s">
        <v>141</v>
      </c>
      <c r="K80" s="25" t="s">
        <v>80</v>
      </c>
      <c r="L80" t="s">
        <v>77</v>
      </c>
      <c r="M80" s="11">
        <v>42248</v>
      </c>
      <c r="N80" s="11">
        <f t="shared" si="48"/>
        <v>42430</v>
      </c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>
        <f>'[1]Acquisition &amp; support costs'!AN109</f>
        <v>0</v>
      </c>
      <c r="AN80" s="22">
        <f>'[1]Acquisition &amp; support costs'!AO109</f>
        <v>0</v>
      </c>
      <c r="AO80" s="22">
        <f>'[1]Acquisition &amp; support costs'!AP109</f>
        <v>0</v>
      </c>
      <c r="AP80" s="22">
        <v>1</v>
      </c>
      <c r="AQ80" s="22">
        <v>1</v>
      </c>
      <c r="AR80" s="13">
        <f>'[1]Acquisition &amp; support costs'!AS109</f>
        <v>0</v>
      </c>
      <c r="AS80" s="13">
        <f>'[1]Acquisition &amp; support costs'!AT109</f>
        <v>0</v>
      </c>
      <c r="AT80" s="13">
        <f>'[1]Acquisition &amp; support costs'!AU109</f>
        <v>0</v>
      </c>
      <c r="AU80" s="13">
        <f>'[1]Acquisition &amp; support costs'!AV109</f>
        <v>0</v>
      </c>
      <c r="AV80" s="13">
        <f>'[1]Acquisition &amp; support costs'!AW109</f>
        <v>0</v>
      </c>
      <c r="AW80" s="13">
        <f>'[1]Acquisition &amp; support costs'!AX109</f>
        <v>0</v>
      </c>
      <c r="AX80" s="13">
        <f>'[1]Acquisition &amp; support costs'!AY109</f>
        <v>0</v>
      </c>
      <c r="AY80" s="13">
        <f>'[1]Acquisition &amp; support costs'!AZ109</f>
        <v>0</v>
      </c>
      <c r="AZ80" s="13">
        <f>'[1]Acquisition &amp; support costs'!BA109</f>
        <v>0</v>
      </c>
      <c r="BA80" s="13">
        <f>'[1]Acquisition &amp; support costs'!BB109</f>
        <v>0</v>
      </c>
      <c r="BB80" s="13">
        <f>'[1]Acquisition &amp; support costs'!BC109</f>
        <v>0</v>
      </c>
      <c r="BC80" s="13">
        <f>'[1]Acquisition &amp; support costs'!BD109</f>
        <v>0</v>
      </c>
      <c r="BD80" s="13">
        <f>'[1]Acquisition &amp; support costs'!BE109</f>
        <v>0</v>
      </c>
      <c r="BE80" s="13">
        <f>'[1]Acquisition &amp; support costs'!BF109</f>
        <v>0</v>
      </c>
      <c r="BF80" s="13">
        <f>'[1]Acquisition &amp; support costs'!BG109</f>
        <v>0</v>
      </c>
      <c r="BG80" s="13">
        <f>'[1]Acquisition &amp; support costs'!BH109</f>
        <v>0</v>
      </c>
      <c r="BH80" s="13">
        <f>'[1]Acquisition &amp; support costs'!BI109</f>
        <v>0</v>
      </c>
      <c r="BI80" s="13">
        <f>'[1]Acquisition &amp; support costs'!BJ109</f>
        <v>0</v>
      </c>
      <c r="BJ80" s="13">
        <f>'[1]Acquisition &amp; support costs'!BK109</f>
        <v>0</v>
      </c>
      <c r="BK80" s="13">
        <f>'[1]Acquisition &amp; support costs'!BL109</f>
        <v>0</v>
      </c>
      <c r="BL80" s="13">
        <f>'[1]Acquisition &amp; support costs'!BM109</f>
        <v>0</v>
      </c>
      <c r="BM80" s="13">
        <f>'[1]Acquisition &amp; support costs'!BN109</f>
        <v>0</v>
      </c>
      <c r="BN80" s="13">
        <f>'[1]Acquisition &amp; support costs'!BO109</f>
        <v>0</v>
      </c>
      <c r="BO80" s="13">
        <f>'[1]Acquisition &amp; support costs'!BP109</f>
        <v>0</v>
      </c>
      <c r="BP80" s="13">
        <f>'[1]Acquisition &amp; support costs'!BQ109</f>
        <v>0</v>
      </c>
      <c r="BQ80" s="13">
        <f>'[1]Acquisition &amp; support costs'!BR109</f>
        <v>0</v>
      </c>
      <c r="BR80" s="13">
        <f>'[1]Acquisition &amp; support costs'!BS109</f>
        <v>0</v>
      </c>
      <c r="BS80" s="13">
        <f>'[1]Acquisition &amp; support costs'!BT109</f>
        <v>0</v>
      </c>
      <c r="BT80" s="13">
        <f>'[1]Acquisition &amp; support costs'!BU109</f>
        <v>0</v>
      </c>
      <c r="BU80" s="13">
        <f>'[1]Acquisition &amp; support costs'!BV109</f>
        <v>0</v>
      </c>
      <c r="BV80" s="13">
        <f>'[1]Acquisition &amp; support costs'!BW109</f>
        <v>0</v>
      </c>
      <c r="BW80" s="13">
        <f>'[1]Acquisition &amp; support costs'!BX109</f>
        <v>0</v>
      </c>
      <c r="BX80" s="13">
        <f>'[1]Acquisition &amp; support costs'!BY109</f>
        <v>0</v>
      </c>
      <c r="BY80" s="13">
        <f>'[1]Acquisition &amp; support costs'!BZ109</f>
        <v>0</v>
      </c>
      <c r="BZ80" s="13">
        <f>'[1]Acquisition &amp; support costs'!CA109</f>
        <v>0</v>
      </c>
      <c r="CA80" s="13">
        <f>'[1]Acquisition &amp; support costs'!CB109</f>
        <v>0</v>
      </c>
      <c r="CB80" s="13">
        <f>'[1]Acquisition &amp; support costs'!CC109</f>
        <v>0</v>
      </c>
      <c r="CC80" s="13">
        <f>'[1]Acquisition &amp; support costs'!CD109</f>
        <v>0</v>
      </c>
      <c r="CD80" s="13">
        <f>'[1]Acquisition &amp; support costs'!CE109</f>
        <v>0</v>
      </c>
      <c r="CE80" s="13">
        <f>'[1]Acquisition &amp; support costs'!CF109</f>
        <v>0</v>
      </c>
      <c r="CF80" s="13">
        <f>'[1]Acquisition &amp; support costs'!CG109</f>
        <v>0</v>
      </c>
      <c r="CG80" s="13">
        <f>'[1]Acquisition &amp; support costs'!CH109</f>
        <v>0</v>
      </c>
      <c r="CH80" s="13">
        <f>'[1]Acquisition &amp; support costs'!CI109</f>
        <v>0</v>
      </c>
      <c r="CI80" s="13">
        <f>'[1]Acquisition &amp; support costs'!CJ109</f>
        <v>0</v>
      </c>
      <c r="CJ80" s="13">
        <f>'[1]Acquisition &amp; support costs'!CK109</f>
        <v>0</v>
      </c>
      <c r="CK80" s="13">
        <f>'[1]Acquisition &amp; support costs'!CL109</f>
        <v>0</v>
      </c>
      <c r="CL80" s="13">
        <f>'[1]Acquisition &amp; support costs'!CM109</f>
        <v>0</v>
      </c>
      <c r="CM80" s="13">
        <f>'[1]Acquisition &amp; support costs'!CN109</f>
        <v>0</v>
      </c>
      <c r="CN80" s="13">
        <f>'[1]Acquisition &amp; support costs'!CO109</f>
        <v>0</v>
      </c>
      <c r="CO80" s="13">
        <f>'[1]Acquisition &amp; support costs'!CP109</f>
        <v>0</v>
      </c>
      <c r="CP80" s="13">
        <f>'[1]Acquisition &amp; support costs'!CQ109</f>
        <v>0</v>
      </c>
      <c r="CQ80" s="13">
        <f>'[1]Acquisition &amp; support costs'!CR109</f>
        <v>0</v>
      </c>
      <c r="CR80" s="13">
        <f>'[1]Acquisition &amp; support costs'!CS109</f>
        <v>0</v>
      </c>
      <c r="CS80" s="13">
        <f>'[1]Acquisition &amp; support costs'!CT109</f>
        <v>0</v>
      </c>
      <c r="CT80">
        <f>CS80</f>
        <v>0</v>
      </c>
      <c r="CX80" s="13">
        <f t="shared" si="49"/>
        <v>0</v>
      </c>
      <c r="CY80" s="13">
        <f t="shared" si="49"/>
        <v>0</v>
      </c>
      <c r="CZ80" s="13">
        <f t="shared" si="49"/>
        <v>0</v>
      </c>
      <c r="DA80" s="13">
        <f t="shared" si="49"/>
        <v>0</v>
      </c>
      <c r="DB80" s="13">
        <f t="shared" si="49"/>
        <v>0</v>
      </c>
      <c r="DC80" s="13">
        <f t="shared" si="49"/>
        <v>0</v>
      </c>
      <c r="DD80" s="13">
        <f t="shared" si="49"/>
        <v>0</v>
      </c>
      <c r="DE80" s="13">
        <f t="shared" si="49"/>
        <v>0</v>
      </c>
      <c r="DF80" s="13">
        <f t="shared" si="49"/>
        <v>0</v>
      </c>
      <c r="DG80" s="13">
        <f t="shared" si="49"/>
        <v>0</v>
      </c>
      <c r="DH80" s="13">
        <f t="shared" si="49"/>
        <v>0</v>
      </c>
      <c r="DI80" s="13">
        <f t="shared" si="49"/>
        <v>0</v>
      </c>
      <c r="DJ80" s="13">
        <f t="shared" si="49"/>
        <v>0</v>
      </c>
      <c r="DK80" s="13">
        <f t="shared" si="49"/>
        <v>0</v>
      </c>
      <c r="DL80" s="13">
        <f t="shared" si="49"/>
        <v>0</v>
      </c>
      <c r="DM80" s="13">
        <f t="shared" si="47"/>
        <v>0</v>
      </c>
      <c r="DN80" s="13">
        <f t="shared" si="47"/>
        <v>0</v>
      </c>
      <c r="DO80" s="13">
        <f t="shared" si="47"/>
        <v>0</v>
      </c>
      <c r="DP80" s="13">
        <f t="shared" si="47"/>
        <v>204.77</v>
      </c>
      <c r="DQ80" s="13">
        <f t="shared" si="47"/>
        <v>204.77</v>
      </c>
      <c r="DR80" s="13">
        <f t="shared" si="47"/>
        <v>0</v>
      </c>
      <c r="DS80" s="13">
        <f t="shared" si="47"/>
        <v>0</v>
      </c>
      <c r="DT80" s="13">
        <f t="shared" si="47"/>
        <v>0</v>
      </c>
      <c r="DU80" s="13">
        <f t="shared" si="47"/>
        <v>0</v>
      </c>
      <c r="DV80" s="13">
        <f t="shared" si="47"/>
        <v>0</v>
      </c>
      <c r="DW80" s="13">
        <f t="shared" si="47"/>
        <v>0</v>
      </c>
      <c r="DX80" s="13">
        <f t="shared" si="47"/>
        <v>0</v>
      </c>
      <c r="DY80" s="13">
        <f t="shared" si="47"/>
        <v>0</v>
      </c>
      <c r="DZ80" s="13">
        <f t="shared" si="47"/>
        <v>0</v>
      </c>
      <c r="EA80" s="13">
        <f t="shared" si="44"/>
        <v>0</v>
      </c>
      <c r="EB80" s="13">
        <f t="shared" si="44"/>
        <v>0</v>
      </c>
      <c r="EC80" s="13">
        <f t="shared" si="44"/>
        <v>0</v>
      </c>
      <c r="ED80" s="13">
        <f t="shared" si="44"/>
        <v>0</v>
      </c>
      <c r="EE80" s="13">
        <f t="shared" si="44"/>
        <v>0</v>
      </c>
      <c r="EF80" s="13">
        <f t="shared" si="44"/>
        <v>0</v>
      </c>
      <c r="EG80" s="13">
        <f t="shared" si="44"/>
        <v>0</v>
      </c>
      <c r="EH80" s="13">
        <f t="shared" si="44"/>
        <v>0</v>
      </c>
      <c r="EI80" s="13">
        <f t="shared" si="44"/>
        <v>0</v>
      </c>
      <c r="EJ80" s="13">
        <f t="shared" si="44"/>
        <v>0</v>
      </c>
      <c r="EK80" s="13">
        <f t="shared" si="44"/>
        <v>0</v>
      </c>
      <c r="EL80" s="13">
        <f t="shared" si="44"/>
        <v>0</v>
      </c>
      <c r="EM80" s="13">
        <f t="shared" si="44"/>
        <v>0</v>
      </c>
      <c r="EN80" s="13">
        <f t="shared" si="50"/>
        <v>0</v>
      </c>
      <c r="EO80" s="13">
        <f t="shared" si="50"/>
        <v>0</v>
      </c>
      <c r="EP80" s="13">
        <f t="shared" si="50"/>
        <v>0</v>
      </c>
      <c r="EQ80" s="13">
        <f t="shared" si="50"/>
        <v>0</v>
      </c>
      <c r="ER80" s="13">
        <f t="shared" si="50"/>
        <v>0</v>
      </c>
      <c r="ES80" s="13">
        <f t="shared" si="40"/>
        <v>0</v>
      </c>
      <c r="ET80" s="13">
        <f t="shared" si="40"/>
        <v>0</v>
      </c>
      <c r="EU80" s="13">
        <f t="shared" si="40"/>
        <v>0</v>
      </c>
      <c r="EV80" s="13">
        <f t="shared" si="40"/>
        <v>0</v>
      </c>
      <c r="EW80" s="13">
        <f t="shared" si="40"/>
        <v>0</v>
      </c>
      <c r="EX80" s="13">
        <f t="shared" si="40"/>
        <v>0</v>
      </c>
      <c r="EY80" s="13">
        <f t="shared" si="52"/>
        <v>0</v>
      </c>
      <c r="EZ80" s="13">
        <f t="shared" si="52"/>
        <v>0</v>
      </c>
      <c r="FA80" s="13">
        <f t="shared" si="52"/>
        <v>0</v>
      </c>
      <c r="FB80" s="13">
        <f t="shared" si="52"/>
        <v>0</v>
      </c>
      <c r="FC80" s="13">
        <f t="shared" si="52"/>
        <v>0</v>
      </c>
      <c r="FD80" s="13">
        <f t="shared" si="36"/>
        <v>0</v>
      </c>
      <c r="FE80" s="13">
        <f t="shared" si="36"/>
        <v>0</v>
      </c>
      <c r="FF80" s="13">
        <f t="shared" si="36"/>
        <v>0</v>
      </c>
      <c r="FG80" s="13">
        <f t="shared" si="36"/>
        <v>0</v>
      </c>
      <c r="FH80" s="13">
        <f t="shared" si="36"/>
        <v>0</v>
      </c>
      <c r="FI80" s="13">
        <f t="shared" si="36"/>
        <v>0</v>
      </c>
      <c r="FJ80" s="13">
        <f t="shared" si="36"/>
        <v>0</v>
      </c>
      <c r="FK80" s="13">
        <f t="shared" si="36"/>
        <v>0</v>
      </c>
      <c r="FL80" s="13">
        <f t="shared" si="36"/>
        <v>0</v>
      </c>
      <c r="FM80" s="13">
        <f t="shared" si="36"/>
        <v>0</v>
      </c>
      <c r="FN80" s="13">
        <f t="shared" si="36"/>
        <v>0</v>
      </c>
      <c r="FO80" s="13">
        <f t="shared" si="36"/>
        <v>0</v>
      </c>
      <c r="FP80" s="13">
        <f t="shared" si="51"/>
        <v>0</v>
      </c>
      <c r="FQ80" s="13">
        <f t="shared" si="51"/>
        <v>0</v>
      </c>
      <c r="FR80" s="13">
        <f t="shared" si="51"/>
        <v>0</v>
      </c>
      <c r="FS80" s="13">
        <f t="shared" si="51"/>
        <v>0</v>
      </c>
      <c r="FT80" s="13">
        <f t="shared" si="51"/>
        <v>0</v>
      </c>
    </row>
    <row r="81" spans="1:176" ht="15" customHeight="1" x14ac:dyDescent="0.55000000000000004">
      <c r="A81" s="25" t="s">
        <v>151</v>
      </c>
      <c r="C81" s="13">
        <f>MAX(X81:CH81)</f>
        <v>1</v>
      </c>
      <c r="D81" s="13">
        <v>175</v>
      </c>
      <c r="E81" s="14">
        <f>[1]Parameters!$E$3</f>
        <v>0.17</v>
      </c>
      <c r="F81" s="13">
        <f>D81+D81*E81</f>
        <v>204.75</v>
      </c>
      <c r="G81" s="13">
        <f t="shared" si="46"/>
        <v>204.75</v>
      </c>
      <c r="H81" s="15">
        <f>[1]Parameters!$N$2</f>
        <v>0.02</v>
      </c>
      <c r="I81" s="25" t="s">
        <v>116</v>
      </c>
      <c r="J81" s="25" t="s">
        <v>141</v>
      </c>
      <c r="K81" s="25" t="s">
        <v>80</v>
      </c>
      <c r="L81" t="s">
        <v>77</v>
      </c>
      <c r="M81" s="11">
        <v>42248</v>
      </c>
      <c r="N81" s="11">
        <f t="shared" si="48"/>
        <v>42430</v>
      </c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>
        <f>'[1]Acquisition &amp; support costs'!AN110</f>
        <v>0</v>
      </c>
      <c r="AN81" s="22">
        <f>'[1]Acquisition &amp; support costs'!AO110</f>
        <v>0</v>
      </c>
      <c r="AO81" s="22">
        <f>'[1]Acquisition &amp; support costs'!AP110</f>
        <v>0</v>
      </c>
      <c r="AP81" s="22">
        <v>1</v>
      </c>
      <c r="AQ81" s="22">
        <v>1</v>
      </c>
      <c r="AR81" s="13">
        <f>'[1]Acquisition &amp; support costs'!AS110</f>
        <v>0</v>
      </c>
      <c r="AS81" s="13">
        <f>'[1]Acquisition &amp; support costs'!AT110</f>
        <v>0</v>
      </c>
      <c r="AT81" s="13">
        <f>'[1]Acquisition &amp; support costs'!AU110</f>
        <v>0</v>
      </c>
      <c r="AU81" s="13">
        <f>'[1]Acquisition &amp; support costs'!AV110</f>
        <v>0</v>
      </c>
      <c r="AV81" s="13">
        <f>'[1]Acquisition &amp; support costs'!AW110</f>
        <v>0</v>
      </c>
      <c r="AW81" s="13">
        <f>'[1]Acquisition &amp; support costs'!AX110</f>
        <v>0</v>
      </c>
      <c r="AX81" s="13">
        <f>'[1]Acquisition &amp; support costs'!AY110</f>
        <v>0</v>
      </c>
      <c r="AY81" s="13">
        <f>'[1]Acquisition &amp; support costs'!AZ110</f>
        <v>0</v>
      </c>
      <c r="AZ81" s="13">
        <f>'[1]Acquisition &amp; support costs'!BA110</f>
        <v>0</v>
      </c>
      <c r="BA81" s="13">
        <f>'[1]Acquisition &amp; support costs'!BB110</f>
        <v>0</v>
      </c>
      <c r="BB81" s="13">
        <f>'[1]Acquisition &amp; support costs'!BC110</f>
        <v>0</v>
      </c>
      <c r="BC81" s="13">
        <f>'[1]Acquisition &amp; support costs'!BD110</f>
        <v>0</v>
      </c>
      <c r="BD81" s="13">
        <f>'[1]Acquisition &amp; support costs'!BE110</f>
        <v>0</v>
      </c>
      <c r="BE81" s="13">
        <f>'[1]Acquisition &amp; support costs'!BF110</f>
        <v>0</v>
      </c>
      <c r="BF81" s="13">
        <f>'[1]Acquisition &amp; support costs'!BG110</f>
        <v>0</v>
      </c>
      <c r="BG81" s="13">
        <f>'[1]Acquisition &amp; support costs'!BH110</f>
        <v>0</v>
      </c>
      <c r="BH81" s="13">
        <f>'[1]Acquisition &amp; support costs'!BI110</f>
        <v>0</v>
      </c>
      <c r="BI81" s="13">
        <f>'[1]Acquisition &amp; support costs'!BJ110</f>
        <v>0</v>
      </c>
      <c r="BJ81" s="13">
        <f>'[1]Acquisition &amp; support costs'!BK110</f>
        <v>0</v>
      </c>
      <c r="BK81" s="13">
        <f>'[1]Acquisition &amp; support costs'!BL110</f>
        <v>0</v>
      </c>
      <c r="BL81" s="13">
        <f>'[1]Acquisition &amp; support costs'!BM110</f>
        <v>0</v>
      </c>
      <c r="BM81" s="13">
        <f>'[1]Acquisition &amp; support costs'!BN110</f>
        <v>0</v>
      </c>
      <c r="BN81" s="13">
        <f>'[1]Acquisition &amp; support costs'!BO110</f>
        <v>0</v>
      </c>
      <c r="BO81" s="13">
        <f>'[1]Acquisition &amp; support costs'!BP110</f>
        <v>0</v>
      </c>
      <c r="BP81" s="13">
        <f>'[1]Acquisition &amp; support costs'!BQ110</f>
        <v>0</v>
      </c>
      <c r="BQ81" s="13">
        <f>'[1]Acquisition &amp; support costs'!BR110</f>
        <v>0</v>
      </c>
      <c r="BR81" s="13">
        <f>'[1]Acquisition &amp; support costs'!BS110</f>
        <v>0</v>
      </c>
      <c r="BS81" s="13">
        <f>'[1]Acquisition &amp; support costs'!BT110</f>
        <v>0</v>
      </c>
      <c r="BT81" s="13">
        <f>'[1]Acquisition &amp; support costs'!BU110</f>
        <v>0</v>
      </c>
      <c r="BU81" s="13">
        <f>'[1]Acquisition &amp; support costs'!BV110</f>
        <v>0</v>
      </c>
      <c r="BV81" s="13">
        <f>'[1]Acquisition &amp; support costs'!BW110</f>
        <v>0</v>
      </c>
      <c r="BW81" s="13">
        <f>'[1]Acquisition &amp; support costs'!BX110</f>
        <v>0</v>
      </c>
      <c r="BX81" s="13">
        <f>'[1]Acquisition &amp; support costs'!BY110</f>
        <v>0</v>
      </c>
      <c r="BY81" s="13">
        <f>'[1]Acquisition &amp; support costs'!BZ110</f>
        <v>0</v>
      </c>
      <c r="BZ81" s="13">
        <f>'[1]Acquisition &amp; support costs'!CA110</f>
        <v>0</v>
      </c>
      <c r="CA81" s="13">
        <f>'[1]Acquisition &amp; support costs'!CB110</f>
        <v>0</v>
      </c>
      <c r="CB81" s="13">
        <f>'[1]Acquisition &amp; support costs'!CC110</f>
        <v>0</v>
      </c>
      <c r="CC81" s="13">
        <f>'[1]Acquisition &amp; support costs'!CD110</f>
        <v>0</v>
      </c>
      <c r="CD81" s="13">
        <f>'[1]Acquisition &amp; support costs'!CE110</f>
        <v>0</v>
      </c>
      <c r="CE81" s="13">
        <f>'[1]Acquisition &amp; support costs'!CF110</f>
        <v>0</v>
      </c>
      <c r="CF81" s="13">
        <f>'[1]Acquisition &amp; support costs'!CG110</f>
        <v>0</v>
      </c>
      <c r="CG81" s="13">
        <f>'[1]Acquisition &amp; support costs'!CH110</f>
        <v>0</v>
      </c>
      <c r="CH81" s="13">
        <f>'[1]Acquisition &amp; support costs'!CI110</f>
        <v>0</v>
      </c>
      <c r="CI81" s="13">
        <f>'[1]Acquisition &amp; support costs'!CJ110</f>
        <v>0</v>
      </c>
      <c r="CJ81" s="13">
        <f>'[1]Acquisition &amp; support costs'!CK110</f>
        <v>0</v>
      </c>
      <c r="CK81" s="13">
        <f>'[1]Acquisition &amp; support costs'!CL110</f>
        <v>0</v>
      </c>
      <c r="CL81" s="13">
        <f>'[1]Acquisition &amp; support costs'!CM110</f>
        <v>0</v>
      </c>
      <c r="CM81" s="13">
        <f>'[1]Acquisition &amp; support costs'!CN110</f>
        <v>0</v>
      </c>
      <c r="CN81" s="13">
        <f>'[1]Acquisition &amp; support costs'!CO110</f>
        <v>0</v>
      </c>
      <c r="CO81" s="13">
        <f>'[1]Acquisition &amp; support costs'!CP110</f>
        <v>0</v>
      </c>
      <c r="CP81" s="13">
        <f>'[1]Acquisition &amp; support costs'!CQ110</f>
        <v>0</v>
      </c>
      <c r="CQ81" s="13">
        <f>'[1]Acquisition &amp; support costs'!CR110</f>
        <v>0</v>
      </c>
      <c r="CR81" s="13">
        <f>'[1]Acquisition &amp; support costs'!CS110</f>
        <v>0</v>
      </c>
      <c r="CS81" s="13">
        <f>'[1]Acquisition &amp; support costs'!CT110</f>
        <v>0</v>
      </c>
      <c r="CT81">
        <f>CS81</f>
        <v>0</v>
      </c>
      <c r="CX81" s="13">
        <f t="shared" si="49"/>
        <v>0</v>
      </c>
      <c r="CY81" s="13">
        <f t="shared" si="49"/>
        <v>0</v>
      </c>
      <c r="CZ81" s="13">
        <f t="shared" si="49"/>
        <v>0</v>
      </c>
      <c r="DA81" s="13">
        <f t="shared" si="49"/>
        <v>0</v>
      </c>
      <c r="DB81" s="13">
        <f t="shared" si="49"/>
        <v>0</v>
      </c>
      <c r="DC81" s="13">
        <f t="shared" si="49"/>
        <v>0</v>
      </c>
      <c r="DD81" s="13">
        <f t="shared" si="49"/>
        <v>0</v>
      </c>
      <c r="DE81" s="13">
        <f t="shared" si="49"/>
        <v>0</v>
      </c>
      <c r="DF81" s="13">
        <f t="shared" si="49"/>
        <v>0</v>
      </c>
      <c r="DG81" s="13">
        <f t="shared" si="49"/>
        <v>0</v>
      </c>
      <c r="DH81" s="13">
        <f t="shared" si="49"/>
        <v>0</v>
      </c>
      <c r="DI81" s="13">
        <f t="shared" si="49"/>
        <v>0</v>
      </c>
      <c r="DJ81" s="13">
        <f t="shared" si="49"/>
        <v>0</v>
      </c>
      <c r="DK81" s="13">
        <f t="shared" si="49"/>
        <v>0</v>
      </c>
      <c r="DL81" s="13">
        <f t="shared" si="49"/>
        <v>0</v>
      </c>
      <c r="DM81" s="13">
        <f t="shared" si="47"/>
        <v>0</v>
      </c>
      <c r="DN81" s="13">
        <f t="shared" si="47"/>
        <v>0</v>
      </c>
      <c r="DO81" s="13">
        <f t="shared" si="47"/>
        <v>0</v>
      </c>
      <c r="DP81" s="13">
        <f t="shared" si="47"/>
        <v>204.77</v>
      </c>
      <c r="DQ81" s="13">
        <f t="shared" si="47"/>
        <v>204.77</v>
      </c>
      <c r="DR81" s="13">
        <f t="shared" si="47"/>
        <v>0</v>
      </c>
      <c r="DS81" s="13">
        <f t="shared" si="47"/>
        <v>0</v>
      </c>
      <c r="DT81" s="13">
        <f t="shared" si="47"/>
        <v>0</v>
      </c>
      <c r="DU81" s="13">
        <f t="shared" si="47"/>
        <v>0</v>
      </c>
      <c r="DV81" s="13">
        <f t="shared" si="47"/>
        <v>0</v>
      </c>
      <c r="DW81" s="13">
        <f t="shared" si="47"/>
        <v>0</v>
      </c>
      <c r="DX81" s="13">
        <f t="shared" si="47"/>
        <v>0</v>
      </c>
      <c r="DY81" s="13">
        <f t="shared" si="47"/>
        <v>0</v>
      </c>
      <c r="DZ81" s="13">
        <f t="shared" si="47"/>
        <v>0</v>
      </c>
      <c r="EA81" s="13">
        <f t="shared" si="44"/>
        <v>0</v>
      </c>
      <c r="EB81" s="13">
        <f t="shared" si="44"/>
        <v>0</v>
      </c>
      <c r="EC81" s="13">
        <f t="shared" si="44"/>
        <v>0</v>
      </c>
      <c r="ED81" s="13">
        <f t="shared" si="44"/>
        <v>0</v>
      </c>
      <c r="EE81" s="13">
        <f t="shared" si="44"/>
        <v>0</v>
      </c>
      <c r="EF81" s="13">
        <f t="shared" si="44"/>
        <v>0</v>
      </c>
      <c r="EG81" s="13">
        <f t="shared" si="44"/>
        <v>0</v>
      </c>
      <c r="EH81" s="13">
        <f t="shared" si="44"/>
        <v>0</v>
      </c>
      <c r="EI81" s="13">
        <f t="shared" si="44"/>
        <v>0</v>
      </c>
      <c r="EJ81" s="13">
        <f t="shared" si="44"/>
        <v>0</v>
      </c>
      <c r="EK81" s="13">
        <f t="shared" si="44"/>
        <v>0</v>
      </c>
      <c r="EL81" s="13">
        <f t="shared" si="44"/>
        <v>0</v>
      </c>
      <c r="EM81" s="13">
        <f t="shared" si="44"/>
        <v>0</v>
      </c>
      <c r="EN81" s="13">
        <f t="shared" si="50"/>
        <v>0</v>
      </c>
      <c r="EO81" s="13">
        <f t="shared" si="50"/>
        <v>0</v>
      </c>
      <c r="EP81" s="13">
        <f t="shared" si="50"/>
        <v>0</v>
      </c>
      <c r="EQ81" s="13">
        <f t="shared" si="50"/>
        <v>0</v>
      </c>
      <c r="ER81" s="13">
        <f t="shared" si="50"/>
        <v>0</v>
      </c>
      <c r="ES81" s="13">
        <f t="shared" si="40"/>
        <v>0</v>
      </c>
      <c r="ET81" s="13">
        <f t="shared" si="40"/>
        <v>0</v>
      </c>
      <c r="EU81" s="13">
        <f t="shared" si="40"/>
        <v>0</v>
      </c>
      <c r="EV81" s="13">
        <f t="shared" si="40"/>
        <v>0</v>
      </c>
      <c r="EW81" s="13">
        <f t="shared" si="40"/>
        <v>0</v>
      </c>
      <c r="EX81" s="13">
        <f t="shared" si="40"/>
        <v>0</v>
      </c>
      <c r="EY81" s="13">
        <f t="shared" si="52"/>
        <v>0</v>
      </c>
      <c r="EZ81" s="13">
        <f t="shared" si="52"/>
        <v>0</v>
      </c>
      <c r="FA81" s="13">
        <f t="shared" si="52"/>
        <v>0</v>
      </c>
      <c r="FB81" s="13">
        <f t="shared" si="52"/>
        <v>0</v>
      </c>
      <c r="FC81" s="13">
        <f t="shared" si="52"/>
        <v>0</v>
      </c>
      <c r="FD81" s="13">
        <f t="shared" si="36"/>
        <v>0</v>
      </c>
      <c r="FE81" s="13">
        <f t="shared" si="36"/>
        <v>0</v>
      </c>
      <c r="FF81" s="13">
        <f t="shared" si="36"/>
        <v>0</v>
      </c>
      <c r="FG81" s="13">
        <f t="shared" si="36"/>
        <v>0</v>
      </c>
      <c r="FH81" s="13">
        <f t="shared" si="36"/>
        <v>0</v>
      </c>
      <c r="FI81" s="13">
        <f t="shared" si="36"/>
        <v>0</v>
      </c>
      <c r="FJ81" s="13">
        <f t="shared" si="36"/>
        <v>0</v>
      </c>
      <c r="FK81" s="13">
        <f t="shared" si="36"/>
        <v>0</v>
      </c>
      <c r="FL81" s="13">
        <f t="shared" si="36"/>
        <v>0</v>
      </c>
      <c r="FM81" s="13">
        <f t="shared" si="36"/>
        <v>0</v>
      </c>
      <c r="FN81" s="13">
        <f t="shared" si="36"/>
        <v>0</v>
      </c>
      <c r="FO81" s="13">
        <f t="shared" si="36"/>
        <v>0</v>
      </c>
      <c r="FP81" s="13">
        <f t="shared" si="51"/>
        <v>0</v>
      </c>
      <c r="FQ81" s="13">
        <f t="shared" si="51"/>
        <v>0</v>
      </c>
      <c r="FR81" s="13">
        <f t="shared" si="51"/>
        <v>0</v>
      </c>
      <c r="FS81" s="13">
        <f t="shared" si="51"/>
        <v>0</v>
      </c>
      <c r="FT81" s="13">
        <f t="shared" si="51"/>
        <v>0</v>
      </c>
    </row>
    <row r="82" spans="1:176" ht="15" customHeight="1" x14ac:dyDescent="0.55000000000000004">
      <c r="A82" s="25" t="s">
        <v>152</v>
      </c>
      <c r="C82" s="13">
        <f t="shared" si="42"/>
        <v>1</v>
      </c>
      <c r="D82" s="13">
        <v>175</v>
      </c>
      <c r="E82" s="14">
        <f>[1]Parameters!$E$3</f>
        <v>0.17</v>
      </c>
      <c r="F82" s="13">
        <f t="shared" si="45"/>
        <v>204.75</v>
      </c>
      <c r="G82" s="13">
        <f t="shared" si="46"/>
        <v>204.75</v>
      </c>
      <c r="H82" s="15">
        <f>[1]Parameters!$N$2</f>
        <v>0.02</v>
      </c>
      <c r="I82" s="25" t="s">
        <v>116</v>
      </c>
      <c r="J82" s="25" t="s">
        <v>71</v>
      </c>
      <c r="K82" s="25" t="s">
        <v>80</v>
      </c>
      <c r="L82" t="s">
        <v>77</v>
      </c>
      <c r="M82" s="11">
        <v>42248</v>
      </c>
      <c r="N82" s="11">
        <f t="shared" si="48"/>
        <v>42430</v>
      </c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>
        <f>'[1]Acquisition &amp; support costs'!AN111</f>
        <v>0</v>
      </c>
      <c r="AN82" s="22">
        <f>'[1]Acquisition &amp; support costs'!AO111</f>
        <v>0</v>
      </c>
      <c r="AO82" s="22">
        <f>'[1]Acquisition &amp; support costs'!AP111</f>
        <v>0</v>
      </c>
      <c r="AP82" s="22">
        <v>1</v>
      </c>
      <c r="AQ82" s="22">
        <v>1</v>
      </c>
      <c r="AR82" s="13">
        <f>'[1]Acquisition &amp; support costs'!AS111</f>
        <v>0</v>
      </c>
      <c r="AS82" s="13">
        <f>'[1]Acquisition &amp; support costs'!AT111</f>
        <v>0</v>
      </c>
      <c r="AT82" s="13">
        <f>'[1]Acquisition &amp; support costs'!AU111</f>
        <v>0</v>
      </c>
      <c r="AU82" s="13">
        <f>'[1]Acquisition &amp; support costs'!AV111</f>
        <v>0</v>
      </c>
      <c r="AV82" s="13">
        <f>'[1]Acquisition &amp; support costs'!AW111</f>
        <v>0</v>
      </c>
      <c r="AW82" s="13">
        <f>'[1]Acquisition &amp; support costs'!AX111</f>
        <v>0</v>
      </c>
      <c r="AX82" s="13">
        <f>'[1]Acquisition &amp; support costs'!AY111</f>
        <v>0</v>
      </c>
      <c r="AY82" s="13">
        <f>'[1]Acquisition &amp; support costs'!AZ111</f>
        <v>0</v>
      </c>
      <c r="AZ82" s="13">
        <f>'[1]Acquisition &amp; support costs'!BA111</f>
        <v>0</v>
      </c>
      <c r="BA82" s="13">
        <f>'[1]Acquisition &amp; support costs'!BB111</f>
        <v>0</v>
      </c>
      <c r="BB82" s="13">
        <f>'[1]Acquisition &amp; support costs'!BC111</f>
        <v>0</v>
      </c>
      <c r="BC82" s="13">
        <f>'[1]Acquisition &amp; support costs'!BD111</f>
        <v>0</v>
      </c>
      <c r="BD82" s="13">
        <f>'[1]Acquisition &amp; support costs'!BE111</f>
        <v>0</v>
      </c>
      <c r="BE82" s="13">
        <f>'[1]Acquisition &amp; support costs'!BF111</f>
        <v>0</v>
      </c>
      <c r="BF82" s="13">
        <f>'[1]Acquisition &amp; support costs'!BG111</f>
        <v>0</v>
      </c>
      <c r="BG82" s="13">
        <f>'[1]Acquisition &amp; support costs'!BH111</f>
        <v>0</v>
      </c>
      <c r="BH82" s="13">
        <f>'[1]Acquisition &amp; support costs'!BI111</f>
        <v>0</v>
      </c>
      <c r="BI82" s="13">
        <f>'[1]Acquisition &amp; support costs'!BJ111</f>
        <v>0</v>
      </c>
      <c r="BJ82" s="13">
        <f>'[1]Acquisition &amp; support costs'!BK111</f>
        <v>0</v>
      </c>
      <c r="BK82" s="13">
        <f>'[1]Acquisition &amp; support costs'!BL111</f>
        <v>0</v>
      </c>
      <c r="BL82" s="13">
        <f>'[1]Acquisition &amp; support costs'!BM111</f>
        <v>0</v>
      </c>
      <c r="BM82" s="13">
        <f>'[1]Acquisition &amp; support costs'!BN111</f>
        <v>0</v>
      </c>
      <c r="BN82" s="13">
        <f>'[1]Acquisition &amp; support costs'!BO111</f>
        <v>0</v>
      </c>
      <c r="BO82" s="13">
        <f>'[1]Acquisition &amp; support costs'!BP111</f>
        <v>0</v>
      </c>
      <c r="BP82" s="13">
        <f>'[1]Acquisition &amp; support costs'!BQ111</f>
        <v>0</v>
      </c>
      <c r="BQ82" s="13">
        <f>'[1]Acquisition &amp; support costs'!BR111</f>
        <v>0</v>
      </c>
      <c r="BR82" s="13">
        <f>'[1]Acquisition &amp; support costs'!BS111</f>
        <v>0</v>
      </c>
      <c r="BS82" s="13">
        <f>'[1]Acquisition &amp; support costs'!BT111</f>
        <v>0</v>
      </c>
      <c r="BT82" s="13">
        <f>'[1]Acquisition &amp; support costs'!BU111</f>
        <v>0</v>
      </c>
      <c r="BU82" s="13">
        <f>'[1]Acquisition &amp; support costs'!BV111</f>
        <v>0</v>
      </c>
      <c r="BV82" s="13">
        <f>'[1]Acquisition &amp; support costs'!BW111</f>
        <v>0</v>
      </c>
      <c r="BW82" s="13">
        <f>'[1]Acquisition &amp; support costs'!BX111</f>
        <v>0</v>
      </c>
      <c r="BX82" s="13">
        <f>'[1]Acquisition &amp; support costs'!BY111</f>
        <v>0</v>
      </c>
      <c r="BY82" s="13">
        <f>'[1]Acquisition &amp; support costs'!BZ111</f>
        <v>0</v>
      </c>
      <c r="BZ82" s="13">
        <f>'[1]Acquisition &amp; support costs'!CA111</f>
        <v>0</v>
      </c>
      <c r="CA82" s="13">
        <f>'[1]Acquisition &amp; support costs'!CB111</f>
        <v>0</v>
      </c>
      <c r="CB82" s="13">
        <f>'[1]Acquisition &amp; support costs'!CC111</f>
        <v>0</v>
      </c>
      <c r="CC82" s="13">
        <f>'[1]Acquisition &amp; support costs'!CD111</f>
        <v>0</v>
      </c>
      <c r="CD82" s="13">
        <f>'[1]Acquisition &amp; support costs'!CE111</f>
        <v>0</v>
      </c>
      <c r="CE82" s="13">
        <f>'[1]Acquisition &amp; support costs'!CF111</f>
        <v>0</v>
      </c>
      <c r="CF82" s="13">
        <f>'[1]Acquisition &amp; support costs'!CG111</f>
        <v>0</v>
      </c>
      <c r="CG82" s="13">
        <f>'[1]Acquisition &amp; support costs'!CH111</f>
        <v>0</v>
      </c>
      <c r="CH82" s="13">
        <f>'[1]Acquisition &amp; support costs'!CI111</f>
        <v>0</v>
      </c>
      <c r="CI82" s="13">
        <f>'[1]Acquisition &amp; support costs'!CJ111</f>
        <v>0</v>
      </c>
      <c r="CJ82" s="13">
        <f>'[1]Acquisition &amp; support costs'!CK111</f>
        <v>0</v>
      </c>
      <c r="CK82" s="13">
        <f>'[1]Acquisition &amp; support costs'!CL111</f>
        <v>0</v>
      </c>
      <c r="CL82" s="13">
        <f>'[1]Acquisition &amp; support costs'!CM111</f>
        <v>0</v>
      </c>
      <c r="CM82" s="13">
        <f>'[1]Acquisition &amp; support costs'!CN111</f>
        <v>0</v>
      </c>
      <c r="CN82" s="13">
        <f>'[1]Acquisition &amp; support costs'!CO111</f>
        <v>0</v>
      </c>
      <c r="CO82" s="13">
        <f>'[1]Acquisition &amp; support costs'!CP111</f>
        <v>0</v>
      </c>
      <c r="CP82" s="13">
        <f>'[1]Acquisition &amp; support costs'!CQ111</f>
        <v>0</v>
      </c>
      <c r="CQ82" s="13">
        <f>'[1]Acquisition &amp; support costs'!CR111</f>
        <v>0</v>
      </c>
      <c r="CR82" s="13">
        <f>'[1]Acquisition &amp; support costs'!CS111</f>
        <v>0</v>
      </c>
      <c r="CS82" s="13">
        <f>'[1]Acquisition &amp; support costs'!CT111</f>
        <v>0</v>
      </c>
      <c r="CT82">
        <f t="shared" si="43"/>
        <v>0</v>
      </c>
      <c r="CX82" s="13">
        <f t="shared" si="49"/>
        <v>0</v>
      </c>
      <c r="CY82" s="13">
        <f t="shared" si="49"/>
        <v>0</v>
      </c>
      <c r="CZ82" s="13">
        <f t="shared" si="49"/>
        <v>0</v>
      </c>
      <c r="DA82" s="13">
        <f t="shared" si="49"/>
        <v>0</v>
      </c>
      <c r="DB82" s="13">
        <f t="shared" si="49"/>
        <v>0</v>
      </c>
      <c r="DC82" s="13">
        <f t="shared" si="49"/>
        <v>0</v>
      </c>
      <c r="DD82" s="13">
        <f t="shared" si="49"/>
        <v>0</v>
      </c>
      <c r="DE82" s="13">
        <f t="shared" si="49"/>
        <v>0</v>
      </c>
      <c r="DF82" s="13">
        <f t="shared" si="49"/>
        <v>0</v>
      </c>
      <c r="DG82" s="13">
        <f t="shared" si="49"/>
        <v>0</v>
      </c>
      <c r="DH82" s="13">
        <f t="shared" si="49"/>
        <v>0</v>
      </c>
      <c r="DI82" s="13">
        <f t="shared" si="49"/>
        <v>0</v>
      </c>
      <c r="DJ82" s="13">
        <f t="shared" si="49"/>
        <v>0</v>
      </c>
      <c r="DK82" s="13">
        <f t="shared" si="49"/>
        <v>0</v>
      </c>
      <c r="DL82" s="13">
        <f t="shared" ref="DL82:EA113" si="53">($F82+$H82)*AL82</f>
        <v>0</v>
      </c>
      <c r="DM82" s="13">
        <f t="shared" si="47"/>
        <v>0</v>
      </c>
      <c r="DN82" s="13">
        <f t="shared" si="47"/>
        <v>0</v>
      </c>
      <c r="DO82" s="13">
        <f t="shared" si="47"/>
        <v>0</v>
      </c>
      <c r="DP82" s="13">
        <f t="shared" si="47"/>
        <v>204.77</v>
      </c>
      <c r="DQ82" s="13">
        <f t="shared" si="47"/>
        <v>204.77</v>
      </c>
      <c r="DR82" s="13">
        <f t="shared" si="47"/>
        <v>0</v>
      </c>
      <c r="DS82" s="13">
        <f t="shared" si="47"/>
        <v>0</v>
      </c>
      <c r="DT82" s="13">
        <f t="shared" si="47"/>
        <v>0</v>
      </c>
      <c r="DU82" s="13">
        <f t="shared" si="47"/>
        <v>0</v>
      </c>
      <c r="DV82" s="13">
        <f t="shared" si="47"/>
        <v>0</v>
      </c>
      <c r="DW82" s="13">
        <f t="shared" si="47"/>
        <v>0</v>
      </c>
      <c r="DX82" s="13">
        <f t="shared" si="47"/>
        <v>0</v>
      </c>
      <c r="DY82" s="13">
        <f t="shared" si="47"/>
        <v>0</v>
      </c>
      <c r="DZ82" s="13">
        <f t="shared" si="47"/>
        <v>0</v>
      </c>
      <c r="EA82" s="13">
        <f t="shared" si="44"/>
        <v>0</v>
      </c>
      <c r="EB82" s="13">
        <f t="shared" si="44"/>
        <v>0</v>
      </c>
      <c r="EC82" s="13">
        <f t="shared" si="44"/>
        <v>0</v>
      </c>
      <c r="ED82" s="13">
        <f t="shared" si="44"/>
        <v>0</v>
      </c>
      <c r="EE82" s="13">
        <f t="shared" si="44"/>
        <v>0</v>
      </c>
      <c r="EF82" s="13">
        <f t="shared" si="44"/>
        <v>0</v>
      </c>
      <c r="EG82" s="13">
        <f t="shared" si="44"/>
        <v>0</v>
      </c>
      <c r="EH82" s="13">
        <f t="shared" si="44"/>
        <v>0</v>
      </c>
      <c r="EI82" s="13">
        <f t="shared" si="44"/>
        <v>0</v>
      </c>
      <c r="EJ82" s="13">
        <f t="shared" si="44"/>
        <v>0</v>
      </c>
      <c r="EK82" s="13">
        <f t="shared" si="44"/>
        <v>0</v>
      </c>
      <c r="EL82" s="13">
        <f t="shared" si="44"/>
        <v>0</v>
      </c>
      <c r="EM82" s="13">
        <f t="shared" si="44"/>
        <v>0</v>
      </c>
      <c r="EN82" s="13">
        <f t="shared" si="50"/>
        <v>0</v>
      </c>
      <c r="EO82" s="13">
        <f t="shared" si="50"/>
        <v>0</v>
      </c>
      <c r="EP82" s="13">
        <f t="shared" si="50"/>
        <v>0</v>
      </c>
      <c r="EQ82" s="13">
        <f t="shared" si="50"/>
        <v>0</v>
      </c>
      <c r="ER82" s="13">
        <f t="shared" si="50"/>
        <v>0</v>
      </c>
      <c r="ES82" s="13">
        <f t="shared" si="40"/>
        <v>0</v>
      </c>
      <c r="ET82" s="13">
        <f t="shared" si="40"/>
        <v>0</v>
      </c>
      <c r="EU82" s="13">
        <f t="shared" si="40"/>
        <v>0</v>
      </c>
      <c r="EV82" s="13">
        <f t="shared" si="40"/>
        <v>0</v>
      </c>
      <c r="EW82" s="13">
        <f t="shared" si="40"/>
        <v>0</v>
      </c>
      <c r="EX82" s="13">
        <f t="shared" si="40"/>
        <v>0</v>
      </c>
      <c r="EY82" s="13">
        <f t="shared" si="52"/>
        <v>0</v>
      </c>
      <c r="EZ82" s="13">
        <f t="shared" si="52"/>
        <v>0</v>
      </c>
      <c r="FA82" s="13">
        <f t="shared" si="52"/>
        <v>0</v>
      </c>
      <c r="FB82" s="13">
        <f t="shared" si="52"/>
        <v>0</v>
      </c>
      <c r="FC82" s="13">
        <f t="shared" si="52"/>
        <v>0</v>
      </c>
      <c r="FD82" s="13">
        <f t="shared" si="52"/>
        <v>0</v>
      </c>
      <c r="FE82" s="13">
        <f t="shared" si="52"/>
        <v>0</v>
      </c>
      <c r="FF82" s="13">
        <f t="shared" si="52"/>
        <v>0</v>
      </c>
      <c r="FG82" s="13">
        <f t="shared" si="52"/>
        <v>0</v>
      </c>
      <c r="FH82" s="13">
        <f t="shared" si="52"/>
        <v>0</v>
      </c>
      <c r="FI82" s="13">
        <f t="shared" si="52"/>
        <v>0</v>
      </c>
      <c r="FJ82" s="13">
        <f t="shared" si="52"/>
        <v>0</v>
      </c>
      <c r="FK82" s="13">
        <f t="shared" si="52"/>
        <v>0</v>
      </c>
      <c r="FL82" s="13">
        <f t="shared" si="52"/>
        <v>0</v>
      </c>
      <c r="FM82" s="13">
        <f t="shared" si="52"/>
        <v>0</v>
      </c>
      <c r="FN82" s="13">
        <f t="shared" si="52"/>
        <v>0</v>
      </c>
      <c r="FO82" s="13">
        <f t="shared" ref="FO82:FT113" si="54">($F82+$H82)*CO82</f>
        <v>0</v>
      </c>
      <c r="FP82" s="13">
        <f t="shared" si="51"/>
        <v>0</v>
      </c>
      <c r="FQ82" s="13">
        <f t="shared" si="51"/>
        <v>0</v>
      </c>
      <c r="FR82" s="13">
        <f t="shared" si="51"/>
        <v>0</v>
      </c>
      <c r="FS82" s="13">
        <f t="shared" si="51"/>
        <v>0</v>
      </c>
      <c r="FT82" s="13">
        <f t="shared" si="51"/>
        <v>0</v>
      </c>
    </row>
    <row r="83" spans="1:176" ht="15" customHeight="1" x14ac:dyDescent="0.55000000000000004">
      <c r="A83" s="25" t="s">
        <v>153</v>
      </c>
      <c r="C83" s="13">
        <f t="shared" si="42"/>
        <v>0</v>
      </c>
      <c r="D83" s="13">
        <v>175</v>
      </c>
      <c r="E83" s="14">
        <f>[1]Parameters!$E$3</f>
        <v>0.17</v>
      </c>
      <c r="F83" s="13">
        <f t="shared" si="45"/>
        <v>204.75</v>
      </c>
      <c r="G83" s="13">
        <f t="shared" si="46"/>
        <v>0</v>
      </c>
      <c r="H83" s="15">
        <f>[1]Parameters!$N$2</f>
        <v>0.02</v>
      </c>
      <c r="I83" s="25" t="s">
        <v>116</v>
      </c>
      <c r="J83" s="25" t="s">
        <v>141</v>
      </c>
      <c r="K83" s="25" t="s">
        <v>80</v>
      </c>
      <c r="L83" t="s">
        <v>77</v>
      </c>
      <c r="M83" s="11">
        <v>42248</v>
      </c>
      <c r="N83" s="11">
        <f t="shared" si="48"/>
        <v>42430</v>
      </c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>
        <f>'[1]Acquisition &amp; support costs'!AN112</f>
        <v>0</v>
      </c>
      <c r="AN83" s="22">
        <f>'[1]Acquisition &amp; support costs'!AO112</f>
        <v>0</v>
      </c>
      <c r="AO83" s="22">
        <f>'[1]Acquisition &amp; support costs'!AP112</f>
        <v>0</v>
      </c>
      <c r="AP83" s="22"/>
      <c r="AQ83" s="22"/>
      <c r="AR83" s="13">
        <f>'[1]Acquisition &amp; support costs'!AS112</f>
        <v>0</v>
      </c>
      <c r="AS83" s="13">
        <f>'[1]Acquisition &amp; support costs'!AT112</f>
        <v>0</v>
      </c>
      <c r="AT83" s="13">
        <f>'[1]Acquisition &amp; support costs'!AU112</f>
        <v>0</v>
      </c>
      <c r="AU83" s="13">
        <f>'[1]Acquisition &amp; support costs'!AV112</f>
        <v>0</v>
      </c>
      <c r="AV83" s="13">
        <f>'[1]Acquisition &amp; support costs'!AW112</f>
        <v>0</v>
      </c>
      <c r="AW83" s="13">
        <f>'[1]Acquisition &amp; support costs'!AX112</f>
        <v>0</v>
      </c>
      <c r="AX83" s="13">
        <f>'[1]Acquisition &amp; support costs'!AY112</f>
        <v>0</v>
      </c>
      <c r="AY83" s="13">
        <f>'[1]Acquisition &amp; support costs'!AZ112</f>
        <v>0</v>
      </c>
      <c r="AZ83" s="13">
        <f>'[1]Acquisition &amp; support costs'!BA112</f>
        <v>0</v>
      </c>
      <c r="BA83" s="13">
        <f>'[1]Acquisition &amp; support costs'!BB112</f>
        <v>0</v>
      </c>
      <c r="BB83" s="13">
        <f>'[1]Acquisition &amp; support costs'!BC112</f>
        <v>0</v>
      </c>
      <c r="BC83" s="13">
        <f>'[1]Acquisition &amp; support costs'!BD112</f>
        <v>0</v>
      </c>
      <c r="BD83" s="13">
        <f>'[1]Acquisition &amp; support costs'!BE112</f>
        <v>0</v>
      </c>
      <c r="BE83" s="13">
        <f>'[1]Acquisition &amp; support costs'!BF112</f>
        <v>0</v>
      </c>
      <c r="BF83" s="13">
        <f>'[1]Acquisition &amp; support costs'!BG112</f>
        <v>0</v>
      </c>
      <c r="BG83" s="13">
        <f>'[1]Acquisition &amp; support costs'!BH112</f>
        <v>0</v>
      </c>
      <c r="BH83" s="13">
        <f>'[1]Acquisition &amp; support costs'!BI112</f>
        <v>0</v>
      </c>
      <c r="BI83" s="13">
        <f>'[1]Acquisition &amp; support costs'!BJ112</f>
        <v>0</v>
      </c>
      <c r="BJ83" s="13">
        <f>'[1]Acquisition &amp; support costs'!BK112</f>
        <v>0</v>
      </c>
      <c r="BK83" s="13">
        <f>'[1]Acquisition &amp; support costs'!BL112</f>
        <v>0</v>
      </c>
      <c r="BL83" s="13">
        <f>'[1]Acquisition &amp; support costs'!BM112</f>
        <v>0</v>
      </c>
      <c r="BM83" s="13">
        <f>'[1]Acquisition &amp; support costs'!BN112</f>
        <v>0</v>
      </c>
      <c r="BN83" s="13">
        <f>'[1]Acquisition &amp; support costs'!BO112</f>
        <v>0</v>
      </c>
      <c r="BO83" s="13">
        <f>'[1]Acquisition &amp; support costs'!BP112</f>
        <v>0</v>
      </c>
      <c r="BP83" s="13">
        <f>'[1]Acquisition &amp; support costs'!BQ112</f>
        <v>0</v>
      </c>
      <c r="BQ83" s="13">
        <f>'[1]Acquisition &amp; support costs'!BR112</f>
        <v>0</v>
      </c>
      <c r="BR83" s="13">
        <f>'[1]Acquisition &amp; support costs'!BS112</f>
        <v>0</v>
      </c>
      <c r="BS83" s="13">
        <f>'[1]Acquisition &amp; support costs'!BT112</f>
        <v>0</v>
      </c>
      <c r="BT83" s="13">
        <f>'[1]Acquisition &amp; support costs'!BU112</f>
        <v>0</v>
      </c>
      <c r="BU83" s="13">
        <f>'[1]Acquisition &amp; support costs'!BV112</f>
        <v>0</v>
      </c>
      <c r="BV83" s="13">
        <f>'[1]Acquisition &amp; support costs'!BW112</f>
        <v>0</v>
      </c>
      <c r="BW83" s="13">
        <f>'[1]Acquisition &amp; support costs'!BX112</f>
        <v>0</v>
      </c>
      <c r="BX83" s="13">
        <f>'[1]Acquisition &amp; support costs'!BY112</f>
        <v>0</v>
      </c>
      <c r="BY83" s="13">
        <f>'[1]Acquisition &amp; support costs'!BZ112</f>
        <v>0</v>
      </c>
      <c r="BZ83" s="13">
        <f>'[1]Acquisition &amp; support costs'!CA112</f>
        <v>0</v>
      </c>
      <c r="CA83" s="13">
        <f>'[1]Acquisition &amp; support costs'!CB112</f>
        <v>0</v>
      </c>
      <c r="CB83" s="13">
        <f>'[1]Acquisition &amp; support costs'!CC112</f>
        <v>0</v>
      </c>
      <c r="CC83" s="13">
        <f>'[1]Acquisition &amp; support costs'!CD112</f>
        <v>0</v>
      </c>
      <c r="CD83" s="13">
        <f>'[1]Acquisition &amp; support costs'!CE112</f>
        <v>0</v>
      </c>
      <c r="CE83" s="13">
        <f>'[1]Acquisition &amp; support costs'!CF112</f>
        <v>0</v>
      </c>
      <c r="CF83" s="13">
        <f>'[1]Acquisition &amp; support costs'!CG112</f>
        <v>0</v>
      </c>
      <c r="CG83" s="13">
        <f>'[1]Acquisition &amp; support costs'!CH112</f>
        <v>0</v>
      </c>
      <c r="CH83" s="13">
        <f>'[1]Acquisition &amp; support costs'!CI112</f>
        <v>0</v>
      </c>
      <c r="CI83" s="13">
        <f>'[1]Acquisition &amp; support costs'!CJ112</f>
        <v>0</v>
      </c>
      <c r="CJ83" s="13">
        <f>'[1]Acquisition &amp; support costs'!CK112</f>
        <v>0</v>
      </c>
      <c r="CK83" s="13">
        <f>'[1]Acquisition &amp; support costs'!CL112</f>
        <v>0</v>
      </c>
      <c r="CL83" s="13">
        <f>'[1]Acquisition &amp; support costs'!CM112</f>
        <v>0</v>
      </c>
      <c r="CM83" s="13">
        <f>'[1]Acquisition &amp; support costs'!CN112</f>
        <v>0</v>
      </c>
      <c r="CN83" s="13">
        <f>'[1]Acquisition &amp; support costs'!CO112</f>
        <v>0</v>
      </c>
      <c r="CO83" s="13">
        <f>'[1]Acquisition &amp; support costs'!CP112</f>
        <v>0</v>
      </c>
      <c r="CP83" s="13">
        <f>'[1]Acquisition &amp; support costs'!CQ112</f>
        <v>0</v>
      </c>
      <c r="CQ83" s="13">
        <f>'[1]Acquisition &amp; support costs'!CR112</f>
        <v>0</v>
      </c>
      <c r="CR83" s="13">
        <f>'[1]Acquisition &amp; support costs'!CS112</f>
        <v>0</v>
      </c>
      <c r="CS83" s="13">
        <f>'[1]Acquisition &amp; support costs'!CT112</f>
        <v>0</v>
      </c>
      <c r="CT83">
        <f t="shared" si="43"/>
        <v>0</v>
      </c>
      <c r="CX83" s="13">
        <f t="shared" ref="CX83:DK101" si="55">($F83+$H83)*X83</f>
        <v>0</v>
      </c>
      <c r="CY83" s="13">
        <f t="shared" si="55"/>
        <v>0</v>
      </c>
      <c r="CZ83" s="13">
        <f t="shared" si="55"/>
        <v>0</v>
      </c>
      <c r="DA83" s="13">
        <f t="shared" si="55"/>
        <v>0</v>
      </c>
      <c r="DB83" s="13">
        <f t="shared" si="55"/>
        <v>0</v>
      </c>
      <c r="DC83" s="13">
        <f t="shared" si="55"/>
        <v>0</v>
      </c>
      <c r="DD83" s="13">
        <f t="shared" si="55"/>
        <v>0</v>
      </c>
      <c r="DE83" s="13">
        <f t="shared" si="55"/>
        <v>0</v>
      </c>
      <c r="DF83" s="13">
        <f t="shared" si="55"/>
        <v>0</v>
      </c>
      <c r="DG83" s="13">
        <f t="shared" si="55"/>
        <v>0</v>
      </c>
      <c r="DH83" s="13">
        <f t="shared" si="55"/>
        <v>0</v>
      </c>
      <c r="DI83" s="13">
        <f t="shared" si="55"/>
        <v>0</v>
      </c>
      <c r="DJ83" s="13">
        <f t="shared" si="55"/>
        <v>0</v>
      </c>
      <c r="DK83" s="13">
        <f t="shared" si="55"/>
        <v>0</v>
      </c>
      <c r="DL83" s="13">
        <f t="shared" si="53"/>
        <v>0</v>
      </c>
      <c r="DM83" s="13">
        <f t="shared" si="47"/>
        <v>0</v>
      </c>
      <c r="DN83" s="13">
        <f t="shared" si="47"/>
        <v>0</v>
      </c>
      <c r="DO83" s="13">
        <f t="shared" ref="DO83:EB101" si="56">($F83+$H83)*AO83</f>
        <v>0</v>
      </c>
      <c r="DP83" s="13">
        <f t="shared" si="56"/>
        <v>0</v>
      </c>
      <c r="DQ83" s="13">
        <f t="shared" si="56"/>
        <v>0</v>
      </c>
      <c r="DR83" s="13">
        <f t="shared" si="56"/>
        <v>0</v>
      </c>
      <c r="DS83" s="13">
        <f t="shared" si="56"/>
        <v>0</v>
      </c>
      <c r="DT83" s="13">
        <f t="shared" si="56"/>
        <v>0</v>
      </c>
      <c r="DU83" s="13">
        <f t="shared" si="56"/>
        <v>0</v>
      </c>
      <c r="DV83" s="13">
        <f t="shared" si="56"/>
        <v>0</v>
      </c>
      <c r="DW83" s="13">
        <f t="shared" si="56"/>
        <v>0</v>
      </c>
      <c r="DX83" s="13">
        <f t="shared" si="56"/>
        <v>0</v>
      </c>
      <c r="DY83" s="13">
        <f t="shared" si="56"/>
        <v>0</v>
      </c>
      <c r="DZ83" s="13">
        <f t="shared" si="56"/>
        <v>0</v>
      </c>
      <c r="EA83" s="13">
        <f t="shared" si="44"/>
        <v>0</v>
      </c>
      <c r="EB83" s="13">
        <f t="shared" si="44"/>
        <v>0</v>
      </c>
      <c r="EC83" s="13">
        <f t="shared" si="44"/>
        <v>0</v>
      </c>
      <c r="ED83" s="13">
        <f t="shared" si="44"/>
        <v>0</v>
      </c>
      <c r="EE83" s="13">
        <f t="shared" si="44"/>
        <v>0</v>
      </c>
      <c r="EF83" s="13">
        <f t="shared" si="44"/>
        <v>0</v>
      </c>
      <c r="EG83" s="13">
        <f t="shared" si="44"/>
        <v>0</v>
      </c>
      <c r="EH83" s="13">
        <f t="shared" si="44"/>
        <v>0</v>
      </c>
      <c r="EI83" s="13">
        <f t="shared" si="44"/>
        <v>0</v>
      </c>
      <c r="EJ83" s="13">
        <f t="shared" si="44"/>
        <v>0</v>
      </c>
      <c r="EK83" s="13">
        <f t="shared" si="44"/>
        <v>0</v>
      </c>
      <c r="EL83" s="13">
        <f t="shared" si="44"/>
        <v>0</v>
      </c>
      <c r="EM83" s="13">
        <f t="shared" si="44"/>
        <v>0</v>
      </c>
      <c r="EN83" s="13">
        <f t="shared" si="50"/>
        <v>0</v>
      </c>
      <c r="EO83" s="13">
        <f t="shared" si="50"/>
        <v>0</v>
      </c>
      <c r="EP83" s="13">
        <f t="shared" si="50"/>
        <v>0</v>
      </c>
      <c r="EQ83" s="13">
        <f t="shared" si="50"/>
        <v>0</v>
      </c>
      <c r="ER83" s="13">
        <f t="shared" si="50"/>
        <v>0</v>
      </c>
      <c r="ES83" s="13">
        <f t="shared" si="40"/>
        <v>0</v>
      </c>
      <c r="ET83" s="13">
        <f t="shared" si="40"/>
        <v>0</v>
      </c>
      <c r="EU83" s="13">
        <f t="shared" si="40"/>
        <v>0</v>
      </c>
      <c r="EV83" s="13">
        <f t="shared" si="40"/>
        <v>0</v>
      </c>
      <c r="EW83" s="13">
        <f t="shared" si="40"/>
        <v>0</v>
      </c>
      <c r="EX83" s="13">
        <f t="shared" si="40"/>
        <v>0</v>
      </c>
      <c r="EY83" s="13">
        <f t="shared" si="52"/>
        <v>0</v>
      </c>
      <c r="EZ83" s="13">
        <f t="shared" si="52"/>
        <v>0</v>
      </c>
      <c r="FA83" s="13">
        <f t="shared" si="52"/>
        <v>0</v>
      </c>
      <c r="FB83" s="13">
        <f t="shared" si="52"/>
        <v>0</v>
      </c>
      <c r="FC83" s="13">
        <f t="shared" si="52"/>
        <v>0</v>
      </c>
      <c r="FD83" s="13">
        <f t="shared" si="52"/>
        <v>0</v>
      </c>
      <c r="FE83" s="13">
        <f t="shared" si="52"/>
        <v>0</v>
      </c>
      <c r="FF83" s="13">
        <f t="shared" si="52"/>
        <v>0</v>
      </c>
      <c r="FG83" s="13">
        <f t="shared" si="52"/>
        <v>0</v>
      </c>
      <c r="FH83" s="13">
        <f t="shared" si="52"/>
        <v>0</v>
      </c>
      <c r="FI83" s="13">
        <f t="shared" si="52"/>
        <v>0</v>
      </c>
      <c r="FJ83" s="13">
        <f t="shared" si="52"/>
        <v>0</v>
      </c>
      <c r="FK83" s="13">
        <f t="shared" si="52"/>
        <v>0</v>
      </c>
      <c r="FL83" s="13">
        <f t="shared" si="52"/>
        <v>0</v>
      </c>
      <c r="FM83" s="13">
        <f t="shared" si="52"/>
        <v>0</v>
      </c>
      <c r="FN83" s="13">
        <f t="shared" si="52"/>
        <v>0</v>
      </c>
      <c r="FO83" s="13">
        <f t="shared" si="54"/>
        <v>0</v>
      </c>
      <c r="FP83" s="13">
        <f t="shared" si="51"/>
        <v>0</v>
      </c>
      <c r="FQ83" s="13">
        <f t="shared" si="51"/>
        <v>0</v>
      </c>
      <c r="FR83" s="13">
        <f t="shared" si="51"/>
        <v>0</v>
      </c>
      <c r="FS83" s="13">
        <f t="shared" si="51"/>
        <v>0</v>
      </c>
      <c r="FT83" s="13">
        <f t="shared" si="51"/>
        <v>0</v>
      </c>
    </row>
    <row r="84" spans="1:176" ht="15" customHeight="1" x14ac:dyDescent="0.55000000000000004">
      <c r="A84" s="25" t="s">
        <v>154</v>
      </c>
      <c r="C84" s="13">
        <f t="shared" si="42"/>
        <v>11</v>
      </c>
      <c r="D84" s="13">
        <v>750</v>
      </c>
      <c r="E84" s="14">
        <v>0.15</v>
      </c>
      <c r="F84" s="13">
        <f t="shared" si="45"/>
        <v>862.5</v>
      </c>
      <c r="G84" s="13">
        <f t="shared" si="46"/>
        <v>9487.5</v>
      </c>
      <c r="H84" s="15">
        <f>[1]Parameters!$N$2*F84</f>
        <v>17.25</v>
      </c>
      <c r="I84" s="25" t="s">
        <v>116</v>
      </c>
      <c r="J84" s="25" t="s">
        <v>141</v>
      </c>
      <c r="K84" s="25" t="s">
        <v>80</v>
      </c>
      <c r="L84" t="s">
        <v>77</v>
      </c>
      <c r="M84" s="11">
        <v>42248</v>
      </c>
      <c r="N84" s="11">
        <f t="shared" si="48"/>
        <v>42430</v>
      </c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>
        <f>'[1]Acquisition &amp; support costs'!AN193</f>
        <v>0</v>
      </c>
      <c r="AN84" s="22">
        <f>'[1]Acquisition &amp; support costs'!AO193</f>
        <v>0</v>
      </c>
      <c r="AO84" s="22">
        <f>'[1]Acquisition &amp; support costs'!AP193</f>
        <v>0</v>
      </c>
      <c r="AP84" s="22"/>
      <c r="AQ84" s="22"/>
      <c r="AR84" s="13">
        <f>'[1]Acquisition &amp; support costs'!AS193</f>
        <v>1</v>
      </c>
      <c r="AS84" s="13">
        <f>'[1]Acquisition &amp; support costs'!AT193</f>
        <v>1</v>
      </c>
      <c r="AT84" s="13">
        <f>'[1]Acquisition &amp; support costs'!AU193</f>
        <v>2</v>
      </c>
      <c r="AU84" s="13">
        <f>'[1]Acquisition &amp; support costs'!AV193</f>
        <v>2</v>
      </c>
      <c r="AV84" s="13">
        <f>'[1]Acquisition &amp; support costs'!AW193</f>
        <v>2</v>
      </c>
      <c r="AW84" s="13">
        <f>'[1]Acquisition &amp; support costs'!AX193</f>
        <v>2</v>
      </c>
      <c r="AX84" s="13">
        <f>'[1]Acquisition &amp; support costs'!AY193</f>
        <v>2</v>
      </c>
      <c r="AY84" s="13">
        <f>'[1]Acquisition &amp; support costs'!AZ193</f>
        <v>2</v>
      </c>
      <c r="AZ84" s="13">
        <f>'[1]Acquisition &amp; support costs'!BA193</f>
        <v>3</v>
      </c>
      <c r="BA84" s="13">
        <f>'[1]Acquisition &amp; support costs'!BB193</f>
        <v>3</v>
      </c>
      <c r="BB84" s="13">
        <f>'[1]Acquisition &amp; support costs'!BC193</f>
        <v>3</v>
      </c>
      <c r="BC84" s="13">
        <f>'[1]Acquisition &amp; support costs'!BD193</f>
        <v>3</v>
      </c>
      <c r="BD84" s="13">
        <f>'[1]Acquisition &amp; support costs'!BE193</f>
        <v>3</v>
      </c>
      <c r="BE84" s="13">
        <f>'[1]Acquisition &amp; support costs'!BF193</f>
        <v>3</v>
      </c>
      <c r="BF84" s="13">
        <f>'[1]Acquisition &amp; support costs'!BG193</f>
        <v>3</v>
      </c>
      <c r="BG84" s="13">
        <f>'[1]Acquisition &amp; support costs'!BH193</f>
        <v>4</v>
      </c>
      <c r="BH84" s="13">
        <f>'[1]Acquisition &amp; support costs'!BI193</f>
        <v>4</v>
      </c>
      <c r="BI84" s="13">
        <f>'[1]Acquisition &amp; support costs'!BJ193</f>
        <v>4</v>
      </c>
      <c r="BJ84" s="13">
        <f>'[1]Acquisition &amp; support costs'!BK193</f>
        <v>4</v>
      </c>
      <c r="BK84" s="13">
        <f>'[1]Acquisition &amp; support costs'!BL193</f>
        <v>4</v>
      </c>
      <c r="BL84" s="13">
        <f>'[1]Acquisition &amp; support costs'!BM193</f>
        <v>5</v>
      </c>
      <c r="BM84" s="13">
        <f>'[1]Acquisition &amp; support costs'!BN193</f>
        <v>5</v>
      </c>
      <c r="BN84" s="13">
        <f>'[1]Acquisition &amp; support costs'!BO193</f>
        <v>5</v>
      </c>
      <c r="BO84" s="13">
        <f>'[1]Acquisition &amp; support costs'!BP193</f>
        <v>6</v>
      </c>
      <c r="BP84" s="13">
        <f>'[1]Acquisition &amp; support costs'!BQ193</f>
        <v>6</v>
      </c>
      <c r="BQ84" s="13">
        <f>'[1]Acquisition &amp; support costs'!BR193</f>
        <v>6</v>
      </c>
      <c r="BR84" s="13">
        <f>'[1]Acquisition &amp; support costs'!BS193</f>
        <v>6</v>
      </c>
      <c r="BS84" s="13">
        <f>'[1]Acquisition &amp; support costs'!BT193</f>
        <v>7</v>
      </c>
      <c r="BT84" s="13">
        <f>'[1]Acquisition &amp; support costs'!BU193</f>
        <v>7</v>
      </c>
      <c r="BU84" s="13">
        <f>'[1]Acquisition &amp; support costs'!BV193</f>
        <v>7</v>
      </c>
      <c r="BV84" s="13">
        <f>'[1]Acquisition &amp; support costs'!BW193</f>
        <v>8</v>
      </c>
      <c r="BW84" s="13">
        <f>'[1]Acquisition &amp; support costs'!BX193</f>
        <v>8</v>
      </c>
      <c r="BX84" s="13">
        <f>'[1]Acquisition &amp; support costs'!BY193</f>
        <v>8</v>
      </c>
      <c r="BY84" s="13">
        <f>'[1]Acquisition &amp; support costs'!BZ193</f>
        <v>8</v>
      </c>
      <c r="BZ84" s="13">
        <f>'[1]Acquisition &amp; support costs'!CA193</f>
        <v>9</v>
      </c>
      <c r="CA84" s="13">
        <f>'[1]Acquisition &amp; support costs'!CB193</f>
        <v>9</v>
      </c>
      <c r="CB84" s="13">
        <f>'[1]Acquisition &amp; support costs'!CC193</f>
        <v>9</v>
      </c>
      <c r="CC84" s="13">
        <f>'[1]Acquisition &amp; support costs'!CD193</f>
        <v>10</v>
      </c>
      <c r="CD84" s="13">
        <f>'[1]Acquisition &amp; support costs'!CE193</f>
        <v>10</v>
      </c>
      <c r="CE84" s="13">
        <f>'[1]Acquisition &amp; support costs'!CF193</f>
        <v>10</v>
      </c>
      <c r="CF84" s="13">
        <f>'[1]Acquisition &amp; support costs'!CG193</f>
        <v>10</v>
      </c>
      <c r="CG84" s="13">
        <f>'[1]Acquisition &amp; support costs'!CH193</f>
        <v>11</v>
      </c>
      <c r="CH84" s="13">
        <f>'[1]Acquisition &amp; support costs'!CI193</f>
        <v>11</v>
      </c>
      <c r="CI84" s="13">
        <f>'[1]Acquisition &amp; support costs'!CJ193</f>
        <v>11</v>
      </c>
      <c r="CJ84" s="13">
        <f>'[1]Acquisition &amp; support costs'!CK193</f>
        <v>11</v>
      </c>
      <c r="CK84" s="13">
        <f>'[1]Acquisition &amp; support costs'!CL193</f>
        <v>11</v>
      </c>
      <c r="CL84" s="13">
        <f>'[1]Acquisition &amp; support costs'!CM193</f>
        <v>11</v>
      </c>
      <c r="CM84" s="13">
        <f>'[1]Acquisition &amp; support costs'!CN193</f>
        <v>11</v>
      </c>
      <c r="CN84" s="13">
        <f>'[1]Acquisition &amp; support costs'!CO193</f>
        <v>11</v>
      </c>
      <c r="CO84" s="13">
        <f>'[1]Acquisition &amp; support costs'!CP193</f>
        <v>11</v>
      </c>
      <c r="CP84" s="13">
        <f>'[1]Acquisition &amp; support costs'!CQ193</f>
        <v>11</v>
      </c>
      <c r="CQ84" s="13">
        <f>'[1]Acquisition &amp; support costs'!CR193</f>
        <v>11</v>
      </c>
      <c r="CR84" s="13">
        <f>'[1]Acquisition &amp; support costs'!CS193</f>
        <v>11</v>
      </c>
      <c r="CS84" s="13">
        <f>'[1]Acquisition &amp; support costs'!CT193</f>
        <v>11</v>
      </c>
      <c r="CT84">
        <f t="shared" si="43"/>
        <v>11</v>
      </c>
      <c r="CX84" s="13">
        <f t="shared" si="55"/>
        <v>0</v>
      </c>
      <c r="CY84" s="13">
        <f t="shared" si="55"/>
        <v>0</v>
      </c>
      <c r="CZ84" s="13">
        <f t="shared" si="55"/>
        <v>0</v>
      </c>
      <c r="DA84" s="13">
        <f t="shared" si="55"/>
        <v>0</v>
      </c>
      <c r="DB84" s="13">
        <f t="shared" si="55"/>
        <v>0</v>
      </c>
      <c r="DC84" s="13">
        <f t="shared" si="55"/>
        <v>0</v>
      </c>
      <c r="DD84" s="13">
        <f t="shared" si="55"/>
        <v>0</v>
      </c>
      <c r="DE84" s="13">
        <f t="shared" si="55"/>
        <v>0</v>
      </c>
      <c r="DF84" s="13">
        <f t="shared" si="55"/>
        <v>0</v>
      </c>
      <c r="DG84" s="13">
        <f t="shared" si="55"/>
        <v>0</v>
      </c>
      <c r="DH84" s="13">
        <f t="shared" si="55"/>
        <v>0</v>
      </c>
      <c r="DI84" s="13">
        <f t="shared" si="55"/>
        <v>0</v>
      </c>
      <c r="DJ84" s="13">
        <f t="shared" si="55"/>
        <v>0</v>
      </c>
      <c r="DK84" s="13">
        <f t="shared" si="55"/>
        <v>0</v>
      </c>
      <c r="DL84" s="13">
        <f t="shared" si="53"/>
        <v>0</v>
      </c>
      <c r="DM84" s="13">
        <f t="shared" si="53"/>
        <v>0</v>
      </c>
      <c r="DN84" s="13">
        <f t="shared" si="53"/>
        <v>0</v>
      </c>
      <c r="DO84" s="13">
        <f t="shared" si="56"/>
        <v>0</v>
      </c>
      <c r="DP84" s="13">
        <f t="shared" si="56"/>
        <v>0</v>
      </c>
      <c r="DQ84" s="13">
        <f t="shared" si="56"/>
        <v>0</v>
      </c>
      <c r="DR84" s="13">
        <f t="shared" si="56"/>
        <v>879.75</v>
      </c>
      <c r="DS84" s="13">
        <f t="shared" si="56"/>
        <v>879.75</v>
      </c>
      <c r="DT84" s="13">
        <f t="shared" si="56"/>
        <v>1759.5</v>
      </c>
      <c r="DU84" s="13">
        <f t="shared" si="56"/>
        <v>1759.5</v>
      </c>
      <c r="DV84" s="13">
        <f t="shared" si="56"/>
        <v>1759.5</v>
      </c>
      <c r="DW84" s="13">
        <f t="shared" si="56"/>
        <v>1759.5</v>
      </c>
      <c r="DX84" s="13">
        <f t="shared" si="56"/>
        <v>1759.5</v>
      </c>
      <c r="DY84" s="13">
        <f t="shared" si="56"/>
        <v>1759.5</v>
      </c>
      <c r="DZ84" s="13">
        <f t="shared" si="56"/>
        <v>2639.25</v>
      </c>
      <c r="EA84" s="13">
        <f t="shared" si="44"/>
        <v>2639.25</v>
      </c>
      <c r="EB84" s="13">
        <f t="shared" si="44"/>
        <v>2639.25</v>
      </c>
      <c r="EC84" s="13">
        <f t="shared" si="44"/>
        <v>2639.25</v>
      </c>
      <c r="ED84" s="13">
        <f t="shared" si="44"/>
        <v>2639.25</v>
      </c>
      <c r="EE84" s="13">
        <f t="shared" si="44"/>
        <v>2639.25</v>
      </c>
      <c r="EF84" s="13">
        <f t="shared" si="44"/>
        <v>2639.25</v>
      </c>
      <c r="EG84" s="13">
        <f t="shared" si="44"/>
        <v>3519</v>
      </c>
      <c r="EH84" s="13">
        <f t="shared" si="44"/>
        <v>3519</v>
      </c>
      <c r="EI84" s="13">
        <f t="shared" si="44"/>
        <v>3519</v>
      </c>
      <c r="EJ84" s="13">
        <f t="shared" si="44"/>
        <v>3519</v>
      </c>
      <c r="EK84" s="13">
        <f t="shared" si="44"/>
        <v>3519</v>
      </c>
      <c r="EL84" s="13">
        <f t="shared" si="44"/>
        <v>4398.75</v>
      </c>
      <c r="EM84" s="13">
        <f t="shared" si="44"/>
        <v>4398.75</v>
      </c>
      <c r="EN84" s="13">
        <f t="shared" si="50"/>
        <v>4398.75</v>
      </c>
      <c r="EO84" s="13">
        <f t="shared" si="50"/>
        <v>5278.5</v>
      </c>
      <c r="EP84" s="13">
        <f t="shared" si="50"/>
        <v>5278.5</v>
      </c>
      <c r="EQ84" s="13">
        <f t="shared" si="50"/>
        <v>5278.5</v>
      </c>
      <c r="ER84" s="13">
        <f t="shared" si="50"/>
        <v>5278.5</v>
      </c>
      <c r="ES84" s="13">
        <f t="shared" si="40"/>
        <v>6158.25</v>
      </c>
      <c r="ET84" s="13">
        <f t="shared" si="40"/>
        <v>6158.25</v>
      </c>
      <c r="EU84" s="13">
        <f t="shared" si="40"/>
        <v>6158.25</v>
      </c>
      <c r="EV84" s="13">
        <f t="shared" si="40"/>
        <v>7038</v>
      </c>
      <c r="EW84" s="13">
        <f t="shared" si="40"/>
        <v>7038</v>
      </c>
      <c r="EX84" s="13">
        <f t="shared" si="40"/>
        <v>7038</v>
      </c>
      <c r="EY84" s="13">
        <f t="shared" si="52"/>
        <v>7038</v>
      </c>
      <c r="EZ84" s="13">
        <f t="shared" si="52"/>
        <v>7917.75</v>
      </c>
      <c r="FA84" s="13">
        <f t="shared" si="52"/>
        <v>7917.75</v>
      </c>
      <c r="FB84" s="13">
        <f t="shared" si="52"/>
        <v>7917.75</v>
      </c>
      <c r="FC84" s="13">
        <f t="shared" si="52"/>
        <v>8797.5</v>
      </c>
      <c r="FD84" s="13">
        <f t="shared" si="52"/>
        <v>8797.5</v>
      </c>
      <c r="FE84" s="13">
        <f t="shared" si="52"/>
        <v>8797.5</v>
      </c>
      <c r="FF84" s="13">
        <f t="shared" si="52"/>
        <v>8797.5</v>
      </c>
      <c r="FG84" s="13">
        <f t="shared" si="52"/>
        <v>9677.25</v>
      </c>
      <c r="FH84" s="13">
        <f t="shared" si="52"/>
        <v>9677.25</v>
      </c>
      <c r="FI84" s="13">
        <f t="shared" si="52"/>
        <v>9677.25</v>
      </c>
      <c r="FJ84" s="13">
        <f t="shared" si="52"/>
        <v>9677.25</v>
      </c>
      <c r="FK84" s="13">
        <f t="shared" si="52"/>
        <v>9677.25</v>
      </c>
      <c r="FL84" s="13">
        <f t="shared" si="52"/>
        <v>9677.25</v>
      </c>
      <c r="FM84" s="13">
        <f t="shared" si="52"/>
        <v>9677.25</v>
      </c>
      <c r="FN84" s="13">
        <f t="shared" si="52"/>
        <v>9677.25</v>
      </c>
      <c r="FO84" s="13">
        <f t="shared" si="54"/>
        <v>9677.25</v>
      </c>
      <c r="FP84" s="13">
        <f t="shared" si="51"/>
        <v>9677.25</v>
      </c>
      <c r="FQ84" s="13">
        <f t="shared" si="51"/>
        <v>9677.25</v>
      </c>
      <c r="FR84" s="13">
        <f t="shared" si="51"/>
        <v>9677.25</v>
      </c>
      <c r="FS84" s="13">
        <f t="shared" si="51"/>
        <v>9677.25</v>
      </c>
      <c r="FT84" s="13">
        <f t="shared" si="51"/>
        <v>9677.25</v>
      </c>
    </row>
    <row r="85" spans="1:176" ht="15" customHeight="1" x14ac:dyDescent="0.55000000000000004">
      <c r="A85" s="25" t="s">
        <v>155</v>
      </c>
      <c r="C85" s="13">
        <f t="shared" si="42"/>
        <v>0</v>
      </c>
      <c r="D85" s="13">
        <v>175</v>
      </c>
      <c r="E85" s="14">
        <v>0.05</v>
      </c>
      <c r="F85" s="13">
        <f t="shared" si="45"/>
        <v>183.75</v>
      </c>
      <c r="G85" s="13">
        <f t="shared" si="46"/>
        <v>0</v>
      </c>
      <c r="H85" s="15">
        <f>[1]Parameters!$N$2*F85</f>
        <v>3.6750000000000003</v>
      </c>
      <c r="I85" s="25" t="s">
        <v>116</v>
      </c>
      <c r="J85" s="25" t="s">
        <v>141</v>
      </c>
      <c r="K85" s="25" t="s">
        <v>80</v>
      </c>
      <c r="L85" t="s">
        <v>77</v>
      </c>
      <c r="M85" s="11">
        <v>42248</v>
      </c>
      <c r="N85" s="11">
        <f t="shared" si="48"/>
        <v>42430</v>
      </c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>
        <f>'[1]Acquisition &amp; support costs'!AN194</f>
        <v>0</v>
      </c>
      <c r="AN85" s="22">
        <f>'[1]Acquisition &amp; support costs'!AO194</f>
        <v>0</v>
      </c>
      <c r="AO85" s="22">
        <f>'[1]Acquisition &amp; support costs'!AP194</f>
        <v>0</v>
      </c>
      <c r="AP85" s="22"/>
      <c r="AQ85" s="22"/>
      <c r="AR85" s="13">
        <f>'[1]Acquisition &amp; support costs'!AS194</f>
        <v>0</v>
      </c>
      <c r="AS85" s="13">
        <f>'[1]Acquisition &amp; support costs'!AT194</f>
        <v>0</v>
      </c>
      <c r="AT85" s="13">
        <f>'[1]Acquisition &amp; support costs'!AU194</f>
        <v>0</v>
      </c>
      <c r="AU85" s="13">
        <f>'[1]Acquisition &amp; support costs'!AV194</f>
        <v>0</v>
      </c>
      <c r="AV85" s="13">
        <f>'[1]Acquisition &amp; support costs'!AW194</f>
        <v>0</v>
      </c>
      <c r="AW85" s="13">
        <f>'[1]Acquisition &amp; support costs'!AX194</f>
        <v>0</v>
      </c>
      <c r="AX85" s="13">
        <f>'[1]Acquisition &amp; support costs'!AY194</f>
        <v>0</v>
      </c>
      <c r="AY85" s="13">
        <f>'[1]Acquisition &amp; support costs'!AZ194</f>
        <v>0</v>
      </c>
      <c r="AZ85" s="13">
        <f>'[1]Acquisition &amp; support costs'!BA194</f>
        <v>0</v>
      </c>
      <c r="BA85" s="13">
        <f>'[1]Acquisition &amp; support costs'!BB194</f>
        <v>0</v>
      </c>
      <c r="BB85" s="13">
        <f>'[1]Acquisition &amp; support costs'!BC194</f>
        <v>0</v>
      </c>
      <c r="BC85" s="13">
        <f>'[1]Acquisition &amp; support costs'!BD194</f>
        <v>0</v>
      </c>
      <c r="BD85" s="13">
        <f>'[1]Acquisition &amp; support costs'!BE194</f>
        <v>0</v>
      </c>
      <c r="BE85" s="13">
        <f>'[1]Acquisition &amp; support costs'!BF194</f>
        <v>0</v>
      </c>
      <c r="BF85" s="13">
        <f>'[1]Acquisition &amp; support costs'!BG194</f>
        <v>0</v>
      </c>
      <c r="BG85" s="13">
        <f>'[1]Acquisition &amp; support costs'!BH194</f>
        <v>0</v>
      </c>
      <c r="BH85" s="13">
        <f>'[1]Acquisition &amp; support costs'!BI194</f>
        <v>0</v>
      </c>
      <c r="BI85" s="13">
        <f>'[1]Acquisition &amp; support costs'!BJ194</f>
        <v>0</v>
      </c>
      <c r="BJ85" s="13">
        <f>'[1]Acquisition &amp; support costs'!BK194</f>
        <v>0</v>
      </c>
      <c r="BK85" s="13">
        <f>'[1]Acquisition &amp; support costs'!BL194</f>
        <v>0</v>
      </c>
      <c r="BL85" s="13">
        <f>'[1]Acquisition &amp; support costs'!BM194</f>
        <v>0</v>
      </c>
      <c r="BM85" s="13">
        <f>'[1]Acquisition &amp; support costs'!BN194</f>
        <v>0</v>
      </c>
      <c r="BN85" s="13">
        <f>'[1]Acquisition &amp; support costs'!BO194</f>
        <v>0</v>
      </c>
      <c r="BO85" s="13">
        <f>'[1]Acquisition &amp; support costs'!BP194</f>
        <v>0</v>
      </c>
      <c r="BP85" s="13">
        <f>'[1]Acquisition &amp; support costs'!BQ194</f>
        <v>0</v>
      </c>
      <c r="BQ85" s="13">
        <f>'[1]Acquisition &amp; support costs'!BR194</f>
        <v>0</v>
      </c>
      <c r="BR85" s="13">
        <f>'[1]Acquisition &amp; support costs'!BS194</f>
        <v>0</v>
      </c>
      <c r="BS85" s="13">
        <f>'[1]Acquisition &amp; support costs'!BT194</f>
        <v>0</v>
      </c>
      <c r="BT85" s="13">
        <f>'[1]Acquisition &amp; support costs'!BU194</f>
        <v>0</v>
      </c>
      <c r="BU85" s="13">
        <f>'[1]Acquisition &amp; support costs'!BV194</f>
        <v>0</v>
      </c>
      <c r="BV85" s="13">
        <f>'[1]Acquisition &amp; support costs'!BW194</f>
        <v>0</v>
      </c>
      <c r="BW85" s="13">
        <f>'[1]Acquisition &amp; support costs'!BX194</f>
        <v>0</v>
      </c>
      <c r="BX85" s="13">
        <f>'[1]Acquisition &amp; support costs'!BY194</f>
        <v>0</v>
      </c>
      <c r="BY85" s="13">
        <f>'[1]Acquisition &amp; support costs'!BZ194</f>
        <v>0</v>
      </c>
      <c r="BZ85" s="13">
        <f>'[1]Acquisition &amp; support costs'!CA194</f>
        <v>0</v>
      </c>
      <c r="CA85" s="13">
        <f>'[1]Acquisition &amp; support costs'!CB194</f>
        <v>0</v>
      </c>
      <c r="CB85" s="13">
        <f>'[1]Acquisition &amp; support costs'!CC194</f>
        <v>0</v>
      </c>
      <c r="CC85" s="13">
        <f>'[1]Acquisition &amp; support costs'!CD194</f>
        <v>0</v>
      </c>
      <c r="CD85" s="13">
        <f>'[1]Acquisition &amp; support costs'!CE194</f>
        <v>0</v>
      </c>
      <c r="CE85" s="13">
        <f>'[1]Acquisition &amp; support costs'!CF194</f>
        <v>0</v>
      </c>
      <c r="CF85" s="13">
        <f>'[1]Acquisition &amp; support costs'!CG194</f>
        <v>0</v>
      </c>
      <c r="CG85" s="13">
        <f>'[1]Acquisition &amp; support costs'!CH194</f>
        <v>0</v>
      </c>
      <c r="CH85" s="13">
        <f>'[1]Acquisition &amp; support costs'!CI194</f>
        <v>0</v>
      </c>
      <c r="CI85" s="13">
        <f>'[1]Acquisition &amp; support costs'!CJ194</f>
        <v>0</v>
      </c>
      <c r="CJ85" s="13">
        <f>'[1]Acquisition &amp; support costs'!CK194</f>
        <v>0</v>
      </c>
      <c r="CK85" s="13">
        <f>'[1]Acquisition &amp; support costs'!CL194</f>
        <v>0</v>
      </c>
      <c r="CL85" s="13">
        <f>'[1]Acquisition &amp; support costs'!CM194</f>
        <v>0</v>
      </c>
      <c r="CM85" s="13">
        <f>'[1]Acquisition &amp; support costs'!CN194</f>
        <v>0</v>
      </c>
      <c r="CN85" s="13">
        <f>'[1]Acquisition &amp; support costs'!CO194</f>
        <v>0</v>
      </c>
      <c r="CO85" s="13">
        <f>'[1]Acquisition &amp; support costs'!CP194</f>
        <v>0</v>
      </c>
      <c r="CP85" s="13">
        <f>'[1]Acquisition &amp; support costs'!CQ194</f>
        <v>0</v>
      </c>
      <c r="CQ85" s="13">
        <f>'[1]Acquisition &amp; support costs'!CR194</f>
        <v>0</v>
      </c>
      <c r="CR85" s="13">
        <f>'[1]Acquisition &amp; support costs'!CS194</f>
        <v>0</v>
      </c>
      <c r="CS85" s="13">
        <f>'[1]Acquisition &amp; support costs'!CT194</f>
        <v>0</v>
      </c>
      <c r="CT85">
        <f t="shared" si="43"/>
        <v>0</v>
      </c>
      <c r="CX85" s="13">
        <f t="shared" si="55"/>
        <v>0</v>
      </c>
      <c r="CY85" s="13">
        <f t="shared" si="55"/>
        <v>0</v>
      </c>
      <c r="CZ85" s="13">
        <f t="shared" si="55"/>
        <v>0</v>
      </c>
      <c r="DA85" s="13">
        <f t="shared" si="55"/>
        <v>0</v>
      </c>
      <c r="DB85" s="13">
        <f t="shared" si="55"/>
        <v>0</v>
      </c>
      <c r="DC85" s="13">
        <f t="shared" si="55"/>
        <v>0</v>
      </c>
      <c r="DD85" s="13">
        <f t="shared" si="55"/>
        <v>0</v>
      </c>
      <c r="DE85" s="13">
        <f t="shared" si="55"/>
        <v>0</v>
      </c>
      <c r="DF85" s="13">
        <f t="shared" si="55"/>
        <v>0</v>
      </c>
      <c r="DG85" s="13">
        <f t="shared" si="55"/>
        <v>0</v>
      </c>
      <c r="DH85" s="13">
        <f t="shared" si="55"/>
        <v>0</v>
      </c>
      <c r="DI85" s="13">
        <f t="shared" si="55"/>
        <v>0</v>
      </c>
      <c r="DJ85" s="13">
        <f t="shared" si="55"/>
        <v>0</v>
      </c>
      <c r="DK85" s="13">
        <f t="shared" si="55"/>
        <v>0</v>
      </c>
      <c r="DL85" s="13">
        <f t="shared" si="53"/>
        <v>0</v>
      </c>
      <c r="DM85" s="13">
        <f t="shared" si="53"/>
        <v>0</v>
      </c>
      <c r="DN85" s="13">
        <f t="shared" si="53"/>
        <v>0</v>
      </c>
      <c r="DO85" s="13">
        <f t="shared" si="56"/>
        <v>0</v>
      </c>
      <c r="DP85" s="13">
        <f t="shared" si="56"/>
        <v>0</v>
      </c>
      <c r="DQ85" s="13">
        <f t="shared" si="56"/>
        <v>0</v>
      </c>
      <c r="DR85" s="13">
        <f t="shared" si="56"/>
        <v>0</v>
      </c>
      <c r="DS85" s="13">
        <f t="shared" si="56"/>
        <v>0</v>
      </c>
      <c r="DT85" s="13">
        <f t="shared" si="56"/>
        <v>0</v>
      </c>
      <c r="DU85" s="13">
        <f t="shared" si="56"/>
        <v>0</v>
      </c>
      <c r="DV85" s="13">
        <f t="shared" si="56"/>
        <v>0</v>
      </c>
      <c r="DW85" s="13">
        <f t="shared" si="56"/>
        <v>0</v>
      </c>
      <c r="DX85" s="13">
        <f t="shared" si="56"/>
        <v>0</v>
      </c>
      <c r="DY85" s="13">
        <f t="shared" si="56"/>
        <v>0</v>
      </c>
      <c r="DZ85" s="13">
        <f t="shared" si="56"/>
        <v>0</v>
      </c>
      <c r="EA85" s="13">
        <f t="shared" si="44"/>
        <v>0</v>
      </c>
      <c r="EB85" s="13">
        <f t="shared" si="44"/>
        <v>0</v>
      </c>
      <c r="EC85" s="13">
        <f t="shared" si="44"/>
        <v>0</v>
      </c>
      <c r="ED85" s="13">
        <f t="shared" si="44"/>
        <v>0</v>
      </c>
      <c r="EE85" s="13">
        <f t="shared" si="44"/>
        <v>0</v>
      </c>
      <c r="EF85" s="13">
        <f t="shared" si="44"/>
        <v>0</v>
      </c>
      <c r="EG85" s="13">
        <f t="shared" si="44"/>
        <v>0</v>
      </c>
      <c r="EH85" s="13">
        <f t="shared" si="44"/>
        <v>0</v>
      </c>
      <c r="EI85" s="13">
        <f t="shared" si="44"/>
        <v>0</v>
      </c>
      <c r="EJ85" s="13">
        <f t="shared" si="44"/>
        <v>0</v>
      </c>
      <c r="EK85" s="13">
        <f t="shared" si="44"/>
        <v>0</v>
      </c>
      <c r="EL85" s="13">
        <f t="shared" si="44"/>
        <v>0</v>
      </c>
      <c r="EM85" s="13">
        <f t="shared" si="44"/>
        <v>0</v>
      </c>
      <c r="EN85" s="13">
        <f t="shared" si="50"/>
        <v>0</v>
      </c>
      <c r="EO85" s="13">
        <f t="shared" si="50"/>
        <v>0</v>
      </c>
      <c r="EP85" s="13">
        <f t="shared" si="50"/>
        <v>0</v>
      </c>
      <c r="EQ85" s="13">
        <f t="shared" si="50"/>
        <v>0</v>
      </c>
      <c r="ER85" s="13">
        <f t="shared" si="50"/>
        <v>0</v>
      </c>
      <c r="ES85" s="13">
        <f t="shared" si="50"/>
        <v>0</v>
      </c>
      <c r="ET85" s="13">
        <f t="shared" si="50"/>
        <v>0</v>
      </c>
      <c r="EU85" s="13">
        <f t="shared" si="50"/>
        <v>0</v>
      </c>
      <c r="EV85" s="13">
        <f t="shared" si="50"/>
        <v>0</v>
      </c>
      <c r="EW85" s="13">
        <f t="shared" si="50"/>
        <v>0</v>
      </c>
      <c r="EX85" s="13">
        <f t="shared" si="50"/>
        <v>0</v>
      </c>
      <c r="EY85" s="13">
        <f t="shared" si="52"/>
        <v>0</v>
      </c>
      <c r="EZ85" s="13">
        <f t="shared" si="52"/>
        <v>0</v>
      </c>
      <c r="FA85" s="13">
        <f t="shared" si="52"/>
        <v>0</v>
      </c>
      <c r="FB85" s="13">
        <f t="shared" si="52"/>
        <v>0</v>
      </c>
      <c r="FC85" s="13">
        <f t="shared" si="52"/>
        <v>0</v>
      </c>
      <c r="FD85" s="13">
        <f t="shared" si="52"/>
        <v>0</v>
      </c>
      <c r="FE85" s="13">
        <f t="shared" si="52"/>
        <v>0</v>
      </c>
      <c r="FF85" s="13">
        <f t="shared" si="52"/>
        <v>0</v>
      </c>
      <c r="FG85" s="13">
        <f t="shared" si="52"/>
        <v>0</v>
      </c>
      <c r="FH85" s="13">
        <f t="shared" si="52"/>
        <v>0</v>
      </c>
      <c r="FI85" s="13">
        <f t="shared" si="52"/>
        <v>0</v>
      </c>
      <c r="FJ85" s="13">
        <f t="shared" si="52"/>
        <v>0</v>
      </c>
      <c r="FK85" s="13">
        <f t="shared" si="52"/>
        <v>0</v>
      </c>
      <c r="FL85" s="13">
        <f t="shared" si="52"/>
        <v>0</v>
      </c>
      <c r="FM85" s="13">
        <f t="shared" si="52"/>
        <v>0</v>
      </c>
      <c r="FN85" s="13">
        <f t="shared" si="52"/>
        <v>0</v>
      </c>
      <c r="FO85" s="13">
        <f t="shared" si="54"/>
        <v>0</v>
      </c>
      <c r="FP85" s="13">
        <f t="shared" si="51"/>
        <v>0</v>
      </c>
      <c r="FQ85" s="13">
        <f t="shared" si="51"/>
        <v>0</v>
      </c>
      <c r="FR85" s="13">
        <f t="shared" si="51"/>
        <v>0</v>
      </c>
      <c r="FS85" s="13">
        <f t="shared" si="51"/>
        <v>0</v>
      </c>
      <c r="FT85" s="13">
        <f t="shared" si="51"/>
        <v>0</v>
      </c>
    </row>
    <row r="86" spans="1:176" ht="15" customHeight="1" x14ac:dyDescent="0.55000000000000004">
      <c r="A86" s="25" t="s">
        <v>156</v>
      </c>
      <c r="C86" s="13">
        <f>MAX(X86:CH86)</f>
        <v>205</v>
      </c>
      <c r="D86" s="13">
        <v>250</v>
      </c>
      <c r="E86" s="14">
        <v>0.05</v>
      </c>
      <c r="F86" s="13">
        <f>D86+D86*E86</f>
        <v>262.5</v>
      </c>
      <c r="G86" s="13">
        <f>C86*F86</f>
        <v>53812.5</v>
      </c>
      <c r="H86" s="15">
        <f>[1]Parameters!$N$2*F86</f>
        <v>5.25</v>
      </c>
      <c r="I86" s="25" t="s">
        <v>116</v>
      </c>
      <c r="J86" s="25" t="s">
        <v>141</v>
      </c>
      <c r="K86" s="25" t="s">
        <v>80</v>
      </c>
      <c r="L86" t="s">
        <v>77</v>
      </c>
      <c r="M86" s="11">
        <v>42248</v>
      </c>
      <c r="N86" s="11">
        <f t="shared" si="48"/>
        <v>42430</v>
      </c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>
        <f>'[1]Acquisition &amp; support costs'!AN195</f>
        <v>0</v>
      </c>
      <c r="AN86" s="22">
        <f>'[1]Acquisition &amp; support costs'!AO195</f>
        <v>0</v>
      </c>
      <c r="AO86" s="22">
        <f>'[1]Acquisition &amp; support costs'!AP195</f>
        <v>0</v>
      </c>
      <c r="AP86" s="22"/>
      <c r="AQ86" s="22"/>
      <c r="AR86" s="13">
        <f>'[1]Acquisition &amp; support costs'!AS195</f>
        <v>13</v>
      </c>
      <c r="AS86" s="13">
        <f>'[1]Acquisition &amp; support costs'!AT195</f>
        <v>17</v>
      </c>
      <c r="AT86" s="13">
        <f>'[1]Acquisition &amp; support costs'!AU195</f>
        <v>21</v>
      </c>
      <c r="AU86" s="13">
        <f>'[1]Acquisition &amp; support costs'!AV195</f>
        <v>25</v>
      </c>
      <c r="AV86" s="13">
        <f>'[1]Acquisition &amp; support costs'!AW195</f>
        <v>29</v>
      </c>
      <c r="AW86" s="13">
        <f>'[1]Acquisition &amp; support costs'!AX195</f>
        <v>35</v>
      </c>
      <c r="AX86" s="13">
        <f>'[1]Acquisition &amp; support costs'!AY195</f>
        <v>37</v>
      </c>
      <c r="AY86" s="13">
        <f>'[1]Acquisition &amp; support costs'!AZ195</f>
        <v>40</v>
      </c>
      <c r="AZ86" s="13">
        <f>'[1]Acquisition &amp; support costs'!BA195</f>
        <v>43</v>
      </c>
      <c r="BA86" s="13">
        <f>'[1]Acquisition &amp; support costs'!BB195</f>
        <v>46</v>
      </c>
      <c r="BB86" s="13">
        <f>'[1]Acquisition &amp; support costs'!BC195</f>
        <v>49</v>
      </c>
      <c r="BC86" s="13">
        <f>'[1]Acquisition &amp; support costs'!BD195</f>
        <v>52</v>
      </c>
      <c r="BD86" s="13">
        <f>'[1]Acquisition &amp; support costs'!BE195</f>
        <v>54</v>
      </c>
      <c r="BE86" s="13">
        <f>'[1]Acquisition &amp; support costs'!BF195</f>
        <v>57</v>
      </c>
      <c r="BF86" s="13">
        <f>'[1]Acquisition &amp; support costs'!BG195</f>
        <v>60</v>
      </c>
      <c r="BG86" s="13">
        <f>'[1]Acquisition &amp; support costs'!BH195</f>
        <v>63</v>
      </c>
      <c r="BH86" s="13">
        <f>'[1]Acquisition &amp; support costs'!BI195</f>
        <v>66</v>
      </c>
      <c r="BI86" s="13">
        <f>'[1]Acquisition &amp; support costs'!BJ195</f>
        <v>69</v>
      </c>
      <c r="BJ86" s="13">
        <f>'[1]Acquisition &amp; support costs'!BK195</f>
        <v>74</v>
      </c>
      <c r="BK86" s="13">
        <f>'[1]Acquisition &amp; support costs'!BL195</f>
        <v>80</v>
      </c>
      <c r="BL86" s="13">
        <f>'[1]Acquisition &amp; support costs'!BM195</f>
        <v>86</v>
      </c>
      <c r="BM86" s="13">
        <f>'[1]Acquisition &amp; support costs'!BN195</f>
        <v>91</v>
      </c>
      <c r="BN86" s="13">
        <f>'[1]Acquisition &amp; support costs'!BO195</f>
        <v>97</v>
      </c>
      <c r="BO86" s="13">
        <f>'[1]Acquisition &amp; support costs'!BP195</f>
        <v>103</v>
      </c>
      <c r="BP86" s="13">
        <f>'[1]Acquisition &amp; support costs'!BQ195</f>
        <v>108</v>
      </c>
      <c r="BQ86" s="13">
        <f>'[1]Acquisition &amp; support costs'!BR195</f>
        <v>114</v>
      </c>
      <c r="BR86" s="13">
        <f>'[1]Acquisition &amp; support costs'!BS195</f>
        <v>120</v>
      </c>
      <c r="BS86" s="13">
        <f>'[1]Acquisition &amp; support costs'!BT195</f>
        <v>125</v>
      </c>
      <c r="BT86" s="13">
        <f>'[1]Acquisition &amp; support costs'!BU195</f>
        <v>131</v>
      </c>
      <c r="BU86" s="13">
        <f>'[1]Acquisition &amp; support costs'!BV195</f>
        <v>137</v>
      </c>
      <c r="BV86" s="13">
        <f>'[1]Acquisition &amp; support costs'!BW195</f>
        <v>142</v>
      </c>
      <c r="BW86" s="13">
        <f>'[1]Acquisition &amp; support costs'!BX195</f>
        <v>148</v>
      </c>
      <c r="BX86" s="13">
        <f>'[1]Acquisition &amp; support costs'!BY195</f>
        <v>154</v>
      </c>
      <c r="BY86" s="13">
        <f>'[1]Acquisition &amp; support costs'!BZ195</f>
        <v>159</v>
      </c>
      <c r="BZ86" s="13">
        <f>'[1]Acquisition &amp; support costs'!CA195</f>
        <v>165</v>
      </c>
      <c r="CA86" s="13">
        <f>'[1]Acquisition &amp; support costs'!CB195</f>
        <v>171</v>
      </c>
      <c r="CB86" s="13">
        <f>'[1]Acquisition &amp; support costs'!CC195</f>
        <v>176</v>
      </c>
      <c r="CC86" s="13">
        <f>'[1]Acquisition &amp; support costs'!CD195</f>
        <v>182</v>
      </c>
      <c r="CD86" s="13">
        <f>'[1]Acquisition &amp; support costs'!CE195</f>
        <v>188</v>
      </c>
      <c r="CE86" s="13">
        <f>'[1]Acquisition &amp; support costs'!CF195</f>
        <v>193</v>
      </c>
      <c r="CF86" s="13">
        <f>'[1]Acquisition &amp; support costs'!CG195</f>
        <v>199</v>
      </c>
      <c r="CG86" s="13">
        <f>'[1]Acquisition &amp; support costs'!CH195</f>
        <v>205</v>
      </c>
      <c r="CH86" s="13">
        <f>'[1]Acquisition &amp; support costs'!CI195</f>
        <v>205</v>
      </c>
      <c r="CI86" s="13">
        <f>'[1]Acquisition &amp; support costs'!CJ195</f>
        <v>205</v>
      </c>
      <c r="CJ86" s="13">
        <f>'[1]Acquisition &amp; support costs'!CK195</f>
        <v>205</v>
      </c>
      <c r="CK86" s="13">
        <f>'[1]Acquisition &amp; support costs'!CL195</f>
        <v>205</v>
      </c>
      <c r="CL86" s="13">
        <f>'[1]Acquisition &amp; support costs'!CM195</f>
        <v>205</v>
      </c>
      <c r="CM86" s="13">
        <f>'[1]Acquisition &amp; support costs'!CN195</f>
        <v>205</v>
      </c>
      <c r="CN86" s="13">
        <f>'[1]Acquisition &amp; support costs'!CO195</f>
        <v>205</v>
      </c>
      <c r="CO86" s="13">
        <f>'[1]Acquisition &amp; support costs'!CP195</f>
        <v>205</v>
      </c>
      <c r="CP86" s="13">
        <f>'[1]Acquisition &amp; support costs'!CQ195</f>
        <v>205</v>
      </c>
      <c r="CQ86" s="13">
        <f>'[1]Acquisition &amp; support costs'!CR195</f>
        <v>205</v>
      </c>
      <c r="CR86" s="13">
        <f>'[1]Acquisition &amp; support costs'!CS195</f>
        <v>205</v>
      </c>
      <c r="CS86" s="13">
        <f>'[1]Acquisition &amp; support costs'!CT195</f>
        <v>205</v>
      </c>
      <c r="CT86">
        <f>CS86</f>
        <v>205</v>
      </c>
      <c r="CX86" s="13">
        <f t="shared" si="55"/>
        <v>0</v>
      </c>
      <c r="CY86" s="13">
        <f t="shared" si="55"/>
        <v>0</v>
      </c>
      <c r="CZ86" s="13">
        <f t="shared" si="55"/>
        <v>0</v>
      </c>
      <c r="DA86" s="13">
        <f t="shared" si="55"/>
        <v>0</v>
      </c>
      <c r="DB86" s="13">
        <f t="shared" si="55"/>
        <v>0</v>
      </c>
      <c r="DC86" s="13">
        <f t="shared" si="55"/>
        <v>0</v>
      </c>
      <c r="DD86" s="13">
        <f t="shared" si="55"/>
        <v>0</v>
      </c>
      <c r="DE86" s="13">
        <f t="shared" si="55"/>
        <v>0</v>
      </c>
      <c r="DF86" s="13">
        <f t="shared" si="55"/>
        <v>0</v>
      </c>
      <c r="DG86" s="13">
        <f t="shared" si="55"/>
        <v>0</v>
      </c>
      <c r="DH86" s="13">
        <f t="shared" si="55"/>
        <v>0</v>
      </c>
      <c r="DI86" s="13">
        <f t="shared" si="55"/>
        <v>0</v>
      </c>
      <c r="DJ86" s="13">
        <f t="shared" si="55"/>
        <v>0</v>
      </c>
      <c r="DK86" s="13">
        <f t="shared" si="55"/>
        <v>0</v>
      </c>
      <c r="DL86" s="13">
        <f t="shared" si="53"/>
        <v>0</v>
      </c>
      <c r="DM86" s="13">
        <f t="shared" si="53"/>
        <v>0</v>
      </c>
      <c r="DN86" s="13">
        <f t="shared" si="53"/>
        <v>0</v>
      </c>
      <c r="DO86" s="13">
        <f t="shared" si="56"/>
        <v>0</v>
      </c>
      <c r="DP86" s="13">
        <f t="shared" si="56"/>
        <v>0</v>
      </c>
      <c r="DQ86" s="13">
        <f t="shared" si="56"/>
        <v>0</v>
      </c>
      <c r="DR86" s="13">
        <f t="shared" si="56"/>
        <v>3480.75</v>
      </c>
      <c r="DS86" s="13">
        <f t="shared" si="56"/>
        <v>4551.75</v>
      </c>
      <c r="DT86" s="13">
        <f t="shared" si="56"/>
        <v>5622.75</v>
      </c>
      <c r="DU86" s="13">
        <f t="shared" si="56"/>
        <v>6693.75</v>
      </c>
      <c r="DV86" s="13">
        <f t="shared" si="56"/>
        <v>7764.75</v>
      </c>
      <c r="DW86" s="13">
        <f t="shared" si="56"/>
        <v>9371.25</v>
      </c>
      <c r="DX86" s="13">
        <f t="shared" si="56"/>
        <v>9906.75</v>
      </c>
      <c r="DY86" s="13">
        <f t="shared" si="56"/>
        <v>10710</v>
      </c>
      <c r="DZ86" s="13">
        <f t="shared" si="56"/>
        <v>11513.25</v>
      </c>
      <c r="EA86" s="13">
        <f t="shared" si="44"/>
        <v>12316.5</v>
      </c>
      <c r="EB86" s="13">
        <f t="shared" si="44"/>
        <v>13119.75</v>
      </c>
      <c r="EC86" s="13">
        <f t="shared" si="44"/>
        <v>13923</v>
      </c>
      <c r="ED86" s="13">
        <f t="shared" si="44"/>
        <v>14458.5</v>
      </c>
      <c r="EE86" s="13">
        <f t="shared" si="44"/>
        <v>15261.75</v>
      </c>
      <c r="EF86" s="13">
        <f t="shared" si="44"/>
        <v>16065</v>
      </c>
      <c r="EG86" s="13">
        <f t="shared" si="44"/>
        <v>16868.25</v>
      </c>
      <c r="EH86" s="13">
        <f t="shared" si="44"/>
        <v>17671.5</v>
      </c>
      <c r="EI86" s="13">
        <f t="shared" si="44"/>
        <v>18474.75</v>
      </c>
      <c r="EJ86" s="13">
        <f t="shared" si="44"/>
        <v>19813.5</v>
      </c>
      <c r="EK86" s="13">
        <f t="shared" si="44"/>
        <v>21420</v>
      </c>
      <c r="EL86" s="13">
        <f t="shared" si="44"/>
        <v>23026.5</v>
      </c>
      <c r="EM86" s="13">
        <f t="shared" si="44"/>
        <v>24365.25</v>
      </c>
      <c r="EN86" s="13">
        <f t="shared" si="50"/>
        <v>25971.75</v>
      </c>
      <c r="EO86" s="13">
        <f t="shared" si="50"/>
        <v>27578.25</v>
      </c>
      <c r="EP86" s="13">
        <f t="shared" si="50"/>
        <v>28917</v>
      </c>
      <c r="EQ86" s="13">
        <f t="shared" si="50"/>
        <v>30523.5</v>
      </c>
      <c r="ER86" s="13">
        <f t="shared" si="50"/>
        <v>32130</v>
      </c>
      <c r="ES86" s="13">
        <f t="shared" si="50"/>
        <v>33468.75</v>
      </c>
      <c r="ET86" s="13">
        <f t="shared" si="50"/>
        <v>35075.25</v>
      </c>
      <c r="EU86" s="13">
        <f t="shared" si="50"/>
        <v>36681.75</v>
      </c>
      <c r="EV86" s="13">
        <f t="shared" si="50"/>
        <v>38020.5</v>
      </c>
      <c r="EW86" s="13">
        <f t="shared" si="50"/>
        <v>39627</v>
      </c>
      <c r="EX86" s="13">
        <f t="shared" si="50"/>
        <v>41233.5</v>
      </c>
      <c r="EY86" s="13">
        <f t="shared" si="52"/>
        <v>42572.25</v>
      </c>
      <c r="EZ86" s="13">
        <f t="shared" si="52"/>
        <v>44178.75</v>
      </c>
      <c r="FA86" s="13">
        <f t="shared" si="52"/>
        <v>45785.25</v>
      </c>
      <c r="FB86" s="13">
        <f t="shared" si="52"/>
        <v>47124</v>
      </c>
      <c r="FC86" s="13">
        <f t="shared" si="52"/>
        <v>48730.5</v>
      </c>
      <c r="FD86" s="13">
        <f t="shared" si="52"/>
        <v>50337</v>
      </c>
      <c r="FE86" s="13">
        <f t="shared" si="52"/>
        <v>51675.75</v>
      </c>
      <c r="FF86" s="13">
        <f t="shared" si="52"/>
        <v>53282.25</v>
      </c>
      <c r="FG86" s="13">
        <f t="shared" si="52"/>
        <v>54888.75</v>
      </c>
      <c r="FH86" s="13">
        <f t="shared" si="52"/>
        <v>54888.75</v>
      </c>
      <c r="FI86" s="13">
        <f t="shared" si="52"/>
        <v>54888.75</v>
      </c>
      <c r="FJ86" s="13">
        <f t="shared" si="52"/>
        <v>54888.75</v>
      </c>
      <c r="FK86" s="13">
        <f t="shared" si="52"/>
        <v>54888.75</v>
      </c>
      <c r="FL86" s="13">
        <f t="shared" si="52"/>
        <v>54888.75</v>
      </c>
      <c r="FM86" s="13">
        <f t="shared" si="52"/>
        <v>54888.75</v>
      </c>
      <c r="FN86" s="13">
        <f t="shared" si="52"/>
        <v>54888.75</v>
      </c>
      <c r="FO86" s="13">
        <f t="shared" si="54"/>
        <v>54888.75</v>
      </c>
      <c r="FP86" s="13">
        <f t="shared" si="51"/>
        <v>54888.75</v>
      </c>
      <c r="FQ86" s="13">
        <f t="shared" si="51"/>
        <v>54888.75</v>
      </c>
      <c r="FR86" s="13">
        <f t="shared" si="51"/>
        <v>54888.75</v>
      </c>
      <c r="FS86" s="13">
        <f t="shared" si="51"/>
        <v>54888.75</v>
      </c>
      <c r="FT86" s="13">
        <f t="shared" si="51"/>
        <v>54888.75</v>
      </c>
    </row>
    <row r="87" spans="1:176" ht="15" customHeight="1" x14ac:dyDescent="0.55000000000000004">
      <c r="A87" s="25" t="s">
        <v>157</v>
      </c>
      <c r="C87" s="13">
        <f>MAX(X87:CH87)</f>
        <v>81</v>
      </c>
      <c r="D87" s="13">
        <v>175</v>
      </c>
      <c r="E87" s="14">
        <v>0.05</v>
      </c>
      <c r="F87" s="13">
        <f>D87+D87*E87</f>
        <v>183.75</v>
      </c>
      <c r="G87" s="13">
        <f>C87*F87</f>
        <v>14883.75</v>
      </c>
      <c r="H87" s="15">
        <f>[1]Parameters!$N$2*F87</f>
        <v>3.6750000000000003</v>
      </c>
      <c r="I87" s="25" t="s">
        <v>116</v>
      </c>
      <c r="J87" s="25" t="s">
        <v>158</v>
      </c>
      <c r="K87" s="25" t="s">
        <v>80</v>
      </c>
      <c r="L87" t="s">
        <v>77</v>
      </c>
      <c r="M87" s="11">
        <v>42248</v>
      </c>
      <c r="N87" s="11">
        <f t="shared" si="48"/>
        <v>42430</v>
      </c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>
        <f>'[1]Acquisition &amp; support costs'!AN196</f>
        <v>0</v>
      </c>
      <c r="AN87" s="22">
        <f>'[1]Acquisition &amp; support costs'!AO196</f>
        <v>0</v>
      </c>
      <c r="AO87" s="22">
        <f>'[1]Acquisition &amp; support costs'!AP196</f>
        <v>0</v>
      </c>
      <c r="AP87" s="22"/>
      <c r="AQ87" s="22"/>
      <c r="AR87" s="13">
        <f>'[1]Acquisition &amp; support costs'!AS196</f>
        <v>5</v>
      </c>
      <c r="AS87" s="13">
        <f>'[1]Acquisition &amp; support costs'!AT196</f>
        <v>7</v>
      </c>
      <c r="AT87" s="13">
        <f>'[1]Acquisition &amp; support costs'!AU196</f>
        <v>9</v>
      </c>
      <c r="AU87" s="13">
        <f>'[1]Acquisition &amp; support costs'!AV196</f>
        <v>10</v>
      </c>
      <c r="AV87" s="13">
        <f>'[1]Acquisition &amp; support costs'!AW196</f>
        <v>12</v>
      </c>
      <c r="AW87" s="13">
        <f>'[1]Acquisition &amp; support costs'!AX196</f>
        <v>14</v>
      </c>
      <c r="AX87" s="13">
        <f>'[1]Acquisition &amp; support costs'!AY196</f>
        <v>15</v>
      </c>
      <c r="AY87" s="13">
        <f>'[1]Acquisition &amp; support costs'!AZ196</f>
        <v>16</v>
      </c>
      <c r="AZ87" s="13">
        <f>'[1]Acquisition &amp; support costs'!BA196</f>
        <v>17</v>
      </c>
      <c r="BA87" s="13">
        <f>'[1]Acquisition &amp; support costs'!BB196</f>
        <v>18</v>
      </c>
      <c r="BB87" s="13">
        <f>'[1]Acquisition &amp; support costs'!BC196</f>
        <v>19</v>
      </c>
      <c r="BC87" s="13">
        <f>'[1]Acquisition &amp; support costs'!BD196</f>
        <v>21</v>
      </c>
      <c r="BD87" s="13">
        <f>'[1]Acquisition &amp; support costs'!BE196</f>
        <v>22</v>
      </c>
      <c r="BE87" s="13">
        <f>'[1]Acquisition &amp; support costs'!BF196</f>
        <v>23</v>
      </c>
      <c r="BF87" s="13">
        <f>'[1]Acquisition &amp; support costs'!BG196</f>
        <v>24</v>
      </c>
      <c r="BG87" s="13">
        <f>'[1]Acquisition &amp; support costs'!BH196</f>
        <v>25</v>
      </c>
      <c r="BH87" s="13">
        <f>'[1]Acquisition &amp; support costs'!BI196</f>
        <v>26</v>
      </c>
      <c r="BI87" s="13">
        <f>'[1]Acquisition &amp; support costs'!BJ196</f>
        <v>27</v>
      </c>
      <c r="BJ87" s="13">
        <f>'[1]Acquisition &amp; support costs'!BK196</f>
        <v>29</v>
      </c>
      <c r="BK87" s="13">
        <f>'[1]Acquisition &amp; support costs'!BL196</f>
        <v>32</v>
      </c>
      <c r="BL87" s="13">
        <f>'[1]Acquisition &amp; support costs'!BM196</f>
        <v>34</v>
      </c>
      <c r="BM87" s="13">
        <f>'[1]Acquisition &amp; support costs'!BN196</f>
        <v>36</v>
      </c>
      <c r="BN87" s="13">
        <f>'[1]Acquisition &amp; support costs'!BO196</f>
        <v>38</v>
      </c>
      <c r="BO87" s="13">
        <f>'[1]Acquisition &amp; support costs'!BP196</f>
        <v>41</v>
      </c>
      <c r="BP87" s="13">
        <f>'[1]Acquisition &amp; support costs'!BQ196</f>
        <v>43</v>
      </c>
      <c r="BQ87" s="13">
        <f>'[1]Acquisition &amp; support costs'!BR196</f>
        <v>45</v>
      </c>
      <c r="BR87" s="13">
        <f>'[1]Acquisition &amp; support costs'!BS196</f>
        <v>47</v>
      </c>
      <c r="BS87" s="13">
        <f>'[1]Acquisition &amp; support costs'!BT196</f>
        <v>50</v>
      </c>
      <c r="BT87" s="13">
        <f>'[1]Acquisition &amp; support costs'!BU196</f>
        <v>52</v>
      </c>
      <c r="BU87" s="13">
        <f>'[1]Acquisition &amp; support costs'!BV196</f>
        <v>54</v>
      </c>
      <c r="BV87" s="13">
        <f>'[1]Acquisition &amp; support costs'!BW196</f>
        <v>56</v>
      </c>
      <c r="BW87" s="13">
        <f>'[1]Acquisition &amp; support costs'!BX196</f>
        <v>58</v>
      </c>
      <c r="BX87" s="13">
        <f>'[1]Acquisition &amp; support costs'!BY196</f>
        <v>61</v>
      </c>
      <c r="BY87" s="13">
        <f>'[1]Acquisition &amp; support costs'!BZ196</f>
        <v>63</v>
      </c>
      <c r="BZ87" s="13">
        <f>'[1]Acquisition &amp; support costs'!CA196</f>
        <v>65</v>
      </c>
      <c r="CA87" s="13">
        <f>'[1]Acquisition &amp; support costs'!CB196</f>
        <v>67</v>
      </c>
      <c r="CB87" s="13">
        <f>'[1]Acquisition &amp; support costs'!CC196</f>
        <v>70</v>
      </c>
      <c r="CC87" s="13">
        <f>'[1]Acquisition &amp; support costs'!CD196</f>
        <v>72</v>
      </c>
      <c r="CD87" s="13">
        <f>'[1]Acquisition &amp; support costs'!CE196</f>
        <v>74</v>
      </c>
      <c r="CE87" s="13">
        <f>'[1]Acquisition &amp; support costs'!CF196</f>
        <v>76</v>
      </c>
      <c r="CF87" s="13">
        <f>'[1]Acquisition &amp; support costs'!CG196</f>
        <v>79</v>
      </c>
      <c r="CG87" s="13">
        <f>'[1]Acquisition &amp; support costs'!CH196</f>
        <v>81</v>
      </c>
      <c r="CH87" s="13">
        <f>'[1]Acquisition &amp; support costs'!CI196</f>
        <v>81</v>
      </c>
      <c r="CI87" s="13">
        <f>'[1]Acquisition &amp; support costs'!CJ196</f>
        <v>81</v>
      </c>
      <c r="CJ87" s="13">
        <f>'[1]Acquisition &amp; support costs'!CK196</f>
        <v>81</v>
      </c>
      <c r="CK87" s="13">
        <f>'[1]Acquisition &amp; support costs'!CL196</f>
        <v>81</v>
      </c>
      <c r="CL87" s="13">
        <f>'[1]Acquisition &amp; support costs'!CM196</f>
        <v>81</v>
      </c>
      <c r="CM87" s="13">
        <f>'[1]Acquisition &amp; support costs'!CN196</f>
        <v>81</v>
      </c>
      <c r="CN87" s="13">
        <f>'[1]Acquisition &amp; support costs'!CO196</f>
        <v>81</v>
      </c>
      <c r="CO87" s="13">
        <f>'[1]Acquisition &amp; support costs'!CP196</f>
        <v>81</v>
      </c>
      <c r="CP87" s="13">
        <f>'[1]Acquisition &amp; support costs'!CQ196</f>
        <v>81</v>
      </c>
      <c r="CQ87" s="13">
        <f>'[1]Acquisition &amp; support costs'!CR196</f>
        <v>81</v>
      </c>
      <c r="CR87" s="13">
        <f>'[1]Acquisition &amp; support costs'!CS196</f>
        <v>81</v>
      </c>
      <c r="CS87" s="13">
        <f>'[1]Acquisition &amp; support costs'!CT196</f>
        <v>81</v>
      </c>
      <c r="CT87">
        <f>CS87</f>
        <v>81</v>
      </c>
      <c r="CX87" s="13">
        <f t="shared" si="55"/>
        <v>0</v>
      </c>
      <c r="CY87" s="13">
        <f t="shared" si="55"/>
        <v>0</v>
      </c>
      <c r="CZ87" s="13">
        <f t="shared" si="55"/>
        <v>0</v>
      </c>
      <c r="DA87" s="13">
        <f t="shared" si="55"/>
        <v>0</v>
      </c>
      <c r="DB87" s="13">
        <f t="shared" si="55"/>
        <v>0</v>
      </c>
      <c r="DC87" s="13">
        <f t="shared" si="55"/>
        <v>0</v>
      </c>
      <c r="DD87" s="13">
        <f t="shared" si="55"/>
        <v>0</v>
      </c>
      <c r="DE87" s="13">
        <f t="shared" si="55"/>
        <v>0</v>
      </c>
      <c r="DF87" s="13">
        <f t="shared" si="55"/>
        <v>0</v>
      </c>
      <c r="DG87" s="13">
        <f t="shared" si="55"/>
        <v>0</v>
      </c>
      <c r="DH87" s="13">
        <f t="shared" si="55"/>
        <v>0</v>
      </c>
      <c r="DI87" s="13">
        <f t="shared" si="55"/>
        <v>0</v>
      </c>
      <c r="DJ87" s="13">
        <f t="shared" si="55"/>
        <v>0</v>
      </c>
      <c r="DK87" s="13">
        <f t="shared" si="55"/>
        <v>0</v>
      </c>
      <c r="DL87" s="13">
        <f t="shared" si="53"/>
        <v>0</v>
      </c>
      <c r="DM87" s="13">
        <f t="shared" si="53"/>
        <v>0</v>
      </c>
      <c r="DN87" s="13">
        <f t="shared" si="53"/>
        <v>0</v>
      </c>
      <c r="DO87" s="13">
        <f t="shared" si="56"/>
        <v>0</v>
      </c>
      <c r="DP87" s="13">
        <f t="shared" si="56"/>
        <v>0</v>
      </c>
      <c r="DQ87" s="13">
        <f t="shared" si="56"/>
        <v>0</v>
      </c>
      <c r="DR87" s="13">
        <f t="shared" si="56"/>
        <v>937.125</v>
      </c>
      <c r="DS87" s="13">
        <f t="shared" si="56"/>
        <v>1311.9750000000001</v>
      </c>
      <c r="DT87" s="13">
        <f t="shared" si="56"/>
        <v>1686.825</v>
      </c>
      <c r="DU87" s="13">
        <f t="shared" si="56"/>
        <v>1874.25</v>
      </c>
      <c r="DV87" s="13">
        <f t="shared" si="56"/>
        <v>2249.1000000000004</v>
      </c>
      <c r="DW87" s="13">
        <f t="shared" si="56"/>
        <v>2623.9500000000003</v>
      </c>
      <c r="DX87" s="13">
        <f t="shared" si="56"/>
        <v>2811.375</v>
      </c>
      <c r="DY87" s="13">
        <f t="shared" si="56"/>
        <v>2998.8</v>
      </c>
      <c r="DZ87" s="13">
        <f t="shared" si="56"/>
        <v>3186.2250000000004</v>
      </c>
      <c r="EA87" s="13">
        <f t="shared" si="44"/>
        <v>3373.65</v>
      </c>
      <c r="EB87" s="13">
        <f t="shared" si="44"/>
        <v>3561.0750000000003</v>
      </c>
      <c r="EC87" s="13">
        <f t="shared" ref="EC87:ER106" si="57">($F87+$H87)*BC87</f>
        <v>3935.9250000000002</v>
      </c>
      <c r="ED87" s="13">
        <f t="shared" si="57"/>
        <v>4123.3500000000004</v>
      </c>
      <c r="EE87" s="13">
        <f t="shared" si="57"/>
        <v>4310.7750000000005</v>
      </c>
      <c r="EF87" s="13">
        <f t="shared" si="57"/>
        <v>4498.2000000000007</v>
      </c>
      <c r="EG87" s="13">
        <f t="shared" si="57"/>
        <v>4685.625</v>
      </c>
      <c r="EH87" s="13">
        <f t="shared" si="57"/>
        <v>4873.05</v>
      </c>
      <c r="EI87" s="13">
        <f t="shared" si="57"/>
        <v>5060.4750000000004</v>
      </c>
      <c r="EJ87" s="13">
        <f t="shared" si="57"/>
        <v>5435.3250000000007</v>
      </c>
      <c r="EK87" s="13">
        <f t="shared" si="57"/>
        <v>5997.6</v>
      </c>
      <c r="EL87" s="13">
        <f t="shared" si="57"/>
        <v>6372.4500000000007</v>
      </c>
      <c r="EM87" s="13">
        <f t="shared" si="57"/>
        <v>6747.3</v>
      </c>
      <c r="EN87" s="13">
        <f t="shared" si="50"/>
        <v>7122.1500000000005</v>
      </c>
      <c r="EO87" s="13">
        <f t="shared" si="50"/>
        <v>7684.4250000000002</v>
      </c>
      <c r="EP87" s="13">
        <f t="shared" si="50"/>
        <v>8059.2750000000005</v>
      </c>
      <c r="EQ87" s="13">
        <f t="shared" si="50"/>
        <v>8434.125</v>
      </c>
      <c r="ER87" s="13">
        <f t="shared" si="50"/>
        <v>8808.9750000000004</v>
      </c>
      <c r="ES87" s="13">
        <f t="shared" si="50"/>
        <v>9371.25</v>
      </c>
      <c r="ET87" s="13">
        <f t="shared" si="50"/>
        <v>9746.1</v>
      </c>
      <c r="EU87" s="13">
        <f t="shared" si="50"/>
        <v>10120.950000000001</v>
      </c>
      <c r="EV87" s="13">
        <f t="shared" si="50"/>
        <v>10495.800000000001</v>
      </c>
      <c r="EW87" s="13">
        <f t="shared" si="50"/>
        <v>10870.650000000001</v>
      </c>
      <c r="EX87" s="13">
        <f t="shared" si="50"/>
        <v>11432.925000000001</v>
      </c>
      <c r="EY87" s="13">
        <f t="shared" si="52"/>
        <v>11807.775000000001</v>
      </c>
      <c r="EZ87" s="13">
        <f t="shared" si="52"/>
        <v>12182.625</v>
      </c>
      <c r="FA87" s="13">
        <f t="shared" si="52"/>
        <v>12557.475</v>
      </c>
      <c r="FB87" s="13">
        <f t="shared" si="52"/>
        <v>13119.75</v>
      </c>
      <c r="FC87" s="13">
        <f t="shared" si="52"/>
        <v>13494.6</v>
      </c>
      <c r="FD87" s="13">
        <f t="shared" si="52"/>
        <v>13869.45</v>
      </c>
      <c r="FE87" s="13">
        <f t="shared" si="52"/>
        <v>14244.300000000001</v>
      </c>
      <c r="FF87" s="13">
        <f t="shared" si="52"/>
        <v>14806.575000000001</v>
      </c>
      <c r="FG87" s="13">
        <f t="shared" si="52"/>
        <v>15181.425000000001</v>
      </c>
      <c r="FH87" s="13">
        <f t="shared" si="52"/>
        <v>15181.425000000001</v>
      </c>
      <c r="FI87" s="13">
        <f t="shared" si="52"/>
        <v>15181.425000000001</v>
      </c>
      <c r="FJ87" s="13">
        <f t="shared" si="52"/>
        <v>15181.425000000001</v>
      </c>
      <c r="FK87" s="13">
        <f t="shared" si="52"/>
        <v>15181.425000000001</v>
      </c>
      <c r="FL87" s="13">
        <f t="shared" si="52"/>
        <v>15181.425000000001</v>
      </c>
      <c r="FM87" s="13">
        <f t="shared" si="52"/>
        <v>15181.425000000001</v>
      </c>
      <c r="FN87" s="13">
        <f t="shared" si="52"/>
        <v>15181.425000000001</v>
      </c>
      <c r="FO87" s="13">
        <f t="shared" si="54"/>
        <v>15181.425000000001</v>
      </c>
      <c r="FP87" s="13">
        <f t="shared" si="51"/>
        <v>15181.425000000001</v>
      </c>
      <c r="FQ87" s="13">
        <f t="shared" si="51"/>
        <v>15181.425000000001</v>
      </c>
      <c r="FR87" s="13">
        <f t="shared" si="51"/>
        <v>15181.425000000001</v>
      </c>
      <c r="FS87" s="13">
        <f t="shared" si="51"/>
        <v>15181.425000000001</v>
      </c>
      <c r="FT87" s="13">
        <f t="shared" si="51"/>
        <v>15181.425000000001</v>
      </c>
    </row>
    <row r="88" spans="1:176" ht="15" customHeight="1" x14ac:dyDescent="0.55000000000000004">
      <c r="A88" s="25" t="s">
        <v>159</v>
      </c>
      <c r="C88" s="13">
        <f t="shared" si="42"/>
        <v>45</v>
      </c>
      <c r="D88" s="13">
        <v>250</v>
      </c>
      <c r="E88" s="14">
        <v>0.05</v>
      </c>
      <c r="F88" s="13">
        <f t="shared" si="45"/>
        <v>262.5</v>
      </c>
      <c r="G88" s="13">
        <f t="shared" ref="G88:G96" si="58">C88*F88</f>
        <v>11812.5</v>
      </c>
      <c r="H88" s="15">
        <f>[1]Parameters!$N$2*F88</f>
        <v>5.25</v>
      </c>
      <c r="I88" s="25" t="s">
        <v>116</v>
      </c>
      <c r="J88" s="25" t="s">
        <v>158</v>
      </c>
      <c r="K88" s="25" t="s">
        <v>80</v>
      </c>
      <c r="L88" t="s">
        <v>77</v>
      </c>
      <c r="M88" s="11">
        <v>42248</v>
      </c>
      <c r="N88" s="11">
        <f t="shared" si="48"/>
        <v>42430</v>
      </c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>
        <f>'[1]Acquisition &amp; support costs'!AN197</f>
        <v>0</v>
      </c>
      <c r="AN88" s="22">
        <f>'[1]Acquisition &amp; support costs'!AO197</f>
        <v>0</v>
      </c>
      <c r="AO88" s="22">
        <f>'[1]Acquisition &amp; support costs'!AP197</f>
        <v>0</v>
      </c>
      <c r="AP88" s="22"/>
      <c r="AQ88" s="22"/>
      <c r="AR88" s="13">
        <f>'[1]Acquisition &amp; support costs'!AS197</f>
        <v>3</v>
      </c>
      <c r="AS88" s="13">
        <f>'[1]Acquisition &amp; support costs'!AT197</f>
        <v>4</v>
      </c>
      <c r="AT88" s="13">
        <f>'[1]Acquisition &amp; support costs'!AU197</f>
        <v>5</v>
      </c>
      <c r="AU88" s="13">
        <f>'[1]Acquisition &amp; support costs'!AV197</f>
        <v>6</v>
      </c>
      <c r="AV88" s="13">
        <f>'[1]Acquisition &amp; support costs'!AW197</f>
        <v>7</v>
      </c>
      <c r="AW88" s="13">
        <f>'[1]Acquisition &amp; support costs'!AX197</f>
        <v>8</v>
      </c>
      <c r="AX88" s="13">
        <f>'[1]Acquisition &amp; support costs'!AY197</f>
        <v>8</v>
      </c>
      <c r="AY88" s="13">
        <f>'[1]Acquisition &amp; support costs'!AZ197</f>
        <v>9</v>
      </c>
      <c r="AZ88" s="13">
        <f>'[1]Acquisition &amp; support costs'!BA197</f>
        <v>10</v>
      </c>
      <c r="BA88" s="13">
        <f>'[1]Acquisition &amp; support costs'!BB197</f>
        <v>10</v>
      </c>
      <c r="BB88" s="13">
        <f>'[1]Acquisition &amp; support costs'!BC197</f>
        <v>11</v>
      </c>
      <c r="BC88" s="13">
        <f>'[1]Acquisition &amp; support costs'!BD197</f>
        <v>12</v>
      </c>
      <c r="BD88" s="13">
        <f>'[1]Acquisition &amp; support costs'!BE197</f>
        <v>12</v>
      </c>
      <c r="BE88" s="13">
        <f>'[1]Acquisition &amp; support costs'!BF197</f>
        <v>13</v>
      </c>
      <c r="BF88" s="13">
        <f>'[1]Acquisition &amp; support costs'!BG197</f>
        <v>13</v>
      </c>
      <c r="BG88" s="13">
        <f>'[1]Acquisition &amp; support costs'!BH197</f>
        <v>14</v>
      </c>
      <c r="BH88" s="13">
        <f>'[1]Acquisition &amp; support costs'!BI197</f>
        <v>15</v>
      </c>
      <c r="BI88" s="13">
        <f>'[1]Acquisition &amp; support costs'!BJ197</f>
        <v>15</v>
      </c>
      <c r="BJ88" s="13">
        <f>'[1]Acquisition &amp; support costs'!BK197</f>
        <v>16</v>
      </c>
      <c r="BK88" s="13">
        <f>'[1]Acquisition &amp; support costs'!BL197</f>
        <v>18</v>
      </c>
      <c r="BL88" s="13">
        <f>'[1]Acquisition &amp; support costs'!BM197</f>
        <v>19</v>
      </c>
      <c r="BM88" s="13">
        <f>'[1]Acquisition &amp; support costs'!BN197</f>
        <v>20</v>
      </c>
      <c r="BN88" s="13">
        <f>'[1]Acquisition &amp; support costs'!BO197</f>
        <v>21</v>
      </c>
      <c r="BO88" s="13">
        <f>'[1]Acquisition &amp; support costs'!BP197</f>
        <v>23</v>
      </c>
      <c r="BP88" s="13">
        <f>'[1]Acquisition &amp; support costs'!BQ197</f>
        <v>24</v>
      </c>
      <c r="BQ88" s="13">
        <f>'[1]Acquisition &amp; support costs'!BR197</f>
        <v>25</v>
      </c>
      <c r="BR88" s="13">
        <f>'[1]Acquisition &amp; support costs'!BS197</f>
        <v>26</v>
      </c>
      <c r="BS88" s="13">
        <f>'[1]Acquisition &amp; support costs'!BT197</f>
        <v>28</v>
      </c>
      <c r="BT88" s="13">
        <f>'[1]Acquisition &amp; support costs'!BU197</f>
        <v>29</v>
      </c>
      <c r="BU88" s="13">
        <f>'[1]Acquisition &amp; support costs'!BV197</f>
        <v>30</v>
      </c>
      <c r="BV88" s="13">
        <f>'[1]Acquisition &amp; support costs'!BW197</f>
        <v>31</v>
      </c>
      <c r="BW88" s="13">
        <f>'[1]Acquisition &amp; support costs'!BX197</f>
        <v>32</v>
      </c>
      <c r="BX88" s="13">
        <f>'[1]Acquisition &amp; support costs'!BY197</f>
        <v>34</v>
      </c>
      <c r="BY88" s="13">
        <f>'[1]Acquisition &amp; support costs'!BZ197</f>
        <v>35</v>
      </c>
      <c r="BZ88" s="13">
        <f>'[1]Acquisition &amp; support costs'!CA197</f>
        <v>36</v>
      </c>
      <c r="CA88" s="13">
        <f>'[1]Acquisition &amp; support costs'!CB197</f>
        <v>37</v>
      </c>
      <c r="CB88" s="13">
        <f>'[1]Acquisition &amp; support costs'!CC197</f>
        <v>39</v>
      </c>
      <c r="CC88" s="13">
        <f>'[1]Acquisition &amp; support costs'!CD197</f>
        <v>40</v>
      </c>
      <c r="CD88" s="13">
        <f>'[1]Acquisition &amp; support costs'!CE197</f>
        <v>41</v>
      </c>
      <c r="CE88" s="13">
        <f>'[1]Acquisition &amp; support costs'!CF197</f>
        <v>42</v>
      </c>
      <c r="CF88" s="13">
        <f>'[1]Acquisition &amp; support costs'!CG197</f>
        <v>43</v>
      </c>
      <c r="CG88" s="13">
        <f>'[1]Acquisition &amp; support costs'!CH197</f>
        <v>45</v>
      </c>
      <c r="CH88" s="13">
        <f>'[1]Acquisition &amp; support costs'!CI197</f>
        <v>45</v>
      </c>
      <c r="CI88" s="13">
        <f>'[1]Acquisition &amp; support costs'!CJ197</f>
        <v>45</v>
      </c>
      <c r="CJ88" s="13">
        <f>'[1]Acquisition &amp; support costs'!CK197</f>
        <v>45</v>
      </c>
      <c r="CK88" s="13">
        <f>'[1]Acquisition &amp; support costs'!CL197</f>
        <v>45</v>
      </c>
      <c r="CL88" s="13">
        <f>'[1]Acquisition &amp; support costs'!CM197</f>
        <v>45</v>
      </c>
      <c r="CM88" s="13">
        <f>'[1]Acquisition &amp; support costs'!CN197</f>
        <v>45</v>
      </c>
      <c r="CN88" s="13">
        <f>'[1]Acquisition &amp; support costs'!CO197</f>
        <v>45</v>
      </c>
      <c r="CO88" s="13">
        <f>'[1]Acquisition &amp; support costs'!CP197</f>
        <v>45</v>
      </c>
      <c r="CP88" s="13">
        <f>'[1]Acquisition &amp; support costs'!CQ197</f>
        <v>45</v>
      </c>
      <c r="CQ88" s="13">
        <f>'[1]Acquisition &amp; support costs'!CR197</f>
        <v>45</v>
      </c>
      <c r="CR88" s="13">
        <f>'[1]Acquisition &amp; support costs'!CS197</f>
        <v>45</v>
      </c>
      <c r="CS88" s="13">
        <f>'[1]Acquisition &amp; support costs'!CT197</f>
        <v>45</v>
      </c>
      <c r="CT88">
        <f t="shared" si="43"/>
        <v>45</v>
      </c>
      <c r="CX88" s="13">
        <f t="shared" si="55"/>
        <v>0</v>
      </c>
      <c r="CY88" s="13">
        <f t="shared" si="55"/>
        <v>0</v>
      </c>
      <c r="CZ88" s="13">
        <f t="shared" si="55"/>
        <v>0</v>
      </c>
      <c r="DA88" s="13">
        <f t="shared" si="55"/>
        <v>0</v>
      </c>
      <c r="DB88" s="13">
        <f t="shared" si="55"/>
        <v>0</v>
      </c>
      <c r="DC88" s="13">
        <f t="shared" si="55"/>
        <v>0</v>
      </c>
      <c r="DD88" s="13">
        <f t="shared" si="55"/>
        <v>0</v>
      </c>
      <c r="DE88" s="13">
        <f t="shared" si="55"/>
        <v>0</v>
      </c>
      <c r="DF88" s="13">
        <f t="shared" si="55"/>
        <v>0</v>
      </c>
      <c r="DG88" s="13">
        <f t="shared" si="55"/>
        <v>0</v>
      </c>
      <c r="DH88" s="13">
        <f t="shared" si="55"/>
        <v>0</v>
      </c>
      <c r="DI88" s="13">
        <f t="shared" si="55"/>
        <v>0</v>
      </c>
      <c r="DJ88" s="13">
        <f t="shared" si="55"/>
        <v>0</v>
      </c>
      <c r="DK88" s="13">
        <f t="shared" si="55"/>
        <v>0</v>
      </c>
      <c r="DL88" s="13">
        <f t="shared" si="53"/>
        <v>0</v>
      </c>
      <c r="DM88" s="13">
        <f t="shared" si="53"/>
        <v>0</v>
      </c>
      <c r="DN88" s="13">
        <f t="shared" si="53"/>
        <v>0</v>
      </c>
      <c r="DO88" s="13">
        <f t="shared" si="56"/>
        <v>0</v>
      </c>
      <c r="DP88" s="13">
        <f t="shared" si="56"/>
        <v>0</v>
      </c>
      <c r="DQ88" s="13">
        <f t="shared" si="56"/>
        <v>0</v>
      </c>
      <c r="DR88" s="13">
        <f t="shared" si="56"/>
        <v>803.25</v>
      </c>
      <c r="DS88" s="13">
        <f t="shared" si="56"/>
        <v>1071</v>
      </c>
      <c r="DT88" s="13">
        <f t="shared" si="56"/>
        <v>1338.75</v>
      </c>
      <c r="DU88" s="13">
        <f t="shared" si="56"/>
        <v>1606.5</v>
      </c>
      <c r="DV88" s="13">
        <f t="shared" si="56"/>
        <v>1874.25</v>
      </c>
      <c r="DW88" s="13">
        <f t="shared" si="56"/>
        <v>2142</v>
      </c>
      <c r="DX88" s="13">
        <f t="shared" si="56"/>
        <v>2142</v>
      </c>
      <c r="DY88" s="13">
        <f t="shared" si="56"/>
        <v>2409.75</v>
      </c>
      <c r="DZ88" s="13">
        <f t="shared" si="56"/>
        <v>2677.5</v>
      </c>
      <c r="EA88" s="13">
        <f t="shared" si="56"/>
        <v>2677.5</v>
      </c>
      <c r="EB88" s="13">
        <f t="shared" si="56"/>
        <v>2945.25</v>
      </c>
      <c r="EC88" s="13">
        <f t="shared" si="57"/>
        <v>3213</v>
      </c>
      <c r="ED88" s="13">
        <f t="shared" si="57"/>
        <v>3213</v>
      </c>
      <c r="EE88" s="13">
        <f t="shared" si="57"/>
        <v>3480.75</v>
      </c>
      <c r="EF88" s="13">
        <f t="shared" si="57"/>
        <v>3480.75</v>
      </c>
      <c r="EG88" s="13">
        <f t="shared" si="57"/>
        <v>3748.5</v>
      </c>
      <c r="EH88" s="13">
        <f t="shared" si="57"/>
        <v>4016.25</v>
      </c>
      <c r="EI88" s="13">
        <f t="shared" si="57"/>
        <v>4016.25</v>
      </c>
      <c r="EJ88" s="13">
        <f t="shared" si="57"/>
        <v>4284</v>
      </c>
      <c r="EK88" s="13">
        <f t="shared" si="57"/>
        <v>4819.5</v>
      </c>
      <c r="EL88" s="13">
        <f t="shared" si="57"/>
        <v>5087.25</v>
      </c>
      <c r="EM88" s="13">
        <f t="shared" si="57"/>
        <v>5355</v>
      </c>
      <c r="EN88" s="13">
        <f t="shared" si="50"/>
        <v>5622.75</v>
      </c>
      <c r="EO88" s="13">
        <f t="shared" si="50"/>
        <v>6158.25</v>
      </c>
      <c r="EP88" s="13">
        <f t="shared" si="50"/>
        <v>6426</v>
      </c>
      <c r="EQ88" s="13">
        <f t="shared" si="50"/>
        <v>6693.75</v>
      </c>
      <c r="ER88" s="13">
        <f t="shared" si="50"/>
        <v>6961.5</v>
      </c>
      <c r="ES88" s="13">
        <f t="shared" si="50"/>
        <v>7497</v>
      </c>
      <c r="ET88" s="13">
        <f t="shared" si="50"/>
        <v>7764.75</v>
      </c>
      <c r="EU88" s="13">
        <f t="shared" si="50"/>
        <v>8032.5</v>
      </c>
      <c r="EV88" s="13">
        <f t="shared" si="50"/>
        <v>8300.25</v>
      </c>
      <c r="EW88" s="13">
        <f t="shared" si="50"/>
        <v>8568</v>
      </c>
      <c r="EX88" s="13">
        <f t="shared" si="50"/>
        <v>9103.5</v>
      </c>
      <c r="EY88" s="13">
        <f t="shared" si="52"/>
        <v>9371.25</v>
      </c>
      <c r="EZ88" s="13">
        <f t="shared" si="52"/>
        <v>9639</v>
      </c>
      <c r="FA88" s="13">
        <f t="shared" si="52"/>
        <v>9906.75</v>
      </c>
      <c r="FB88" s="13">
        <f t="shared" si="52"/>
        <v>10442.25</v>
      </c>
      <c r="FC88" s="13">
        <f t="shared" si="52"/>
        <v>10710</v>
      </c>
      <c r="FD88" s="13">
        <f t="shared" si="52"/>
        <v>10977.75</v>
      </c>
      <c r="FE88" s="13">
        <f t="shared" si="52"/>
        <v>11245.5</v>
      </c>
      <c r="FF88" s="13">
        <f t="shared" si="52"/>
        <v>11513.25</v>
      </c>
      <c r="FG88" s="13">
        <f t="shared" si="52"/>
        <v>12048.75</v>
      </c>
      <c r="FH88" s="13">
        <f t="shared" si="52"/>
        <v>12048.75</v>
      </c>
      <c r="FI88" s="13">
        <f t="shared" si="52"/>
        <v>12048.75</v>
      </c>
      <c r="FJ88" s="13">
        <f t="shared" si="52"/>
        <v>12048.75</v>
      </c>
      <c r="FK88" s="13">
        <f t="shared" si="52"/>
        <v>12048.75</v>
      </c>
      <c r="FL88" s="13">
        <f t="shared" si="52"/>
        <v>12048.75</v>
      </c>
      <c r="FM88" s="13">
        <f t="shared" si="52"/>
        <v>12048.75</v>
      </c>
      <c r="FN88" s="13">
        <f t="shared" si="52"/>
        <v>12048.75</v>
      </c>
      <c r="FO88" s="13">
        <f t="shared" si="54"/>
        <v>12048.75</v>
      </c>
      <c r="FP88" s="13">
        <f t="shared" si="51"/>
        <v>12048.75</v>
      </c>
      <c r="FQ88" s="13">
        <f t="shared" si="51"/>
        <v>12048.75</v>
      </c>
      <c r="FR88" s="13">
        <f t="shared" si="51"/>
        <v>12048.75</v>
      </c>
      <c r="FS88" s="13">
        <f t="shared" si="51"/>
        <v>12048.75</v>
      </c>
      <c r="FT88" s="13">
        <f t="shared" si="51"/>
        <v>12048.75</v>
      </c>
    </row>
    <row r="89" spans="1:176" ht="15" customHeight="1" x14ac:dyDescent="0.55000000000000004">
      <c r="A89" s="25" t="s">
        <v>160</v>
      </c>
      <c r="C89" s="13">
        <f t="shared" si="42"/>
        <v>0</v>
      </c>
      <c r="D89" s="13">
        <v>175</v>
      </c>
      <c r="E89" s="14">
        <v>0.05</v>
      </c>
      <c r="F89" s="13">
        <f t="shared" si="45"/>
        <v>183.75</v>
      </c>
      <c r="G89" s="13">
        <f t="shared" si="58"/>
        <v>0</v>
      </c>
      <c r="H89" s="15">
        <f>[1]Parameters!$N$2*F89</f>
        <v>3.6750000000000003</v>
      </c>
      <c r="I89" s="25" t="s">
        <v>116</v>
      </c>
      <c r="J89" s="25" t="s">
        <v>71</v>
      </c>
      <c r="K89" s="25" t="s">
        <v>80</v>
      </c>
      <c r="L89" t="s">
        <v>77</v>
      </c>
      <c r="M89" s="11">
        <v>42248</v>
      </c>
      <c r="N89" s="11">
        <f t="shared" si="48"/>
        <v>42430</v>
      </c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>
        <f>'[1]Acquisition &amp; support costs'!AN198</f>
        <v>0</v>
      </c>
      <c r="AN89" s="22">
        <f>'[1]Acquisition &amp; support costs'!AO198</f>
        <v>0</v>
      </c>
      <c r="AO89" s="22">
        <f>'[1]Acquisition &amp; support costs'!AP198</f>
        <v>0</v>
      </c>
      <c r="AP89" s="22"/>
      <c r="AQ89" s="22"/>
      <c r="AR89" s="13">
        <f>'[1]Acquisition &amp; support costs'!AS198</f>
        <v>0</v>
      </c>
      <c r="AS89" s="13">
        <f>'[1]Acquisition &amp; support costs'!AT198</f>
        <v>0</v>
      </c>
      <c r="AT89" s="13">
        <f>'[1]Acquisition &amp; support costs'!AU198</f>
        <v>0</v>
      </c>
      <c r="AU89" s="13">
        <f>'[1]Acquisition &amp; support costs'!AV198</f>
        <v>0</v>
      </c>
      <c r="AV89" s="13">
        <f>'[1]Acquisition &amp; support costs'!AW198</f>
        <v>0</v>
      </c>
      <c r="AW89" s="13">
        <f>'[1]Acquisition &amp; support costs'!AX198</f>
        <v>0</v>
      </c>
      <c r="AX89" s="13">
        <f>'[1]Acquisition &amp; support costs'!AY198</f>
        <v>0</v>
      </c>
      <c r="AY89" s="13">
        <f>'[1]Acquisition &amp; support costs'!AZ198</f>
        <v>0</v>
      </c>
      <c r="AZ89" s="13">
        <f>'[1]Acquisition &amp; support costs'!BA198</f>
        <v>0</v>
      </c>
      <c r="BA89" s="13">
        <f>'[1]Acquisition &amp; support costs'!BB198</f>
        <v>0</v>
      </c>
      <c r="BB89" s="13">
        <f>'[1]Acquisition &amp; support costs'!BC198</f>
        <v>0</v>
      </c>
      <c r="BC89" s="13">
        <f>'[1]Acquisition &amp; support costs'!BD198</f>
        <v>0</v>
      </c>
      <c r="BD89" s="13">
        <f>'[1]Acquisition &amp; support costs'!BE198</f>
        <v>0</v>
      </c>
      <c r="BE89" s="13">
        <f>'[1]Acquisition &amp; support costs'!BF198</f>
        <v>0</v>
      </c>
      <c r="BF89" s="13">
        <f>'[1]Acquisition &amp; support costs'!BG198</f>
        <v>0</v>
      </c>
      <c r="BG89" s="13">
        <f>'[1]Acquisition &amp; support costs'!BH198</f>
        <v>0</v>
      </c>
      <c r="BH89" s="13">
        <f>'[1]Acquisition &amp; support costs'!BI198</f>
        <v>0</v>
      </c>
      <c r="BI89" s="13">
        <f>'[1]Acquisition &amp; support costs'!BJ198</f>
        <v>0</v>
      </c>
      <c r="BJ89" s="13">
        <f>'[1]Acquisition &amp; support costs'!BK198</f>
        <v>0</v>
      </c>
      <c r="BK89" s="13">
        <f>'[1]Acquisition &amp; support costs'!BL198</f>
        <v>0</v>
      </c>
      <c r="BL89" s="13">
        <f>'[1]Acquisition &amp; support costs'!BM198</f>
        <v>0</v>
      </c>
      <c r="BM89" s="13">
        <f>'[1]Acquisition &amp; support costs'!BN198</f>
        <v>0</v>
      </c>
      <c r="BN89" s="13">
        <f>'[1]Acquisition &amp; support costs'!BO198</f>
        <v>0</v>
      </c>
      <c r="BO89" s="13">
        <f>'[1]Acquisition &amp; support costs'!BP198</f>
        <v>0</v>
      </c>
      <c r="BP89" s="13">
        <f>'[1]Acquisition &amp; support costs'!BQ198</f>
        <v>0</v>
      </c>
      <c r="BQ89" s="13">
        <f>'[1]Acquisition &amp; support costs'!BR198</f>
        <v>0</v>
      </c>
      <c r="BR89" s="13">
        <f>'[1]Acquisition &amp; support costs'!BS198</f>
        <v>0</v>
      </c>
      <c r="BS89" s="13">
        <f>'[1]Acquisition &amp; support costs'!BT198</f>
        <v>0</v>
      </c>
      <c r="BT89" s="13">
        <f>'[1]Acquisition &amp; support costs'!BU198</f>
        <v>0</v>
      </c>
      <c r="BU89" s="13">
        <f>'[1]Acquisition &amp; support costs'!BV198</f>
        <v>0</v>
      </c>
      <c r="BV89" s="13">
        <f>'[1]Acquisition &amp; support costs'!BW198</f>
        <v>0</v>
      </c>
      <c r="BW89" s="13">
        <f>'[1]Acquisition &amp; support costs'!BX198</f>
        <v>0</v>
      </c>
      <c r="BX89" s="13">
        <f>'[1]Acquisition &amp; support costs'!BY198</f>
        <v>0</v>
      </c>
      <c r="BY89" s="13">
        <f>'[1]Acquisition &amp; support costs'!BZ198</f>
        <v>0</v>
      </c>
      <c r="BZ89" s="13">
        <f>'[1]Acquisition &amp; support costs'!CA198</f>
        <v>0</v>
      </c>
      <c r="CA89" s="13">
        <f>'[1]Acquisition &amp; support costs'!CB198</f>
        <v>0</v>
      </c>
      <c r="CB89" s="13">
        <f>'[1]Acquisition &amp; support costs'!CC198</f>
        <v>0</v>
      </c>
      <c r="CC89" s="13">
        <f>'[1]Acquisition &amp; support costs'!CD198</f>
        <v>0</v>
      </c>
      <c r="CD89" s="13">
        <f>'[1]Acquisition &amp; support costs'!CE198</f>
        <v>0</v>
      </c>
      <c r="CE89" s="13">
        <f>'[1]Acquisition &amp; support costs'!CF198</f>
        <v>0</v>
      </c>
      <c r="CF89" s="13">
        <f>'[1]Acquisition &amp; support costs'!CG198</f>
        <v>0</v>
      </c>
      <c r="CG89" s="13">
        <f>'[1]Acquisition &amp; support costs'!CH198</f>
        <v>0</v>
      </c>
      <c r="CH89" s="13">
        <f>'[1]Acquisition &amp; support costs'!CI198</f>
        <v>0</v>
      </c>
      <c r="CI89" s="13">
        <f>'[1]Acquisition &amp; support costs'!CJ198</f>
        <v>0</v>
      </c>
      <c r="CJ89" s="13">
        <f>'[1]Acquisition &amp; support costs'!CK198</f>
        <v>0</v>
      </c>
      <c r="CK89" s="13">
        <f>'[1]Acquisition &amp; support costs'!CL198</f>
        <v>0</v>
      </c>
      <c r="CL89" s="13">
        <f>'[1]Acquisition &amp; support costs'!CM198</f>
        <v>0</v>
      </c>
      <c r="CM89" s="13">
        <f>'[1]Acquisition &amp; support costs'!CN198</f>
        <v>0</v>
      </c>
      <c r="CN89" s="13">
        <f>'[1]Acquisition &amp; support costs'!CO198</f>
        <v>0</v>
      </c>
      <c r="CO89" s="13">
        <f>'[1]Acquisition &amp; support costs'!CP198</f>
        <v>0</v>
      </c>
      <c r="CP89" s="13">
        <f>'[1]Acquisition &amp; support costs'!CQ198</f>
        <v>0</v>
      </c>
      <c r="CQ89" s="13">
        <f>'[1]Acquisition &amp; support costs'!CR198</f>
        <v>0</v>
      </c>
      <c r="CR89" s="13">
        <f>'[1]Acquisition &amp; support costs'!CS198</f>
        <v>0</v>
      </c>
      <c r="CS89" s="13">
        <f>'[1]Acquisition &amp; support costs'!CT198</f>
        <v>0</v>
      </c>
      <c r="CT89">
        <f t="shared" si="43"/>
        <v>0</v>
      </c>
      <c r="CX89" s="13">
        <f t="shared" si="55"/>
        <v>0</v>
      </c>
      <c r="CY89" s="13">
        <f t="shared" si="55"/>
        <v>0</v>
      </c>
      <c r="CZ89" s="13">
        <f t="shared" si="55"/>
        <v>0</v>
      </c>
      <c r="DA89" s="13">
        <f t="shared" si="55"/>
        <v>0</v>
      </c>
      <c r="DB89" s="13">
        <f t="shared" si="55"/>
        <v>0</v>
      </c>
      <c r="DC89" s="13">
        <f t="shared" si="55"/>
        <v>0</v>
      </c>
      <c r="DD89" s="13">
        <f t="shared" si="55"/>
        <v>0</v>
      </c>
      <c r="DE89" s="13">
        <f t="shared" si="55"/>
        <v>0</v>
      </c>
      <c r="DF89" s="13">
        <f t="shared" si="55"/>
        <v>0</v>
      </c>
      <c r="DG89" s="13">
        <f t="shared" si="55"/>
        <v>0</v>
      </c>
      <c r="DH89" s="13">
        <f t="shared" si="55"/>
        <v>0</v>
      </c>
      <c r="DI89" s="13">
        <f t="shared" si="55"/>
        <v>0</v>
      </c>
      <c r="DJ89" s="13">
        <f t="shared" si="55"/>
        <v>0</v>
      </c>
      <c r="DK89" s="13">
        <f t="shared" si="55"/>
        <v>0</v>
      </c>
      <c r="DL89" s="13">
        <f t="shared" si="53"/>
        <v>0</v>
      </c>
      <c r="DM89" s="13">
        <f t="shared" si="53"/>
        <v>0</v>
      </c>
      <c r="DN89" s="13">
        <f t="shared" si="53"/>
        <v>0</v>
      </c>
      <c r="DO89" s="13">
        <f t="shared" si="56"/>
        <v>0</v>
      </c>
      <c r="DP89" s="13">
        <f t="shared" si="56"/>
        <v>0</v>
      </c>
      <c r="DQ89" s="13">
        <f t="shared" si="56"/>
        <v>0</v>
      </c>
      <c r="DR89" s="13">
        <f t="shared" si="56"/>
        <v>0</v>
      </c>
      <c r="DS89" s="13">
        <f t="shared" si="56"/>
        <v>0</v>
      </c>
      <c r="DT89" s="13">
        <f t="shared" si="56"/>
        <v>0</v>
      </c>
      <c r="DU89" s="13">
        <f t="shared" si="56"/>
        <v>0</v>
      </c>
      <c r="DV89" s="13">
        <f t="shared" si="56"/>
        <v>0</v>
      </c>
      <c r="DW89" s="13">
        <f t="shared" si="56"/>
        <v>0</v>
      </c>
      <c r="DX89" s="13">
        <f t="shared" si="56"/>
        <v>0</v>
      </c>
      <c r="DY89" s="13">
        <f t="shared" si="56"/>
        <v>0</v>
      </c>
      <c r="DZ89" s="13">
        <f t="shared" si="56"/>
        <v>0</v>
      </c>
      <c r="EA89" s="13">
        <f t="shared" si="56"/>
        <v>0</v>
      </c>
      <c r="EB89" s="13">
        <f t="shared" si="56"/>
        <v>0</v>
      </c>
      <c r="EC89" s="13">
        <f t="shared" si="57"/>
        <v>0</v>
      </c>
      <c r="ED89" s="13">
        <f t="shared" si="57"/>
        <v>0</v>
      </c>
      <c r="EE89" s="13">
        <f t="shared" si="57"/>
        <v>0</v>
      </c>
      <c r="EF89" s="13">
        <f t="shared" si="57"/>
        <v>0</v>
      </c>
      <c r="EG89" s="13">
        <f t="shared" si="57"/>
        <v>0</v>
      </c>
      <c r="EH89" s="13">
        <f t="shared" si="57"/>
        <v>0</v>
      </c>
      <c r="EI89" s="13">
        <f t="shared" si="57"/>
        <v>0</v>
      </c>
      <c r="EJ89" s="13">
        <f t="shared" si="57"/>
        <v>0</v>
      </c>
      <c r="EK89" s="13">
        <f t="shared" si="57"/>
        <v>0</v>
      </c>
      <c r="EL89" s="13">
        <f t="shared" si="57"/>
        <v>0</v>
      </c>
      <c r="EM89" s="13">
        <f t="shared" si="57"/>
        <v>0</v>
      </c>
      <c r="EN89" s="13">
        <f t="shared" si="50"/>
        <v>0</v>
      </c>
      <c r="EO89" s="13">
        <f t="shared" si="50"/>
        <v>0</v>
      </c>
      <c r="EP89" s="13">
        <f t="shared" si="50"/>
        <v>0</v>
      </c>
      <c r="EQ89" s="13">
        <f t="shared" si="50"/>
        <v>0</v>
      </c>
      <c r="ER89" s="13">
        <f t="shared" si="50"/>
        <v>0</v>
      </c>
      <c r="ES89" s="13">
        <f t="shared" si="50"/>
        <v>0</v>
      </c>
      <c r="ET89" s="13">
        <f t="shared" si="50"/>
        <v>0</v>
      </c>
      <c r="EU89" s="13">
        <f t="shared" si="50"/>
        <v>0</v>
      </c>
      <c r="EV89" s="13">
        <f t="shared" si="50"/>
        <v>0</v>
      </c>
      <c r="EW89" s="13">
        <f t="shared" si="50"/>
        <v>0</v>
      </c>
      <c r="EX89" s="13">
        <f t="shared" si="50"/>
        <v>0</v>
      </c>
      <c r="EY89" s="13">
        <f t="shared" si="52"/>
        <v>0</v>
      </c>
      <c r="EZ89" s="13">
        <f t="shared" si="52"/>
        <v>0</v>
      </c>
      <c r="FA89" s="13">
        <f t="shared" si="52"/>
        <v>0</v>
      </c>
      <c r="FB89" s="13">
        <f t="shared" si="52"/>
        <v>0</v>
      </c>
      <c r="FC89" s="13">
        <f t="shared" si="52"/>
        <v>0</v>
      </c>
      <c r="FD89" s="13">
        <f t="shared" si="52"/>
        <v>0</v>
      </c>
      <c r="FE89" s="13">
        <f t="shared" si="52"/>
        <v>0</v>
      </c>
      <c r="FF89" s="13">
        <f t="shared" si="52"/>
        <v>0</v>
      </c>
      <c r="FG89" s="13">
        <f t="shared" si="52"/>
        <v>0</v>
      </c>
      <c r="FH89" s="13">
        <f t="shared" si="52"/>
        <v>0</v>
      </c>
      <c r="FI89" s="13">
        <f t="shared" si="52"/>
        <v>0</v>
      </c>
      <c r="FJ89" s="13">
        <f t="shared" si="52"/>
        <v>0</v>
      </c>
      <c r="FK89" s="13">
        <f t="shared" si="52"/>
        <v>0</v>
      </c>
      <c r="FL89" s="13">
        <f t="shared" si="52"/>
        <v>0</v>
      </c>
      <c r="FM89" s="13">
        <f t="shared" si="52"/>
        <v>0</v>
      </c>
      <c r="FN89" s="13">
        <f t="shared" si="52"/>
        <v>0</v>
      </c>
      <c r="FO89" s="13">
        <f t="shared" si="54"/>
        <v>0</v>
      </c>
      <c r="FP89" s="13">
        <f t="shared" si="51"/>
        <v>0</v>
      </c>
      <c r="FQ89" s="13">
        <f t="shared" si="51"/>
        <v>0</v>
      </c>
      <c r="FR89" s="13">
        <f t="shared" si="51"/>
        <v>0</v>
      </c>
      <c r="FS89" s="13">
        <f t="shared" si="51"/>
        <v>0</v>
      </c>
      <c r="FT89" s="13">
        <f t="shared" si="51"/>
        <v>0</v>
      </c>
    </row>
    <row r="90" spans="1:176" ht="15" customHeight="1" x14ac:dyDescent="0.55000000000000004">
      <c r="A90" s="25" t="s">
        <v>161</v>
      </c>
      <c r="C90" s="13">
        <f t="shared" si="42"/>
        <v>0</v>
      </c>
      <c r="D90" s="13">
        <v>800</v>
      </c>
      <c r="E90" s="14">
        <f>[1]Parameters!$E$3</f>
        <v>0.17</v>
      </c>
      <c r="F90" s="13">
        <f t="shared" si="45"/>
        <v>936</v>
      </c>
      <c r="G90" s="13">
        <f t="shared" si="58"/>
        <v>0</v>
      </c>
      <c r="H90" s="15">
        <f>[1]Parameters!$N$2</f>
        <v>0.02</v>
      </c>
      <c r="I90" s="25" t="s">
        <v>116</v>
      </c>
      <c r="J90" s="25" t="s">
        <v>141</v>
      </c>
      <c r="K90" s="25" t="s">
        <v>80</v>
      </c>
      <c r="L90" t="s">
        <v>77</v>
      </c>
      <c r="M90" s="11">
        <v>42248</v>
      </c>
      <c r="N90" s="11">
        <f t="shared" si="48"/>
        <v>42430</v>
      </c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>
        <f>'[1]Acquisition &amp; support costs'!AN276</f>
        <v>0</v>
      </c>
      <c r="AN90" s="22">
        <f>'[1]Acquisition &amp; support costs'!AO276</f>
        <v>0</v>
      </c>
      <c r="AO90" s="22">
        <f>'[1]Acquisition &amp; support costs'!AP276</f>
        <v>0</v>
      </c>
      <c r="AP90" s="22"/>
      <c r="AQ90" s="22"/>
      <c r="AR90" s="13">
        <f>'[1]Acquisition &amp; support costs'!AS276</f>
        <v>0</v>
      </c>
      <c r="AS90" s="13">
        <f>'[1]Acquisition &amp; support costs'!AT276</f>
        <v>0</v>
      </c>
      <c r="AT90" s="13">
        <f>'[1]Acquisition &amp; support costs'!AU276</f>
        <v>0</v>
      </c>
      <c r="AU90" s="13">
        <f>'[1]Acquisition &amp; support costs'!AV276</f>
        <v>0</v>
      </c>
      <c r="AV90" s="13">
        <f>'[1]Acquisition &amp; support costs'!AW276</f>
        <v>0</v>
      </c>
      <c r="AW90" s="13">
        <f>'[1]Acquisition &amp; support costs'!AX276</f>
        <v>0</v>
      </c>
      <c r="AX90" s="13">
        <f>'[1]Acquisition &amp; support costs'!AY276</f>
        <v>0</v>
      </c>
      <c r="AY90" s="13">
        <f>'[1]Acquisition &amp; support costs'!AZ276</f>
        <v>0</v>
      </c>
      <c r="AZ90" s="13">
        <f>'[1]Acquisition &amp; support costs'!BA276</f>
        <v>0</v>
      </c>
      <c r="BA90" s="13">
        <f>'[1]Acquisition &amp; support costs'!BB276</f>
        <v>0</v>
      </c>
      <c r="BB90" s="13">
        <f>'[1]Acquisition &amp; support costs'!BC276</f>
        <v>0</v>
      </c>
      <c r="BC90" s="13">
        <f>'[1]Acquisition &amp; support costs'!BD276</f>
        <v>0</v>
      </c>
      <c r="BD90" s="13">
        <f>'[1]Acquisition &amp; support costs'!BE276</f>
        <v>0</v>
      </c>
      <c r="BE90" s="13">
        <f>'[1]Acquisition &amp; support costs'!BF276</f>
        <v>0</v>
      </c>
      <c r="BF90" s="13">
        <f>'[1]Acquisition &amp; support costs'!BG276</f>
        <v>0</v>
      </c>
      <c r="BG90" s="13">
        <f>'[1]Acquisition &amp; support costs'!BH276</f>
        <v>0</v>
      </c>
      <c r="BH90" s="13">
        <f>'[1]Acquisition &amp; support costs'!BI276</f>
        <v>0</v>
      </c>
      <c r="BI90" s="13">
        <f>'[1]Acquisition &amp; support costs'!BJ276</f>
        <v>0</v>
      </c>
      <c r="BJ90" s="13">
        <f>'[1]Acquisition &amp; support costs'!BK276</f>
        <v>0</v>
      </c>
      <c r="BK90" s="13">
        <f>'[1]Acquisition &amp; support costs'!BL276</f>
        <v>0</v>
      </c>
      <c r="BL90" s="13">
        <f>'[1]Acquisition &amp; support costs'!BM276</f>
        <v>0</v>
      </c>
      <c r="BM90" s="13">
        <f>'[1]Acquisition &amp; support costs'!BN276</f>
        <v>0</v>
      </c>
      <c r="BN90" s="13">
        <f>'[1]Acquisition &amp; support costs'!BO276</f>
        <v>0</v>
      </c>
      <c r="BO90" s="13">
        <f>'[1]Acquisition &amp; support costs'!BP276</f>
        <v>0</v>
      </c>
      <c r="BP90" s="13">
        <f>'[1]Acquisition &amp; support costs'!BQ276</f>
        <v>0</v>
      </c>
      <c r="BQ90" s="13">
        <f>'[1]Acquisition &amp; support costs'!BR276</f>
        <v>0</v>
      </c>
      <c r="BR90" s="13">
        <f>'[1]Acquisition &amp; support costs'!BS276</f>
        <v>0</v>
      </c>
      <c r="BS90" s="13">
        <f>'[1]Acquisition &amp; support costs'!BT276</f>
        <v>0</v>
      </c>
      <c r="BT90" s="13">
        <f>'[1]Acquisition &amp; support costs'!BU276</f>
        <v>0</v>
      </c>
      <c r="BU90" s="13">
        <f>'[1]Acquisition &amp; support costs'!BV276</f>
        <v>0</v>
      </c>
      <c r="BV90" s="13">
        <f>'[1]Acquisition &amp; support costs'!BW276</f>
        <v>0</v>
      </c>
      <c r="BW90" s="13">
        <f>'[1]Acquisition &amp; support costs'!BX276</f>
        <v>0</v>
      </c>
      <c r="BX90" s="13">
        <f>'[1]Acquisition &amp; support costs'!BY276</f>
        <v>0</v>
      </c>
      <c r="BY90" s="13">
        <f>'[1]Acquisition &amp; support costs'!BZ276</f>
        <v>0</v>
      </c>
      <c r="BZ90" s="13">
        <f>'[1]Acquisition &amp; support costs'!CA276</f>
        <v>0</v>
      </c>
      <c r="CA90" s="13">
        <f>'[1]Acquisition &amp; support costs'!CB276</f>
        <v>0</v>
      </c>
      <c r="CB90" s="13">
        <f>'[1]Acquisition &amp; support costs'!CC276</f>
        <v>0</v>
      </c>
      <c r="CC90" s="13">
        <f>'[1]Acquisition &amp; support costs'!CD276</f>
        <v>0</v>
      </c>
      <c r="CD90" s="13">
        <f>'[1]Acquisition &amp; support costs'!CE276</f>
        <v>0</v>
      </c>
      <c r="CE90" s="13">
        <f>'[1]Acquisition &amp; support costs'!CF276</f>
        <v>0</v>
      </c>
      <c r="CF90" s="13">
        <f>'[1]Acquisition &amp; support costs'!CG276</f>
        <v>0</v>
      </c>
      <c r="CG90" s="13">
        <f>'[1]Acquisition &amp; support costs'!CH276</f>
        <v>0</v>
      </c>
      <c r="CH90" s="13">
        <f>'[1]Acquisition &amp; support costs'!CI276</f>
        <v>0</v>
      </c>
      <c r="CI90" s="13">
        <f>'[1]Acquisition &amp; support costs'!CJ276</f>
        <v>0</v>
      </c>
      <c r="CJ90" s="13">
        <f>'[1]Acquisition &amp; support costs'!CK276</f>
        <v>0</v>
      </c>
      <c r="CK90" s="13">
        <f>'[1]Acquisition &amp; support costs'!CL276</f>
        <v>0</v>
      </c>
      <c r="CL90" s="13">
        <f>'[1]Acquisition &amp; support costs'!CM276</f>
        <v>0</v>
      </c>
      <c r="CM90" s="13">
        <f>'[1]Acquisition &amp; support costs'!CN276</f>
        <v>0</v>
      </c>
      <c r="CN90" s="13">
        <f>'[1]Acquisition &amp; support costs'!CO276</f>
        <v>0</v>
      </c>
      <c r="CO90" s="13">
        <f>'[1]Acquisition &amp; support costs'!CP276</f>
        <v>0</v>
      </c>
      <c r="CP90" s="13">
        <f>'[1]Acquisition &amp; support costs'!CQ276</f>
        <v>0</v>
      </c>
      <c r="CQ90" s="13">
        <f>'[1]Acquisition &amp; support costs'!CR276</f>
        <v>0</v>
      </c>
      <c r="CR90" s="13">
        <f>'[1]Acquisition &amp; support costs'!CS276</f>
        <v>0</v>
      </c>
      <c r="CS90" s="13">
        <f>'[1]Acquisition &amp; support costs'!CT276</f>
        <v>0</v>
      </c>
      <c r="CT90">
        <f t="shared" si="43"/>
        <v>0</v>
      </c>
      <c r="CX90" s="13">
        <f t="shared" si="55"/>
        <v>0</v>
      </c>
      <c r="CY90" s="13">
        <f t="shared" si="55"/>
        <v>0</v>
      </c>
      <c r="CZ90" s="13">
        <f t="shared" si="55"/>
        <v>0</v>
      </c>
      <c r="DA90" s="13">
        <f t="shared" si="55"/>
        <v>0</v>
      </c>
      <c r="DB90" s="13">
        <f t="shared" si="55"/>
        <v>0</v>
      </c>
      <c r="DC90" s="13">
        <f t="shared" si="55"/>
        <v>0</v>
      </c>
      <c r="DD90" s="13">
        <f t="shared" si="55"/>
        <v>0</v>
      </c>
      <c r="DE90" s="13">
        <f t="shared" si="55"/>
        <v>0</v>
      </c>
      <c r="DF90" s="13">
        <f t="shared" si="55"/>
        <v>0</v>
      </c>
      <c r="DG90" s="13">
        <f t="shared" si="55"/>
        <v>0</v>
      </c>
      <c r="DH90" s="13">
        <f t="shared" si="55"/>
        <v>0</v>
      </c>
      <c r="DI90" s="13">
        <f t="shared" si="55"/>
        <v>0</v>
      </c>
      <c r="DJ90" s="13">
        <f t="shared" si="55"/>
        <v>0</v>
      </c>
      <c r="DK90" s="13">
        <f t="shared" si="55"/>
        <v>0</v>
      </c>
      <c r="DL90" s="13">
        <f t="shared" si="53"/>
        <v>0</v>
      </c>
      <c r="DM90" s="13">
        <f t="shared" si="53"/>
        <v>0</v>
      </c>
      <c r="DN90" s="13">
        <f t="shared" si="53"/>
        <v>0</v>
      </c>
      <c r="DO90" s="13">
        <f t="shared" si="56"/>
        <v>0</v>
      </c>
      <c r="DP90" s="13">
        <f t="shared" si="56"/>
        <v>0</v>
      </c>
      <c r="DQ90" s="13">
        <f t="shared" si="56"/>
        <v>0</v>
      </c>
      <c r="DR90" s="13">
        <f t="shared" si="56"/>
        <v>0</v>
      </c>
      <c r="DS90" s="13">
        <f t="shared" si="56"/>
        <v>0</v>
      </c>
      <c r="DT90" s="13">
        <f t="shared" si="56"/>
        <v>0</v>
      </c>
      <c r="DU90" s="13">
        <f t="shared" si="56"/>
        <v>0</v>
      </c>
      <c r="DV90" s="13">
        <f t="shared" si="56"/>
        <v>0</v>
      </c>
      <c r="DW90" s="13">
        <f t="shared" si="56"/>
        <v>0</v>
      </c>
      <c r="DX90" s="13">
        <f t="shared" si="56"/>
        <v>0</v>
      </c>
      <c r="DY90" s="13">
        <f t="shared" si="56"/>
        <v>0</v>
      </c>
      <c r="DZ90" s="13">
        <f t="shared" si="56"/>
        <v>0</v>
      </c>
      <c r="EA90" s="13">
        <f t="shared" si="56"/>
        <v>0</v>
      </c>
      <c r="EB90" s="13">
        <f t="shared" si="56"/>
        <v>0</v>
      </c>
      <c r="EC90" s="13">
        <f t="shared" si="57"/>
        <v>0</v>
      </c>
      <c r="ED90" s="13">
        <f t="shared" si="57"/>
        <v>0</v>
      </c>
      <c r="EE90" s="13">
        <f t="shared" si="57"/>
        <v>0</v>
      </c>
      <c r="EF90" s="13">
        <f t="shared" si="57"/>
        <v>0</v>
      </c>
      <c r="EG90" s="13">
        <f t="shared" si="57"/>
        <v>0</v>
      </c>
      <c r="EH90" s="13">
        <f t="shared" si="57"/>
        <v>0</v>
      </c>
      <c r="EI90" s="13">
        <f t="shared" si="57"/>
        <v>0</v>
      </c>
      <c r="EJ90" s="13">
        <f t="shared" si="57"/>
        <v>0</v>
      </c>
      <c r="EK90" s="13">
        <f t="shared" si="57"/>
        <v>0</v>
      </c>
      <c r="EL90" s="13">
        <f t="shared" si="57"/>
        <v>0</v>
      </c>
      <c r="EM90" s="13">
        <f t="shared" si="57"/>
        <v>0</v>
      </c>
      <c r="EN90" s="13">
        <f t="shared" si="50"/>
        <v>0</v>
      </c>
      <c r="EO90" s="13">
        <f t="shared" si="50"/>
        <v>0</v>
      </c>
      <c r="EP90" s="13">
        <f t="shared" si="50"/>
        <v>0</v>
      </c>
      <c r="EQ90" s="13">
        <f t="shared" si="50"/>
        <v>0</v>
      </c>
      <c r="ER90" s="13">
        <f t="shared" si="50"/>
        <v>0</v>
      </c>
      <c r="ES90" s="13">
        <f t="shared" si="50"/>
        <v>0</v>
      </c>
      <c r="ET90" s="13">
        <f t="shared" si="50"/>
        <v>0</v>
      </c>
      <c r="EU90" s="13">
        <f t="shared" si="50"/>
        <v>0</v>
      </c>
      <c r="EV90" s="13">
        <f t="shared" si="50"/>
        <v>0</v>
      </c>
      <c r="EW90" s="13">
        <f t="shared" si="50"/>
        <v>0</v>
      </c>
      <c r="EX90" s="13">
        <f t="shared" si="50"/>
        <v>0</v>
      </c>
      <c r="EY90" s="13">
        <f t="shared" si="52"/>
        <v>0</v>
      </c>
      <c r="EZ90" s="13">
        <f t="shared" si="52"/>
        <v>0</v>
      </c>
      <c r="FA90" s="13">
        <f t="shared" si="52"/>
        <v>0</v>
      </c>
      <c r="FB90" s="13">
        <f t="shared" si="52"/>
        <v>0</v>
      </c>
      <c r="FC90" s="13">
        <f t="shared" si="52"/>
        <v>0</v>
      </c>
      <c r="FD90" s="13">
        <f t="shared" si="52"/>
        <v>0</v>
      </c>
      <c r="FE90" s="13">
        <f t="shared" si="52"/>
        <v>0</v>
      </c>
      <c r="FF90" s="13">
        <f t="shared" si="52"/>
        <v>0</v>
      </c>
      <c r="FG90" s="13">
        <f t="shared" si="52"/>
        <v>0</v>
      </c>
      <c r="FH90" s="13">
        <f t="shared" si="52"/>
        <v>0</v>
      </c>
      <c r="FI90" s="13">
        <f t="shared" si="52"/>
        <v>0</v>
      </c>
      <c r="FJ90" s="13">
        <f t="shared" si="52"/>
        <v>0</v>
      </c>
      <c r="FK90" s="13">
        <f t="shared" si="52"/>
        <v>0</v>
      </c>
      <c r="FL90" s="13">
        <f t="shared" si="52"/>
        <v>0</v>
      </c>
      <c r="FM90" s="13">
        <f t="shared" si="52"/>
        <v>0</v>
      </c>
      <c r="FN90" s="13">
        <f t="shared" si="52"/>
        <v>0</v>
      </c>
      <c r="FO90" s="13">
        <f t="shared" si="54"/>
        <v>0</v>
      </c>
      <c r="FP90" s="13">
        <f t="shared" si="51"/>
        <v>0</v>
      </c>
      <c r="FQ90" s="13">
        <f t="shared" si="51"/>
        <v>0</v>
      </c>
      <c r="FR90" s="13">
        <f t="shared" si="51"/>
        <v>0</v>
      </c>
      <c r="FS90" s="13">
        <f t="shared" si="51"/>
        <v>0</v>
      </c>
      <c r="FT90" s="13">
        <f t="shared" si="51"/>
        <v>0</v>
      </c>
    </row>
    <row r="91" spans="1:176" ht="15" customHeight="1" x14ac:dyDescent="0.55000000000000004">
      <c r="A91" s="25" t="s">
        <v>162</v>
      </c>
      <c r="C91" s="13">
        <f t="shared" si="42"/>
        <v>0</v>
      </c>
      <c r="D91" s="13">
        <v>150</v>
      </c>
      <c r="E91" s="14">
        <f>[1]Parameters!$E$3</f>
        <v>0.17</v>
      </c>
      <c r="F91" s="13">
        <f t="shared" si="45"/>
        <v>175.5</v>
      </c>
      <c r="G91" s="13">
        <f t="shared" si="58"/>
        <v>0</v>
      </c>
      <c r="H91" s="15">
        <f>[1]Parameters!$N$2</f>
        <v>0.02</v>
      </c>
      <c r="I91" s="25" t="s">
        <v>116</v>
      </c>
      <c r="J91" s="25" t="s">
        <v>141</v>
      </c>
      <c r="K91" s="25" t="s">
        <v>80</v>
      </c>
      <c r="L91" t="s">
        <v>77</v>
      </c>
      <c r="M91" s="11">
        <v>42248</v>
      </c>
      <c r="N91" s="11">
        <f t="shared" si="48"/>
        <v>42430</v>
      </c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>
        <f>'[1]Acquisition &amp; support costs'!AN277</f>
        <v>0</v>
      </c>
      <c r="AN91" s="22">
        <f>'[1]Acquisition &amp; support costs'!AO277</f>
        <v>0</v>
      </c>
      <c r="AO91" s="22">
        <f>'[1]Acquisition &amp; support costs'!AP277</f>
        <v>0</v>
      </c>
      <c r="AP91" s="22"/>
      <c r="AQ91" s="22"/>
      <c r="AR91" s="13">
        <f>'[1]Acquisition &amp; support costs'!AS277</f>
        <v>0</v>
      </c>
      <c r="AS91" s="13">
        <f>'[1]Acquisition &amp; support costs'!AT277</f>
        <v>0</v>
      </c>
      <c r="AT91" s="13">
        <f>'[1]Acquisition &amp; support costs'!AU277</f>
        <v>0</v>
      </c>
      <c r="AU91" s="13">
        <f>'[1]Acquisition &amp; support costs'!AV277</f>
        <v>0</v>
      </c>
      <c r="AV91" s="13">
        <f>'[1]Acquisition &amp; support costs'!AW277</f>
        <v>0</v>
      </c>
      <c r="AW91" s="13">
        <f>'[1]Acquisition &amp; support costs'!AX277</f>
        <v>0</v>
      </c>
      <c r="AX91" s="13">
        <f>'[1]Acquisition &amp; support costs'!AY277</f>
        <v>0</v>
      </c>
      <c r="AY91" s="13">
        <f>'[1]Acquisition &amp; support costs'!AZ277</f>
        <v>0</v>
      </c>
      <c r="AZ91" s="13">
        <f>'[1]Acquisition &amp; support costs'!BA277</f>
        <v>0</v>
      </c>
      <c r="BA91" s="13">
        <f>'[1]Acquisition &amp; support costs'!BB277</f>
        <v>0</v>
      </c>
      <c r="BB91" s="13">
        <f>'[1]Acquisition &amp; support costs'!BC277</f>
        <v>0</v>
      </c>
      <c r="BC91" s="13">
        <f>'[1]Acquisition &amp; support costs'!BD277</f>
        <v>0</v>
      </c>
      <c r="BD91" s="13">
        <f>'[1]Acquisition &amp; support costs'!BE277</f>
        <v>0</v>
      </c>
      <c r="BE91" s="13">
        <f>'[1]Acquisition &amp; support costs'!BF277</f>
        <v>0</v>
      </c>
      <c r="BF91" s="13">
        <f>'[1]Acquisition &amp; support costs'!BG277</f>
        <v>0</v>
      </c>
      <c r="BG91" s="13">
        <f>'[1]Acquisition &amp; support costs'!BH277</f>
        <v>0</v>
      </c>
      <c r="BH91" s="13">
        <f>'[1]Acquisition &amp; support costs'!BI277</f>
        <v>0</v>
      </c>
      <c r="BI91" s="13">
        <f>'[1]Acquisition &amp; support costs'!BJ277</f>
        <v>0</v>
      </c>
      <c r="BJ91" s="13">
        <f>'[1]Acquisition &amp; support costs'!BK277</f>
        <v>0</v>
      </c>
      <c r="BK91" s="13">
        <f>'[1]Acquisition &amp; support costs'!BL277</f>
        <v>0</v>
      </c>
      <c r="BL91" s="13">
        <f>'[1]Acquisition &amp; support costs'!BM277</f>
        <v>0</v>
      </c>
      <c r="BM91" s="13">
        <f>'[1]Acquisition &amp; support costs'!BN277</f>
        <v>0</v>
      </c>
      <c r="BN91" s="13">
        <f>'[1]Acquisition &amp; support costs'!BO277</f>
        <v>0</v>
      </c>
      <c r="BO91" s="13">
        <f>'[1]Acquisition &amp; support costs'!BP277</f>
        <v>0</v>
      </c>
      <c r="BP91" s="13">
        <f>'[1]Acquisition &amp; support costs'!BQ277</f>
        <v>0</v>
      </c>
      <c r="BQ91" s="13">
        <f>'[1]Acquisition &amp; support costs'!BR277</f>
        <v>0</v>
      </c>
      <c r="BR91" s="13">
        <f>'[1]Acquisition &amp; support costs'!BS277</f>
        <v>0</v>
      </c>
      <c r="BS91" s="13">
        <f>'[1]Acquisition &amp; support costs'!BT277</f>
        <v>0</v>
      </c>
      <c r="BT91" s="13">
        <f>'[1]Acquisition &amp; support costs'!BU277</f>
        <v>0</v>
      </c>
      <c r="BU91" s="13">
        <f>'[1]Acquisition &amp; support costs'!BV277</f>
        <v>0</v>
      </c>
      <c r="BV91" s="13">
        <f>'[1]Acquisition &amp; support costs'!BW277</f>
        <v>0</v>
      </c>
      <c r="BW91" s="13">
        <f>'[1]Acquisition &amp; support costs'!BX277</f>
        <v>0</v>
      </c>
      <c r="BX91" s="13">
        <f>'[1]Acquisition &amp; support costs'!BY277</f>
        <v>0</v>
      </c>
      <c r="BY91" s="13">
        <f>'[1]Acquisition &amp; support costs'!BZ277</f>
        <v>0</v>
      </c>
      <c r="BZ91" s="13">
        <f>'[1]Acquisition &amp; support costs'!CA277</f>
        <v>0</v>
      </c>
      <c r="CA91" s="13">
        <f>'[1]Acquisition &amp; support costs'!CB277</f>
        <v>0</v>
      </c>
      <c r="CB91" s="13">
        <f>'[1]Acquisition &amp; support costs'!CC277</f>
        <v>0</v>
      </c>
      <c r="CC91" s="13">
        <f>'[1]Acquisition &amp; support costs'!CD277</f>
        <v>0</v>
      </c>
      <c r="CD91" s="13">
        <f>'[1]Acquisition &amp; support costs'!CE277</f>
        <v>0</v>
      </c>
      <c r="CE91" s="13">
        <f>'[1]Acquisition &amp; support costs'!CF277</f>
        <v>0</v>
      </c>
      <c r="CF91" s="13">
        <f>'[1]Acquisition &amp; support costs'!CG277</f>
        <v>0</v>
      </c>
      <c r="CG91" s="13">
        <f>'[1]Acquisition &amp; support costs'!CH277</f>
        <v>0</v>
      </c>
      <c r="CH91" s="13">
        <f>'[1]Acquisition &amp; support costs'!CI277</f>
        <v>0</v>
      </c>
      <c r="CI91" s="13">
        <f>'[1]Acquisition &amp; support costs'!CJ277</f>
        <v>0</v>
      </c>
      <c r="CJ91" s="13">
        <f>'[1]Acquisition &amp; support costs'!CK277</f>
        <v>0</v>
      </c>
      <c r="CK91" s="13">
        <f>'[1]Acquisition &amp; support costs'!CL277</f>
        <v>0</v>
      </c>
      <c r="CL91" s="13">
        <f>'[1]Acquisition &amp; support costs'!CM277</f>
        <v>0</v>
      </c>
      <c r="CM91" s="13">
        <f>'[1]Acquisition &amp; support costs'!CN277</f>
        <v>0</v>
      </c>
      <c r="CN91" s="13">
        <f>'[1]Acquisition &amp; support costs'!CO277</f>
        <v>0</v>
      </c>
      <c r="CO91" s="13">
        <f>'[1]Acquisition &amp; support costs'!CP277</f>
        <v>0</v>
      </c>
      <c r="CP91" s="13">
        <f>'[1]Acquisition &amp; support costs'!CQ277</f>
        <v>0</v>
      </c>
      <c r="CQ91" s="13">
        <f>'[1]Acquisition &amp; support costs'!CR277</f>
        <v>0</v>
      </c>
      <c r="CR91" s="13">
        <f>'[1]Acquisition &amp; support costs'!CS277</f>
        <v>0</v>
      </c>
      <c r="CS91" s="13">
        <f>'[1]Acquisition &amp; support costs'!CT277</f>
        <v>0</v>
      </c>
      <c r="CT91">
        <f t="shared" si="43"/>
        <v>0</v>
      </c>
      <c r="CX91" s="13">
        <f t="shared" si="55"/>
        <v>0</v>
      </c>
      <c r="CY91" s="13">
        <f t="shared" si="55"/>
        <v>0</v>
      </c>
      <c r="CZ91" s="13">
        <f t="shared" si="55"/>
        <v>0</v>
      </c>
      <c r="DA91" s="13">
        <f t="shared" si="55"/>
        <v>0</v>
      </c>
      <c r="DB91" s="13">
        <f t="shared" si="55"/>
        <v>0</v>
      </c>
      <c r="DC91" s="13">
        <f t="shared" si="55"/>
        <v>0</v>
      </c>
      <c r="DD91" s="13">
        <f t="shared" si="55"/>
        <v>0</v>
      </c>
      <c r="DE91" s="13">
        <f t="shared" si="55"/>
        <v>0</v>
      </c>
      <c r="DF91" s="13">
        <f t="shared" si="55"/>
        <v>0</v>
      </c>
      <c r="DG91" s="13">
        <f t="shared" si="55"/>
        <v>0</v>
      </c>
      <c r="DH91" s="13">
        <f t="shared" si="55"/>
        <v>0</v>
      </c>
      <c r="DI91" s="13">
        <f t="shared" si="55"/>
        <v>0</v>
      </c>
      <c r="DJ91" s="13">
        <f t="shared" si="55"/>
        <v>0</v>
      </c>
      <c r="DK91" s="13">
        <f t="shared" si="55"/>
        <v>0</v>
      </c>
      <c r="DL91" s="13">
        <f t="shared" si="53"/>
        <v>0</v>
      </c>
      <c r="DM91" s="13">
        <f t="shared" si="53"/>
        <v>0</v>
      </c>
      <c r="DN91" s="13">
        <f t="shared" si="53"/>
        <v>0</v>
      </c>
      <c r="DO91" s="13">
        <f t="shared" si="56"/>
        <v>0</v>
      </c>
      <c r="DP91" s="13">
        <f t="shared" si="56"/>
        <v>0</v>
      </c>
      <c r="DQ91" s="13">
        <f t="shared" si="56"/>
        <v>0</v>
      </c>
      <c r="DR91" s="13">
        <f t="shared" si="56"/>
        <v>0</v>
      </c>
      <c r="DS91" s="13">
        <f t="shared" si="56"/>
        <v>0</v>
      </c>
      <c r="DT91" s="13">
        <f t="shared" si="56"/>
        <v>0</v>
      </c>
      <c r="DU91" s="13">
        <f t="shared" si="56"/>
        <v>0</v>
      </c>
      <c r="DV91" s="13">
        <f t="shared" si="56"/>
        <v>0</v>
      </c>
      <c r="DW91" s="13">
        <f t="shared" si="56"/>
        <v>0</v>
      </c>
      <c r="DX91" s="13">
        <f t="shared" si="56"/>
        <v>0</v>
      </c>
      <c r="DY91" s="13">
        <f t="shared" si="56"/>
        <v>0</v>
      </c>
      <c r="DZ91" s="13">
        <f t="shared" si="56"/>
        <v>0</v>
      </c>
      <c r="EA91" s="13">
        <f t="shared" si="56"/>
        <v>0</v>
      </c>
      <c r="EB91" s="13">
        <f t="shared" si="56"/>
        <v>0</v>
      </c>
      <c r="EC91" s="13">
        <f t="shared" si="57"/>
        <v>0</v>
      </c>
      <c r="ED91" s="13">
        <f t="shared" si="57"/>
        <v>0</v>
      </c>
      <c r="EE91" s="13">
        <f t="shared" si="57"/>
        <v>0</v>
      </c>
      <c r="EF91" s="13">
        <f t="shared" si="57"/>
        <v>0</v>
      </c>
      <c r="EG91" s="13">
        <f t="shared" si="57"/>
        <v>0</v>
      </c>
      <c r="EH91" s="13">
        <f t="shared" si="57"/>
        <v>0</v>
      </c>
      <c r="EI91" s="13">
        <f t="shared" si="57"/>
        <v>0</v>
      </c>
      <c r="EJ91" s="13">
        <f t="shared" si="57"/>
        <v>0</v>
      </c>
      <c r="EK91" s="13">
        <f t="shared" si="57"/>
        <v>0</v>
      </c>
      <c r="EL91" s="13">
        <f t="shared" si="57"/>
        <v>0</v>
      </c>
      <c r="EM91" s="13">
        <f t="shared" si="57"/>
        <v>0</v>
      </c>
      <c r="EN91" s="13">
        <f t="shared" si="50"/>
        <v>0</v>
      </c>
      <c r="EO91" s="13">
        <f t="shared" si="50"/>
        <v>0</v>
      </c>
      <c r="EP91" s="13">
        <f t="shared" si="50"/>
        <v>0</v>
      </c>
      <c r="EQ91" s="13">
        <f t="shared" si="50"/>
        <v>0</v>
      </c>
      <c r="ER91" s="13">
        <f t="shared" si="50"/>
        <v>0</v>
      </c>
      <c r="ES91" s="13">
        <f t="shared" si="50"/>
        <v>0</v>
      </c>
      <c r="ET91" s="13">
        <f t="shared" si="50"/>
        <v>0</v>
      </c>
      <c r="EU91" s="13">
        <f t="shared" si="50"/>
        <v>0</v>
      </c>
      <c r="EV91" s="13">
        <f t="shared" si="50"/>
        <v>0</v>
      </c>
      <c r="EW91" s="13">
        <f t="shared" si="50"/>
        <v>0</v>
      </c>
      <c r="EX91" s="13">
        <f t="shared" si="50"/>
        <v>0</v>
      </c>
      <c r="EY91" s="13">
        <f t="shared" si="52"/>
        <v>0</v>
      </c>
      <c r="EZ91" s="13">
        <f t="shared" si="52"/>
        <v>0</v>
      </c>
      <c r="FA91" s="13">
        <f t="shared" si="52"/>
        <v>0</v>
      </c>
      <c r="FB91" s="13">
        <f t="shared" si="52"/>
        <v>0</v>
      </c>
      <c r="FC91" s="13">
        <f t="shared" si="52"/>
        <v>0</v>
      </c>
      <c r="FD91" s="13">
        <f t="shared" si="52"/>
        <v>0</v>
      </c>
      <c r="FE91" s="13">
        <f t="shared" si="52"/>
        <v>0</v>
      </c>
      <c r="FF91" s="13">
        <f t="shared" si="52"/>
        <v>0</v>
      </c>
      <c r="FG91" s="13">
        <f t="shared" si="52"/>
        <v>0</v>
      </c>
      <c r="FH91" s="13">
        <f t="shared" si="52"/>
        <v>0</v>
      </c>
      <c r="FI91" s="13">
        <f t="shared" si="52"/>
        <v>0</v>
      </c>
      <c r="FJ91" s="13">
        <f t="shared" si="52"/>
        <v>0</v>
      </c>
      <c r="FK91" s="13">
        <f t="shared" si="52"/>
        <v>0</v>
      </c>
      <c r="FL91" s="13">
        <f t="shared" si="52"/>
        <v>0</v>
      </c>
      <c r="FM91" s="13">
        <f t="shared" si="52"/>
        <v>0</v>
      </c>
      <c r="FN91" s="13">
        <f t="shared" si="52"/>
        <v>0</v>
      </c>
      <c r="FO91" s="13">
        <f t="shared" si="54"/>
        <v>0</v>
      </c>
      <c r="FP91" s="13">
        <f t="shared" si="51"/>
        <v>0</v>
      </c>
      <c r="FQ91" s="13">
        <f t="shared" si="51"/>
        <v>0</v>
      </c>
      <c r="FR91" s="13">
        <f t="shared" si="51"/>
        <v>0</v>
      </c>
      <c r="FS91" s="13">
        <f t="shared" si="51"/>
        <v>0</v>
      </c>
      <c r="FT91" s="13">
        <f t="shared" si="51"/>
        <v>0</v>
      </c>
    </row>
    <row r="92" spans="1:176" ht="15" customHeight="1" x14ac:dyDescent="0.55000000000000004">
      <c r="A92" s="25" t="s">
        <v>163</v>
      </c>
      <c r="C92" s="13">
        <f>MAX(X92:CH92)</f>
        <v>0</v>
      </c>
      <c r="D92" s="13">
        <v>175</v>
      </c>
      <c r="E92" s="14">
        <f>[1]Parameters!$E$3</f>
        <v>0.17</v>
      </c>
      <c r="F92" s="13">
        <f>D92+D92*E92</f>
        <v>204.75</v>
      </c>
      <c r="G92" s="13">
        <f>C92*F92</f>
        <v>0</v>
      </c>
      <c r="H92" s="15">
        <f>[1]Parameters!$N$2</f>
        <v>0.02</v>
      </c>
      <c r="I92" s="25" t="s">
        <v>116</v>
      </c>
      <c r="J92" s="25" t="s">
        <v>141</v>
      </c>
      <c r="K92" s="25" t="s">
        <v>80</v>
      </c>
      <c r="L92" t="s">
        <v>77</v>
      </c>
      <c r="M92" s="11">
        <v>42248</v>
      </c>
      <c r="N92" s="11">
        <f t="shared" si="48"/>
        <v>42430</v>
      </c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>
        <f>'[1]Acquisition &amp; support costs'!AN278</f>
        <v>0</v>
      </c>
      <c r="AN92" s="22">
        <f>'[1]Acquisition &amp; support costs'!AO278</f>
        <v>0</v>
      </c>
      <c r="AO92" s="22">
        <f>'[1]Acquisition &amp; support costs'!AP278</f>
        <v>0</v>
      </c>
      <c r="AP92" s="22"/>
      <c r="AQ92" s="22"/>
      <c r="AR92" s="13">
        <f>'[1]Acquisition &amp; support costs'!AS278</f>
        <v>0</v>
      </c>
      <c r="AS92" s="13">
        <f>'[1]Acquisition &amp; support costs'!AT278</f>
        <v>0</v>
      </c>
      <c r="AT92" s="13">
        <f>'[1]Acquisition &amp; support costs'!AU278</f>
        <v>0</v>
      </c>
      <c r="AU92" s="13">
        <f>'[1]Acquisition &amp; support costs'!AV278</f>
        <v>0</v>
      </c>
      <c r="AV92" s="13">
        <f>'[1]Acquisition &amp; support costs'!AW278</f>
        <v>0</v>
      </c>
      <c r="AW92" s="13">
        <f>'[1]Acquisition &amp; support costs'!AX278</f>
        <v>0</v>
      </c>
      <c r="AX92" s="13">
        <f>'[1]Acquisition &amp; support costs'!AY278</f>
        <v>0</v>
      </c>
      <c r="AY92" s="13">
        <f>'[1]Acquisition &amp; support costs'!AZ278</f>
        <v>0</v>
      </c>
      <c r="AZ92" s="13">
        <f>'[1]Acquisition &amp; support costs'!BA278</f>
        <v>0</v>
      </c>
      <c r="BA92" s="13">
        <f>'[1]Acquisition &amp; support costs'!BB278</f>
        <v>0</v>
      </c>
      <c r="BB92" s="13">
        <f>'[1]Acquisition &amp; support costs'!BC278</f>
        <v>0</v>
      </c>
      <c r="BC92" s="13">
        <f>'[1]Acquisition &amp; support costs'!BD278</f>
        <v>0</v>
      </c>
      <c r="BD92" s="13">
        <f>'[1]Acquisition &amp; support costs'!BE278</f>
        <v>0</v>
      </c>
      <c r="BE92" s="13">
        <f>'[1]Acquisition &amp; support costs'!BF278</f>
        <v>0</v>
      </c>
      <c r="BF92" s="13">
        <f>'[1]Acquisition &amp; support costs'!BG278</f>
        <v>0</v>
      </c>
      <c r="BG92" s="13">
        <f>'[1]Acquisition &amp; support costs'!BH278</f>
        <v>0</v>
      </c>
      <c r="BH92" s="13">
        <f>'[1]Acquisition &amp; support costs'!BI278</f>
        <v>0</v>
      </c>
      <c r="BI92" s="13">
        <f>'[1]Acquisition &amp; support costs'!BJ278</f>
        <v>0</v>
      </c>
      <c r="BJ92" s="13">
        <f>'[1]Acquisition &amp; support costs'!BK278</f>
        <v>0</v>
      </c>
      <c r="BK92" s="13">
        <f>'[1]Acquisition &amp; support costs'!BL278</f>
        <v>0</v>
      </c>
      <c r="BL92" s="13">
        <f>'[1]Acquisition &amp; support costs'!BM278</f>
        <v>0</v>
      </c>
      <c r="BM92" s="13">
        <f>'[1]Acquisition &amp; support costs'!BN278</f>
        <v>0</v>
      </c>
      <c r="BN92" s="13">
        <f>'[1]Acquisition &amp; support costs'!BO278</f>
        <v>0</v>
      </c>
      <c r="BO92" s="13">
        <f>'[1]Acquisition &amp; support costs'!BP278</f>
        <v>0</v>
      </c>
      <c r="BP92" s="13">
        <f>'[1]Acquisition &amp; support costs'!BQ278</f>
        <v>0</v>
      </c>
      <c r="BQ92" s="13">
        <f>'[1]Acquisition &amp; support costs'!BR278</f>
        <v>0</v>
      </c>
      <c r="BR92" s="13">
        <f>'[1]Acquisition &amp; support costs'!BS278</f>
        <v>0</v>
      </c>
      <c r="BS92" s="13">
        <f>'[1]Acquisition &amp; support costs'!BT278</f>
        <v>0</v>
      </c>
      <c r="BT92" s="13">
        <f>'[1]Acquisition &amp; support costs'!BU278</f>
        <v>0</v>
      </c>
      <c r="BU92" s="13">
        <f>'[1]Acquisition &amp; support costs'!BV278</f>
        <v>0</v>
      </c>
      <c r="BV92" s="13">
        <f>'[1]Acquisition &amp; support costs'!BW278</f>
        <v>0</v>
      </c>
      <c r="BW92" s="13">
        <f>'[1]Acquisition &amp; support costs'!BX278</f>
        <v>0</v>
      </c>
      <c r="BX92" s="13">
        <f>'[1]Acquisition &amp; support costs'!BY278</f>
        <v>0</v>
      </c>
      <c r="BY92" s="13">
        <f>'[1]Acquisition &amp; support costs'!BZ278</f>
        <v>0</v>
      </c>
      <c r="BZ92" s="13">
        <f>'[1]Acquisition &amp; support costs'!CA278</f>
        <v>0</v>
      </c>
      <c r="CA92" s="13">
        <f>'[1]Acquisition &amp; support costs'!CB278</f>
        <v>0</v>
      </c>
      <c r="CB92" s="13">
        <f>'[1]Acquisition &amp; support costs'!CC278</f>
        <v>0</v>
      </c>
      <c r="CC92" s="13">
        <f>'[1]Acquisition &amp; support costs'!CD278</f>
        <v>0</v>
      </c>
      <c r="CD92" s="13">
        <f>'[1]Acquisition &amp; support costs'!CE278</f>
        <v>0</v>
      </c>
      <c r="CE92" s="13">
        <f>'[1]Acquisition &amp; support costs'!CF278</f>
        <v>0</v>
      </c>
      <c r="CF92" s="13">
        <f>'[1]Acquisition &amp; support costs'!CG278</f>
        <v>0</v>
      </c>
      <c r="CG92" s="13">
        <f>'[1]Acquisition &amp; support costs'!CH278</f>
        <v>0</v>
      </c>
      <c r="CH92" s="13">
        <f>'[1]Acquisition &amp; support costs'!CI278</f>
        <v>0</v>
      </c>
      <c r="CI92" s="13">
        <f>'[1]Acquisition &amp; support costs'!CJ278</f>
        <v>0</v>
      </c>
      <c r="CJ92" s="13">
        <f>'[1]Acquisition &amp; support costs'!CK278</f>
        <v>0</v>
      </c>
      <c r="CK92" s="13">
        <f>'[1]Acquisition &amp; support costs'!CL278</f>
        <v>0</v>
      </c>
      <c r="CL92" s="13">
        <f>'[1]Acquisition &amp; support costs'!CM278</f>
        <v>0</v>
      </c>
      <c r="CM92" s="13">
        <f>'[1]Acquisition &amp; support costs'!CN278</f>
        <v>0</v>
      </c>
      <c r="CN92" s="13">
        <f>'[1]Acquisition &amp; support costs'!CO278</f>
        <v>0</v>
      </c>
      <c r="CO92" s="13">
        <f>'[1]Acquisition &amp; support costs'!CP278</f>
        <v>0</v>
      </c>
      <c r="CP92" s="13">
        <f>'[1]Acquisition &amp; support costs'!CQ278</f>
        <v>0</v>
      </c>
      <c r="CQ92" s="13">
        <f>'[1]Acquisition &amp; support costs'!CR278</f>
        <v>0</v>
      </c>
      <c r="CR92" s="13">
        <f>'[1]Acquisition &amp; support costs'!CS278</f>
        <v>0</v>
      </c>
      <c r="CS92" s="13">
        <f>'[1]Acquisition &amp; support costs'!CT278</f>
        <v>0</v>
      </c>
      <c r="CT92">
        <f>CS92</f>
        <v>0</v>
      </c>
      <c r="CX92" s="13">
        <f t="shared" si="55"/>
        <v>0</v>
      </c>
      <c r="CY92" s="13">
        <f t="shared" si="55"/>
        <v>0</v>
      </c>
      <c r="CZ92" s="13">
        <f t="shared" si="55"/>
        <v>0</v>
      </c>
      <c r="DA92" s="13">
        <f t="shared" si="55"/>
        <v>0</v>
      </c>
      <c r="DB92" s="13">
        <f t="shared" si="55"/>
        <v>0</v>
      </c>
      <c r="DC92" s="13">
        <f t="shared" si="55"/>
        <v>0</v>
      </c>
      <c r="DD92" s="13">
        <f t="shared" si="55"/>
        <v>0</v>
      </c>
      <c r="DE92" s="13">
        <f t="shared" si="55"/>
        <v>0</v>
      </c>
      <c r="DF92" s="13">
        <f t="shared" si="55"/>
        <v>0</v>
      </c>
      <c r="DG92" s="13">
        <f t="shared" si="55"/>
        <v>0</v>
      </c>
      <c r="DH92" s="13">
        <f t="shared" si="55"/>
        <v>0</v>
      </c>
      <c r="DI92" s="13">
        <f t="shared" si="55"/>
        <v>0</v>
      </c>
      <c r="DJ92" s="13">
        <f t="shared" si="55"/>
        <v>0</v>
      </c>
      <c r="DK92" s="13">
        <f t="shared" si="55"/>
        <v>0</v>
      </c>
      <c r="DL92" s="13">
        <f t="shared" si="53"/>
        <v>0</v>
      </c>
      <c r="DM92" s="13">
        <f t="shared" si="53"/>
        <v>0</v>
      </c>
      <c r="DN92" s="13">
        <f t="shared" si="53"/>
        <v>0</v>
      </c>
      <c r="DO92" s="13">
        <f t="shared" si="56"/>
        <v>0</v>
      </c>
      <c r="DP92" s="13">
        <f t="shared" si="56"/>
        <v>0</v>
      </c>
      <c r="DQ92" s="13">
        <f t="shared" si="56"/>
        <v>0</v>
      </c>
      <c r="DR92" s="13">
        <f t="shared" si="56"/>
        <v>0</v>
      </c>
      <c r="DS92" s="13">
        <f t="shared" si="56"/>
        <v>0</v>
      </c>
      <c r="DT92" s="13">
        <f t="shared" si="56"/>
        <v>0</v>
      </c>
      <c r="DU92" s="13">
        <f t="shared" si="56"/>
        <v>0</v>
      </c>
      <c r="DV92" s="13">
        <f t="shared" si="56"/>
        <v>0</v>
      </c>
      <c r="DW92" s="13">
        <f t="shared" si="56"/>
        <v>0</v>
      </c>
      <c r="DX92" s="13">
        <f t="shared" si="56"/>
        <v>0</v>
      </c>
      <c r="DY92" s="13">
        <f t="shared" si="56"/>
        <v>0</v>
      </c>
      <c r="DZ92" s="13">
        <f t="shared" si="56"/>
        <v>0</v>
      </c>
      <c r="EA92" s="13">
        <f t="shared" si="56"/>
        <v>0</v>
      </c>
      <c r="EB92" s="13">
        <f t="shared" si="56"/>
        <v>0</v>
      </c>
      <c r="EC92" s="13">
        <f t="shared" si="57"/>
        <v>0</v>
      </c>
      <c r="ED92" s="13">
        <f t="shared" si="57"/>
        <v>0</v>
      </c>
      <c r="EE92" s="13">
        <f t="shared" si="57"/>
        <v>0</v>
      </c>
      <c r="EF92" s="13">
        <f t="shared" si="57"/>
        <v>0</v>
      </c>
      <c r="EG92" s="13">
        <f t="shared" si="57"/>
        <v>0</v>
      </c>
      <c r="EH92" s="13">
        <f t="shared" si="57"/>
        <v>0</v>
      </c>
      <c r="EI92" s="13">
        <f t="shared" si="57"/>
        <v>0</v>
      </c>
      <c r="EJ92" s="13">
        <f t="shared" si="57"/>
        <v>0</v>
      </c>
      <c r="EK92" s="13">
        <f t="shared" si="57"/>
        <v>0</v>
      </c>
      <c r="EL92" s="13">
        <f t="shared" si="57"/>
        <v>0</v>
      </c>
      <c r="EM92" s="13">
        <f t="shared" si="57"/>
        <v>0</v>
      </c>
      <c r="EN92" s="13">
        <f t="shared" si="50"/>
        <v>0</v>
      </c>
      <c r="EO92" s="13">
        <f t="shared" si="50"/>
        <v>0</v>
      </c>
      <c r="EP92" s="13">
        <f t="shared" si="50"/>
        <v>0</v>
      </c>
      <c r="EQ92" s="13">
        <f t="shared" si="50"/>
        <v>0</v>
      </c>
      <c r="ER92" s="13">
        <f t="shared" si="50"/>
        <v>0</v>
      </c>
      <c r="ES92" s="13">
        <f t="shared" si="50"/>
        <v>0</v>
      </c>
      <c r="ET92" s="13">
        <f t="shared" si="50"/>
        <v>0</v>
      </c>
      <c r="EU92" s="13">
        <f t="shared" si="50"/>
        <v>0</v>
      </c>
      <c r="EV92" s="13">
        <f t="shared" si="50"/>
        <v>0</v>
      </c>
      <c r="EW92" s="13">
        <f t="shared" si="50"/>
        <v>0</v>
      </c>
      <c r="EX92" s="13">
        <f t="shared" si="50"/>
        <v>0</v>
      </c>
      <c r="EY92" s="13">
        <f t="shared" si="52"/>
        <v>0</v>
      </c>
      <c r="EZ92" s="13">
        <f t="shared" si="52"/>
        <v>0</v>
      </c>
      <c r="FA92" s="13">
        <f t="shared" si="52"/>
        <v>0</v>
      </c>
      <c r="FB92" s="13">
        <f t="shared" si="52"/>
        <v>0</v>
      </c>
      <c r="FC92" s="13">
        <f t="shared" si="52"/>
        <v>0</v>
      </c>
      <c r="FD92" s="13">
        <f t="shared" si="52"/>
        <v>0</v>
      </c>
      <c r="FE92" s="13">
        <f t="shared" si="52"/>
        <v>0</v>
      </c>
      <c r="FF92" s="13">
        <f t="shared" si="52"/>
        <v>0</v>
      </c>
      <c r="FG92" s="13">
        <f t="shared" si="52"/>
        <v>0</v>
      </c>
      <c r="FH92" s="13">
        <f t="shared" si="52"/>
        <v>0</v>
      </c>
      <c r="FI92" s="13">
        <f t="shared" si="52"/>
        <v>0</v>
      </c>
      <c r="FJ92" s="13">
        <f t="shared" si="52"/>
        <v>0</v>
      </c>
      <c r="FK92" s="13">
        <f t="shared" si="52"/>
        <v>0</v>
      </c>
      <c r="FL92" s="13">
        <f t="shared" si="52"/>
        <v>0</v>
      </c>
      <c r="FM92" s="13">
        <f t="shared" si="52"/>
        <v>0</v>
      </c>
      <c r="FN92" s="13">
        <f t="shared" si="52"/>
        <v>0</v>
      </c>
      <c r="FO92" s="13">
        <f t="shared" si="54"/>
        <v>0</v>
      </c>
      <c r="FP92" s="13">
        <f t="shared" si="51"/>
        <v>0</v>
      </c>
      <c r="FQ92" s="13">
        <f t="shared" si="51"/>
        <v>0</v>
      </c>
      <c r="FR92" s="13">
        <f t="shared" si="51"/>
        <v>0</v>
      </c>
      <c r="FS92" s="13">
        <f t="shared" si="51"/>
        <v>0</v>
      </c>
      <c r="FT92" s="13">
        <f t="shared" si="51"/>
        <v>0</v>
      </c>
    </row>
    <row r="93" spans="1:176" ht="15" customHeight="1" x14ac:dyDescent="0.55000000000000004">
      <c r="A93" s="25" t="s">
        <v>164</v>
      </c>
      <c r="C93" s="13">
        <f>MAX(X93:CH93)</f>
        <v>0</v>
      </c>
      <c r="D93" s="13">
        <v>175</v>
      </c>
      <c r="E93" s="14">
        <f>[1]Parameters!$E$3</f>
        <v>0.17</v>
      </c>
      <c r="F93" s="13">
        <f>D93+D93*E93</f>
        <v>204.75</v>
      </c>
      <c r="G93" s="13">
        <f>C93*F93</f>
        <v>0</v>
      </c>
      <c r="H93" s="15">
        <f>[1]Parameters!$N$2</f>
        <v>0.02</v>
      </c>
      <c r="I93" s="25" t="s">
        <v>116</v>
      </c>
      <c r="J93" s="25" t="s">
        <v>141</v>
      </c>
      <c r="K93" s="25" t="s">
        <v>80</v>
      </c>
      <c r="L93" t="s">
        <v>77</v>
      </c>
      <c r="M93" s="11">
        <v>42248</v>
      </c>
      <c r="N93" s="11">
        <f t="shared" si="48"/>
        <v>42430</v>
      </c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>
        <f>'[1]Acquisition &amp; support costs'!AN279</f>
        <v>0</v>
      </c>
      <c r="AN93" s="22">
        <f>'[1]Acquisition &amp; support costs'!AO279</f>
        <v>0</v>
      </c>
      <c r="AO93" s="22">
        <f>'[1]Acquisition &amp; support costs'!AP279</f>
        <v>0</v>
      </c>
      <c r="AP93" s="22"/>
      <c r="AQ93" s="22"/>
      <c r="AR93" s="13">
        <f>'[1]Acquisition &amp; support costs'!AS279</f>
        <v>0</v>
      </c>
      <c r="AS93" s="13">
        <f>'[1]Acquisition &amp; support costs'!AT279</f>
        <v>0</v>
      </c>
      <c r="AT93" s="13">
        <f>'[1]Acquisition &amp; support costs'!AU279</f>
        <v>0</v>
      </c>
      <c r="AU93" s="13">
        <f>'[1]Acquisition &amp; support costs'!AV279</f>
        <v>0</v>
      </c>
      <c r="AV93" s="13">
        <f>'[1]Acquisition &amp; support costs'!AW279</f>
        <v>0</v>
      </c>
      <c r="AW93" s="13">
        <f>'[1]Acquisition &amp; support costs'!AX279</f>
        <v>0</v>
      </c>
      <c r="AX93" s="13">
        <f>'[1]Acquisition &amp; support costs'!AY279</f>
        <v>0</v>
      </c>
      <c r="AY93" s="13">
        <f>'[1]Acquisition &amp; support costs'!AZ279</f>
        <v>0</v>
      </c>
      <c r="AZ93" s="13">
        <f>'[1]Acquisition &amp; support costs'!BA279</f>
        <v>0</v>
      </c>
      <c r="BA93" s="13">
        <f>'[1]Acquisition &amp; support costs'!BB279</f>
        <v>0</v>
      </c>
      <c r="BB93" s="13">
        <f>'[1]Acquisition &amp; support costs'!BC279</f>
        <v>0</v>
      </c>
      <c r="BC93" s="13">
        <f>'[1]Acquisition &amp; support costs'!BD279</f>
        <v>0</v>
      </c>
      <c r="BD93" s="13">
        <f>'[1]Acquisition &amp; support costs'!BE279</f>
        <v>0</v>
      </c>
      <c r="BE93" s="13">
        <f>'[1]Acquisition &amp; support costs'!BF279</f>
        <v>0</v>
      </c>
      <c r="BF93" s="13">
        <f>'[1]Acquisition &amp; support costs'!BG279</f>
        <v>0</v>
      </c>
      <c r="BG93" s="13">
        <f>'[1]Acquisition &amp; support costs'!BH279</f>
        <v>0</v>
      </c>
      <c r="BH93" s="13">
        <f>'[1]Acquisition &amp; support costs'!BI279</f>
        <v>0</v>
      </c>
      <c r="BI93" s="13">
        <f>'[1]Acquisition &amp; support costs'!BJ279</f>
        <v>0</v>
      </c>
      <c r="BJ93" s="13">
        <f>'[1]Acquisition &amp; support costs'!BK279</f>
        <v>0</v>
      </c>
      <c r="BK93" s="13">
        <f>'[1]Acquisition &amp; support costs'!BL279</f>
        <v>0</v>
      </c>
      <c r="BL93" s="13">
        <f>'[1]Acquisition &amp; support costs'!BM279</f>
        <v>0</v>
      </c>
      <c r="BM93" s="13">
        <f>'[1]Acquisition &amp; support costs'!BN279</f>
        <v>0</v>
      </c>
      <c r="BN93" s="13">
        <f>'[1]Acquisition &amp; support costs'!BO279</f>
        <v>0</v>
      </c>
      <c r="BO93" s="13">
        <f>'[1]Acquisition &amp; support costs'!BP279</f>
        <v>0</v>
      </c>
      <c r="BP93" s="13">
        <f>'[1]Acquisition &amp; support costs'!BQ279</f>
        <v>0</v>
      </c>
      <c r="BQ93" s="13">
        <f>'[1]Acquisition &amp; support costs'!BR279</f>
        <v>0</v>
      </c>
      <c r="BR93" s="13">
        <f>'[1]Acquisition &amp; support costs'!BS279</f>
        <v>0</v>
      </c>
      <c r="BS93" s="13">
        <f>'[1]Acquisition &amp; support costs'!BT279</f>
        <v>0</v>
      </c>
      <c r="BT93" s="13">
        <f>'[1]Acquisition &amp; support costs'!BU279</f>
        <v>0</v>
      </c>
      <c r="BU93" s="13">
        <f>'[1]Acquisition &amp; support costs'!BV279</f>
        <v>0</v>
      </c>
      <c r="BV93" s="13">
        <f>'[1]Acquisition &amp; support costs'!BW279</f>
        <v>0</v>
      </c>
      <c r="BW93" s="13">
        <f>'[1]Acquisition &amp; support costs'!BX279</f>
        <v>0</v>
      </c>
      <c r="BX93" s="13">
        <f>'[1]Acquisition &amp; support costs'!BY279</f>
        <v>0</v>
      </c>
      <c r="BY93" s="13">
        <f>'[1]Acquisition &amp; support costs'!BZ279</f>
        <v>0</v>
      </c>
      <c r="BZ93" s="13">
        <f>'[1]Acquisition &amp; support costs'!CA279</f>
        <v>0</v>
      </c>
      <c r="CA93" s="13">
        <f>'[1]Acquisition &amp; support costs'!CB279</f>
        <v>0</v>
      </c>
      <c r="CB93" s="13">
        <f>'[1]Acquisition &amp; support costs'!CC279</f>
        <v>0</v>
      </c>
      <c r="CC93" s="13">
        <f>'[1]Acquisition &amp; support costs'!CD279</f>
        <v>0</v>
      </c>
      <c r="CD93" s="13">
        <f>'[1]Acquisition &amp; support costs'!CE279</f>
        <v>0</v>
      </c>
      <c r="CE93" s="13">
        <f>'[1]Acquisition &amp; support costs'!CF279</f>
        <v>0</v>
      </c>
      <c r="CF93" s="13">
        <f>'[1]Acquisition &amp; support costs'!CG279</f>
        <v>0</v>
      </c>
      <c r="CG93" s="13">
        <f>'[1]Acquisition &amp; support costs'!CH279</f>
        <v>0</v>
      </c>
      <c r="CH93" s="13">
        <f>'[1]Acquisition &amp; support costs'!CI279</f>
        <v>0</v>
      </c>
      <c r="CI93" s="13">
        <f>'[1]Acquisition &amp; support costs'!CJ279</f>
        <v>0</v>
      </c>
      <c r="CJ93" s="13">
        <f>'[1]Acquisition &amp; support costs'!CK279</f>
        <v>0</v>
      </c>
      <c r="CK93" s="13">
        <f>'[1]Acquisition &amp; support costs'!CL279</f>
        <v>0</v>
      </c>
      <c r="CL93" s="13">
        <f>'[1]Acquisition &amp; support costs'!CM279</f>
        <v>0</v>
      </c>
      <c r="CM93" s="13">
        <f>'[1]Acquisition &amp; support costs'!CN279</f>
        <v>0</v>
      </c>
      <c r="CN93" s="13">
        <f>'[1]Acquisition &amp; support costs'!CO279</f>
        <v>0</v>
      </c>
      <c r="CO93" s="13">
        <f>'[1]Acquisition &amp; support costs'!CP279</f>
        <v>0</v>
      </c>
      <c r="CP93" s="13">
        <f>'[1]Acquisition &amp; support costs'!CQ279</f>
        <v>0</v>
      </c>
      <c r="CQ93" s="13">
        <f>'[1]Acquisition &amp; support costs'!CR279</f>
        <v>0</v>
      </c>
      <c r="CR93" s="13">
        <f>'[1]Acquisition &amp; support costs'!CS279</f>
        <v>0</v>
      </c>
      <c r="CS93" s="13">
        <f>'[1]Acquisition &amp; support costs'!CT279</f>
        <v>0</v>
      </c>
      <c r="CT93">
        <f>CS93</f>
        <v>0</v>
      </c>
      <c r="CX93" s="13">
        <f t="shared" si="55"/>
        <v>0</v>
      </c>
      <c r="CY93" s="13">
        <f t="shared" si="55"/>
        <v>0</v>
      </c>
      <c r="CZ93" s="13">
        <f t="shared" si="55"/>
        <v>0</v>
      </c>
      <c r="DA93" s="13">
        <f t="shared" si="55"/>
        <v>0</v>
      </c>
      <c r="DB93" s="13">
        <f t="shared" si="55"/>
        <v>0</v>
      </c>
      <c r="DC93" s="13">
        <f t="shared" si="55"/>
        <v>0</v>
      </c>
      <c r="DD93" s="13">
        <f t="shared" si="55"/>
        <v>0</v>
      </c>
      <c r="DE93" s="13">
        <f t="shared" si="55"/>
        <v>0</v>
      </c>
      <c r="DF93" s="13">
        <f t="shared" si="55"/>
        <v>0</v>
      </c>
      <c r="DG93" s="13">
        <f t="shared" si="55"/>
        <v>0</v>
      </c>
      <c r="DH93" s="13">
        <f t="shared" si="55"/>
        <v>0</v>
      </c>
      <c r="DI93" s="13">
        <f t="shared" si="55"/>
        <v>0</v>
      </c>
      <c r="DJ93" s="13">
        <f t="shared" si="55"/>
        <v>0</v>
      </c>
      <c r="DK93" s="13">
        <f t="shared" si="55"/>
        <v>0</v>
      </c>
      <c r="DL93" s="13">
        <f t="shared" si="53"/>
        <v>0</v>
      </c>
      <c r="DM93" s="13">
        <f t="shared" si="53"/>
        <v>0</v>
      </c>
      <c r="DN93" s="13">
        <f t="shared" si="53"/>
        <v>0</v>
      </c>
      <c r="DO93" s="13">
        <f t="shared" si="56"/>
        <v>0</v>
      </c>
      <c r="DP93" s="13">
        <f t="shared" si="56"/>
        <v>0</v>
      </c>
      <c r="DQ93" s="13">
        <f t="shared" si="56"/>
        <v>0</v>
      </c>
      <c r="DR93" s="13">
        <f t="shared" si="56"/>
        <v>0</v>
      </c>
      <c r="DS93" s="13">
        <f t="shared" si="56"/>
        <v>0</v>
      </c>
      <c r="DT93" s="13">
        <f t="shared" si="56"/>
        <v>0</v>
      </c>
      <c r="DU93" s="13">
        <f t="shared" si="56"/>
        <v>0</v>
      </c>
      <c r="DV93" s="13">
        <f t="shared" si="56"/>
        <v>0</v>
      </c>
      <c r="DW93" s="13">
        <f t="shared" si="56"/>
        <v>0</v>
      </c>
      <c r="DX93" s="13">
        <f t="shared" si="56"/>
        <v>0</v>
      </c>
      <c r="DY93" s="13">
        <f t="shared" si="56"/>
        <v>0</v>
      </c>
      <c r="DZ93" s="13">
        <f t="shared" si="56"/>
        <v>0</v>
      </c>
      <c r="EA93" s="13">
        <f t="shared" si="56"/>
        <v>0</v>
      </c>
      <c r="EB93" s="13">
        <f t="shared" si="56"/>
        <v>0</v>
      </c>
      <c r="EC93" s="13">
        <f t="shared" si="57"/>
        <v>0</v>
      </c>
      <c r="ED93" s="13">
        <f t="shared" si="57"/>
        <v>0</v>
      </c>
      <c r="EE93" s="13">
        <f t="shared" si="57"/>
        <v>0</v>
      </c>
      <c r="EF93" s="13">
        <f t="shared" si="57"/>
        <v>0</v>
      </c>
      <c r="EG93" s="13">
        <f t="shared" si="57"/>
        <v>0</v>
      </c>
      <c r="EH93" s="13">
        <f t="shared" si="57"/>
        <v>0</v>
      </c>
      <c r="EI93" s="13">
        <f t="shared" si="57"/>
        <v>0</v>
      </c>
      <c r="EJ93" s="13">
        <f t="shared" si="57"/>
        <v>0</v>
      </c>
      <c r="EK93" s="13">
        <f t="shared" si="57"/>
        <v>0</v>
      </c>
      <c r="EL93" s="13">
        <f t="shared" si="57"/>
        <v>0</v>
      </c>
      <c r="EM93" s="13">
        <f t="shared" si="57"/>
        <v>0</v>
      </c>
      <c r="EN93" s="13">
        <f t="shared" si="50"/>
        <v>0</v>
      </c>
      <c r="EO93" s="13">
        <f t="shared" si="50"/>
        <v>0</v>
      </c>
      <c r="EP93" s="13">
        <f t="shared" si="50"/>
        <v>0</v>
      </c>
      <c r="EQ93" s="13">
        <f t="shared" si="50"/>
        <v>0</v>
      </c>
      <c r="ER93" s="13">
        <f t="shared" si="50"/>
        <v>0</v>
      </c>
      <c r="ES93" s="13">
        <f t="shared" si="50"/>
        <v>0</v>
      </c>
      <c r="ET93" s="13">
        <f t="shared" si="50"/>
        <v>0</v>
      </c>
      <c r="EU93" s="13">
        <f t="shared" si="50"/>
        <v>0</v>
      </c>
      <c r="EV93" s="13">
        <f t="shared" si="50"/>
        <v>0</v>
      </c>
      <c r="EW93" s="13">
        <f t="shared" si="50"/>
        <v>0</v>
      </c>
      <c r="EX93" s="13">
        <f t="shared" si="50"/>
        <v>0</v>
      </c>
      <c r="EY93" s="13">
        <f t="shared" si="52"/>
        <v>0</v>
      </c>
      <c r="EZ93" s="13">
        <f t="shared" si="52"/>
        <v>0</v>
      </c>
      <c r="FA93" s="13">
        <f t="shared" si="52"/>
        <v>0</v>
      </c>
      <c r="FB93" s="13">
        <f t="shared" si="52"/>
        <v>0</v>
      </c>
      <c r="FC93" s="13">
        <f t="shared" si="52"/>
        <v>0</v>
      </c>
      <c r="FD93" s="13">
        <f t="shared" si="52"/>
        <v>0</v>
      </c>
      <c r="FE93" s="13">
        <f t="shared" si="52"/>
        <v>0</v>
      </c>
      <c r="FF93" s="13">
        <f t="shared" si="52"/>
        <v>0</v>
      </c>
      <c r="FG93" s="13">
        <f t="shared" si="52"/>
        <v>0</v>
      </c>
      <c r="FH93" s="13">
        <f t="shared" si="52"/>
        <v>0</v>
      </c>
      <c r="FI93" s="13">
        <f t="shared" si="52"/>
        <v>0</v>
      </c>
      <c r="FJ93" s="13">
        <f t="shared" si="52"/>
        <v>0</v>
      </c>
      <c r="FK93" s="13">
        <f t="shared" si="52"/>
        <v>0</v>
      </c>
      <c r="FL93" s="13">
        <f t="shared" si="52"/>
        <v>0</v>
      </c>
      <c r="FM93" s="13">
        <f t="shared" si="52"/>
        <v>0</v>
      </c>
      <c r="FN93" s="13">
        <f t="shared" si="52"/>
        <v>0</v>
      </c>
      <c r="FO93" s="13">
        <f t="shared" si="54"/>
        <v>0</v>
      </c>
      <c r="FP93" s="13">
        <f t="shared" si="51"/>
        <v>0</v>
      </c>
      <c r="FQ93" s="13">
        <f t="shared" si="51"/>
        <v>0</v>
      </c>
      <c r="FR93" s="13">
        <f t="shared" si="51"/>
        <v>0</v>
      </c>
      <c r="FS93" s="13">
        <f t="shared" si="51"/>
        <v>0</v>
      </c>
      <c r="FT93" s="13">
        <f t="shared" si="51"/>
        <v>0</v>
      </c>
    </row>
    <row r="94" spans="1:176" ht="15" customHeight="1" x14ac:dyDescent="0.55000000000000004">
      <c r="A94" s="25" t="s">
        <v>165</v>
      </c>
      <c r="C94" s="13">
        <f t="shared" si="42"/>
        <v>0</v>
      </c>
      <c r="D94" s="13">
        <v>175</v>
      </c>
      <c r="E94" s="14">
        <f>[1]Parameters!$E$3</f>
        <v>0.17</v>
      </c>
      <c r="F94" s="13">
        <f t="shared" si="45"/>
        <v>204.75</v>
      </c>
      <c r="G94" s="13">
        <f t="shared" si="58"/>
        <v>0</v>
      </c>
      <c r="H94" s="15">
        <f>[1]Parameters!$N$2</f>
        <v>0.02</v>
      </c>
      <c r="I94" s="25" t="s">
        <v>116</v>
      </c>
      <c r="J94" s="25" t="s">
        <v>71</v>
      </c>
      <c r="K94" s="25" t="s">
        <v>80</v>
      </c>
      <c r="L94" t="s">
        <v>77</v>
      </c>
      <c r="M94" s="11">
        <v>42248</v>
      </c>
      <c r="N94" s="11">
        <f t="shared" si="48"/>
        <v>42430</v>
      </c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>
        <f>'[1]Acquisition &amp; support costs'!AN280</f>
        <v>0</v>
      </c>
      <c r="AN94" s="22">
        <f>'[1]Acquisition &amp; support costs'!AO280</f>
        <v>0</v>
      </c>
      <c r="AO94" s="22">
        <f>'[1]Acquisition &amp; support costs'!AP280</f>
        <v>0</v>
      </c>
      <c r="AP94" s="22"/>
      <c r="AQ94" s="22"/>
      <c r="AR94" s="13">
        <f>'[1]Acquisition &amp; support costs'!AS280</f>
        <v>0</v>
      </c>
      <c r="AS94" s="13">
        <f>'[1]Acquisition &amp; support costs'!AT280</f>
        <v>0</v>
      </c>
      <c r="AT94" s="13">
        <f>'[1]Acquisition &amp; support costs'!AU280</f>
        <v>0</v>
      </c>
      <c r="AU94" s="13">
        <f>'[1]Acquisition &amp; support costs'!AV280</f>
        <v>0</v>
      </c>
      <c r="AV94" s="13">
        <f>'[1]Acquisition &amp; support costs'!AW280</f>
        <v>0</v>
      </c>
      <c r="AW94" s="13">
        <f>'[1]Acquisition &amp; support costs'!AX280</f>
        <v>0</v>
      </c>
      <c r="AX94" s="13">
        <f>'[1]Acquisition &amp; support costs'!AY280</f>
        <v>0</v>
      </c>
      <c r="AY94" s="13">
        <f>'[1]Acquisition &amp; support costs'!AZ280</f>
        <v>0</v>
      </c>
      <c r="AZ94" s="13">
        <f>'[1]Acquisition &amp; support costs'!BA280</f>
        <v>0</v>
      </c>
      <c r="BA94" s="13">
        <f>'[1]Acquisition &amp; support costs'!BB280</f>
        <v>0</v>
      </c>
      <c r="BB94" s="13">
        <f>'[1]Acquisition &amp; support costs'!BC280</f>
        <v>0</v>
      </c>
      <c r="BC94" s="13">
        <f>'[1]Acquisition &amp; support costs'!BD280</f>
        <v>0</v>
      </c>
      <c r="BD94" s="13">
        <f>'[1]Acquisition &amp; support costs'!BE280</f>
        <v>0</v>
      </c>
      <c r="BE94" s="13">
        <f>'[1]Acquisition &amp; support costs'!BF280</f>
        <v>0</v>
      </c>
      <c r="BF94" s="13">
        <f>'[1]Acquisition &amp; support costs'!BG280</f>
        <v>0</v>
      </c>
      <c r="BG94" s="13">
        <f>'[1]Acquisition &amp; support costs'!BH280</f>
        <v>0</v>
      </c>
      <c r="BH94" s="13">
        <f>'[1]Acquisition &amp; support costs'!BI280</f>
        <v>0</v>
      </c>
      <c r="BI94" s="13">
        <f>'[1]Acquisition &amp; support costs'!BJ280</f>
        <v>0</v>
      </c>
      <c r="BJ94" s="13">
        <f>'[1]Acquisition &amp; support costs'!BK280</f>
        <v>0</v>
      </c>
      <c r="BK94" s="13">
        <f>'[1]Acquisition &amp; support costs'!BL280</f>
        <v>0</v>
      </c>
      <c r="BL94" s="13">
        <f>'[1]Acquisition &amp; support costs'!BM280</f>
        <v>0</v>
      </c>
      <c r="BM94" s="13">
        <f>'[1]Acquisition &amp; support costs'!BN280</f>
        <v>0</v>
      </c>
      <c r="BN94" s="13">
        <f>'[1]Acquisition &amp; support costs'!BO280</f>
        <v>0</v>
      </c>
      <c r="BO94" s="13">
        <f>'[1]Acquisition &amp; support costs'!BP280</f>
        <v>0</v>
      </c>
      <c r="BP94" s="13">
        <f>'[1]Acquisition &amp; support costs'!BQ280</f>
        <v>0</v>
      </c>
      <c r="BQ94" s="13">
        <f>'[1]Acquisition &amp; support costs'!BR280</f>
        <v>0</v>
      </c>
      <c r="BR94" s="13">
        <f>'[1]Acquisition &amp; support costs'!BS280</f>
        <v>0</v>
      </c>
      <c r="BS94" s="13">
        <f>'[1]Acquisition &amp; support costs'!BT280</f>
        <v>0</v>
      </c>
      <c r="BT94" s="13">
        <f>'[1]Acquisition &amp; support costs'!BU280</f>
        <v>0</v>
      </c>
      <c r="BU94" s="13">
        <f>'[1]Acquisition &amp; support costs'!BV280</f>
        <v>0</v>
      </c>
      <c r="BV94" s="13">
        <f>'[1]Acquisition &amp; support costs'!BW280</f>
        <v>0</v>
      </c>
      <c r="BW94" s="13">
        <f>'[1]Acquisition &amp; support costs'!BX280</f>
        <v>0</v>
      </c>
      <c r="BX94" s="13">
        <f>'[1]Acquisition &amp; support costs'!BY280</f>
        <v>0</v>
      </c>
      <c r="BY94" s="13">
        <f>'[1]Acquisition &amp; support costs'!BZ280</f>
        <v>0</v>
      </c>
      <c r="BZ94" s="13">
        <f>'[1]Acquisition &amp; support costs'!CA280</f>
        <v>0</v>
      </c>
      <c r="CA94" s="13">
        <f>'[1]Acquisition &amp; support costs'!CB280</f>
        <v>0</v>
      </c>
      <c r="CB94" s="13">
        <f>'[1]Acquisition &amp; support costs'!CC280</f>
        <v>0</v>
      </c>
      <c r="CC94" s="13">
        <f>'[1]Acquisition &amp; support costs'!CD280</f>
        <v>0</v>
      </c>
      <c r="CD94" s="13">
        <f>'[1]Acquisition &amp; support costs'!CE280</f>
        <v>0</v>
      </c>
      <c r="CE94" s="13">
        <f>'[1]Acquisition &amp; support costs'!CF280</f>
        <v>0</v>
      </c>
      <c r="CF94" s="13">
        <f>'[1]Acquisition &amp; support costs'!CG280</f>
        <v>0</v>
      </c>
      <c r="CG94" s="13">
        <f>'[1]Acquisition &amp; support costs'!CH280</f>
        <v>0</v>
      </c>
      <c r="CH94" s="13">
        <f>'[1]Acquisition &amp; support costs'!CI280</f>
        <v>0</v>
      </c>
      <c r="CI94" s="13">
        <f>'[1]Acquisition &amp; support costs'!CJ280</f>
        <v>0</v>
      </c>
      <c r="CJ94" s="13">
        <f>'[1]Acquisition &amp; support costs'!CK280</f>
        <v>0</v>
      </c>
      <c r="CK94" s="13">
        <f>'[1]Acquisition &amp; support costs'!CL280</f>
        <v>0</v>
      </c>
      <c r="CL94" s="13">
        <f>'[1]Acquisition &amp; support costs'!CM280</f>
        <v>0</v>
      </c>
      <c r="CM94" s="13">
        <f>'[1]Acquisition &amp; support costs'!CN280</f>
        <v>0</v>
      </c>
      <c r="CN94" s="13">
        <f>'[1]Acquisition &amp; support costs'!CO280</f>
        <v>0</v>
      </c>
      <c r="CO94" s="13">
        <f>'[1]Acquisition &amp; support costs'!CP280</f>
        <v>0</v>
      </c>
      <c r="CP94" s="13">
        <f>'[1]Acquisition &amp; support costs'!CQ280</f>
        <v>0</v>
      </c>
      <c r="CQ94" s="13">
        <f>'[1]Acquisition &amp; support costs'!CR280</f>
        <v>0</v>
      </c>
      <c r="CR94" s="13">
        <f>'[1]Acquisition &amp; support costs'!CS280</f>
        <v>0</v>
      </c>
      <c r="CS94" s="13">
        <f>'[1]Acquisition &amp; support costs'!CT280</f>
        <v>0</v>
      </c>
      <c r="CT94">
        <f t="shared" si="43"/>
        <v>0</v>
      </c>
      <c r="CX94" s="13">
        <f t="shared" si="55"/>
        <v>0</v>
      </c>
      <c r="CY94" s="13">
        <f t="shared" si="55"/>
        <v>0</v>
      </c>
      <c r="CZ94" s="13">
        <f t="shared" si="55"/>
        <v>0</v>
      </c>
      <c r="DA94" s="13">
        <f t="shared" si="55"/>
        <v>0</v>
      </c>
      <c r="DB94" s="13">
        <f t="shared" si="55"/>
        <v>0</v>
      </c>
      <c r="DC94" s="13">
        <f t="shared" si="55"/>
        <v>0</v>
      </c>
      <c r="DD94" s="13">
        <f t="shared" si="55"/>
        <v>0</v>
      </c>
      <c r="DE94" s="13">
        <f t="shared" si="55"/>
        <v>0</v>
      </c>
      <c r="DF94" s="13">
        <f t="shared" si="55"/>
        <v>0</v>
      </c>
      <c r="DG94" s="13">
        <f t="shared" si="55"/>
        <v>0</v>
      </c>
      <c r="DH94" s="13">
        <f t="shared" si="55"/>
        <v>0</v>
      </c>
      <c r="DI94" s="13">
        <f t="shared" si="55"/>
        <v>0</v>
      </c>
      <c r="DJ94" s="13">
        <f t="shared" si="55"/>
        <v>0</v>
      </c>
      <c r="DK94" s="13">
        <f t="shared" si="55"/>
        <v>0</v>
      </c>
      <c r="DL94" s="13">
        <f t="shared" si="53"/>
        <v>0</v>
      </c>
      <c r="DM94" s="13">
        <f t="shared" si="53"/>
        <v>0</v>
      </c>
      <c r="DN94" s="13">
        <f t="shared" si="53"/>
        <v>0</v>
      </c>
      <c r="DO94" s="13">
        <f t="shared" si="56"/>
        <v>0</v>
      </c>
      <c r="DP94" s="13">
        <f t="shared" si="56"/>
        <v>0</v>
      </c>
      <c r="DQ94" s="13">
        <f t="shared" si="56"/>
        <v>0</v>
      </c>
      <c r="DR94" s="13">
        <f t="shared" si="56"/>
        <v>0</v>
      </c>
      <c r="DS94" s="13">
        <f t="shared" si="56"/>
        <v>0</v>
      </c>
      <c r="DT94" s="13">
        <f t="shared" si="56"/>
        <v>0</v>
      </c>
      <c r="DU94" s="13">
        <f t="shared" si="56"/>
        <v>0</v>
      </c>
      <c r="DV94" s="13">
        <f t="shared" si="56"/>
        <v>0</v>
      </c>
      <c r="DW94" s="13">
        <f t="shared" si="56"/>
        <v>0</v>
      </c>
      <c r="DX94" s="13">
        <f t="shared" si="56"/>
        <v>0</v>
      </c>
      <c r="DY94" s="13">
        <f t="shared" si="56"/>
        <v>0</v>
      </c>
      <c r="DZ94" s="13">
        <f t="shared" si="56"/>
        <v>0</v>
      </c>
      <c r="EA94" s="13">
        <f t="shared" si="56"/>
        <v>0</v>
      </c>
      <c r="EB94" s="13">
        <f t="shared" si="56"/>
        <v>0</v>
      </c>
      <c r="EC94" s="13">
        <f t="shared" si="57"/>
        <v>0</v>
      </c>
      <c r="ED94" s="13">
        <f t="shared" si="57"/>
        <v>0</v>
      </c>
      <c r="EE94" s="13">
        <f t="shared" si="57"/>
        <v>0</v>
      </c>
      <c r="EF94" s="13">
        <f t="shared" si="57"/>
        <v>0</v>
      </c>
      <c r="EG94" s="13">
        <f t="shared" si="57"/>
        <v>0</v>
      </c>
      <c r="EH94" s="13">
        <f t="shared" si="57"/>
        <v>0</v>
      </c>
      <c r="EI94" s="13">
        <f t="shared" si="57"/>
        <v>0</v>
      </c>
      <c r="EJ94" s="13">
        <f t="shared" si="57"/>
        <v>0</v>
      </c>
      <c r="EK94" s="13">
        <f t="shared" si="57"/>
        <v>0</v>
      </c>
      <c r="EL94" s="13">
        <f t="shared" si="57"/>
        <v>0</v>
      </c>
      <c r="EM94" s="13">
        <f t="shared" si="57"/>
        <v>0</v>
      </c>
      <c r="EN94" s="13">
        <f t="shared" si="50"/>
        <v>0</v>
      </c>
      <c r="EO94" s="13">
        <f t="shared" si="50"/>
        <v>0</v>
      </c>
      <c r="EP94" s="13">
        <f t="shared" si="50"/>
        <v>0</v>
      </c>
      <c r="EQ94" s="13">
        <f t="shared" si="50"/>
        <v>0</v>
      </c>
      <c r="ER94" s="13">
        <f t="shared" si="50"/>
        <v>0</v>
      </c>
      <c r="ES94" s="13">
        <f t="shared" si="50"/>
        <v>0</v>
      </c>
      <c r="ET94" s="13">
        <f t="shared" si="50"/>
        <v>0</v>
      </c>
      <c r="EU94" s="13">
        <f t="shared" si="50"/>
        <v>0</v>
      </c>
      <c r="EV94" s="13">
        <f t="shared" si="50"/>
        <v>0</v>
      </c>
      <c r="EW94" s="13">
        <f t="shared" si="50"/>
        <v>0</v>
      </c>
      <c r="EX94" s="13">
        <f t="shared" si="50"/>
        <v>0</v>
      </c>
      <c r="EY94" s="13">
        <f t="shared" si="52"/>
        <v>0</v>
      </c>
      <c r="EZ94" s="13">
        <f t="shared" si="52"/>
        <v>0</v>
      </c>
      <c r="FA94" s="13">
        <f t="shared" si="52"/>
        <v>0</v>
      </c>
      <c r="FB94" s="13">
        <f t="shared" si="52"/>
        <v>0</v>
      </c>
      <c r="FC94" s="13">
        <f t="shared" si="52"/>
        <v>0</v>
      </c>
      <c r="FD94" s="13">
        <f t="shared" si="52"/>
        <v>0</v>
      </c>
      <c r="FE94" s="13">
        <f t="shared" si="52"/>
        <v>0</v>
      </c>
      <c r="FF94" s="13">
        <f t="shared" si="52"/>
        <v>0</v>
      </c>
      <c r="FG94" s="13">
        <f t="shared" si="52"/>
        <v>0</v>
      </c>
      <c r="FH94" s="13">
        <f t="shared" si="52"/>
        <v>0</v>
      </c>
      <c r="FI94" s="13">
        <f t="shared" si="52"/>
        <v>0</v>
      </c>
      <c r="FJ94" s="13">
        <f t="shared" si="52"/>
        <v>0</v>
      </c>
      <c r="FK94" s="13">
        <f t="shared" si="52"/>
        <v>0</v>
      </c>
      <c r="FL94" s="13">
        <f t="shared" si="52"/>
        <v>0</v>
      </c>
      <c r="FM94" s="13">
        <f t="shared" si="52"/>
        <v>0</v>
      </c>
      <c r="FN94" s="13">
        <f t="shared" si="52"/>
        <v>0</v>
      </c>
      <c r="FO94" s="13">
        <f t="shared" si="54"/>
        <v>0</v>
      </c>
      <c r="FP94" s="13">
        <f t="shared" si="51"/>
        <v>0</v>
      </c>
      <c r="FQ94" s="13">
        <f t="shared" si="51"/>
        <v>0</v>
      </c>
      <c r="FR94" s="13">
        <f t="shared" si="51"/>
        <v>0</v>
      </c>
      <c r="FS94" s="13">
        <f t="shared" si="51"/>
        <v>0</v>
      </c>
      <c r="FT94" s="13">
        <f t="shared" si="51"/>
        <v>0</v>
      </c>
    </row>
    <row r="95" spans="1:176" ht="15" customHeight="1" x14ac:dyDescent="0.55000000000000004">
      <c r="A95" s="25" t="s">
        <v>166</v>
      </c>
      <c r="C95" s="13">
        <f t="shared" si="42"/>
        <v>0</v>
      </c>
      <c r="D95" s="13">
        <v>175</v>
      </c>
      <c r="E95" s="14">
        <f>[1]Parameters!$E$3</f>
        <v>0.17</v>
      </c>
      <c r="F95" s="13">
        <f t="shared" si="45"/>
        <v>204.75</v>
      </c>
      <c r="G95" s="13">
        <f t="shared" si="58"/>
        <v>0</v>
      </c>
      <c r="H95" s="15">
        <f>[1]Parameters!$N$2</f>
        <v>0.02</v>
      </c>
      <c r="I95" s="25" t="s">
        <v>116</v>
      </c>
      <c r="J95" s="25" t="s">
        <v>141</v>
      </c>
      <c r="K95" s="25" t="s">
        <v>80</v>
      </c>
      <c r="L95" t="s">
        <v>77</v>
      </c>
      <c r="M95" s="11">
        <v>42248</v>
      </c>
      <c r="N95" s="11">
        <f t="shared" si="48"/>
        <v>42430</v>
      </c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>
        <f>'[1]Acquisition &amp; support costs'!AN281</f>
        <v>0</v>
      </c>
      <c r="AN95" s="22">
        <f>'[1]Acquisition &amp; support costs'!AO281</f>
        <v>0</v>
      </c>
      <c r="AO95" s="22">
        <f>'[1]Acquisition &amp; support costs'!AP281</f>
        <v>0</v>
      </c>
      <c r="AP95" s="22"/>
      <c r="AQ95" s="22"/>
      <c r="AR95" s="13">
        <f>'[1]Acquisition &amp; support costs'!AS281</f>
        <v>0</v>
      </c>
      <c r="AS95" s="13">
        <f>'[1]Acquisition &amp; support costs'!AT281</f>
        <v>0</v>
      </c>
      <c r="AT95" s="13">
        <f>'[1]Acquisition &amp; support costs'!AU281</f>
        <v>0</v>
      </c>
      <c r="AU95" s="13">
        <f>'[1]Acquisition &amp; support costs'!AV281</f>
        <v>0</v>
      </c>
      <c r="AV95" s="13">
        <f>'[1]Acquisition &amp; support costs'!AW281</f>
        <v>0</v>
      </c>
      <c r="AW95" s="13">
        <f>'[1]Acquisition &amp; support costs'!AX281</f>
        <v>0</v>
      </c>
      <c r="AX95" s="13">
        <f>'[1]Acquisition &amp; support costs'!AY281</f>
        <v>0</v>
      </c>
      <c r="AY95" s="13">
        <f>'[1]Acquisition &amp; support costs'!AZ281</f>
        <v>0</v>
      </c>
      <c r="AZ95" s="13">
        <f>'[1]Acquisition &amp; support costs'!BA281</f>
        <v>0</v>
      </c>
      <c r="BA95" s="13">
        <f>'[1]Acquisition &amp; support costs'!BB281</f>
        <v>0</v>
      </c>
      <c r="BB95" s="13">
        <f>'[1]Acquisition &amp; support costs'!BC281</f>
        <v>0</v>
      </c>
      <c r="BC95" s="13">
        <f>'[1]Acquisition &amp; support costs'!BD281</f>
        <v>0</v>
      </c>
      <c r="BD95" s="13">
        <f>'[1]Acquisition &amp; support costs'!BE281</f>
        <v>0</v>
      </c>
      <c r="BE95" s="13">
        <f>'[1]Acquisition &amp; support costs'!BF281</f>
        <v>0</v>
      </c>
      <c r="BF95" s="13">
        <f>'[1]Acquisition &amp; support costs'!BG281</f>
        <v>0</v>
      </c>
      <c r="BG95" s="13">
        <f>'[1]Acquisition &amp; support costs'!BH281</f>
        <v>0</v>
      </c>
      <c r="BH95" s="13">
        <f>'[1]Acquisition &amp; support costs'!BI281</f>
        <v>0</v>
      </c>
      <c r="BI95" s="13">
        <f>'[1]Acquisition &amp; support costs'!BJ281</f>
        <v>0</v>
      </c>
      <c r="BJ95" s="13">
        <f>'[1]Acquisition &amp; support costs'!BK281</f>
        <v>0</v>
      </c>
      <c r="BK95" s="13">
        <f>'[1]Acquisition &amp; support costs'!BL281</f>
        <v>0</v>
      </c>
      <c r="BL95" s="13">
        <f>'[1]Acquisition &amp; support costs'!BM281</f>
        <v>0</v>
      </c>
      <c r="BM95" s="13">
        <f>'[1]Acquisition &amp; support costs'!BN281</f>
        <v>0</v>
      </c>
      <c r="BN95" s="13">
        <f>'[1]Acquisition &amp; support costs'!BO281</f>
        <v>0</v>
      </c>
      <c r="BO95" s="13">
        <f>'[1]Acquisition &amp; support costs'!BP281</f>
        <v>0</v>
      </c>
      <c r="BP95" s="13">
        <f>'[1]Acquisition &amp; support costs'!BQ281</f>
        <v>0</v>
      </c>
      <c r="BQ95" s="13">
        <f>'[1]Acquisition &amp; support costs'!BR281</f>
        <v>0</v>
      </c>
      <c r="BR95" s="13">
        <f>'[1]Acquisition &amp; support costs'!BS281</f>
        <v>0</v>
      </c>
      <c r="BS95" s="13">
        <f>'[1]Acquisition &amp; support costs'!BT281</f>
        <v>0</v>
      </c>
      <c r="BT95" s="13">
        <f>'[1]Acquisition &amp; support costs'!BU281</f>
        <v>0</v>
      </c>
      <c r="BU95" s="13">
        <f>'[1]Acquisition &amp; support costs'!BV281</f>
        <v>0</v>
      </c>
      <c r="BV95" s="13">
        <f>'[1]Acquisition &amp; support costs'!BW281</f>
        <v>0</v>
      </c>
      <c r="BW95" s="13">
        <f>'[1]Acquisition &amp; support costs'!BX281</f>
        <v>0</v>
      </c>
      <c r="BX95" s="13">
        <f>'[1]Acquisition &amp; support costs'!BY281</f>
        <v>0</v>
      </c>
      <c r="BY95" s="13">
        <f>'[1]Acquisition &amp; support costs'!BZ281</f>
        <v>0</v>
      </c>
      <c r="BZ95" s="13">
        <f>'[1]Acquisition &amp; support costs'!CA281</f>
        <v>0</v>
      </c>
      <c r="CA95" s="13">
        <f>'[1]Acquisition &amp; support costs'!CB281</f>
        <v>0</v>
      </c>
      <c r="CB95" s="13">
        <f>'[1]Acquisition &amp; support costs'!CC281</f>
        <v>0</v>
      </c>
      <c r="CC95" s="13">
        <f>'[1]Acquisition &amp; support costs'!CD281</f>
        <v>0</v>
      </c>
      <c r="CD95" s="13">
        <f>'[1]Acquisition &amp; support costs'!CE281</f>
        <v>0</v>
      </c>
      <c r="CE95" s="13">
        <f>'[1]Acquisition &amp; support costs'!CF281</f>
        <v>0</v>
      </c>
      <c r="CF95" s="13">
        <f>'[1]Acquisition &amp; support costs'!CG281</f>
        <v>0</v>
      </c>
      <c r="CG95" s="13">
        <f>'[1]Acquisition &amp; support costs'!CH281</f>
        <v>0</v>
      </c>
      <c r="CH95" s="13">
        <f>'[1]Acquisition &amp; support costs'!CI281</f>
        <v>0</v>
      </c>
      <c r="CI95" s="13">
        <f>'[1]Acquisition &amp; support costs'!CJ281</f>
        <v>0</v>
      </c>
      <c r="CJ95" s="13">
        <f>'[1]Acquisition &amp; support costs'!CK281</f>
        <v>0</v>
      </c>
      <c r="CK95" s="13">
        <f>'[1]Acquisition &amp; support costs'!CL281</f>
        <v>0</v>
      </c>
      <c r="CL95" s="13">
        <f>'[1]Acquisition &amp; support costs'!CM281</f>
        <v>0</v>
      </c>
      <c r="CM95" s="13">
        <f>'[1]Acquisition &amp; support costs'!CN281</f>
        <v>0</v>
      </c>
      <c r="CN95" s="13">
        <f>'[1]Acquisition &amp; support costs'!CO281</f>
        <v>0</v>
      </c>
      <c r="CO95" s="13">
        <f>'[1]Acquisition &amp; support costs'!CP281</f>
        <v>0</v>
      </c>
      <c r="CP95" s="13">
        <f>'[1]Acquisition &amp; support costs'!CQ281</f>
        <v>0</v>
      </c>
      <c r="CQ95" s="13">
        <f>'[1]Acquisition &amp; support costs'!CR281</f>
        <v>0</v>
      </c>
      <c r="CR95" s="13">
        <f>'[1]Acquisition &amp; support costs'!CS281</f>
        <v>0</v>
      </c>
      <c r="CS95" s="13">
        <f>'[1]Acquisition &amp; support costs'!CT281</f>
        <v>0</v>
      </c>
      <c r="CT95">
        <f t="shared" si="43"/>
        <v>0</v>
      </c>
      <c r="CX95" s="13">
        <f t="shared" si="55"/>
        <v>0</v>
      </c>
      <c r="CY95" s="13">
        <f t="shared" si="55"/>
        <v>0</v>
      </c>
      <c r="CZ95" s="13">
        <f t="shared" si="55"/>
        <v>0</v>
      </c>
      <c r="DA95" s="13">
        <f t="shared" si="55"/>
        <v>0</v>
      </c>
      <c r="DB95" s="13">
        <f t="shared" si="55"/>
        <v>0</v>
      </c>
      <c r="DC95" s="13">
        <f t="shared" si="55"/>
        <v>0</v>
      </c>
      <c r="DD95" s="13">
        <f t="shared" si="55"/>
        <v>0</v>
      </c>
      <c r="DE95" s="13">
        <f t="shared" si="55"/>
        <v>0</v>
      </c>
      <c r="DF95" s="13">
        <f t="shared" si="55"/>
        <v>0</v>
      </c>
      <c r="DG95" s="13">
        <f t="shared" si="55"/>
        <v>0</v>
      </c>
      <c r="DH95" s="13">
        <f t="shared" si="55"/>
        <v>0</v>
      </c>
      <c r="DI95" s="13">
        <f t="shared" si="55"/>
        <v>0</v>
      </c>
      <c r="DJ95" s="13">
        <f t="shared" si="55"/>
        <v>0</v>
      </c>
      <c r="DK95" s="13">
        <f t="shared" si="55"/>
        <v>0</v>
      </c>
      <c r="DL95" s="13">
        <f t="shared" si="53"/>
        <v>0</v>
      </c>
      <c r="DM95" s="13">
        <f t="shared" si="53"/>
        <v>0</v>
      </c>
      <c r="DN95" s="13">
        <f t="shared" si="53"/>
        <v>0</v>
      </c>
      <c r="DO95" s="13">
        <f t="shared" si="56"/>
        <v>0</v>
      </c>
      <c r="DP95" s="13">
        <f t="shared" si="56"/>
        <v>0</v>
      </c>
      <c r="DQ95" s="13">
        <f t="shared" si="56"/>
        <v>0</v>
      </c>
      <c r="DR95" s="13">
        <f t="shared" si="56"/>
        <v>0</v>
      </c>
      <c r="DS95" s="13">
        <f t="shared" si="56"/>
        <v>0</v>
      </c>
      <c r="DT95" s="13">
        <f t="shared" si="56"/>
        <v>0</v>
      </c>
      <c r="DU95" s="13">
        <f t="shared" si="56"/>
        <v>0</v>
      </c>
      <c r="DV95" s="13">
        <f t="shared" si="56"/>
        <v>0</v>
      </c>
      <c r="DW95" s="13">
        <f t="shared" si="56"/>
        <v>0</v>
      </c>
      <c r="DX95" s="13">
        <f t="shared" si="56"/>
        <v>0</v>
      </c>
      <c r="DY95" s="13">
        <f t="shared" si="56"/>
        <v>0</v>
      </c>
      <c r="DZ95" s="13">
        <f t="shared" si="56"/>
        <v>0</v>
      </c>
      <c r="EA95" s="13">
        <f t="shared" si="56"/>
        <v>0</v>
      </c>
      <c r="EB95" s="13">
        <f t="shared" si="56"/>
        <v>0</v>
      </c>
      <c r="EC95" s="13">
        <f t="shared" si="57"/>
        <v>0</v>
      </c>
      <c r="ED95" s="13">
        <f t="shared" si="57"/>
        <v>0</v>
      </c>
      <c r="EE95" s="13">
        <f t="shared" si="57"/>
        <v>0</v>
      </c>
      <c r="EF95" s="13">
        <f t="shared" si="57"/>
        <v>0</v>
      </c>
      <c r="EG95" s="13">
        <f t="shared" si="57"/>
        <v>0</v>
      </c>
      <c r="EH95" s="13">
        <f t="shared" si="57"/>
        <v>0</v>
      </c>
      <c r="EI95" s="13">
        <f t="shared" si="57"/>
        <v>0</v>
      </c>
      <c r="EJ95" s="13">
        <f t="shared" si="57"/>
        <v>0</v>
      </c>
      <c r="EK95" s="13">
        <f t="shared" si="57"/>
        <v>0</v>
      </c>
      <c r="EL95" s="13">
        <f t="shared" si="57"/>
        <v>0</v>
      </c>
      <c r="EM95" s="13">
        <f t="shared" si="57"/>
        <v>0</v>
      </c>
      <c r="EN95" s="13">
        <f t="shared" si="50"/>
        <v>0</v>
      </c>
      <c r="EO95" s="13">
        <f t="shared" si="50"/>
        <v>0</v>
      </c>
      <c r="EP95" s="13">
        <f t="shared" si="50"/>
        <v>0</v>
      </c>
      <c r="EQ95" s="13">
        <f t="shared" si="50"/>
        <v>0</v>
      </c>
      <c r="ER95" s="13">
        <f t="shared" si="50"/>
        <v>0</v>
      </c>
      <c r="ES95" s="13">
        <f t="shared" si="50"/>
        <v>0</v>
      </c>
      <c r="ET95" s="13">
        <f t="shared" si="50"/>
        <v>0</v>
      </c>
      <c r="EU95" s="13">
        <f t="shared" si="50"/>
        <v>0</v>
      </c>
      <c r="EV95" s="13">
        <f t="shared" si="50"/>
        <v>0</v>
      </c>
      <c r="EW95" s="13">
        <f t="shared" si="50"/>
        <v>0</v>
      </c>
      <c r="EX95" s="13">
        <f t="shared" si="50"/>
        <v>0</v>
      </c>
      <c r="EY95" s="13">
        <f t="shared" si="52"/>
        <v>0</v>
      </c>
      <c r="EZ95" s="13">
        <f t="shared" si="52"/>
        <v>0</v>
      </c>
      <c r="FA95" s="13">
        <f t="shared" si="52"/>
        <v>0</v>
      </c>
      <c r="FB95" s="13">
        <f t="shared" si="52"/>
        <v>0</v>
      </c>
      <c r="FC95" s="13">
        <f t="shared" si="52"/>
        <v>0</v>
      </c>
      <c r="FD95" s="13">
        <f t="shared" si="52"/>
        <v>0</v>
      </c>
      <c r="FE95" s="13">
        <f t="shared" si="52"/>
        <v>0</v>
      </c>
      <c r="FF95" s="13">
        <f t="shared" ref="FF95:FN113" si="59">($F95+$H95)*CF95</f>
        <v>0</v>
      </c>
      <c r="FG95" s="13">
        <f t="shared" si="59"/>
        <v>0</v>
      </c>
      <c r="FH95" s="13">
        <f t="shared" si="59"/>
        <v>0</v>
      </c>
      <c r="FI95" s="13">
        <f t="shared" si="59"/>
        <v>0</v>
      </c>
      <c r="FJ95" s="13">
        <f t="shared" si="59"/>
        <v>0</v>
      </c>
      <c r="FK95" s="13">
        <f t="shared" si="59"/>
        <v>0</v>
      </c>
      <c r="FL95" s="13">
        <f t="shared" si="59"/>
        <v>0</v>
      </c>
      <c r="FM95" s="13">
        <f t="shared" si="59"/>
        <v>0</v>
      </c>
      <c r="FN95" s="13">
        <f t="shared" si="59"/>
        <v>0</v>
      </c>
      <c r="FO95" s="13">
        <f t="shared" si="54"/>
        <v>0</v>
      </c>
      <c r="FP95" s="13">
        <f t="shared" si="51"/>
        <v>0</v>
      </c>
      <c r="FQ95" s="13">
        <f t="shared" si="51"/>
        <v>0</v>
      </c>
      <c r="FR95" s="13">
        <f t="shared" si="51"/>
        <v>0</v>
      </c>
      <c r="FS95" s="13">
        <f t="shared" si="51"/>
        <v>0</v>
      </c>
      <c r="FT95" s="13">
        <f t="shared" si="51"/>
        <v>0</v>
      </c>
    </row>
    <row r="96" spans="1:176" ht="15" customHeight="1" x14ac:dyDescent="0.55000000000000004">
      <c r="A96" s="17" t="s">
        <v>167</v>
      </c>
      <c r="C96" s="13">
        <f t="shared" si="42"/>
        <v>0</v>
      </c>
      <c r="D96" s="13">
        <v>250</v>
      </c>
      <c r="E96" s="14">
        <v>0.1</v>
      </c>
      <c r="F96" s="13">
        <f t="shared" si="45"/>
        <v>275</v>
      </c>
      <c r="G96" s="13">
        <f t="shared" si="58"/>
        <v>0</v>
      </c>
      <c r="H96" s="15">
        <f>[1]Parameters!$N$2*F96</f>
        <v>5.5</v>
      </c>
      <c r="I96" s="17" t="s">
        <v>116</v>
      </c>
      <c r="J96" s="17" t="s">
        <v>97</v>
      </c>
      <c r="K96" s="17" t="s">
        <v>80</v>
      </c>
      <c r="L96" t="s">
        <v>79</v>
      </c>
      <c r="M96" s="11">
        <v>42248</v>
      </c>
      <c r="N96" s="11">
        <f t="shared" si="48"/>
        <v>42430</v>
      </c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>
        <f>'[1]Acquisition &amp; support costs'!AN30</f>
        <v>0</v>
      </c>
      <c r="AN96" s="22">
        <f>'[1]Acquisition &amp; support costs'!AO30</f>
        <v>0</v>
      </c>
      <c r="AO96" s="22">
        <f>'[1]Acquisition &amp; support costs'!AP30</f>
        <v>0</v>
      </c>
      <c r="AP96" s="22"/>
      <c r="AQ96" s="22"/>
      <c r="AR96" s="13">
        <f>'[1]Acquisition &amp; support costs'!AS30</f>
        <v>0</v>
      </c>
      <c r="AS96" s="13">
        <f>'[1]Acquisition &amp; support costs'!AT30</f>
        <v>0</v>
      </c>
      <c r="AT96" s="13">
        <f>'[1]Acquisition &amp; support costs'!AU30</f>
        <v>0</v>
      </c>
      <c r="AU96" s="13">
        <f>'[1]Acquisition &amp; support costs'!AV30</f>
        <v>0</v>
      </c>
      <c r="AV96" s="13">
        <f>'[1]Acquisition &amp; support costs'!AW30</f>
        <v>0</v>
      </c>
      <c r="AW96" s="13">
        <f>'[1]Acquisition &amp; support costs'!AX30</f>
        <v>0</v>
      </c>
      <c r="AX96" s="13">
        <f>'[1]Acquisition &amp; support costs'!AY30</f>
        <v>0</v>
      </c>
      <c r="AY96" s="13">
        <f>'[1]Acquisition &amp; support costs'!AZ30</f>
        <v>0</v>
      </c>
      <c r="AZ96" s="13">
        <f>'[1]Acquisition &amp; support costs'!BA30</f>
        <v>0</v>
      </c>
      <c r="BA96" s="13">
        <f>'[1]Acquisition &amp; support costs'!BB30</f>
        <v>0</v>
      </c>
      <c r="BB96" s="13">
        <f>'[1]Acquisition &amp; support costs'!BC30</f>
        <v>0</v>
      </c>
      <c r="BC96" s="13">
        <f>'[1]Acquisition &amp; support costs'!BD30</f>
        <v>0</v>
      </c>
      <c r="BD96" s="13">
        <f>'[1]Acquisition &amp; support costs'!BE30</f>
        <v>0</v>
      </c>
      <c r="BE96" s="13">
        <f>'[1]Acquisition &amp; support costs'!BF30</f>
        <v>0</v>
      </c>
      <c r="BF96" s="13">
        <f>'[1]Acquisition &amp; support costs'!BG30</f>
        <v>0</v>
      </c>
      <c r="BG96" s="13">
        <f>'[1]Acquisition &amp; support costs'!BH30</f>
        <v>0</v>
      </c>
      <c r="BH96" s="13">
        <f>'[1]Acquisition &amp; support costs'!BI30</f>
        <v>0</v>
      </c>
      <c r="BI96" s="13">
        <f>'[1]Acquisition &amp; support costs'!BJ30</f>
        <v>0</v>
      </c>
      <c r="BJ96" s="13">
        <f>'[1]Acquisition &amp; support costs'!BK30</f>
        <v>0</v>
      </c>
      <c r="BK96" s="13">
        <f>'[1]Acquisition &amp; support costs'!BL30</f>
        <v>0</v>
      </c>
      <c r="BL96" s="13">
        <f>'[1]Acquisition &amp; support costs'!BM30</f>
        <v>0</v>
      </c>
      <c r="BM96" s="13">
        <f>'[1]Acquisition &amp; support costs'!BN30</f>
        <v>0</v>
      </c>
      <c r="BN96" s="13">
        <f>'[1]Acquisition &amp; support costs'!BO30</f>
        <v>0</v>
      </c>
      <c r="BO96" s="13">
        <f>'[1]Acquisition &amp; support costs'!BP30</f>
        <v>0</v>
      </c>
      <c r="BP96" s="13">
        <f>'[1]Acquisition &amp; support costs'!BQ30</f>
        <v>0</v>
      </c>
      <c r="BQ96" s="13">
        <f>'[1]Acquisition &amp; support costs'!BR30</f>
        <v>0</v>
      </c>
      <c r="BR96" s="13">
        <f>'[1]Acquisition &amp; support costs'!BS30</f>
        <v>0</v>
      </c>
      <c r="BS96" s="13">
        <f>'[1]Acquisition &amp; support costs'!BT30</f>
        <v>0</v>
      </c>
      <c r="BT96" s="13">
        <f>'[1]Acquisition &amp; support costs'!BU30</f>
        <v>0</v>
      </c>
      <c r="BU96" s="13">
        <f>'[1]Acquisition &amp; support costs'!BV30</f>
        <v>0</v>
      </c>
      <c r="BV96" s="13">
        <f>'[1]Acquisition &amp; support costs'!BW30</f>
        <v>0</v>
      </c>
      <c r="BW96" s="13">
        <f>'[1]Acquisition &amp; support costs'!BX30</f>
        <v>0</v>
      </c>
      <c r="BX96" s="13">
        <f>'[1]Acquisition &amp; support costs'!BY30</f>
        <v>0</v>
      </c>
      <c r="BY96" s="13">
        <f>'[1]Acquisition &amp; support costs'!BZ30</f>
        <v>0</v>
      </c>
      <c r="BZ96" s="13">
        <f>'[1]Acquisition &amp; support costs'!CA30</f>
        <v>0</v>
      </c>
      <c r="CA96" s="13">
        <f>'[1]Acquisition &amp; support costs'!CB30</f>
        <v>0</v>
      </c>
      <c r="CB96" s="13">
        <f>'[1]Acquisition &amp; support costs'!CC30</f>
        <v>0</v>
      </c>
      <c r="CC96" s="13">
        <f>'[1]Acquisition &amp; support costs'!CD30</f>
        <v>0</v>
      </c>
      <c r="CD96" s="13">
        <f>'[1]Acquisition &amp; support costs'!CE30</f>
        <v>0</v>
      </c>
      <c r="CE96" s="13">
        <f>'[1]Acquisition &amp; support costs'!CF30</f>
        <v>0</v>
      </c>
      <c r="CF96" s="13">
        <f>'[1]Acquisition &amp; support costs'!CG30</f>
        <v>0</v>
      </c>
      <c r="CG96" s="13">
        <f>'[1]Acquisition &amp; support costs'!CH30</f>
        <v>0</v>
      </c>
      <c r="CH96" s="13">
        <f>'[1]Acquisition &amp; support costs'!CI30</f>
        <v>0</v>
      </c>
      <c r="CI96" s="13">
        <f>'[1]Acquisition &amp; support costs'!CJ30</f>
        <v>0</v>
      </c>
      <c r="CJ96" s="13">
        <f>'[1]Acquisition &amp; support costs'!CK30</f>
        <v>0</v>
      </c>
      <c r="CK96" s="13">
        <f>'[1]Acquisition &amp; support costs'!CL30</f>
        <v>0</v>
      </c>
      <c r="CL96" s="13">
        <f>'[1]Acquisition &amp; support costs'!CM30</f>
        <v>0</v>
      </c>
      <c r="CM96" s="13">
        <f>'[1]Acquisition &amp; support costs'!CN30</f>
        <v>0</v>
      </c>
      <c r="CN96" s="13">
        <f>'[1]Acquisition &amp; support costs'!CO30</f>
        <v>0</v>
      </c>
      <c r="CO96" s="13">
        <f>'[1]Acquisition &amp; support costs'!CP30</f>
        <v>0</v>
      </c>
      <c r="CP96" s="13">
        <f>'[1]Acquisition &amp; support costs'!CQ30</f>
        <v>0</v>
      </c>
      <c r="CQ96" s="13">
        <f>'[1]Acquisition &amp; support costs'!CR30</f>
        <v>0</v>
      </c>
      <c r="CR96" s="13">
        <f>'[1]Acquisition &amp; support costs'!CS30</f>
        <v>0</v>
      </c>
      <c r="CS96" s="13">
        <f>'[1]Acquisition &amp; support costs'!CT30</f>
        <v>0</v>
      </c>
      <c r="CT96">
        <f t="shared" si="43"/>
        <v>0</v>
      </c>
      <c r="CX96" s="13">
        <f t="shared" si="55"/>
        <v>0</v>
      </c>
      <c r="CY96" s="13">
        <f t="shared" si="55"/>
        <v>0</v>
      </c>
      <c r="CZ96" s="13">
        <f t="shared" si="55"/>
        <v>0</v>
      </c>
      <c r="DA96" s="13">
        <f t="shared" si="55"/>
        <v>0</v>
      </c>
      <c r="DB96" s="13">
        <f t="shared" si="55"/>
        <v>0</v>
      </c>
      <c r="DC96" s="13">
        <f t="shared" si="55"/>
        <v>0</v>
      </c>
      <c r="DD96" s="13">
        <f t="shared" si="55"/>
        <v>0</v>
      </c>
      <c r="DE96" s="13">
        <f t="shared" si="55"/>
        <v>0</v>
      </c>
      <c r="DF96" s="13">
        <f t="shared" si="55"/>
        <v>0</v>
      </c>
      <c r="DG96" s="13">
        <f t="shared" si="55"/>
        <v>0</v>
      </c>
      <c r="DH96" s="13">
        <f t="shared" si="55"/>
        <v>0</v>
      </c>
      <c r="DI96" s="13">
        <f t="shared" si="55"/>
        <v>0</v>
      </c>
      <c r="DJ96" s="13">
        <f t="shared" si="55"/>
        <v>0</v>
      </c>
      <c r="DK96" s="13">
        <f t="shared" si="55"/>
        <v>0</v>
      </c>
      <c r="DL96" s="13">
        <f t="shared" si="53"/>
        <v>0</v>
      </c>
      <c r="DM96" s="13">
        <f t="shared" si="53"/>
        <v>0</v>
      </c>
      <c r="DN96" s="13">
        <f t="shared" si="53"/>
        <v>0</v>
      </c>
      <c r="DO96" s="13">
        <f t="shared" si="56"/>
        <v>0</v>
      </c>
      <c r="DP96" s="13">
        <f t="shared" si="56"/>
        <v>0</v>
      </c>
      <c r="DQ96" s="13">
        <f t="shared" si="56"/>
        <v>0</v>
      </c>
      <c r="DR96" s="13">
        <f t="shared" si="56"/>
        <v>0</v>
      </c>
      <c r="DS96" s="13">
        <f t="shared" si="56"/>
        <v>0</v>
      </c>
      <c r="DT96" s="13">
        <f t="shared" si="56"/>
        <v>0</v>
      </c>
      <c r="DU96" s="13">
        <f t="shared" si="56"/>
        <v>0</v>
      </c>
      <c r="DV96" s="13">
        <f t="shared" si="56"/>
        <v>0</v>
      </c>
      <c r="DW96" s="13">
        <f t="shared" si="56"/>
        <v>0</v>
      </c>
      <c r="DX96" s="13">
        <f t="shared" si="56"/>
        <v>0</v>
      </c>
      <c r="DY96" s="13">
        <f t="shared" si="56"/>
        <v>0</v>
      </c>
      <c r="DZ96" s="13">
        <f t="shared" si="56"/>
        <v>0</v>
      </c>
      <c r="EA96" s="13">
        <f t="shared" si="56"/>
        <v>0</v>
      </c>
      <c r="EB96" s="13">
        <f t="shared" si="56"/>
        <v>0</v>
      </c>
      <c r="EC96" s="13">
        <f t="shared" si="57"/>
        <v>0</v>
      </c>
      <c r="ED96" s="13">
        <f t="shared" si="57"/>
        <v>0</v>
      </c>
      <c r="EE96" s="13">
        <f t="shared" si="57"/>
        <v>0</v>
      </c>
      <c r="EF96" s="13">
        <f t="shared" si="57"/>
        <v>0</v>
      </c>
      <c r="EG96" s="13">
        <f t="shared" si="57"/>
        <v>0</v>
      </c>
      <c r="EH96" s="13">
        <f t="shared" si="57"/>
        <v>0</v>
      </c>
      <c r="EI96" s="13">
        <f t="shared" si="57"/>
        <v>0</v>
      </c>
      <c r="EJ96" s="13">
        <f t="shared" si="57"/>
        <v>0</v>
      </c>
      <c r="EK96" s="13">
        <f t="shared" si="57"/>
        <v>0</v>
      </c>
      <c r="EL96" s="13">
        <f t="shared" si="57"/>
        <v>0</v>
      </c>
      <c r="EM96" s="13">
        <f t="shared" si="57"/>
        <v>0</v>
      </c>
      <c r="EN96" s="13">
        <f t="shared" si="50"/>
        <v>0</v>
      </c>
      <c r="EO96" s="13">
        <f t="shared" si="50"/>
        <v>0</v>
      </c>
      <c r="EP96" s="13">
        <f t="shared" si="50"/>
        <v>0</v>
      </c>
      <c r="EQ96" s="13">
        <f t="shared" si="50"/>
        <v>0</v>
      </c>
      <c r="ER96" s="13">
        <f t="shared" si="50"/>
        <v>0</v>
      </c>
      <c r="ES96" s="13">
        <f t="shared" si="50"/>
        <v>0</v>
      </c>
      <c r="ET96" s="13">
        <f t="shared" si="50"/>
        <v>0</v>
      </c>
      <c r="EU96" s="13">
        <f t="shared" si="50"/>
        <v>0</v>
      </c>
      <c r="EV96" s="13">
        <f t="shared" si="50"/>
        <v>0</v>
      </c>
      <c r="EW96" s="13">
        <f t="shared" si="50"/>
        <v>0</v>
      </c>
      <c r="EX96" s="13">
        <f t="shared" si="50"/>
        <v>0</v>
      </c>
      <c r="EY96" s="13">
        <f t="shared" si="50"/>
        <v>0</v>
      </c>
      <c r="EZ96" s="13">
        <f t="shared" si="50"/>
        <v>0</v>
      </c>
      <c r="FA96" s="13">
        <f t="shared" si="50"/>
        <v>0</v>
      </c>
      <c r="FB96" s="13">
        <f t="shared" si="50"/>
        <v>0</v>
      </c>
      <c r="FC96" s="13">
        <f t="shared" si="50"/>
        <v>0</v>
      </c>
      <c r="FD96" s="13">
        <f t="shared" ref="FD96:FE113" si="60">($F96+$H96)*CD96</f>
        <v>0</v>
      </c>
      <c r="FE96" s="13">
        <f t="shared" si="60"/>
        <v>0</v>
      </c>
      <c r="FF96" s="13">
        <f t="shared" si="59"/>
        <v>0</v>
      </c>
      <c r="FG96" s="13">
        <f t="shared" si="59"/>
        <v>0</v>
      </c>
      <c r="FH96" s="13">
        <f t="shared" si="59"/>
        <v>0</v>
      </c>
      <c r="FI96" s="13">
        <f t="shared" si="59"/>
        <v>0</v>
      </c>
      <c r="FJ96" s="13">
        <f t="shared" si="59"/>
        <v>0</v>
      </c>
      <c r="FK96" s="13">
        <f t="shared" si="59"/>
        <v>0</v>
      </c>
      <c r="FL96" s="13">
        <f t="shared" si="59"/>
        <v>0</v>
      </c>
      <c r="FM96" s="13">
        <f t="shared" si="59"/>
        <v>0</v>
      </c>
      <c r="FN96" s="13">
        <f t="shared" si="59"/>
        <v>0</v>
      </c>
      <c r="FO96" s="13">
        <f t="shared" si="54"/>
        <v>0</v>
      </c>
      <c r="FP96" s="13">
        <f t="shared" si="51"/>
        <v>0</v>
      </c>
      <c r="FQ96" s="13">
        <f t="shared" si="51"/>
        <v>0</v>
      </c>
      <c r="FR96" s="13">
        <f t="shared" si="51"/>
        <v>0</v>
      </c>
      <c r="FS96" s="13">
        <f t="shared" si="51"/>
        <v>0</v>
      </c>
      <c r="FT96" s="13">
        <f t="shared" si="51"/>
        <v>0</v>
      </c>
    </row>
    <row r="97" spans="1:176" ht="15" customHeight="1" x14ac:dyDescent="0.55000000000000004">
      <c r="A97" s="17" t="s">
        <v>168</v>
      </c>
      <c r="C97" s="13">
        <f t="shared" si="42"/>
        <v>1</v>
      </c>
      <c r="D97" s="13">
        <v>500</v>
      </c>
      <c r="E97" s="14">
        <f>[1]Parameters!$E$3</f>
        <v>0.17</v>
      </c>
      <c r="F97" s="13">
        <f t="shared" si="45"/>
        <v>585</v>
      </c>
      <c r="G97" s="13">
        <f t="shared" si="46"/>
        <v>585</v>
      </c>
      <c r="H97" s="15">
        <f>[1]Parameters!$N$2</f>
        <v>0.02</v>
      </c>
      <c r="I97" s="17" t="s">
        <v>116</v>
      </c>
      <c r="J97" s="17" t="s">
        <v>97</v>
      </c>
      <c r="K97" s="17" t="s">
        <v>80</v>
      </c>
      <c r="L97" t="s">
        <v>79</v>
      </c>
      <c r="M97" s="11">
        <v>42248</v>
      </c>
      <c r="N97" s="11">
        <f t="shared" si="48"/>
        <v>42430</v>
      </c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>
        <f>'[1]Acquisition &amp; support costs'!AN113</f>
        <v>0</v>
      </c>
      <c r="AN97" s="22">
        <f>'[1]Acquisition &amp; support costs'!AO113</f>
        <v>0</v>
      </c>
      <c r="AO97" s="22">
        <f>'[1]Acquisition &amp; support costs'!AP113</f>
        <v>0</v>
      </c>
      <c r="AP97" s="22">
        <v>1</v>
      </c>
      <c r="AQ97" s="22">
        <v>1</v>
      </c>
      <c r="AR97" s="13">
        <f>'[1]Acquisition &amp; support costs'!AS113</f>
        <v>0</v>
      </c>
      <c r="AS97" s="13">
        <f>'[1]Acquisition &amp; support costs'!AT113</f>
        <v>0</v>
      </c>
      <c r="AT97" s="13">
        <f>'[1]Acquisition &amp; support costs'!AU113</f>
        <v>0</v>
      </c>
      <c r="AU97" s="13">
        <f>'[1]Acquisition &amp; support costs'!AV113</f>
        <v>0</v>
      </c>
      <c r="AV97" s="13">
        <f>'[1]Acquisition &amp; support costs'!AW113</f>
        <v>0</v>
      </c>
      <c r="AW97" s="13">
        <f>'[1]Acquisition &amp; support costs'!AX113</f>
        <v>0</v>
      </c>
      <c r="AX97" s="13">
        <f>'[1]Acquisition &amp; support costs'!AY113</f>
        <v>0</v>
      </c>
      <c r="AY97" s="13">
        <f>'[1]Acquisition &amp; support costs'!AZ113</f>
        <v>0</v>
      </c>
      <c r="AZ97" s="13">
        <f>'[1]Acquisition &amp; support costs'!BA113</f>
        <v>0</v>
      </c>
      <c r="BA97" s="13">
        <f>'[1]Acquisition &amp; support costs'!BB113</f>
        <v>0</v>
      </c>
      <c r="BB97" s="13">
        <f>'[1]Acquisition &amp; support costs'!BC113</f>
        <v>0</v>
      </c>
      <c r="BC97" s="13">
        <f>'[1]Acquisition &amp; support costs'!BD113</f>
        <v>0</v>
      </c>
      <c r="BD97" s="13">
        <f>'[1]Acquisition &amp; support costs'!BE113</f>
        <v>0</v>
      </c>
      <c r="BE97" s="13">
        <f>'[1]Acquisition &amp; support costs'!BF113</f>
        <v>0</v>
      </c>
      <c r="BF97" s="13">
        <f>'[1]Acquisition &amp; support costs'!BG113</f>
        <v>0</v>
      </c>
      <c r="BG97" s="13">
        <f>'[1]Acquisition &amp; support costs'!BH113</f>
        <v>0</v>
      </c>
      <c r="BH97" s="13">
        <f>'[1]Acquisition &amp; support costs'!BI113</f>
        <v>0</v>
      </c>
      <c r="BI97" s="13">
        <f>'[1]Acquisition &amp; support costs'!BJ113</f>
        <v>0</v>
      </c>
      <c r="BJ97" s="13">
        <f>'[1]Acquisition &amp; support costs'!BK113</f>
        <v>0</v>
      </c>
      <c r="BK97" s="13">
        <f>'[1]Acquisition &amp; support costs'!BL113</f>
        <v>0</v>
      </c>
      <c r="BL97" s="13">
        <f>'[1]Acquisition &amp; support costs'!BM113</f>
        <v>0</v>
      </c>
      <c r="BM97" s="13">
        <f>'[1]Acquisition &amp; support costs'!BN113</f>
        <v>0</v>
      </c>
      <c r="BN97" s="13">
        <f>'[1]Acquisition &amp; support costs'!BO113</f>
        <v>0</v>
      </c>
      <c r="BO97" s="13">
        <f>'[1]Acquisition &amp; support costs'!BP113</f>
        <v>0</v>
      </c>
      <c r="BP97" s="13">
        <f>'[1]Acquisition &amp; support costs'!BQ113</f>
        <v>0</v>
      </c>
      <c r="BQ97" s="13">
        <f>'[1]Acquisition &amp; support costs'!BR113</f>
        <v>0</v>
      </c>
      <c r="BR97" s="13">
        <f>'[1]Acquisition &amp; support costs'!BS113</f>
        <v>0</v>
      </c>
      <c r="BS97" s="13">
        <f>'[1]Acquisition &amp; support costs'!BT113</f>
        <v>0</v>
      </c>
      <c r="BT97" s="13">
        <f>'[1]Acquisition &amp; support costs'!BU113</f>
        <v>0</v>
      </c>
      <c r="BU97" s="13">
        <f>'[1]Acquisition &amp; support costs'!BV113</f>
        <v>0</v>
      </c>
      <c r="BV97" s="13">
        <f>'[1]Acquisition &amp; support costs'!BW113</f>
        <v>0</v>
      </c>
      <c r="BW97" s="13">
        <f>'[1]Acquisition &amp; support costs'!BX113</f>
        <v>0</v>
      </c>
      <c r="BX97" s="13">
        <f>'[1]Acquisition &amp; support costs'!BY113</f>
        <v>0</v>
      </c>
      <c r="BY97" s="13">
        <f>'[1]Acquisition &amp; support costs'!BZ113</f>
        <v>0</v>
      </c>
      <c r="BZ97" s="13">
        <f>'[1]Acquisition &amp; support costs'!CA113</f>
        <v>0</v>
      </c>
      <c r="CA97" s="13">
        <f>'[1]Acquisition &amp; support costs'!CB113</f>
        <v>0</v>
      </c>
      <c r="CB97" s="13">
        <f>'[1]Acquisition &amp; support costs'!CC113</f>
        <v>0</v>
      </c>
      <c r="CC97" s="13">
        <f>'[1]Acquisition &amp; support costs'!CD113</f>
        <v>0</v>
      </c>
      <c r="CD97" s="13">
        <f>'[1]Acquisition &amp; support costs'!CE113</f>
        <v>0</v>
      </c>
      <c r="CE97" s="13">
        <f>'[1]Acquisition &amp; support costs'!CF113</f>
        <v>0</v>
      </c>
      <c r="CF97" s="13">
        <f>'[1]Acquisition &amp; support costs'!CG113</f>
        <v>0</v>
      </c>
      <c r="CG97" s="13">
        <f>'[1]Acquisition &amp; support costs'!CH113</f>
        <v>0</v>
      </c>
      <c r="CH97" s="13">
        <f>'[1]Acquisition &amp; support costs'!CI113</f>
        <v>0</v>
      </c>
      <c r="CI97" s="13">
        <f>'[1]Acquisition &amp; support costs'!CJ113</f>
        <v>0</v>
      </c>
      <c r="CJ97" s="13">
        <f>'[1]Acquisition &amp; support costs'!CK113</f>
        <v>0</v>
      </c>
      <c r="CK97" s="13">
        <f>'[1]Acquisition &amp; support costs'!CL113</f>
        <v>0</v>
      </c>
      <c r="CL97" s="13">
        <f>'[1]Acquisition &amp; support costs'!CM113</f>
        <v>0</v>
      </c>
      <c r="CM97" s="13">
        <f>'[1]Acquisition &amp; support costs'!CN113</f>
        <v>0</v>
      </c>
      <c r="CN97" s="13">
        <f>'[1]Acquisition &amp; support costs'!CO113</f>
        <v>0</v>
      </c>
      <c r="CO97" s="13">
        <f>'[1]Acquisition &amp; support costs'!CP113</f>
        <v>0</v>
      </c>
      <c r="CP97" s="13">
        <f>'[1]Acquisition &amp; support costs'!CQ113</f>
        <v>0</v>
      </c>
      <c r="CQ97" s="13">
        <f>'[1]Acquisition &amp; support costs'!CR113</f>
        <v>0</v>
      </c>
      <c r="CR97" s="13">
        <f>'[1]Acquisition &amp; support costs'!CS113</f>
        <v>0</v>
      </c>
      <c r="CS97" s="13">
        <f>'[1]Acquisition &amp; support costs'!CT113</f>
        <v>0</v>
      </c>
      <c r="CT97">
        <f t="shared" si="43"/>
        <v>0</v>
      </c>
      <c r="CX97" s="13">
        <f t="shared" si="55"/>
        <v>0</v>
      </c>
      <c r="CY97" s="13">
        <f t="shared" si="55"/>
        <v>0</v>
      </c>
      <c r="CZ97" s="13">
        <f t="shared" si="55"/>
        <v>0</v>
      </c>
      <c r="DA97" s="13">
        <f t="shared" si="55"/>
        <v>0</v>
      </c>
      <c r="DB97" s="13">
        <f t="shared" si="55"/>
        <v>0</v>
      </c>
      <c r="DC97" s="13">
        <f t="shared" si="55"/>
        <v>0</v>
      </c>
      <c r="DD97" s="13">
        <f t="shared" si="55"/>
        <v>0</v>
      </c>
      <c r="DE97" s="13">
        <f t="shared" si="55"/>
        <v>0</v>
      </c>
      <c r="DF97" s="13">
        <f t="shared" si="55"/>
        <v>0</v>
      </c>
      <c r="DG97" s="13">
        <f t="shared" si="55"/>
        <v>0</v>
      </c>
      <c r="DH97" s="13">
        <f t="shared" si="55"/>
        <v>0</v>
      </c>
      <c r="DI97" s="13">
        <f t="shared" si="55"/>
        <v>0</v>
      </c>
      <c r="DJ97" s="13">
        <f t="shared" si="55"/>
        <v>0</v>
      </c>
      <c r="DK97" s="13">
        <f t="shared" si="55"/>
        <v>0</v>
      </c>
      <c r="DL97" s="13">
        <f t="shared" si="53"/>
        <v>0</v>
      </c>
      <c r="DM97" s="13">
        <f t="shared" si="53"/>
        <v>0</v>
      </c>
      <c r="DN97" s="13">
        <f t="shared" si="53"/>
        <v>0</v>
      </c>
      <c r="DO97" s="13">
        <f t="shared" si="56"/>
        <v>0</v>
      </c>
      <c r="DP97" s="13">
        <f t="shared" si="56"/>
        <v>585.02</v>
      </c>
      <c r="DQ97" s="13">
        <f t="shared" si="56"/>
        <v>585.02</v>
      </c>
      <c r="DR97" s="13">
        <f t="shared" si="56"/>
        <v>0</v>
      </c>
      <c r="DS97" s="13">
        <f t="shared" si="56"/>
        <v>0</v>
      </c>
      <c r="DT97" s="13">
        <f t="shared" si="56"/>
        <v>0</v>
      </c>
      <c r="DU97" s="13">
        <f t="shared" si="56"/>
        <v>0</v>
      </c>
      <c r="DV97" s="13">
        <f t="shared" si="56"/>
        <v>0</v>
      </c>
      <c r="DW97" s="13">
        <f t="shared" si="56"/>
        <v>0</v>
      </c>
      <c r="DX97" s="13">
        <f t="shared" si="56"/>
        <v>0</v>
      </c>
      <c r="DY97" s="13">
        <f t="shared" si="56"/>
        <v>0</v>
      </c>
      <c r="DZ97" s="13">
        <f t="shared" si="56"/>
        <v>0</v>
      </c>
      <c r="EA97" s="13">
        <f t="shared" si="56"/>
        <v>0</v>
      </c>
      <c r="EB97" s="13">
        <f t="shared" si="56"/>
        <v>0</v>
      </c>
      <c r="EC97" s="13">
        <f t="shared" si="57"/>
        <v>0</v>
      </c>
      <c r="ED97" s="13">
        <f t="shared" si="57"/>
        <v>0</v>
      </c>
      <c r="EE97" s="13">
        <f t="shared" si="57"/>
        <v>0</v>
      </c>
      <c r="EF97" s="13">
        <f t="shared" si="57"/>
        <v>0</v>
      </c>
      <c r="EG97" s="13">
        <f t="shared" si="57"/>
        <v>0</v>
      </c>
      <c r="EH97" s="13">
        <f t="shared" si="57"/>
        <v>0</v>
      </c>
      <c r="EI97" s="13">
        <f t="shared" si="57"/>
        <v>0</v>
      </c>
      <c r="EJ97" s="13">
        <f t="shared" si="57"/>
        <v>0</v>
      </c>
      <c r="EK97" s="13">
        <f t="shared" si="57"/>
        <v>0</v>
      </c>
      <c r="EL97" s="13">
        <f t="shared" si="57"/>
        <v>0</v>
      </c>
      <c r="EM97" s="13">
        <f t="shared" si="57"/>
        <v>0</v>
      </c>
      <c r="EN97" s="13">
        <f t="shared" si="50"/>
        <v>0</v>
      </c>
      <c r="EO97" s="13">
        <f t="shared" si="50"/>
        <v>0</v>
      </c>
      <c r="EP97" s="13">
        <f t="shared" si="50"/>
        <v>0</v>
      </c>
      <c r="EQ97" s="13">
        <f t="shared" si="50"/>
        <v>0</v>
      </c>
      <c r="ER97" s="13">
        <f t="shared" si="50"/>
        <v>0</v>
      </c>
      <c r="ES97" s="13">
        <f t="shared" si="50"/>
        <v>0</v>
      </c>
      <c r="ET97" s="13">
        <f t="shared" si="50"/>
        <v>0</v>
      </c>
      <c r="EU97" s="13">
        <f t="shared" si="50"/>
        <v>0</v>
      </c>
      <c r="EV97" s="13">
        <f t="shared" si="50"/>
        <v>0</v>
      </c>
      <c r="EW97" s="13">
        <f t="shared" si="50"/>
        <v>0</v>
      </c>
      <c r="EX97" s="13">
        <f t="shared" si="50"/>
        <v>0</v>
      </c>
      <c r="EY97" s="13">
        <f t="shared" si="50"/>
        <v>0</v>
      </c>
      <c r="EZ97" s="13">
        <f t="shared" si="50"/>
        <v>0</v>
      </c>
      <c r="FA97" s="13">
        <f t="shared" si="50"/>
        <v>0</v>
      </c>
      <c r="FB97" s="13">
        <f t="shared" si="50"/>
        <v>0</v>
      </c>
      <c r="FC97" s="13">
        <f t="shared" si="50"/>
        <v>0</v>
      </c>
      <c r="FD97" s="13">
        <f t="shared" si="60"/>
        <v>0</v>
      </c>
      <c r="FE97" s="13">
        <f t="shared" si="60"/>
        <v>0</v>
      </c>
      <c r="FF97" s="13">
        <f t="shared" si="59"/>
        <v>0</v>
      </c>
      <c r="FG97" s="13">
        <f t="shared" si="59"/>
        <v>0</v>
      </c>
      <c r="FH97" s="13">
        <f t="shared" si="59"/>
        <v>0</v>
      </c>
      <c r="FI97" s="13">
        <f t="shared" si="59"/>
        <v>0</v>
      </c>
      <c r="FJ97" s="13">
        <f t="shared" si="59"/>
        <v>0</v>
      </c>
      <c r="FK97" s="13">
        <f t="shared" si="59"/>
        <v>0</v>
      </c>
      <c r="FL97" s="13">
        <f t="shared" si="59"/>
        <v>0</v>
      </c>
      <c r="FM97" s="13">
        <f t="shared" si="59"/>
        <v>0</v>
      </c>
      <c r="FN97" s="13">
        <f t="shared" si="59"/>
        <v>0</v>
      </c>
      <c r="FO97" s="13">
        <f t="shared" si="54"/>
        <v>0</v>
      </c>
      <c r="FP97" s="13">
        <f t="shared" si="51"/>
        <v>0</v>
      </c>
      <c r="FQ97" s="13">
        <f t="shared" si="51"/>
        <v>0</v>
      </c>
      <c r="FR97" s="13">
        <f t="shared" si="51"/>
        <v>0</v>
      </c>
      <c r="FS97" s="13">
        <f t="shared" si="51"/>
        <v>0</v>
      </c>
      <c r="FT97" s="13">
        <f t="shared" si="51"/>
        <v>0</v>
      </c>
    </row>
    <row r="98" spans="1:176" ht="15" customHeight="1" x14ac:dyDescent="0.55000000000000004">
      <c r="A98" s="17" t="s">
        <v>169</v>
      </c>
      <c r="C98" s="13">
        <f t="shared" si="42"/>
        <v>42</v>
      </c>
      <c r="D98" s="13">
        <v>300</v>
      </c>
      <c r="E98" s="14">
        <v>0.05</v>
      </c>
      <c r="F98" s="13">
        <f t="shared" si="45"/>
        <v>315</v>
      </c>
      <c r="G98" s="13">
        <f t="shared" si="46"/>
        <v>13230</v>
      </c>
      <c r="H98" s="15">
        <f>[1]Parameters!$N$2*F98</f>
        <v>6.3</v>
      </c>
      <c r="I98" s="17" t="s">
        <v>116</v>
      </c>
      <c r="J98" s="17" t="s">
        <v>97</v>
      </c>
      <c r="K98" s="17" t="s">
        <v>80</v>
      </c>
      <c r="L98" t="s">
        <v>79</v>
      </c>
      <c r="M98" s="11">
        <v>42248</v>
      </c>
      <c r="N98" s="11">
        <f t="shared" si="48"/>
        <v>42430</v>
      </c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>
        <f>'[1]Acquisition &amp; support costs'!AN199</f>
        <v>0</v>
      </c>
      <c r="AN98" s="22">
        <f>'[1]Acquisition &amp; support costs'!AO199</f>
        <v>0</v>
      </c>
      <c r="AO98" s="22">
        <f>'[1]Acquisition &amp; support costs'!AP199</f>
        <v>0</v>
      </c>
      <c r="AP98" s="22"/>
      <c r="AQ98" s="22"/>
      <c r="AR98" s="13">
        <f>'[1]Acquisition &amp; support costs'!AS199</f>
        <v>3</v>
      </c>
      <c r="AS98" s="13">
        <f>'[1]Acquisition &amp; support costs'!AT199</f>
        <v>4</v>
      </c>
      <c r="AT98" s="13">
        <f>'[1]Acquisition &amp; support costs'!AU199</f>
        <v>5</v>
      </c>
      <c r="AU98" s="13">
        <f>'[1]Acquisition &amp; support costs'!AV199</f>
        <v>6</v>
      </c>
      <c r="AV98" s="13">
        <f>'[1]Acquisition &amp; support costs'!AW199</f>
        <v>6</v>
      </c>
      <c r="AW98" s="13">
        <f>'[1]Acquisition &amp; support costs'!AX199</f>
        <v>7</v>
      </c>
      <c r="AX98" s="13">
        <f>'[1]Acquisition &amp; support costs'!AY199</f>
        <v>8</v>
      </c>
      <c r="AY98" s="13">
        <f>'[1]Acquisition &amp; support costs'!AZ199</f>
        <v>9</v>
      </c>
      <c r="AZ98" s="13">
        <f>'[1]Acquisition &amp; support costs'!BA199</f>
        <v>9</v>
      </c>
      <c r="BA98" s="13">
        <f>'[1]Acquisition &amp; support costs'!BB199</f>
        <v>10</v>
      </c>
      <c r="BB98" s="13">
        <f>'[1]Acquisition &amp; support costs'!BC199</f>
        <v>10</v>
      </c>
      <c r="BC98" s="13">
        <f>'[1]Acquisition &amp; support costs'!BD199</f>
        <v>11</v>
      </c>
      <c r="BD98" s="13">
        <f>'[1]Acquisition &amp; support costs'!BE199</f>
        <v>12</v>
      </c>
      <c r="BE98" s="13">
        <f>'[1]Acquisition &amp; support costs'!BF199</f>
        <v>12</v>
      </c>
      <c r="BF98" s="13">
        <f>'[1]Acquisition &amp; support costs'!BG199</f>
        <v>13</v>
      </c>
      <c r="BG98" s="13">
        <f>'[1]Acquisition &amp; support costs'!BH199</f>
        <v>13</v>
      </c>
      <c r="BH98" s="13">
        <f>'[1]Acquisition &amp; support costs'!BI199</f>
        <v>14</v>
      </c>
      <c r="BI98" s="13">
        <f>'[1]Acquisition &amp; support costs'!BJ199</f>
        <v>14</v>
      </c>
      <c r="BJ98" s="13">
        <f>'[1]Acquisition &amp; support costs'!BK199</f>
        <v>16</v>
      </c>
      <c r="BK98" s="13">
        <f>'[1]Acquisition &amp; support costs'!BL199</f>
        <v>17</v>
      </c>
      <c r="BL98" s="13">
        <f>'[1]Acquisition &amp; support costs'!BM199</f>
        <v>18</v>
      </c>
      <c r="BM98" s="13">
        <f>'[1]Acquisition &amp; support costs'!BN199</f>
        <v>19</v>
      </c>
      <c r="BN98" s="13">
        <f>'[1]Acquisition &amp; support costs'!BO199</f>
        <v>20</v>
      </c>
      <c r="BO98" s="13">
        <f>'[1]Acquisition &amp; support costs'!BP199</f>
        <v>21</v>
      </c>
      <c r="BP98" s="13">
        <f>'[1]Acquisition &amp; support costs'!BQ199</f>
        <v>23</v>
      </c>
      <c r="BQ98" s="13">
        <f>'[1]Acquisition &amp; support costs'!BR199</f>
        <v>24</v>
      </c>
      <c r="BR98" s="13">
        <f>'[1]Acquisition &amp; support costs'!BS199</f>
        <v>25</v>
      </c>
      <c r="BS98" s="13">
        <f>'[1]Acquisition &amp; support costs'!BT199</f>
        <v>26</v>
      </c>
      <c r="BT98" s="13">
        <f>'[1]Acquisition &amp; support costs'!BU199</f>
        <v>27</v>
      </c>
      <c r="BU98" s="13">
        <f>'[1]Acquisition &amp; support costs'!BV199</f>
        <v>28</v>
      </c>
      <c r="BV98" s="13">
        <f>'[1]Acquisition &amp; support costs'!BW199</f>
        <v>30</v>
      </c>
      <c r="BW98" s="13">
        <f>'[1]Acquisition &amp; support costs'!BX199</f>
        <v>31</v>
      </c>
      <c r="BX98" s="13">
        <f>'[1]Acquisition &amp; support costs'!BY199</f>
        <v>32</v>
      </c>
      <c r="BY98" s="13">
        <f>'[1]Acquisition &amp; support costs'!BZ199</f>
        <v>33</v>
      </c>
      <c r="BZ98" s="13">
        <f>'[1]Acquisition &amp; support costs'!CA199</f>
        <v>34</v>
      </c>
      <c r="CA98" s="13">
        <f>'[1]Acquisition &amp; support costs'!CB199</f>
        <v>35</v>
      </c>
      <c r="CB98" s="13">
        <f>'[1]Acquisition &amp; support costs'!CC199</f>
        <v>36</v>
      </c>
      <c r="CC98" s="13">
        <f>'[1]Acquisition &amp; support costs'!CD199</f>
        <v>38</v>
      </c>
      <c r="CD98" s="13">
        <f>'[1]Acquisition &amp; support costs'!CE199</f>
        <v>39</v>
      </c>
      <c r="CE98" s="13">
        <f>'[1]Acquisition &amp; support costs'!CF199</f>
        <v>40</v>
      </c>
      <c r="CF98" s="13">
        <f>'[1]Acquisition &amp; support costs'!CG199</f>
        <v>41</v>
      </c>
      <c r="CG98" s="13">
        <f>'[1]Acquisition &amp; support costs'!CH199</f>
        <v>42</v>
      </c>
      <c r="CH98" s="13">
        <f>'[1]Acquisition &amp; support costs'!CI199</f>
        <v>42</v>
      </c>
      <c r="CI98" s="13">
        <f>'[1]Acquisition &amp; support costs'!CJ199</f>
        <v>42</v>
      </c>
      <c r="CJ98" s="13">
        <f>'[1]Acquisition &amp; support costs'!CK199</f>
        <v>42</v>
      </c>
      <c r="CK98" s="13">
        <f>'[1]Acquisition &amp; support costs'!CL199</f>
        <v>42</v>
      </c>
      <c r="CL98" s="13">
        <f>'[1]Acquisition &amp; support costs'!CM199</f>
        <v>42</v>
      </c>
      <c r="CM98" s="13">
        <f>'[1]Acquisition &amp; support costs'!CN199</f>
        <v>42</v>
      </c>
      <c r="CN98" s="13">
        <f>'[1]Acquisition &amp; support costs'!CO199</f>
        <v>42</v>
      </c>
      <c r="CO98" s="13">
        <f>'[1]Acquisition &amp; support costs'!CP199</f>
        <v>42</v>
      </c>
      <c r="CP98" s="13">
        <f>'[1]Acquisition &amp; support costs'!CQ199</f>
        <v>42</v>
      </c>
      <c r="CQ98" s="13">
        <f>'[1]Acquisition &amp; support costs'!CR199</f>
        <v>42</v>
      </c>
      <c r="CR98" s="13">
        <f>'[1]Acquisition &amp; support costs'!CS199</f>
        <v>42</v>
      </c>
      <c r="CS98" s="13">
        <f>'[1]Acquisition &amp; support costs'!CT199</f>
        <v>42</v>
      </c>
      <c r="CT98">
        <f t="shared" si="43"/>
        <v>42</v>
      </c>
      <c r="CX98" s="13">
        <f t="shared" si="55"/>
        <v>0</v>
      </c>
      <c r="CY98" s="13">
        <f t="shared" si="55"/>
        <v>0</v>
      </c>
      <c r="CZ98" s="13">
        <f t="shared" si="55"/>
        <v>0</v>
      </c>
      <c r="DA98" s="13">
        <f t="shared" si="55"/>
        <v>0</v>
      </c>
      <c r="DB98" s="13">
        <f t="shared" si="55"/>
        <v>0</v>
      </c>
      <c r="DC98" s="13">
        <f t="shared" si="55"/>
        <v>0</v>
      </c>
      <c r="DD98" s="13">
        <f t="shared" si="55"/>
        <v>0</v>
      </c>
      <c r="DE98" s="13">
        <f t="shared" si="55"/>
        <v>0</v>
      </c>
      <c r="DF98" s="13">
        <f t="shared" si="55"/>
        <v>0</v>
      </c>
      <c r="DG98" s="13">
        <f t="shared" si="55"/>
        <v>0</v>
      </c>
      <c r="DH98" s="13">
        <f t="shared" si="55"/>
        <v>0</v>
      </c>
      <c r="DI98" s="13">
        <f t="shared" si="55"/>
        <v>0</v>
      </c>
      <c r="DJ98" s="13">
        <f t="shared" si="55"/>
        <v>0</v>
      </c>
      <c r="DK98" s="13">
        <f t="shared" si="55"/>
        <v>0</v>
      </c>
      <c r="DL98" s="13">
        <f t="shared" si="53"/>
        <v>0</v>
      </c>
      <c r="DM98" s="13">
        <f t="shared" si="53"/>
        <v>0</v>
      </c>
      <c r="DN98" s="13">
        <f t="shared" si="53"/>
        <v>0</v>
      </c>
      <c r="DO98" s="13">
        <f t="shared" si="56"/>
        <v>0</v>
      </c>
      <c r="DP98" s="13">
        <f t="shared" si="56"/>
        <v>0</v>
      </c>
      <c r="DQ98" s="13">
        <f t="shared" si="56"/>
        <v>0</v>
      </c>
      <c r="DR98" s="13">
        <f t="shared" si="56"/>
        <v>963.90000000000009</v>
      </c>
      <c r="DS98" s="13">
        <f t="shared" si="56"/>
        <v>1285.2</v>
      </c>
      <c r="DT98" s="13">
        <f t="shared" si="56"/>
        <v>1606.5</v>
      </c>
      <c r="DU98" s="13">
        <f t="shared" si="56"/>
        <v>1927.8000000000002</v>
      </c>
      <c r="DV98" s="13">
        <f t="shared" si="56"/>
        <v>1927.8000000000002</v>
      </c>
      <c r="DW98" s="13">
        <f t="shared" si="56"/>
        <v>2249.1</v>
      </c>
      <c r="DX98" s="13">
        <f t="shared" si="56"/>
        <v>2570.4</v>
      </c>
      <c r="DY98" s="13">
        <f t="shared" si="56"/>
        <v>2891.7000000000003</v>
      </c>
      <c r="DZ98" s="13">
        <f t="shared" si="56"/>
        <v>2891.7000000000003</v>
      </c>
      <c r="EA98" s="13">
        <f t="shared" si="56"/>
        <v>3213</v>
      </c>
      <c r="EB98" s="13">
        <f t="shared" si="56"/>
        <v>3213</v>
      </c>
      <c r="EC98" s="13">
        <f t="shared" si="57"/>
        <v>3534.3</v>
      </c>
      <c r="ED98" s="13">
        <f t="shared" si="57"/>
        <v>3855.6000000000004</v>
      </c>
      <c r="EE98" s="13">
        <f t="shared" si="57"/>
        <v>3855.6000000000004</v>
      </c>
      <c r="EF98" s="13">
        <f t="shared" si="57"/>
        <v>4176.9000000000005</v>
      </c>
      <c r="EG98" s="13">
        <f t="shared" si="57"/>
        <v>4176.9000000000005</v>
      </c>
      <c r="EH98" s="13">
        <f t="shared" si="57"/>
        <v>4498.2</v>
      </c>
      <c r="EI98" s="13">
        <f t="shared" si="57"/>
        <v>4498.2</v>
      </c>
      <c r="EJ98" s="13">
        <f t="shared" si="57"/>
        <v>5140.8</v>
      </c>
      <c r="EK98" s="13">
        <f t="shared" si="57"/>
        <v>5462.1</v>
      </c>
      <c r="EL98" s="13">
        <f t="shared" si="57"/>
        <v>5783.4000000000005</v>
      </c>
      <c r="EM98" s="13">
        <f t="shared" si="57"/>
        <v>6104.7</v>
      </c>
      <c r="EN98" s="13">
        <f t="shared" si="50"/>
        <v>6426</v>
      </c>
      <c r="EO98" s="13">
        <f t="shared" si="50"/>
        <v>6747.3</v>
      </c>
      <c r="EP98" s="13">
        <f t="shared" si="50"/>
        <v>7389.9000000000005</v>
      </c>
      <c r="EQ98" s="13">
        <f t="shared" si="50"/>
        <v>7711.2000000000007</v>
      </c>
      <c r="ER98" s="13">
        <f t="shared" si="50"/>
        <v>8032.5</v>
      </c>
      <c r="ES98" s="13">
        <f t="shared" si="50"/>
        <v>8353.8000000000011</v>
      </c>
      <c r="ET98" s="13">
        <f t="shared" si="50"/>
        <v>8675.1</v>
      </c>
      <c r="EU98" s="13">
        <f t="shared" si="50"/>
        <v>8996.4</v>
      </c>
      <c r="EV98" s="13">
        <f t="shared" si="50"/>
        <v>9639</v>
      </c>
      <c r="EW98" s="13">
        <f t="shared" si="50"/>
        <v>9960.3000000000011</v>
      </c>
      <c r="EX98" s="13">
        <f t="shared" si="50"/>
        <v>10281.6</v>
      </c>
      <c r="EY98" s="13">
        <f t="shared" si="50"/>
        <v>10602.9</v>
      </c>
      <c r="EZ98" s="13">
        <f t="shared" ref="EZ98:FC113" si="61">($F98+$H98)*BZ98</f>
        <v>10924.2</v>
      </c>
      <c r="FA98" s="13">
        <f t="shared" si="61"/>
        <v>11245.5</v>
      </c>
      <c r="FB98" s="13">
        <f t="shared" si="61"/>
        <v>11566.800000000001</v>
      </c>
      <c r="FC98" s="13">
        <f t="shared" si="61"/>
        <v>12209.4</v>
      </c>
      <c r="FD98" s="13">
        <f t="shared" si="60"/>
        <v>12530.7</v>
      </c>
      <c r="FE98" s="13">
        <f t="shared" si="60"/>
        <v>12852</v>
      </c>
      <c r="FF98" s="13">
        <f t="shared" si="59"/>
        <v>13173.300000000001</v>
      </c>
      <c r="FG98" s="13">
        <f t="shared" si="59"/>
        <v>13494.6</v>
      </c>
      <c r="FH98" s="13">
        <f t="shared" si="59"/>
        <v>13494.6</v>
      </c>
      <c r="FI98" s="13">
        <f t="shared" si="59"/>
        <v>13494.6</v>
      </c>
      <c r="FJ98" s="13">
        <f t="shared" si="59"/>
        <v>13494.6</v>
      </c>
      <c r="FK98" s="13">
        <f t="shared" si="59"/>
        <v>13494.6</v>
      </c>
      <c r="FL98" s="13">
        <f t="shared" si="59"/>
        <v>13494.6</v>
      </c>
      <c r="FM98" s="13">
        <f t="shared" si="59"/>
        <v>13494.6</v>
      </c>
      <c r="FN98" s="13">
        <f t="shared" si="59"/>
        <v>13494.6</v>
      </c>
      <c r="FO98" s="13">
        <f t="shared" si="54"/>
        <v>13494.6</v>
      </c>
      <c r="FP98" s="13">
        <f t="shared" si="51"/>
        <v>13494.6</v>
      </c>
      <c r="FQ98" s="13">
        <f t="shared" si="51"/>
        <v>13494.6</v>
      </c>
      <c r="FR98" s="13">
        <f t="shared" si="51"/>
        <v>13494.6</v>
      </c>
      <c r="FS98" s="13">
        <f t="shared" si="51"/>
        <v>13494.6</v>
      </c>
      <c r="FT98" s="13">
        <f t="shared" si="51"/>
        <v>13494.6</v>
      </c>
    </row>
    <row r="99" spans="1:176" ht="15" customHeight="1" x14ac:dyDescent="0.55000000000000004">
      <c r="A99" s="17" t="s">
        <v>170</v>
      </c>
      <c r="C99" s="13">
        <f t="shared" si="42"/>
        <v>0</v>
      </c>
      <c r="D99" s="13">
        <v>1100</v>
      </c>
      <c r="E99" s="14">
        <f>[1]Parameters!$E$3</f>
        <v>0.17</v>
      </c>
      <c r="F99" s="13">
        <f t="shared" si="45"/>
        <v>1287</v>
      </c>
      <c r="G99" s="13">
        <f t="shared" si="46"/>
        <v>0</v>
      </c>
      <c r="H99" s="15">
        <f>[1]Parameters!$N$2</f>
        <v>0.02</v>
      </c>
      <c r="I99" s="17" t="s">
        <v>116</v>
      </c>
      <c r="J99" s="17" t="s">
        <v>97</v>
      </c>
      <c r="K99" s="17" t="s">
        <v>80</v>
      </c>
      <c r="L99" t="s">
        <v>79</v>
      </c>
      <c r="M99" s="11">
        <v>42248</v>
      </c>
      <c r="N99" s="11">
        <f t="shared" si="48"/>
        <v>42430</v>
      </c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>
        <f>'[1]Acquisition &amp; support costs'!AN282</f>
        <v>0</v>
      </c>
      <c r="AN99" s="22">
        <f>'[1]Acquisition &amp; support costs'!AO282</f>
        <v>0</v>
      </c>
      <c r="AO99" s="22">
        <f>'[1]Acquisition &amp; support costs'!AP282</f>
        <v>0</v>
      </c>
      <c r="AP99" s="22"/>
      <c r="AQ99" s="22"/>
      <c r="AR99" s="13">
        <f>'[1]Acquisition &amp; support costs'!AS282</f>
        <v>0</v>
      </c>
      <c r="AS99" s="13">
        <f>'[1]Acquisition &amp; support costs'!AT282</f>
        <v>0</v>
      </c>
      <c r="AT99" s="13">
        <f>'[1]Acquisition &amp; support costs'!AU282</f>
        <v>0</v>
      </c>
      <c r="AU99" s="13">
        <f>'[1]Acquisition &amp; support costs'!AV282</f>
        <v>0</v>
      </c>
      <c r="AV99" s="13">
        <f>'[1]Acquisition &amp; support costs'!AW282</f>
        <v>0</v>
      </c>
      <c r="AW99" s="13">
        <f>'[1]Acquisition &amp; support costs'!AX282</f>
        <v>0</v>
      </c>
      <c r="AX99" s="13">
        <f>'[1]Acquisition &amp; support costs'!AY282</f>
        <v>0</v>
      </c>
      <c r="AY99" s="13">
        <f>'[1]Acquisition &amp; support costs'!AZ282</f>
        <v>0</v>
      </c>
      <c r="AZ99" s="13">
        <f>'[1]Acquisition &amp; support costs'!BA282</f>
        <v>0</v>
      </c>
      <c r="BA99" s="13">
        <f>'[1]Acquisition &amp; support costs'!BB282</f>
        <v>0</v>
      </c>
      <c r="BB99" s="13">
        <f>'[1]Acquisition &amp; support costs'!BC282</f>
        <v>0</v>
      </c>
      <c r="BC99" s="13">
        <f>'[1]Acquisition &amp; support costs'!BD282</f>
        <v>0</v>
      </c>
      <c r="BD99" s="13">
        <f>'[1]Acquisition &amp; support costs'!BE282</f>
        <v>0</v>
      </c>
      <c r="BE99" s="13">
        <f>'[1]Acquisition &amp; support costs'!BF282</f>
        <v>0</v>
      </c>
      <c r="BF99" s="13">
        <f>'[1]Acquisition &amp; support costs'!BG282</f>
        <v>0</v>
      </c>
      <c r="BG99" s="13">
        <f>'[1]Acquisition &amp; support costs'!BH282</f>
        <v>0</v>
      </c>
      <c r="BH99" s="13">
        <f>'[1]Acquisition &amp; support costs'!BI282</f>
        <v>0</v>
      </c>
      <c r="BI99" s="13">
        <f>'[1]Acquisition &amp; support costs'!BJ282</f>
        <v>0</v>
      </c>
      <c r="BJ99" s="13">
        <f>'[1]Acquisition &amp; support costs'!BK282</f>
        <v>0</v>
      </c>
      <c r="BK99" s="13">
        <f>'[1]Acquisition &amp; support costs'!BL282</f>
        <v>0</v>
      </c>
      <c r="BL99" s="13">
        <f>'[1]Acquisition &amp; support costs'!BM282</f>
        <v>0</v>
      </c>
      <c r="BM99" s="13">
        <f>'[1]Acquisition &amp; support costs'!BN282</f>
        <v>0</v>
      </c>
      <c r="BN99" s="13">
        <f>'[1]Acquisition &amp; support costs'!BO282</f>
        <v>0</v>
      </c>
      <c r="BO99" s="13">
        <f>'[1]Acquisition &amp; support costs'!BP282</f>
        <v>0</v>
      </c>
      <c r="BP99" s="13">
        <f>'[1]Acquisition &amp; support costs'!BQ282</f>
        <v>0</v>
      </c>
      <c r="BQ99" s="13">
        <f>'[1]Acquisition &amp; support costs'!BR282</f>
        <v>0</v>
      </c>
      <c r="BR99" s="13">
        <f>'[1]Acquisition &amp; support costs'!BS282</f>
        <v>0</v>
      </c>
      <c r="BS99" s="13">
        <f>'[1]Acquisition &amp; support costs'!BT282</f>
        <v>0</v>
      </c>
      <c r="BT99" s="13">
        <f>'[1]Acquisition &amp; support costs'!BU282</f>
        <v>0</v>
      </c>
      <c r="BU99" s="13">
        <f>'[1]Acquisition &amp; support costs'!BV282</f>
        <v>0</v>
      </c>
      <c r="BV99" s="13">
        <f>'[1]Acquisition &amp; support costs'!BW282</f>
        <v>0</v>
      </c>
      <c r="BW99" s="13">
        <f>'[1]Acquisition &amp; support costs'!BX282</f>
        <v>0</v>
      </c>
      <c r="BX99" s="13">
        <f>'[1]Acquisition &amp; support costs'!BY282</f>
        <v>0</v>
      </c>
      <c r="BY99" s="13">
        <f>'[1]Acquisition &amp; support costs'!BZ282</f>
        <v>0</v>
      </c>
      <c r="BZ99" s="13">
        <f>'[1]Acquisition &amp; support costs'!CA282</f>
        <v>0</v>
      </c>
      <c r="CA99" s="13">
        <f>'[1]Acquisition &amp; support costs'!CB282</f>
        <v>0</v>
      </c>
      <c r="CB99" s="13">
        <f>'[1]Acquisition &amp; support costs'!CC282</f>
        <v>0</v>
      </c>
      <c r="CC99" s="13">
        <f>'[1]Acquisition &amp; support costs'!CD282</f>
        <v>0</v>
      </c>
      <c r="CD99" s="13">
        <f>'[1]Acquisition &amp; support costs'!CE282</f>
        <v>0</v>
      </c>
      <c r="CE99" s="13">
        <f>'[1]Acquisition &amp; support costs'!CF282</f>
        <v>0</v>
      </c>
      <c r="CF99" s="13">
        <f>'[1]Acquisition &amp; support costs'!CG282</f>
        <v>0</v>
      </c>
      <c r="CG99" s="13">
        <f>'[1]Acquisition &amp; support costs'!CH282</f>
        <v>0</v>
      </c>
      <c r="CH99" s="13">
        <f>'[1]Acquisition &amp; support costs'!CI282</f>
        <v>0</v>
      </c>
      <c r="CI99" s="13">
        <f>'[1]Acquisition &amp; support costs'!CJ282</f>
        <v>0</v>
      </c>
      <c r="CJ99" s="13">
        <f>'[1]Acquisition &amp; support costs'!CK282</f>
        <v>0</v>
      </c>
      <c r="CK99" s="13">
        <f>'[1]Acquisition &amp; support costs'!CL282</f>
        <v>0</v>
      </c>
      <c r="CL99" s="13">
        <f>'[1]Acquisition &amp; support costs'!CM282</f>
        <v>0</v>
      </c>
      <c r="CM99" s="13">
        <f>'[1]Acquisition &amp; support costs'!CN282</f>
        <v>0</v>
      </c>
      <c r="CN99" s="13">
        <f>'[1]Acquisition &amp; support costs'!CO282</f>
        <v>0</v>
      </c>
      <c r="CO99" s="13">
        <f>'[1]Acquisition &amp; support costs'!CP282</f>
        <v>0</v>
      </c>
      <c r="CP99" s="13">
        <f>'[1]Acquisition &amp; support costs'!CQ282</f>
        <v>0</v>
      </c>
      <c r="CQ99" s="13">
        <f>'[1]Acquisition &amp; support costs'!CR282</f>
        <v>0</v>
      </c>
      <c r="CR99" s="13">
        <f>'[1]Acquisition &amp; support costs'!CS282</f>
        <v>0</v>
      </c>
      <c r="CS99" s="13">
        <f>'[1]Acquisition &amp; support costs'!CT282</f>
        <v>0</v>
      </c>
      <c r="CT99">
        <f t="shared" si="43"/>
        <v>0</v>
      </c>
      <c r="CX99" s="13">
        <f t="shared" si="55"/>
        <v>0</v>
      </c>
      <c r="CY99" s="13">
        <f t="shared" si="55"/>
        <v>0</v>
      </c>
      <c r="CZ99" s="13">
        <f t="shared" si="55"/>
        <v>0</v>
      </c>
      <c r="DA99" s="13">
        <f t="shared" si="55"/>
        <v>0</v>
      </c>
      <c r="DB99" s="13">
        <f t="shared" si="55"/>
        <v>0</v>
      </c>
      <c r="DC99" s="13">
        <f t="shared" si="55"/>
        <v>0</v>
      </c>
      <c r="DD99" s="13">
        <f t="shared" si="55"/>
        <v>0</v>
      </c>
      <c r="DE99" s="13">
        <f t="shared" si="55"/>
        <v>0</v>
      </c>
      <c r="DF99" s="13">
        <f t="shared" si="55"/>
        <v>0</v>
      </c>
      <c r="DG99" s="13">
        <f t="shared" si="55"/>
        <v>0</v>
      </c>
      <c r="DH99" s="13">
        <f t="shared" si="55"/>
        <v>0</v>
      </c>
      <c r="DI99" s="13">
        <f t="shared" si="55"/>
        <v>0</v>
      </c>
      <c r="DJ99" s="13">
        <f t="shared" si="55"/>
        <v>0</v>
      </c>
      <c r="DK99" s="13">
        <f t="shared" si="55"/>
        <v>0</v>
      </c>
      <c r="DL99" s="13">
        <f t="shared" si="53"/>
        <v>0</v>
      </c>
      <c r="DM99" s="13">
        <f t="shared" si="53"/>
        <v>0</v>
      </c>
      <c r="DN99" s="13">
        <f t="shared" si="53"/>
        <v>0</v>
      </c>
      <c r="DO99" s="13">
        <f t="shared" si="56"/>
        <v>0</v>
      </c>
      <c r="DP99" s="13">
        <f t="shared" si="56"/>
        <v>0</v>
      </c>
      <c r="DQ99" s="13">
        <f t="shared" si="56"/>
        <v>0</v>
      </c>
      <c r="DR99" s="13">
        <f t="shared" si="56"/>
        <v>0</v>
      </c>
      <c r="DS99" s="13">
        <f t="shared" si="56"/>
        <v>0</v>
      </c>
      <c r="DT99" s="13">
        <f t="shared" si="56"/>
        <v>0</v>
      </c>
      <c r="DU99" s="13">
        <f t="shared" si="56"/>
        <v>0</v>
      </c>
      <c r="DV99" s="13">
        <f t="shared" si="56"/>
        <v>0</v>
      </c>
      <c r="DW99" s="13">
        <f t="shared" si="56"/>
        <v>0</v>
      </c>
      <c r="DX99" s="13">
        <f t="shared" si="56"/>
        <v>0</v>
      </c>
      <c r="DY99" s="13">
        <f t="shared" si="56"/>
        <v>0</v>
      </c>
      <c r="DZ99" s="13">
        <f t="shared" si="56"/>
        <v>0</v>
      </c>
      <c r="EA99" s="13">
        <f t="shared" si="56"/>
        <v>0</v>
      </c>
      <c r="EB99" s="13">
        <f t="shared" si="56"/>
        <v>0</v>
      </c>
      <c r="EC99" s="13">
        <f t="shared" si="57"/>
        <v>0</v>
      </c>
      <c r="ED99" s="13">
        <f t="shared" si="57"/>
        <v>0</v>
      </c>
      <c r="EE99" s="13">
        <f t="shared" si="57"/>
        <v>0</v>
      </c>
      <c r="EF99" s="13">
        <f t="shared" si="57"/>
        <v>0</v>
      </c>
      <c r="EG99" s="13">
        <f t="shared" si="57"/>
        <v>0</v>
      </c>
      <c r="EH99" s="13">
        <f t="shared" si="57"/>
        <v>0</v>
      </c>
      <c r="EI99" s="13">
        <f t="shared" si="57"/>
        <v>0</v>
      </c>
      <c r="EJ99" s="13">
        <f t="shared" si="57"/>
        <v>0</v>
      </c>
      <c r="EK99" s="13">
        <f t="shared" si="57"/>
        <v>0</v>
      </c>
      <c r="EL99" s="13">
        <f t="shared" si="57"/>
        <v>0</v>
      </c>
      <c r="EM99" s="13">
        <f t="shared" si="57"/>
        <v>0</v>
      </c>
      <c r="EN99" s="13">
        <f t="shared" si="57"/>
        <v>0</v>
      </c>
      <c r="EO99" s="13">
        <f t="shared" si="57"/>
        <v>0</v>
      </c>
      <c r="EP99" s="13">
        <f t="shared" si="57"/>
        <v>0</v>
      </c>
      <c r="EQ99" s="13">
        <f t="shared" si="57"/>
        <v>0</v>
      </c>
      <c r="ER99" s="13">
        <f t="shared" si="57"/>
        <v>0</v>
      </c>
      <c r="ES99" s="13">
        <f t="shared" ref="ES99:EY113" si="62">($F99+$H99)*BS99</f>
        <v>0</v>
      </c>
      <c r="ET99" s="13">
        <f t="shared" si="62"/>
        <v>0</v>
      </c>
      <c r="EU99" s="13">
        <f t="shared" si="62"/>
        <v>0</v>
      </c>
      <c r="EV99" s="13">
        <f t="shared" si="62"/>
        <v>0</v>
      </c>
      <c r="EW99" s="13">
        <f t="shared" si="62"/>
        <v>0</v>
      </c>
      <c r="EX99" s="13">
        <f t="shared" si="62"/>
        <v>0</v>
      </c>
      <c r="EY99" s="13">
        <f t="shared" si="62"/>
        <v>0</v>
      </c>
      <c r="EZ99" s="13">
        <f t="shared" si="61"/>
        <v>0</v>
      </c>
      <c r="FA99" s="13">
        <f t="shared" si="61"/>
        <v>0</v>
      </c>
      <c r="FB99" s="13">
        <f t="shared" si="61"/>
        <v>0</v>
      </c>
      <c r="FC99" s="13">
        <f t="shared" si="61"/>
        <v>0</v>
      </c>
      <c r="FD99" s="13">
        <f t="shared" si="60"/>
        <v>0</v>
      </c>
      <c r="FE99" s="13">
        <f t="shared" si="60"/>
        <v>0</v>
      </c>
      <c r="FF99" s="13">
        <f t="shared" si="59"/>
        <v>0</v>
      </c>
      <c r="FG99" s="13">
        <f t="shared" si="59"/>
        <v>0</v>
      </c>
      <c r="FH99" s="13">
        <f t="shared" si="59"/>
        <v>0</v>
      </c>
      <c r="FI99" s="13">
        <f t="shared" si="59"/>
        <v>0</v>
      </c>
      <c r="FJ99" s="13">
        <f t="shared" si="59"/>
        <v>0</v>
      </c>
      <c r="FK99" s="13">
        <f t="shared" si="59"/>
        <v>0</v>
      </c>
      <c r="FL99" s="13">
        <f t="shared" si="59"/>
        <v>0</v>
      </c>
      <c r="FM99" s="13">
        <f t="shared" si="59"/>
        <v>0</v>
      </c>
      <c r="FN99" s="13">
        <f t="shared" si="59"/>
        <v>0</v>
      </c>
      <c r="FO99" s="13">
        <f t="shared" si="54"/>
        <v>0</v>
      </c>
      <c r="FP99" s="13">
        <f t="shared" si="51"/>
        <v>0</v>
      </c>
      <c r="FQ99" s="13">
        <f t="shared" si="51"/>
        <v>0</v>
      </c>
      <c r="FR99" s="13">
        <f t="shared" si="51"/>
        <v>0</v>
      </c>
      <c r="FS99" s="13">
        <f t="shared" si="51"/>
        <v>0</v>
      </c>
      <c r="FT99" s="13">
        <f t="shared" si="51"/>
        <v>0</v>
      </c>
    </row>
    <row r="100" spans="1:176" ht="15" customHeight="1" x14ac:dyDescent="0.55000000000000004">
      <c r="A100" s="26" t="s">
        <v>171</v>
      </c>
      <c r="C100" s="13">
        <f t="shared" si="42"/>
        <v>0</v>
      </c>
      <c r="D100" s="13">
        <v>1100</v>
      </c>
      <c r="E100" s="14">
        <f>[1]Parameters!$E$3</f>
        <v>0.17</v>
      </c>
      <c r="F100" s="13">
        <f t="shared" si="45"/>
        <v>1287</v>
      </c>
      <c r="G100" s="13">
        <f t="shared" si="46"/>
        <v>0</v>
      </c>
      <c r="H100" s="15">
        <f>[1]Parameters!$N$2</f>
        <v>0.02</v>
      </c>
      <c r="I100" s="26" t="s">
        <v>116</v>
      </c>
      <c r="J100" s="26" t="s">
        <v>97</v>
      </c>
      <c r="K100" s="26" t="s">
        <v>80</v>
      </c>
      <c r="L100" t="s">
        <v>79</v>
      </c>
      <c r="M100" s="11">
        <v>42248</v>
      </c>
      <c r="N100" s="11">
        <f t="shared" si="48"/>
        <v>42430</v>
      </c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>
        <f>'[1]Acquisition &amp; support costs'!AM364</f>
        <v>0</v>
      </c>
      <c r="AN100" s="22">
        <f>'[1]Acquisition &amp; support costs'!AN364</f>
        <v>0</v>
      </c>
      <c r="AO100" s="22">
        <f>'[1]Acquisition &amp; support costs'!AO364</f>
        <v>0</v>
      </c>
      <c r="AP100" s="22"/>
      <c r="AQ100" s="22"/>
      <c r="AR100" s="13">
        <f>'[1]Acquisition &amp; support costs'!AR364</f>
        <v>0</v>
      </c>
      <c r="AS100" s="13">
        <f>'[1]Acquisition &amp; support costs'!AS364</f>
        <v>0</v>
      </c>
      <c r="AT100" s="13">
        <f>'[1]Acquisition &amp; support costs'!AT364</f>
        <v>0</v>
      </c>
      <c r="AU100" s="13">
        <f>'[1]Acquisition &amp; support costs'!AU364</f>
        <v>0</v>
      </c>
      <c r="AV100" s="13">
        <f>'[1]Acquisition &amp; support costs'!AV364</f>
        <v>0</v>
      </c>
      <c r="AW100" s="13">
        <f>'[1]Acquisition &amp; support costs'!AW364</f>
        <v>0</v>
      </c>
      <c r="AX100" s="13">
        <f>'[1]Acquisition &amp; support costs'!AX364</f>
        <v>0</v>
      </c>
      <c r="AY100" s="13">
        <f>'[1]Acquisition &amp; support costs'!AY364</f>
        <v>0</v>
      </c>
      <c r="AZ100" s="13">
        <f>'[1]Acquisition &amp; support costs'!AZ364</f>
        <v>0</v>
      </c>
      <c r="BA100" s="13">
        <f>'[1]Acquisition &amp; support costs'!BA364</f>
        <v>0</v>
      </c>
      <c r="BB100" s="13">
        <f>'[1]Acquisition &amp; support costs'!BB364</f>
        <v>0</v>
      </c>
      <c r="BC100" s="13">
        <f>'[1]Acquisition &amp; support costs'!BC364</f>
        <v>0</v>
      </c>
      <c r="BD100" s="13">
        <f>'[1]Acquisition &amp; support costs'!BD364</f>
        <v>0</v>
      </c>
      <c r="BE100" s="13">
        <f>'[1]Acquisition &amp; support costs'!BE364</f>
        <v>0</v>
      </c>
      <c r="BF100" s="13">
        <f>'[1]Acquisition &amp; support costs'!BF364</f>
        <v>0</v>
      </c>
      <c r="BG100" s="13">
        <f>'[1]Acquisition &amp; support costs'!BG364</f>
        <v>0</v>
      </c>
      <c r="BH100" s="13">
        <f>'[1]Acquisition &amp; support costs'!BH364</f>
        <v>0</v>
      </c>
      <c r="BI100" s="13">
        <f>'[1]Acquisition &amp; support costs'!BI364</f>
        <v>0</v>
      </c>
      <c r="BJ100" s="13">
        <f>'[1]Acquisition &amp; support costs'!BJ364</f>
        <v>0</v>
      </c>
      <c r="BK100" s="13">
        <f>'[1]Acquisition &amp; support costs'!BK364</f>
        <v>0</v>
      </c>
      <c r="BL100" s="13">
        <f>'[1]Acquisition &amp; support costs'!BL364</f>
        <v>0</v>
      </c>
      <c r="BM100" s="13">
        <f>'[1]Acquisition &amp; support costs'!BM364</f>
        <v>0</v>
      </c>
      <c r="BN100" s="13">
        <f>'[1]Acquisition &amp; support costs'!BN364</f>
        <v>0</v>
      </c>
      <c r="BO100" s="13">
        <f>'[1]Acquisition &amp; support costs'!BO364</f>
        <v>0</v>
      </c>
      <c r="BP100" s="13">
        <f>'[1]Acquisition &amp; support costs'!BP364</f>
        <v>0</v>
      </c>
      <c r="BQ100" s="13">
        <f>'[1]Acquisition &amp; support costs'!BQ364</f>
        <v>0</v>
      </c>
      <c r="BR100" s="13">
        <f>'[1]Acquisition &amp; support costs'!BR364</f>
        <v>0</v>
      </c>
      <c r="BS100" s="13">
        <f>'[1]Acquisition &amp; support costs'!BS364</f>
        <v>0</v>
      </c>
      <c r="BT100" s="13">
        <f>'[1]Acquisition &amp; support costs'!BT364</f>
        <v>0</v>
      </c>
      <c r="BU100" s="13">
        <f>'[1]Acquisition &amp; support costs'!BU364</f>
        <v>0</v>
      </c>
      <c r="BV100" s="13">
        <f>'[1]Acquisition &amp; support costs'!BV364</f>
        <v>0</v>
      </c>
      <c r="BW100" s="13">
        <f>'[1]Acquisition &amp; support costs'!BW364</f>
        <v>0</v>
      </c>
      <c r="BX100" s="13">
        <f>'[1]Acquisition &amp; support costs'!BX364</f>
        <v>0</v>
      </c>
      <c r="BY100" s="13">
        <f>'[1]Acquisition &amp; support costs'!BY364</f>
        <v>0</v>
      </c>
      <c r="BZ100" s="13">
        <f>'[1]Acquisition &amp; support costs'!BZ364</f>
        <v>0</v>
      </c>
      <c r="CA100" s="13">
        <f>'[1]Acquisition &amp; support costs'!CA364</f>
        <v>0</v>
      </c>
      <c r="CB100" s="13">
        <f>'[1]Acquisition &amp; support costs'!CB364</f>
        <v>0</v>
      </c>
      <c r="CC100" s="13">
        <f>'[1]Acquisition &amp; support costs'!CC364</f>
        <v>0</v>
      </c>
      <c r="CD100" s="13">
        <f>'[1]Acquisition &amp; support costs'!CD364</f>
        <v>0</v>
      </c>
      <c r="CE100" s="13">
        <f>'[1]Acquisition &amp; support costs'!CE364</f>
        <v>0</v>
      </c>
      <c r="CF100" s="13">
        <f>'[1]Acquisition &amp; support costs'!CF364</f>
        <v>0</v>
      </c>
      <c r="CG100" s="13">
        <f>'[1]Acquisition &amp; support costs'!CG364</f>
        <v>0</v>
      </c>
      <c r="CH100" s="13">
        <f>'[1]Acquisition &amp; support costs'!CH364</f>
        <v>0</v>
      </c>
      <c r="CI100" s="13">
        <f>'[1]Acquisition &amp; support costs'!CI364</f>
        <v>0</v>
      </c>
      <c r="CJ100" s="13">
        <f>'[1]Acquisition &amp; support costs'!CJ364</f>
        <v>0</v>
      </c>
      <c r="CK100" s="13">
        <f>'[1]Acquisition &amp; support costs'!CK364</f>
        <v>0</v>
      </c>
      <c r="CL100" s="13">
        <f>'[1]Acquisition &amp; support costs'!CL364</f>
        <v>0</v>
      </c>
      <c r="CM100" s="13">
        <f>'[1]Acquisition &amp; support costs'!CM364</f>
        <v>0</v>
      </c>
      <c r="CN100" s="13">
        <f>'[1]Acquisition &amp; support costs'!CN364</f>
        <v>0</v>
      </c>
      <c r="CO100" s="13">
        <f>'[1]Acquisition &amp; support costs'!CO364</f>
        <v>0</v>
      </c>
      <c r="CP100" s="13">
        <f>'[1]Acquisition &amp; support costs'!CP364</f>
        <v>0</v>
      </c>
      <c r="CQ100" s="13">
        <f>'[1]Acquisition &amp; support costs'!CQ364</f>
        <v>0</v>
      </c>
      <c r="CR100" s="13">
        <f>'[1]Acquisition &amp; support costs'!CR364</f>
        <v>0</v>
      </c>
      <c r="CS100" s="13">
        <f>'[1]Acquisition &amp; support costs'!CS364</f>
        <v>0</v>
      </c>
      <c r="CT100">
        <f t="shared" si="43"/>
        <v>0</v>
      </c>
      <c r="CX100" s="13">
        <f t="shared" si="55"/>
        <v>0</v>
      </c>
      <c r="CY100" s="13">
        <f t="shared" si="55"/>
        <v>0</v>
      </c>
      <c r="CZ100" s="13">
        <f t="shared" si="55"/>
        <v>0</v>
      </c>
      <c r="DA100" s="13">
        <f t="shared" si="55"/>
        <v>0</v>
      </c>
      <c r="DB100" s="13">
        <f t="shared" si="55"/>
        <v>0</v>
      </c>
      <c r="DC100" s="13">
        <f t="shared" si="55"/>
        <v>0</v>
      </c>
      <c r="DD100" s="13">
        <f t="shared" si="55"/>
        <v>0</v>
      </c>
      <c r="DE100" s="13">
        <f t="shared" si="55"/>
        <v>0</v>
      </c>
      <c r="DF100" s="13">
        <f t="shared" si="55"/>
        <v>0</v>
      </c>
      <c r="DG100" s="13">
        <f t="shared" si="55"/>
        <v>0</v>
      </c>
      <c r="DH100" s="13">
        <f t="shared" si="55"/>
        <v>0</v>
      </c>
      <c r="DI100" s="13">
        <f t="shared" si="55"/>
        <v>0</v>
      </c>
      <c r="DJ100" s="13">
        <f t="shared" si="55"/>
        <v>0</v>
      </c>
      <c r="DK100" s="13">
        <f t="shared" si="55"/>
        <v>0</v>
      </c>
      <c r="DL100" s="13">
        <f t="shared" si="53"/>
        <v>0</v>
      </c>
      <c r="DM100" s="13">
        <f t="shared" si="53"/>
        <v>0</v>
      </c>
      <c r="DN100" s="13">
        <f t="shared" si="53"/>
        <v>0</v>
      </c>
      <c r="DO100" s="13">
        <f t="shared" si="56"/>
        <v>0</v>
      </c>
      <c r="DP100" s="13">
        <f t="shared" si="56"/>
        <v>0</v>
      </c>
      <c r="DQ100" s="13">
        <f t="shared" si="56"/>
        <v>0</v>
      </c>
      <c r="DR100" s="13">
        <f t="shared" si="56"/>
        <v>0</v>
      </c>
      <c r="DS100" s="13">
        <f t="shared" si="56"/>
        <v>0</v>
      </c>
      <c r="DT100" s="13">
        <f t="shared" si="56"/>
        <v>0</v>
      </c>
      <c r="DU100" s="13">
        <f t="shared" si="56"/>
        <v>0</v>
      </c>
      <c r="DV100" s="13">
        <f t="shared" si="56"/>
        <v>0</v>
      </c>
      <c r="DW100" s="13">
        <f t="shared" si="56"/>
        <v>0</v>
      </c>
      <c r="DX100" s="13">
        <f t="shared" si="56"/>
        <v>0</v>
      </c>
      <c r="DY100" s="13">
        <f t="shared" si="56"/>
        <v>0</v>
      </c>
      <c r="DZ100" s="13">
        <f t="shared" si="56"/>
        <v>0</v>
      </c>
      <c r="EA100" s="13">
        <f t="shared" si="56"/>
        <v>0</v>
      </c>
      <c r="EB100" s="13">
        <f t="shared" si="56"/>
        <v>0</v>
      </c>
      <c r="EC100" s="13">
        <f t="shared" si="57"/>
        <v>0</v>
      </c>
      <c r="ED100" s="13">
        <f t="shared" si="57"/>
        <v>0</v>
      </c>
      <c r="EE100" s="13">
        <f t="shared" si="57"/>
        <v>0</v>
      </c>
      <c r="EF100" s="13">
        <f t="shared" si="57"/>
        <v>0</v>
      </c>
      <c r="EG100" s="13">
        <f t="shared" si="57"/>
        <v>0</v>
      </c>
      <c r="EH100" s="13">
        <f t="shared" si="57"/>
        <v>0</v>
      </c>
      <c r="EI100" s="13">
        <f t="shared" si="57"/>
        <v>0</v>
      </c>
      <c r="EJ100" s="13">
        <f t="shared" si="57"/>
        <v>0</v>
      </c>
      <c r="EK100" s="13">
        <f t="shared" si="57"/>
        <v>0</v>
      </c>
      <c r="EL100" s="13">
        <f t="shared" si="57"/>
        <v>0</v>
      </c>
      <c r="EM100" s="13">
        <f t="shared" si="57"/>
        <v>0</v>
      </c>
      <c r="EN100" s="13">
        <f t="shared" si="57"/>
        <v>0</v>
      </c>
      <c r="EO100" s="13">
        <f t="shared" si="57"/>
        <v>0</v>
      </c>
      <c r="EP100" s="13">
        <f t="shared" si="57"/>
        <v>0</v>
      </c>
      <c r="EQ100" s="13">
        <f t="shared" si="57"/>
        <v>0</v>
      </c>
      <c r="ER100" s="13">
        <f t="shared" si="57"/>
        <v>0</v>
      </c>
      <c r="ES100" s="13">
        <f t="shared" si="62"/>
        <v>0</v>
      </c>
      <c r="ET100" s="13">
        <f t="shared" si="62"/>
        <v>0</v>
      </c>
      <c r="EU100" s="13">
        <f t="shared" si="62"/>
        <v>0</v>
      </c>
      <c r="EV100" s="13">
        <f t="shared" si="62"/>
        <v>0</v>
      </c>
      <c r="EW100" s="13">
        <f t="shared" si="62"/>
        <v>0</v>
      </c>
      <c r="EX100" s="13">
        <f t="shared" si="62"/>
        <v>0</v>
      </c>
      <c r="EY100" s="13">
        <f t="shared" si="62"/>
        <v>0</v>
      </c>
      <c r="EZ100" s="13">
        <f t="shared" si="61"/>
        <v>0</v>
      </c>
      <c r="FA100" s="13">
        <f t="shared" si="61"/>
        <v>0</v>
      </c>
      <c r="FB100" s="13">
        <f t="shared" si="61"/>
        <v>0</v>
      </c>
      <c r="FC100" s="13">
        <f t="shared" si="61"/>
        <v>0</v>
      </c>
      <c r="FD100" s="13">
        <f t="shared" si="60"/>
        <v>0</v>
      </c>
      <c r="FE100" s="13">
        <f t="shared" si="60"/>
        <v>0</v>
      </c>
      <c r="FF100" s="13">
        <f t="shared" si="59"/>
        <v>0</v>
      </c>
      <c r="FG100" s="13">
        <f t="shared" si="59"/>
        <v>0</v>
      </c>
      <c r="FH100" s="13">
        <f t="shared" si="59"/>
        <v>0</v>
      </c>
      <c r="FI100" s="13">
        <f t="shared" si="59"/>
        <v>0</v>
      </c>
      <c r="FJ100" s="13">
        <f t="shared" si="59"/>
        <v>0</v>
      </c>
      <c r="FK100" s="13">
        <f t="shared" si="59"/>
        <v>0</v>
      </c>
      <c r="FL100" s="13">
        <f t="shared" si="59"/>
        <v>0</v>
      </c>
      <c r="FM100" s="13">
        <f t="shared" si="59"/>
        <v>0</v>
      </c>
      <c r="FN100" s="13">
        <f t="shared" si="59"/>
        <v>0</v>
      </c>
      <c r="FO100" s="13">
        <f t="shared" si="54"/>
        <v>0</v>
      </c>
      <c r="FP100" s="13">
        <f t="shared" si="51"/>
        <v>0</v>
      </c>
      <c r="FQ100" s="13">
        <f t="shared" si="51"/>
        <v>0</v>
      </c>
      <c r="FR100" s="13">
        <f t="shared" si="51"/>
        <v>0</v>
      </c>
      <c r="FS100" s="13">
        <f t="shared" si="51"/>
        <v>0</v>
      </c>
      <c r="FT100" s="13">
        <f t="shared" si="51"/>
        <v>0</v>
      </c>
    </row>
    <row r="101" spans="1:176" ht="15" customHeight="1" x14ac:dyDescent="0.55000000000000004">
      <c r="A101" s="27" t="s">
        <v>172</v>
      </c>
      <c r="C101" s="13">
        <f t="shared" si="42"/>
        <v>0</v>
      </c>
      <c r="D101" s="13">
        <v>175</v>
      </c>
      <c r="E101" s="14">
        <f>[1]Parameters!$E$3</f>
        <v>0.17</v>
      </c>
      <c r="F101" s="13">
        <f t="shared" si="45"/>
        <v>204.75</v>
      </c>
      <c r="G101" s="13">
        <f t="shared" si="46"/>
        <v>0</v>
      </c>
      <c r="H101" s="15">
        <f>[1]Parameters!$N$2*F101</f>
        <v>4.0949999999999998</v>
      </c>
      <c r="I101" s="27" t="s">
        <v>116</v>
      </c>
      <c r="J101" s="27" t="s">
        <v>97</v>
      </c>
      <c r="K101" s="27" t="s">
        <v>80</v>
      </c>
      <c r="L101" t="s">
        <v>77</v>
      </c>
      <c r="M101" s="11">
        <v>42248</v>
      </c>
      <c r="N101" s="11">
        <f t="shared" si="48"/>
        <v>42430</v>
      </c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>
        <f>'[1]Acquisition &amp; support costs'!AN35</f>
        <v>0</v>
      </c>
      <c r="AN101" s="22">
        <f>'[1]Acquisition &amp; support costs'!AO35</f>
        <v>0</v>
      </c>
      <c r="AO101" s="22">
        <f>'[1]Acquisition &amp; support costs'!AP35</f>
        <v>0</v>
      </c>
      <c r="AP101" s="22"/>
      <c r="AQ101" s="22"/>
      <c r="AR101" s="13">
        <f>'[1]Acquisition &amp; support costs'!AS35</f>
        <v>0</v>
      </c>
      <c r="AS101" s="13">
        <f>'[1]Acquisition &amp; support costs'!AT35</f>
        <v>0</v>
      </c>
      <c r="AT101" s="13">
        <f>'[1]Acquisition &amp; support costs'!AU35</f>
        <v>0</v>
      </c>
      <c r="AU101" s="13">
        <f>'[1]Acquisition &amp; support costs'!AV35</f>
        <v>0</v>
      </c>
      <c r="AV101" s="13">
        <f>'[1]Acquisition &amp; support costs'!AW35</f>
        <v>0</v>
      </c>
      <c r="AW101" s="13">
        <f>'[1]Acquisition &amp; support costs'!AX35</f>
        <v>0</v>
      </c>
      <c r="AX101" s="13">
        <f>'[1]Acquisition &amp; support costs'!AY35</f>
        <v>0</v>
      </c>
      <c r="AY101" s="13">
        <f>'[1]Acquisition &amp; support costs'!AZ35</f>
        <v>0</v>
      </c>
      <c r="AZ101" s="13">
        <f>'[1]Acquisition &amp; support costs'!BA35</f>
        <v>0</v>
      </c>
      <c r="BA101" s="13">
        <f>'[1]Acquisition &amp; support costs'!BB35</f>
        <v>0</v>
      </c>
      <c r="BB101" s="13">
        <f>'[1]Acquisition &amp; support costs'!BC35</f>
        <v>0</v>
      </c>
      <c r="BC101" s="13">
        <f>'[1]Acquisition &amp; support costs'!BD35</f>
        <v>0</v>
      </c>
      <c r="BD101" s="13">
        <f>'[1]Acquisition &amp; support costs'!BE35</f>
        <v>0</v>
      </c>
      <c r="BE101" s="13">
        <f>'[1]Acquisition &amp; support costs'!BF35</f>
        <v>0</v>
      </c>
      <c r="BF101" s="13">
        <f>'[1]Acquisition &amp; support costs'!BG35</f>
        <v>0</v>
      </c>
      <c r="BG101" s="13">
        <f>'[1]Acquisition &amp; support costs'!BH35</f>
        <v>0</v>
      </c>
      <c r="BH101" s="13">
        <f>'[1]Acquisition &amp; support costs'!BI35</f>
        <v>0</v>
      </c>
      <c r="BI101" s="13">
        <f>'[1]Acquisition &amp; support costs'!BJ35</f>
        <v>0</v>
      </c>
      <c r="BJ101" s="13">
        <f>'[1]Acquisition &amp; support costs'!BK35</f>
        <v>0</v>
      </c>
      <c r="BK101" s="13">
        <f>'[1]Acquisition &amp; support costs'!BL35</f>
        <v>0</v>
      </c>
      <c r="BL101" s="13">
        <f>'[1]Acquisition &amp; support costs'!BM35</f>
        <v>0</v>
      </c>
      <c r="BM101" s="13">
        <f>'[1]Acquisition &amp; support costs'!BN35</f>
        <v>0</v>
      </c>
      <c r="BN101" s="13">
        <f>'[1]Acquisition &amp; support costs'!BO35</f>
        <v>0</v>
      </c>
      <c r="BO101" s="13">
        <f>'[1]Acquisition &amp; support costs'!BP35</f>
        <v>0</v>
      </c>
      <c r="BP101" s="13">
        <f>'[1]Acquisition &amp; support costs'!BQ35</f>
        <v>0</v>
      </c>
      <c r="BQ101" s="13">
        <f>'[1]Acquisition &amp; support costs'!BR35</f>
        <v>0</v>
      </c>
      <c r="BR101" s="13">
        <f>'[1]Acquisition &amp; support costs'!BS35</f>
        <v>0</v>
      </c>
      <c r="BS101" s="13">
        <f>'[1]Acquisition &amp; support costs'!BT35</f>
        <v>0</v>
      </c>
      <c r="BT101" s="13">
        <f>'[1]Acquisition &amp; support costs'!BU35</f>
        <v>0</v>
      </c>
      <c r="BU101" s="13">
        <f>'[1]Acquisition &amp; support costs'!BV35</f>
        <v>0</v>
      </c>
      <c r="BV101" s="13">
        <f>'[1]Acquisition &amp; support costs'!BW35</f>
        <v>0</v>
      </c>
      <c r="BW101" s="13">
        <f>'[1]Acquisition &amp; support costs'!BX35</f>
        <v>0</v>
      </c>
      <c r="BX101" s="13">
        <f>'[1]Acquisition &amp; support costs'!BY35</f>
        <v>0</v>
      </c>
      <c r="BY101" s="13">
        <f>'[1]Acquisition &amp; support costs'!BZ35</f>
        <v>0</v>
      </c>
      <c r="BZ101" s="13">
        <f>'[1]Acquisition &amp; support costs'!CA35</f>
        <v>0</v>
      </c>
      <c r="CA101" s="13">
        <f>'[1]Acquisition &amp; support costs'!CB35</f>
        <v>0</v>
      </c>
      <c r="CB101" s="13">
        <f>'[1]Acquisition &amp; support costs'!CC35</f>
        <v>0</v>
      </c>
      <c r="CC101" s="13">
        <f>'[1]Acquisition &amp; support costs'!CD35</f>
        <v>0</v>
      </c>
      <c r="CD101" s="13">
        <f>'[1]Acquisition &amp; support costs'!CE35</f>
        <v>0</v>
      </c>
      <c r="CE101" s="13">
        <f>'[1]Acquisition &amp; support costs'!CF35</f>
        <v>0</v>
      </c>
      <c r="CF101" s="13">
        <f>'[1]Acquisition &amp; support costs'!CG35</f>
        <v>0</v>
      </c>
      <c r="CG101" s="13">
        <f>'[1]Acquisition &amp; support costs'!CH35</f>
        <v>0</v>
      </c>
      <c r="CH101" s="13">
        <f>'[1]Acquisition &amp; support costs'!CI35</f>
        <v>0</v>
      </c>
      <c r="CI101" s="13">
        <f>'[1]Acquisition &amp; support costs'!CJ35</f>
        <v>0</v>
      </c>
      <c r="CJ101" s="13">
        <f>'[1]Acquisition &amp; support costs'!CK35</f>
        <v>0</v>
      </c>
      <c r="CK101" s="13">
        <f>'[1]Acquisition &amp; support costs'!CL35</f>
        <v>0</v>
      </c>
      <c r="CL101" s="13">
        <f>'[1]Acquisition &amp; support costs'!CM35</f>
        <v>0</v>
      </c>
      <c r="CM101" s="13">
        <f>'[1]Acquisition &amp; support costs'!CN35</f>
        <v>0</v>
      </c>
      <c r="CN101" s="13">
        <f>'[1]Acquisition &amp; support costs'!CO35</f>
        <v>0</v>
      </c>
      <c r="CO101" s="13">
        <f>'[1]Acquisition &amp; support costs'!CP35</f>
        <v>0</v>
      </c>
      <c r="CP101" s="13">
        <f>'[1]Acquisition &amp; support costs'!CQ35</f>
        <v>0</v>
      </c>
      <c r="CQ101" s="13">
        <f>'[1]Acquisition &amp; support costs'!CR35</f>
        <v>0</v>
      </c>
      <c r="CR101" s="13">
        <f>'[1]Acquisition &amp; support costs'!CS35</f>
        <v>0</v>
      </c>
      <c r="CS101" s="13">
        <f>'[1]Acquisition &amp; support costs'!CT35</f>
        <v>0</v>
      </c>
      <c r="CT101">
        <f t="shared" si="43"/>
        <v>0</v>
      </c>
      <c r="CX101" s="13">
        <f t="shared" si="55"/>
        <v>0</v>
      </c>
      <c r="CY101" s="13">
        <f t="shared" si="55"/>
        <v>0</v>
      </c>
      <c r="CZ101" s="13">
        <f t="shared" si="55"/>
        <v>0</v>
      </c>
      <c r="DA101" s="13">
        <f t="shared" ref="DA101:DK113" si="63">($F101+$H101)*AA101</f>
        <v>0</v>
      </c>
      <c r="DB101" s="13">
        <f t="shared" si="63"/>
        <v>0</v>
      </c>
      <c r="DC101" s="13">
        <f t="shared" si="63"/>
        <v>0</v>
      </c>
      <c r="DD101" s="13">
        <f t="shared" si="63"/>
        <v>0</v>
      </c>
      <c r="DE101" s="13">
        <f t="shared" si="63"/>
        <v>0</v>
      </c>
      <c r="DF101" s="13">
        <f t="shared" si="63"/>
        <v>0</v>
      </c>
      <c r="DG101" s="13">
        <f t="shared" si="63"/>
        <v>0</v>
      </c>
      <c r="DH101" s="13">
        <f t="shared" si="63"/>
        <v>0</v>
      </c>
      <c r="DI101" s="13">
        <f t="shared" si="63"/>
        <v>0</v>
      </c>
      <c r="DJ101" s="13">
        <f t="shared" si="63"/>
        <v>0</v>
      </c>
      <c r="DK101" s="13">
        <f t="shared" si="63"/>
        <v>0</v>
      </c>
      <c r="DL101" s="13">
        <f t="shared" si="53"/>
        <v>0</v>
      </c>
      <c r="DM101" s="13">
        <f t="shared" si="53"/>
        <v>0</v>
      </c>
      <c r="DN101" s="13">
        <f t="shared" si="53"/>
        <v>0</v>
      </c>
      <c r="DO101" s="13">
        <f t="shared" si="56"/>
        <v>0</v>
      </c>
      <c r="DP101" s="13">
        <f t="shared" si="56"/>
        <v>0</v>
      </c>
      <c r="DQ101" s="13">
        <f t="shared" si="56"/>
        <v>0</v>
      </c>
      <c r="DR101" s="13">
        <f t="shared" si="56"/>
        <v>0</v>
      </c>
      <c r="DS101" s="13">
        <f t="shared" si="56"/>
        <v>0</v>
      </c>
      <c r="DT101" s="13">
        <f t="shared" si="56"/>
        <v>0</v>
      </c>
      <c r="DU101" s="13">
        <f t="shared" si="56"/>
        <v>0</v>
      </c>
      <c r="DV101" s="13">
        <f t="shared" si="56"/>
        <v>0</v>
      </c>
      <c r="DW101" s="13">
        <f t="shared" si="56"/>
        <v>0</v>
      </c>
      <c r="DX101" s="13">
        <f t="shared" si="56"/>
        <v>0</v>
      </c>
      <c r="DY101" s="13">
        <f t="shared" si="56"/>
        <v>0</v>
      </c>
      <c r="DZ101" s="13">
        <f t="shared" si="56"/>
        <v>0</v>
      </c>
      <c r="EA101" s="13">
        <f t="shared" si="56"/>
        <v>0</v>
      </c>
      <c r="EB101" s="13">
        <f t="shared" ref="EB101:EM113" si="64">($F101+$H101)*BB101</f>
        <v>0</v>
      </c>
      <c r="EC101" s="13">
        <f t="shared" si="57"/>
        <v>0</v>
      </c>
      <c r="ED101" s="13">
        <f t="shared" si="57"/>
        <v>0</v>
      </c>
      <c r="EE101" s="13">
        <f t="shared" si="57"/>
        <v>0</v>
      </c>
      <c r="EF101" s="13">
        <f t="shared" si="57"/>
        <v>0</v>
      </c>
      <c r="EG101" s="13">
        <f t="shared" si="57"/>
        <v>0</v>
      </c>
      <c r="EH101" s="13">
        <f t="shared" si="57"/>
        <v>0</v>
      </c>
      <c r="EI101" s="13">
        <f t="shared" si="57"/>
        <v>0</v>
      </c>
      <c r="EJ101" s="13">
        <f t="shared" si="57"/>
        <v>0</v>
      </c>
      <c r="EK101" s="13">
        <f t="shared" si="57"/>
        <v>0</v>
      </c>
      <c r="EL101" s="13">
        <f t="shared" si="57"/>
        <v>0</v>
      </c>
      <c r="EM101" s="13">
        <f t="shared" si="57"/>
        <v>0</v>
      </c>
      <c r="EN101" s="13">
        <f t="shared" si="57"/>
        <v>0</v>
      </c>
      <c r="EO101" s="13">
        <f t="shared" si="57"/>
        <v>0</v>
      </c>
      <c r="EP101" s="13">
        <f t="shared" si="57"/>
        <v>0</v>
      </c>
      <c r="EQ101" s="13">
        <f t="shared" si="57"/>
        <v>0</v>
      </c>
      <c r="ER101" s="13">
        <f t="shared" si="57"/>
        <v>0</v>
      </c>
      <c r="ES101" s="13">
        <f t="shared" si="62"/>
        <v>0</v>
      </c>
      <c r="ET101" s="13">
        <f t="shared" si="62"/>
        <v>0</v>
      </c>
      <c r="EU101" s="13">
        <f t="shared" si="62"/>
        <v>0</v>
      </c>
      <c r="EV101" s="13">
        <f t="shared" si="62"/>
        <v>0</v>
      </c>
      <c r="EW101" s="13">
        <f t="shared" si="62"/>
        <v>0</v>
      </c>
      <c r="EX101" s="13">
        <f t="shared" si="62"/>
        <v>0</v>
      </c>
      <c r="EY101" s="13">
        <f t="shared" si="62"/>
        <v>0</v>
      </c>
      <c r="EZ101" s="13">
        <f t="shared" si="61"/>
        <v>0</v>
      </c>
      <c r="FA101" s="13">
        <f t="shared" si="61"/>
        <v>0</v>
      </c>
      <c r="FB101" s="13">
        <f t="shared" si="61"/>
        <v>0</v>
      </c>
      <c r="FC101" s="13">
        <f t="shared" si="61"/>
        <v>0</v>
      </c>
      <c r="FD101" s="13">
        <f t="shared" si="60"/>
        <v>0</v>
      </c>
      <c r="FE101" s="13">
        <f t="shared" si="60"/>
        <v>0</v>
      </c>
      <c r="FF101" s="13">
        <f t="shared" si="59"/>
        <v>0</v>
      </c>
      <c r="FG101" s="13">
        <f t="shared" si="59"/>
        <v>0</v>
      </c>
      <c r="FH101" s="13">
        <f t="shared" si="59"/>
        <v>0</v>
      </c>
      <c r="FI101" s="13">
        <f t="shared" si="59"/>
        <v>0</v>
      </c>
      <c r="FJ101" s="13">
        <f t="shared" si="59"/>
        <v>0</v>
      </c>
      <c r="FK101" s="13">
        <f t="shared" si="59"/>
        <v>0</v>
      </c>
      <c r="FL101" s="13">
        <f t="shared" si="59"/>
        <v>0</v>
      </c>
      <c r="FM101" s="13">
        <f t="shared" si="59"/>
        <v>0</v>
      </c>
      <c r="FN101" s="13">
        <f t="shared" si="59"/>
        <v>0</v>
      </c>
      <c r="FO101" s="13">
        <f t="shared" si="54"/>
        <v>0</v>
      </c>
      <c r="FP101" s="13">
        <f t="shared" si="51"/>
        <v>0</v>
      </c>
      <c r="FQ101" s="13">
        <f t="shared" si="51"/>
        <v>0</v>
      </c>
      <c r="FR101" s="13">
        <f t="shared" si="51"/>
        <v>0</v>
      </c>
      <c r="FS101" s="13">
        <f t="shared" si="51"/>
        <v>0</v>
      </c>
      <c r="FT101" s="13">
        <f t="shared" si="51"/>
        <v>0</v>
      </c>
    </row>
    <row r="102" spans="1:176" ht="15" customHeight="1" x14ac:dyDescent="0.55000000000000004">
      <c r="A102" s="27" t="s">
        <v>173</v>
      </c>
      <c r="C102" s="13">
        <f t="shared" si="42"/>
        <v>1</v>
      </c>
      <c r="D102" s="13">
        <v>175</v>
      </c>
      <c r="E102" s="14">
        <f>[1]Parameters!$E$3</f>
        <v>0.17</v>
      </c>
      <c r="F102" s="13">
        <f t="shared" si="45"/>
        <v>204.75</v>
      </c>
      <c r="G102" s="13">
        <f t="shared" si="46"/>
        <v>204.75</v>
      </c>
      <c r="H102" s="15">
        <f>[1]Parameters!$N$2</f>
        <v>0.02</v>
      </c>
      <c r="I102" s="27" t="s">
        <v>116</v>
      </c>
      <c r="J102" s="27" t="s">
        <v>97</v>
      </c>
      <c r="K102" s="27" t="s">
        <v>80</v>
      </c>
      <c r="L102" t="s">
        <v>77</v>
      </c>
      <c r="M102" s="11">
        <v>42339</v>
      </c>
      <c r="N102" s="11">
        <f t="shared" si="48"/>
        <v>42430</v>
      </c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>
        <f>'[1]Acquisition &amp; support costs'!AN118</f>
        <v>0</v>
      </c>
      <c r="AN102" s="22">
        <f>'[1]Acquisition &amp; support costs'!AO118</f>
        <v>0</v>
      </c>
      <c r="AO102" s="22">
        <f>'[1]Acquisition &amp; support costs'!AP118</f>
        <v>0</v>
      </c>
      <c r="AP102" s="22"/>
      <c r="AQ102" s="22">
        <v>1</v>
      </c>
      <c r="AR102" s="13">
        <f>'[1]Acquisition &amp; support costs'!AS118</f>
        <v>0</v>
      </c>
      <c r="AS102" s="13">
        <f>'[1]Acquisition &amp; support costs'!AT118</f>
        <v>0</v>
      </c>
      <c r="AT102" s="13">
        <f>'[1]Acquisition &amp; support costs'!AU118</f>
        <v>0</v>
      </c>
      <c r="AU102" s="13">
        <f>'[1]Acquisition &amp; support costs'!AV118</f>
        <v>0</v>
      </c>
      <c r="AV102" s="13">
        <f>'[1]Acquisition &amp; support costs'!AW118</f>
        <v>0</v>
      </c>
      <c r="AW102" s="13">
        <f>'[1]Acquisition &amp; support costs'!AX118</f>
        <v>0</v>
      </c>
      <c r="AX102" s="13">
        <f>'[1]Acquisition &amp; support costs'!AY118</f>
        <v>0</v>
      </c>
      <c r="AY102" s="13">
        <f>'[1]Acquisition &amp; support costs'!AZ118</f>
        <v>0</v>
      </c>
      <c r="AZ102" s="13">
        <f>'[1]Acquisition &amp; support costs'!BA118</f>
        <v>0</v>
      </c>
      <c r="BA102" s="13">
        <f>'[1]Acquisition &amp; support costs'!BB118</f>
        <v>0</v>
      </c>
      <c r="BB102" s="13">
        <f>'[1]Acquisition &amp; support costs'!BC118</f>
        <v>0</v>
      </c>
      <c r="BC102" s="13">
        <f>'[1]Acquisition &amp; support costs'!BD118</f>
        <v>0</v>
      </c>
      <c r="BD102" s="13">
        <f>'[1]Acquisition &amp; support costs'!BE118</f>
        <v>0</v>
      </c>
      <c r="BE102" s="13">
        <f>'[1]Acquisition &amp; support costs'!BF118</f>
        <v>0</v>
      </c>
      <c r="BF102" s="13">
        <f>'[1]Acquisition &amp; support costs'!BG118</f>
        <v>0</v>
      </c>
      <c r="BG102" s="13">
        <f>'[1]Acquisition &amp; support costs'!BH118</f>
        <v>0</v>
      </c>
      <c r="BH102" s="13">
        <f>'[1]Acquisition &amp; support costs'!BI118</f>
        <v>0</v>
      </c>
      <c r="BI102" s="13">
        <f>'[1]Acquisition &amp; support costs'!BJ118</f>
        <v>0</v>
      </c>
      <c r="BJ102" s="13">
        <f>'[1]Acquisition &amp; support costs'!BK118</f>
        <v>0</v>
      </c>
      <c r="BK102" s="13">
        <f>'[1]Acquisition &amp; support costs'!BL118</f>
        <v>0</v>
      </c>
      <c r="BL102" s="13">
        <f>'[1]Acquisition &amp; support costs'!BM118</f>
        <v>0</v>
      </c>
      <c r="BM102" s="13">
        <f>'[1]Acquisition &amp; support costs'!BN118</f>
        <v>0</v>
      </c>
      <c r="BN102" s="13">
        <f>'[1]Acquisition &amp; support costs'!BO118</f>
        <v>0</v>
      </c>
      <c r="BO102" s="13">
        <f>'[1]Acquisition &amp; support costs'!BP118</f>
        <v>0</v>
      </c>
      <c r="BP102" s="13">
        <f>'[1]Acquisition &amp; support costs'!BQ118</f>
        <v>0</v>
      </c>
      <c r="BQ102" s="13">
        <f>'[1]Acquisition &amp; support costs'!BR118</f>
        <v>0</v>
      </c>
      <c r="BR102" s="13">
        <f>'[1]Acquisition &amp; support costs'!BS118</f>
        <v>0</v>
      </c>
      <c r="BS102" s="13">
        <f>'[1]Acquisition &amp; support costs'!BT118</f>
        <v>0</v>
      </c>
      <c r="BT102" s="13">
        <f>'[1]Acquisition &amp; support costs'!BU118</f>
        <v>0</v>
      </c>
      <c r="BU102" s="13">
        <f>'[1]Acquisition &amp; support costs'!BV118</f>
        <v>0</v>
      </c>
      <c r="BV102" s="13">
        <f>'[1]Acquisition &amp; support costs'!BW118</f>
        <v>0</v>
      </c>
      <c r="BW102" s="13">
        <f>'[1]Acquisition &amp; support costs'!BX118</f>
        <v>0</v>
      </c>
      <c r="BX102" s="13">
        <f>'[1]Acquisition &amp; support costs'!BY118</f>
        <v>0</v>
      </c>
      <c r="BY102" s="13">
        <f>'[1]Acquisition &amp; support costs'!BZ118</f>
        <v>0</v>
      </c>
      <c r="BZ102" s="13">
        <f>'[1]Acquisition &amp; support costs'!CA118</f>
        <v>0</v>
      </c>
      <c r="CA102" s="13">
        <f>'[1]Acquisition &amp; support costs'!CB118</f>
        <v>0</v>
      </c>
      <c r="CB102" s="13">
        <f>'[1]Acquisition &amp; support costs'!CC118</f>
        <v>0</v>
      </c>
      <c r="CC102" s="13">
        <f>'[1]Acquisition &amp; support costs'!CD118</f>
        <v>0</v>
      </c>
      <c r="CD102" s="13">
        <f>'[1]Acquisition &amp; support costs'!CE118</f>
        <v>0</v>
      </c>
      <c r="CE102" s="13">
        <f>'[1]Acquisition &amp; support costs'!CF118</f>
        <v>0</v>
      </c>
      <c r="CF102" s="13">
        <f>'[1]Acquisition &amp; support costs'!CG118</f>
        <v>0</v>
      </c>
      <c r="CG102" s="13">
        <f>'[1]Acquisition &amp; support costs'!CH118</f>
        <v>0</v>
      </c>
      <c r="CH102" s="13">
        <f>'[1]Acquisition &amp; support costs'!CI118</f>
        <v>0</v>
      </c>
      <c r="CI102" s="13">
        <f>'[1]Acquisition &amp; support costs'!CJ118</f>
        <v>0</v>
      </c>
      <c r="CJ102" s="13">
        <f>'[1]Acquisition &amp; support costs'!CK118</f>
        <v>0</v>
      </c>
      <c r="CK102" s="13">
        <f>'[1]Acquisition &amp; support costs'!CL118</f>
        <v>0</v>
      </c>
      <c r="CL102" s="13">
        <f>'[1]Acquisition &amp; support costs'!CM118</f>
        <v>0</v>
      </c>
      <c r="CM102" s="13">
        <f>'[1]Acquisition &amp; support costs'!CN118</f>
        <v>0</v>
      </c>
      <c r="CN102" s="13">
        <f>'[1]Acquisition &amp; support costs'!CO118</f>
        <v>0</v>
      </c>
      <c r="CO102" s="13">
        <f>'[1]Acquisition &amp; support costs'!CP118</f>
        <v>0</v>
      </c>
      <c r="CP102" s="13">
        <f>'[1]Acquisition &amp; support costs'!CQ118</f>
        <v>0</v>
      </c>
      <c r="CQ102" s="13">
        <f>'[1]Acquisition &amp; support costs'!CR118</f>
        <v>0</v>
      </c>
      <c r="CR102" s="13">
        <f>'[1]Acquisition &amp; support costs'!CS118</f>
        <v>0</v>
      </c>
      <c r="CS102" s="13">
        <f>'[1]Acquisition &amp; support costs'!CT118</f>
        <v>0</v>
      </c>
      <c r="CT102">
        <f t="shared" si="43"/>
        <v>0</v>
      </c>
      <c r="CX102" s="13">
        <f t="shared" ref="CX102:CZ113" si="65">($F102+$H102)*X102</f>
        <v>0</v>
      </c>
      <c r="CY102" s="13">
        <f t="shared" si="65"/>
        <v>0</v>
      </c>
      <c r="CZ102" s="13">
        <f t="shared" si="65"/>
        <v>0</v>
      </c>
      <c r="DA102" s="13">
        <f t="shared" si="63"/>
        <v>0</v>
      </c>
      <c r="DB102" s="13">
        <f t="shared" si="63"/>
        <v>0</v>
      </c>
      <c r="DC102" s="13">
        <f t="shared" si="63"/>
        <v>0</v>
      </c>
      <c r="DD102" s="13">
        <f t="shared" si="63"/>
        <v>0</v>
      </c>
      <c r="DE102" s="13">
        <f t="shared" si="63"/>
        <v>0</v>
      </c>
      <c r="DF102" s="13">
        <f t="shared" si="63"/>
        <v>0</v>
      </c>
      <c r="DG102" s="13">
        <f t="shared" si="63"/>
        <v>0</v>
      </c>
      <c r="DH102" s="13">
        <f t="shared" si="63"/>
        <v>0</v>
      </c>
      <c r="DI102" s="13">
        <f t="shared" si="63"/>
        <v>0</v>
      </c>
      <c r="DJ102" s="13">
        <f t="shared" si="63"/>
        <v>0</v>
      </c>
      <c r="DK102" s="13">
        <f t="shared" si="63"/>
        <v>0</v>
      </c>
      <c r="DL102" s="13">
        <f t="shared" si="53"/>
        <v>0</v>
      </c>
      <c r="DM102" s="13">
        <f t="shared" si="53"/>
        <v>0</v>
      </c>
      <c r="DN102" s="13">
        <f t="shared" si="53"/>
        <v>0</v>
      </c>
      <c r="DO102" s="13">
        <f t="shared" si="53"/>
        <v>0</v>
      </c>
      <c r="DP102" s="13">
        <f t="shared" si="53"/>
        <v>0</v>
      </c>
      <c r="DQ102" s="13">
        <f t="shared" si="53"/>
        <v>204.77</v>
      </c>
      <c r="DR102" s="13">
        <f t="shared" si="53"/>
        <v>0</v>
      </c>
      <c r="DS102" s="13">
        <f t="shared" si="53"/>
        <v>0</v>
      </c>
      <c r="DT102" s="13">
        <f t="shared" si="53"/>
        <v>0</v>
      </c>
      <c r="DU102" s="13">
        <f t="shared" si="53"/>
        <v>0</v>
      </c>
      <c r="DV102" s="13">
        <f t="shared" si="53"/>
        <v>0</v>
      </c>
      <c r="DW102" s="13">
        <f t="shared" si="53"/>
        <v>0</v>
      </c>
      <c r="DX102" s="13">
        <f t="shared" si="53"/>
        <v>0</v>
      </c>
      <c r="DY102" s="13">
        <f t="shared" si="53"/>
        <v>0</v>
      </c>
      <c r="DZ102" s="13">
        <f t="shared" si="53"/>
        <v>0</v>
      </c>
      <c r="EA102" s="13">
        <f t="shared" si="53"/>
        <v>0</v>
      </c>
      <c r="EB102" s="13">
        <f t="shared" si="64"/>
        <v>0</v>
      </c>
      <c r="EC102" s="13">
        <f t="shared" si="57"/>
        <v>0</v>
      </c>
      <c r="ED102" s="13">
        <f t="shared" si="57"/>
        <v>0</v>
      </c>
      <c r="EE102" s="13">
        <f t="shared" si="57"/>
        <v>0</v>
      </c>
      <c r="EF102" s="13">
        <f t="shared" si="57"/>
        <v>0</v>
      </c>
      <c r="EG102" s="13">
        <f t="shared" si="57"/>
        <v>0</v>
      </c>
      <c r="EH102" s="13">
        <f t="shared" si="57"/>
        <v>0</v>
      </c>
      <c r="EI102" s="13">
        <f t="shared" si="57"/>
        <v>0</v>
      </c>
      <c r="EJ102" s="13">
        <f t="shared" si="57"/>
        <v>0</v>
      </c>
      <c r="EK102" s="13">
        <f t="shared" si="57"/>
        <v>0</v>
      </c>
      <c r="EL102" s="13">
        <f t="shared" si="57"/>
        <v>0</v>
      </c>
      <c r="EM102" s="13">
        <f t="shared" si="57"/>
        <v>0</v>
      </c>
      <c r="EN102" s="13">
        <f t="shared" si="57"/>
        <v>0</v>
      </c>
      <c r="EO102" s="13">
        <f t="shared" si="57"/>
        <v>0</v>
      </c>
      <c r="EP102" s="13">
        <f t="shared" si="57"/>
        <v>0</v>
      </c>
      <c r="EQ102" s="13">
        <f t="shared" si="57"/>
        <v>0</v>
      </c>
      <c r="ER102" s="13">
        <f t="shared" si="57"/>
        <v>0</v>
      </c>
      <c r="ES102" s="13">
        <f t="shared" si="62"/>
        <v>0</v>
      </c>
      <c r="ET102" s="13">
        <f t="shared" si="62"/>
        <v>0</v>
      </c>
      <c r="EU102" s="13">
        <f t="shared" si="62"/>
        <v>0</v>
      </c>
      <c r="EV102" s="13">
        <f t="shared" si="62"/>
        <v>0</v>
      </c>
      <c r="EW102" s="13">
        <f t="shared" si="62"/>
        <v>0</v>
      </c>
      <c r="EX102" s="13">
        <f t="shared" si="62"/>
        <v>0</v>
      </c>
      <c r="EY102" s="13">
        <f t="shared" si="62"/>
        <v>0</v>
      </c>
      <c r="EZ102" s="13">
        <f t="shared" si="61"/>
        <v>0</v>
      </c>
      <c r="FA102" s="13">
        <f t="shared" si="61"/>
        <v>0</v>
      </c>
      <c r="FB102" s="13">
        <f t="shared" si="61"/>
        <v>0</v>
      </c>
      <c r="FC102" s="13">
        <f t="shared" si="61"/>
        <v>0</v>
      </c>
      <c r="FD102" s="13">
        <f t="shared" si="60"/>
        <v>0</v>
      </c>
      <c r="FE102" s="13">
        <f t="shared" si="60"/>
        <v>0</v>
      </c>
      <c r="FF102" s="13">
        <f t="shared" si="59"/>
        <v>0</v>
      </c>
      <c r="FG102" s="13">
        <f t="shared" si="59"/>
        <v>0</v>
      </c>
      <c r="FH102" s="13">
        <f t="shared" si="59"/>
        <v>0</v>
      </c>
      <c r="FI102" s="13">
        <f t="shared" si="59"/>
        <v>0</v>
      </c>
      <c r="FJ102" s="13">
        <f t="shared" si="59"/>
        <v>0</v>
      </c>
      <c r="FK102" s="13">
        <f t="shared" si="59"/>
        <v>0</v>
      </c>
      <c r="FL102" s="13">
        <f t="shared" si="59"/>
        <v>0</v>
      </c>
      <c r="FM102" s="13">
        <f t="shared" si="59"/>
        <v>0</v>
      </c>
      <c r="FN102" s="13">
        <f t="shared" si="59"/>
        <v>0</v>
      </c>
      <c r="FO102" s="13">
        <f t="shared" si="54"/>
        <v>0</v>
      </c>
      <c r="FP102" s="13">
        <f t="shared" si="51"/>
        <v>0</v>
      </c>
      <c r="FQ102" s="13">
        <f t="shared" si="51"/>
        <v>0</v>
      </c>
      <c r="FR102" s="13">
        <f t="shared" si="51"/>
        <v>0</v>
      </c>
      <c r="FS102" s="13">
        <f t="shared" si="51"/>
        <v>0</v>
      </c>
      <c r="FT102" s="13">
        <f t="shared" si="51"/>
        <v>0</v>
      </c>
    </row>
    <row r="103" spans="1:176" ht="15" customHeight="1" x14ac:dyDescent="0.55000000000000004">
      <c r="A103" s="27" t="s">
        <v>174</v>
      </c>
      <c r="C103" s="13">
        <f t="shared" si="42"/>
        <v>45</v>
      </c>
      <c r="D103" s="13">
        <v>175</v>
      </c>
      <c r="E103" s="14">
        <v>0.05</v>
      </c>
      <c r="F103" s="13">
        <f t="shared" si="45"/>
        <v>183.75</v>
      </c>
      <c r="G103" s="13">
        <f t="shared" si="46"/>
        <v>8268.75</v>
      </c>
      <c r="H103" s="15">
        <f>[1]Parameters!$N$2*F103</f>
        <v>3.6750000000000003</v>
      </c>
      <c r="I103" s="27" t="s">
        <v>116</v>
      </c>
      <c r="J103" s="27" t="s">
        <v>97</v>
      </c>
      <c r="K103" s="27" t="s">
        <v>80</v>
      </c>
      <c r="L103" t="s">
        <v>77</v>
      </c>
      <c r="M103" s="11">
        <v>42339</v>
      </c>
      <c r="N103" s="11">
        <f t="shared" si="48"/>
        <v>42430</v>
      </c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>
        <f>'[1]Acquisition &amp; support costs'!AN204</f>
        <v>0</v>
      </c>
      <c r="AN103" s="22">
        <f>'[1]Acquisition &amp; support costs'!AO204</f>
        <v>0</v>
      </c>
      <c r="AO103" s="22">
        <f>'[1]Acquisition &amp; support costs'!AP204</f>
        <v>0</v>
      </c>
      <c r="AP103" s="22"/>
      <c r="AQ103" s="22"/>
      <c r="AR103" s="13">
        <f>'[1]Acquisition &amp; support costs'!AS204</f>
        <v>2</v>
      </c>
      <c r="AS103" s="13">
        <f>'[1]Acquisition &amp; support costs'!AT204</f>
        <v>3</v>
      </c>
      <c r="AT103" s="13">
        <f>'[1]Acquisition &amp; support costs'!AU204</f>
        <v>4</v>
      </c>
      <c r="AU103" s="13">
        <f>'[1]Acquisition &amp; support costs'!AV204</f>
        <v>5</v>
      </c>
      <c r="AV103" s="13">
        <f>'[1]Acquisition &amp; support costs'!AW204</f>
        <v>5</v>
      </c>
      <c r="AW103" s="13">
        <f>'[1]Acquisition &amp; support costs'!AX204</f>
        <v>6</v>
      </c>
      <c r="AX103" s="13">
        <f>'[1]Acquisition &amp; support costs'!AY204</f>
        <v>7</v>
      </c>
      <c r="AY103" s="13">
        <f>'[1]Acquisition &amp; support costs'!AZ204</f>
        <v>7</v>
      </c>
      <c r="AZ103" s="13">
        <f>'[1]Acquisition &amp; support costs'!BA204</f>
        <v>8</v>
      </c>
      <c r="BA103" s="13">
        <f>'[1]Acquisition &amp; support costs'!BB204</f>
        <v>9</v>
      </c>
      <c r="BB103" s="13">
        <f>'[1]Acquisition &amp; support costs'!BC204</f>
        <v>9</v>
      </c>
      <c r="BC103" s="13">
        <f>'[1]Acquisition &amp; support costs'!BD204</f>
        <v>10</v>
      </c>
      <c r="BD103" s="13">
        <f>'[1]Acquisition &amp; support costs'!BE204</f>
        <v>11</v>
      </c>
      <c r="BE103" s="13">
        <f>'[1]Acquisition &amp; support costs'!BF204</f>
        <v>11</v>
      </c>
      <c r="BF103" s="13">
        <f>'[1]Acquisition &amp; support costs'!BG204</f>
        <v>12</v>
      </c>
      <c r="BG103" s="13">
        <f>'[1]Acquisition &amp; support costs'!BH204</f>
        <v>13</v>
      </c>
      <c r="BH103" s="13">
        <f>'[1]Acquisition &amp; support costs'!BI204</f>
        <v>13</v>
      </c>
      <c r="BI103" s="13">
        <f>'[1]Acquisition &amp; support costs'!BJ204</f>
        <v>14</v>
      </c>
      <c r="BJ103" s="13">
        <f>'[1]Acquisition &amp; support costs'!BK204</f>
        <v>15</v>
      </c>
      <c r="BK103" s="13">
        <f>'[1]Acquisition &amp; support costs'!BL204</f>
        <v>16</v>
      </c>
      <c r="BL103" s="13">
        <f>'[1]Acquisition &amp; support costs'!BM204</f>
        <v>17</v>
      </c>
      <c r="BM103" s="13">
        <f>'[1]Acquisition &amp; support costs'!BN204</f>
        <v>19</v>
      </c>
      <c r="BN103" s="13">
        <f>'[1]Acquisition &amp; support costs'!BO204</f>
        <v>20</v>
      </c>
      <c r="BO103" s="13">
        <f>'[1]Acquisition &amp; support costs'!BP204</f>
        <v>21</v>
      </c>
      <c r="BP103" s="13">
        <f>'[1]Acquisition &amp; support costs'!BQ204</f>
        <v>22</v>
      </c>
      <c r="BQ103" s="13">
        <f>'[1]Acquisition &amp; support costs'!BR204</f>
        <v>23</v>
      </c>
      <c r="BR103" s="13">
        <f>'[1]Acquisition &amp; support costs'!BS204</f>
        <v>25</v>
      </c>
      <c r="BS103" s="13">
        <f>'[1]Acquisition &amp; support costs'!BT204</f>
        <v>26</v>
      </c>
      <c r="BT103" s="13">
        <f>'[1]Acquisition &amp; support costs'!BU204</f>
        <v>27</v>
      </c>
      <c r="BU103" s="13">
        <f>'[1]Acquisition &amp; support costs'!BV204</f>
        <v>29</v>
      </c>
      <c r="BV103" s="13">
        <f>'[1]Acquisition &amp; support costs'!BW204</f>
        <v>30</v>
      </c>
      <c r="BW103" s="13">
        <f>'[1]Acquisition &amp; support costs'!BX204</f>
        <v>31</v>
      </c>
      <c r="BX103" s="13">
        <f>'[1]Acquisition &amp; support costs'!BY204</f>
        <v>33</v>
      </c>
      <c r="BY103" s="13">
        <f>'[1]Acquisition &amp; support costs'!BZ204</f>
        <v>34</v>
      </c>
      <c r="BZ103" s="13">
        <f>'[1]Acquisition &amp; support costs'!CA204</f>
        <v>35</v>
      </c>
      <c r="CA103" s="13">
        <f>'[1]Acquisition &amp; support costs'!CB204</f>
        <v>37</v>
      </c>
      <c r="CB103" s="13">
        <f>'[1]Acquisition &amp; support costs'!CC204</f>
        <v>38</v>
      </c>
      <c r="CC103" s="13">
        <f>'[1]Acquisition &amp; support costs'!CD204</f>
        <v>39</v>
      </c>
      <c r="CD103" s="13">
        <f>'[1]Acquisition &amp; support costs'!CE204</f>
        <v>41</v>
      </c>
      <c r="CE103" s="13">
        <f>'[1]Acquisition &amp; support costs'!CF204</f>
        <v>42</v>
      </c>
      <c r="CF103" s="13">
        <f>'[1]Acquisition &amp; support costs'!CG204</f>
        <v>44</v>
      </c>
      <c r="CG103" s="13">
        <f>'[1]Acquisition &amp; support costs'!CH204</f>
        <v>45</v>
      </c>
      <c r="CH103" s="13">
        <f>'[1]Acquisition &amp; support costs'!CI204</f>
        <v>45</v>
      </c>
      <c r="CI103" s="13">
        <f>'[1]Acquisition &amp; support costs'!CJ204</f>
        <v>46</v>
      </c>
      <c r="CJ103" s="13">
        <f>'[1]Acquisition &amp; support costs'!CK204</f>
        <v>46</v>
      </c>
      <c r="CK103" s="13">
        <f>'[1]Acquisition &amp; support costs'!CL204</f>
        <v>47</v>
      </c>
      <c r="CL103" s="13">
        <f>'[1]Acquisition &amp; support costs'!CM204</f>
        <v>47</v>
      </c>
      <c r="CM103" s="13">
        <f>'[1]Acquisition &amp; support costs'!CN204</f>
        <v>48</v>
      </c>
      <c r="CN103" s="13">
        <f>'[1]Acquisition &amp; support costs'!CO204</f>
        <v>48</v>
      </c>
      <c r="CO103" s="13">
        <f>'[1]Acquisition &amp; support costs'!CP204</f>
        <v>49</v>
      </c>
      <c r="CP103" s="13">
        <f>'[1]Acquisition &amp; support costs'!CQ204</f>
        <v>49</v>
      </c>
      <c r="CQ103" s="13">
        <f>'[1]Acquisition &amp; support costs'!CR204</f>
        <v>49</v>
      </c>
      <c r="CR103" s="13">
        <f>'[1]Acquisition &amp; support costs'!CS204</f>
        <v>50</v>
      </c>
      <c r="CS103" s="13">
        <f>'[1]Acquisition &amp; support costs'!CT204</f>
        <v>50</v>
      </c>
      <c r="CT103">
        <f t="shared" si="43"/>
        <v>50</v>
      </c>
      <c r="CX103" s="13">
        <f t="shared" si="65"/>
        <v>0</v>
      </c>
      <c r="CY103" s="13">
        <f t="shared" si="65"/>
        <v>0</v>
      </c>
      <c r="CZ103" s="13">
        <f t="shared" si="65"/>
        <v>0</v>
      </c>
      <c r="DA103" s="13">
        <f t="shared" si="63"/>
        <v>0</v>
      </c>
      <c r="DB103" s="13">
        <f t="shared" si="63"/>
        <v>0</v>
      </c>
      <c r="DC103" s="13">
        <f t="shared" si="63"/>
        <v>0</v>
      </c>
      <c r="DD103" s="13">
        <f t="shared" si="63"/>
        <v>0</v>
      </c>
      <c r="DE103" s="13">
        <f t="shared" si="63"/>
        <v>0</v>
      </c>
      <c r="DF103" s="13">
        <f t="shared" si="63"/>
        <v>0</v>
      </c>
      <c r="DG103" s="13">
        <f t="shared" si="63"/>
        <v>0</v>
      </c>
      <c r="DH103" s="13">
        <f t="shared" si="63"/>
        <v>0</v>
      </c>
      <c r="DI103" s="13">
        <f t="shared" si="63"/>
        <v>0</v>
      </c>
      <c r="DJ103" s="13">
        <f t="shared" si="63"/>
        <v>0</v>
      </c>
      <c r="DK103" s="13">
        <f t="shared" si="63"/>
        <v>0</v>
      </c>
      <c r="DL103" s="13">
        <f t="shared" si="53"/>
        <v>0</v>
      </c>
      <c r="DM103" s="13">
        <f t="shared" si="53"/>
        <v>0</v>
      </c>
      <c r="DN103" s="13">
        <f t="shared" si="53"/>
        <v>0</v>
      </c>
      <c r="DO103" s="13">
        <f t="shared" si="53"/>
        <v>0</v>
      </c>
      <c r="DP103" s="13">
        <f t="shared" si="53"/>
        <v>0</v>
      </c>
      <c r="DQ103" s="13">
        <f t="shared" si="53"/>
        <v>0</v>
      </c>
      <c r="DR103" s="13">
        <f t="shared" si="53"/>
        <v>374.85</v>
      </c>
      <c r="DS103" s="13">
        <f t="shared" si="53"/>
        <v>562.27500000000009</v>
      </c>
      <c r="DT103" s="13">
        <f t="shared" si="53"/>
        <v>749.7</v>
      </c>
      <c r="DU103" s="13">
        <f t="shared" si="53"/>
        <v>937.125</v>
      </c>
      <c r="DV103" s="13">
        <f t="shared" si="53"/>
        <v>937.125</v>
      </c>
      <c r="DW103" s="13">
        <f t="shared" si="53"/>
        <v>1124.5500000000002</v>
      </c>
      <c r="DX103" s="13">
        <f t="shared" si="53"/>
        <v>1311.9750000000001</v>
      </c>
      <c r="DY103" s="13">
        <f t="shared" si="53"/>
        <v>1311.9750000000001</v>
      </c>
      <c r="DZ103" s="13">
        <f t="shared" si="53"/>
        <v>1499.4</v>
      </c>
      <c r="EA103" s="13">
        <f t="shared" si="53"/>
        <v>1686.825</v>
      </c>
      <c r="EB103" s="13">
        <f t="shared" si="64"/>
        <v>1686.825</v>
      </c>
      <c r="EC103" s="13">
        <f t="shared" si="57"/>
        <v>1874.25</v>
      </c>
      <c r="ED103" s="13">
        <f t="shared" si="57"/>
        <v>2061.6750000000002</v>
      </c>
      <c r="EE103" s="13">
        <f t="shared" si="57"/>
        <v>2061.6750000000002</v>
      </c>
      <c r="EF103" s="13">
        <f t="shared" si="57"/>
        <v>2249.1000000000004</v>
      </c>
      <c r="EG103" s="13">
        <f t="shared" si="57"/>
        <v>2436.5250000000001</v>
      </c>
      <c r="EH103" s="13">
        <f t="shared" si="57"/>
        <v>2436.5250000000001</v>
      </c>
      <c r="EI103" s="13">
        <f t="shared" si="57"/>
        <v>2623.9500000000003</v>
      </c>
      <c r="EJ103" s="13">
        <f t="shared" si="57"/>
        <v>2811.375</v>
      </c>
      <c r="EK103" s="13">
        <f t="shared" si="57"/>
        <v>2998.8</v>
      </c>
      <c r="EL103" s="13">
        <f t="shared" si="57"/>
        <v>3186.2250000000004</v>
      </c>
      <c r="EM103" s="13">
        <f t="shared" si="57"/>
        <v>3561.0750000000003</v>
      </c>
      <c r="EN103" s="13">
        <f t="shared" si="57"/>
        <v>3748.5</v>
      </c>
      <c r="EO103" s="13">
        <f t="shared" si="57"/>
        <v>3935.9250000000002</v>
      </c>
      <c r="EP103" s="13">
        <f t="shared" si="57"/>
        <v>4123.3500000000004</v>
      </c>
      <c r="EQ103" s="13">
        <f t="shared" si="57"/>
        <v>4310.7750000000005</v>
      </c>
      <c r="ER103" s="13">
        <f t="shared" si="57"/>
        <v>4685.625</v>
      </c>
      <c r="ES103" s="13">
        <f t="shared" si="62"/>
        <v>4873.05</v>
      </c>
      <c r="ET103" s="13">
        <f t="shared" si="62"/>
        <v>5060.4750000000004</v>
      </c>
      <c r="EU103" s="13">
        <f t="shared" si="62"/>
        <v>5435.3250000000007</v>
      </c>
      <c r="EV103" s="13">
        <f t="shared" si="62"/>
        <v>5622.75</v>
      </c>
      <c r="EW103" s="13">
        <f t="shared" si="62"/>
        <v>5810.1750000000002</v>
      </c>
      <c r="EX103" s="13">
        <f t="shared" si="62"/>
        <v>6185.0250000000005</v>
      </c>
      <c r="EY103" s="13">
        <f t="shared" si="62"/>
        <v>6372.4500000000007</v>
      </c>
      <c r="EZ103" s="13">
        <f t="shared" si="61"/>
        <v>6559.875</v>
      </c>
      <c r="FA103" s="13">
        <f t="shared" si="61"/>
        <v>6934.7250000000004</v>
      </c>
      <c r="FB103" s="13">
        <f t="shared" si="61"/>
        <v>7122.1500000000005</v>
      </c>
      <c r="FC103" s="13">
        <f t="shared" si="61"/>
        <v>7309.5750000000007</v>
      </c>
      <c r="FD103" s="13">
        <f t="shared" si="60"/>
        <v>7684.4250000000002</v>
      </c>
      <c r="FE103" s="13">
        <f t="shared" si="60"/>
        <v>7871.85</v>
      </c>
      <c r="FF103" s="13">
        <f t="shared" si="59"/>
        <v>8246.7000000000007</v>
      </c>
      <c r="FG103" s="13">
        <f t="shared" si="59"/>
        <v>8434.125</v>
      </c>
      <c r="FH103" s="13">
        <f t="shared" si="59"/>
        <v>8434.125</v>
      </c>
      <c r="FI103" s="13">
        <f t="shared" si="59"/>
        <v>8621.5500000000011</v>
      </c>
      <c r="FJ103" s="13">
        <f t="shared" si="59"/>
        <v>8621.5500000000011</v>
      </c>
      <c r="FK103" s="13">
        <f t="shared" si="59"/>
        <v>8808.9750000000004</v>
      </c>
      <c r="FL103" s="13">
        <f t="shared" si="59"/>
        <v>8808.9750000000004</v>
      </c>
      <c r="FM103" s="13">
        <f t="shared" si="59"/>
        <v>8996.4000000000015</v>
      </c>
      <c r="FN103" s="13">
        <f t="shared" si="59"/>
        <v>8996.4000000000015</v>
      </c>
      <c r="FO103" s="13">
        <f t="shared" si="54"/>
        <v>9183.8250000000007</v>
      </c>
      <c r="FP103" s="13">
        <f t="shared" si="51"/>
        <v>9183.8250000000007</v>
      </c>
      <c r="FQ103" s="13">
        <f t="shared" si="51"/>
        <v>9183.8250000000007</v>
      </c>
      <c r="FR103" s="13">
        <f t="shared" si="51"/>
        <v>9371.25</v>
      </c>
      <c r="FS103" s="13">
        <f t="shared" si="51"/>
        <v>9371.25</v>
      </c>
      <c r="FT103" s="13">
        <f t="shared" si="51"/>
        <v>9371.25</v>
      </c>
    </row>
    <row r="104" spans="1:176" ht="15" customHeight="1" x14ac:dyDescent="0.55000000000000004">
      <c r="A104" s="27" t="s">
        <v>175</v>
      </c>
      <c r="C104" s="13">
        <f t="shared" si="42"/>
        <v>0</v>
      </c>
      <c r="D104" s="13">
        <v>175</v>
      </c>
      <c r="E104" s="14">
        <f>[1]Parameters!$E$3</f>
        <v>0.17</v>
      </c>
      <c r="F104" s="13">
        <f t="shared" si="45"/>
        <v>204.75</v>
      </c>
      <c r="G104" s="13">
        <f>C104*F104</f>
        <v>0</v>
      </c>
      <c r="H104" s="15">
        <f>[1]Parameters!$N$2</f>
        <v>0.02</v>
      </c>
      <c r="I104" s="27" t="s">
        <v>116</v>
      </c>
      <c r="J104" s="27" t="s">
        <v>97</v>
      </c>
      <c r="K104" s="27" t="s">
        <v>80</v>
      </c>
      <c r="L104" t="s">
        <v>77</v>
      </c>
      <c r="M104" s="11">
        <v>42339</v>
      </c>
      <c r="N104" s="11">
        <f t="shared" si="48"/>
        <v>42430</v>
      </c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>
        <f>'[1]Acquisition &amp; support costs'!AN287</f>
        <v>0</v>
      </c>
      <c r="AN104" s="22">
        <f>'[1]Acquisition &amp; support costs'!AO287</f>
        <v>0</v>
      </c>
      <c r="AO104" s="22">
        <f>'[1]Acquisition &amp; support costs'!AP287</f>
        <v>0</v>
      </c>
      <c r="AP104" s="22"/>
      <c r="AQ104" s="22"/>
      <c r="AR104" s="13">
        <f>'[1]Acquisition &amp; support costs'!AS287</f>
        <v>0</v>
      </c>
      <c r="AS104" s="13">
        <f>'[1]Acquisition &amp; support costs'!AT287</f>
        <v>0</v>
      </c>
      <c r="AT104" s="13">
        <f>'[1]Acquisition &amp; support costs'!AU287</f>
        <v>0</v>
      </c>
      <c r="AU104" s="13">
        <f>'[1]Acquisition &amp; support costs'!AV287</f>
        <v>0</v>
      </c>
      <c r="AV104" s="13">
        <f>'[1]Acquisition &amp; support costs'!AW287</f>
        <v>0</v>
      </c>
      <c r="AW104" s="13">
        <f>'[1]Acquisition &amp; support costs'!AX287</f>
        <v>0</v>
      </c>
      <c r="AX104" s="13">
        <f>'[1]Acquisition &amp; support costs'!AY287</f>
        <v>0</v>
      </c>
      <c r="AY104" s="13">
        <f>'[1]Acquisition &amp; support costs'!AZ287</f>
        <v>0</v>
      </c>
      <c r="AZ104" s="13">
        <f>'[1]Acquisition &amp; support costs'!BA287</f>
        <v>0</v>
      </c>
      <c r="BA104" s="13">
        <f>'[1]Acquisition &amp; support costs'!BB287</f>
        <v>0</v>
      </c>
      <c r="BB104" s="13">
        <f>'[1]Acquisition &amp; support costs'!BC287</f>
        <v>0</v>
      </c>
      <c r="BC104" s="13">
        <f>'[1]Acquisition &amp; support costs'!BD287</f>
        <v>0</v>
      </c>
      <c r="BD104" s="13">
        <f>'[1]Acquisition &amp; support costs'!BE287</f>
        <v>0</v>
      </c>
      <c r="BE104" s="13">
        <f>'[1]Acquisition &amp; support costs'!BF287</f>
        <v>0</v>
      </c>
      <c r="BF104" s="13">
        <f>'[1]Acquisition &amp; support costs'!BG287</f>
        <v>0</v>
      </c>
      <c r="BG104" s="13">
        <f>'[1]Acquisition &amp; support costs'!BH287</f>
        <v>0</v>
      </c>
      <c r="BH104" s="13">
        <f>'[1]Acquisition &amp; support costs'!BI287</f>
        <v>0</v>
      </c>
      <c r="BI104" s="13">
        <f>'[1]Acquisition &amp; support costs'!BJ287</f>
        <v>0</v>
      </c>
      <c r="BJ104" s="13">
        <f>'[1]Acquisition &amp; support costs'!BK287</f>
        <v>0</v>
      </c>
      <c r="BK104" s="13">
        <f>'[1]Acquisition &amp; support costs'!BL287</f>
        <v>0</v>
      </c>
      <c r="BL104" s="13">
        <f>'[1]Acquisition &amp; support costs'!BM287</f>
        <v>0</v>
      </c>
      <c r="BM104" s="13">
        <f>'[1]Acquisition &amp; support costs'!BN287</f>
        <v>0</v>
      </c>
      <c r="BN104" s="13">
        <f>'[1]Acquisition &amp; support costs'!BO287</f>
        <v>0</v>
      </c>
      <c r="BO104" s="13">
        <f>'[1]Acquisition &amp; support costs'!BP287</f>
        <v>0</v>
      </c>
      <c r="BP104" s="13">
        <f>'[1]Acquisition &amp; support costs'!BQ287</f>
        <v>0</v>
      </c>
      <c r="BQ104" s="13">
        <f>'[1]Acquisition &amp; support costs'!BR287</f>
        <v>0</v>
      </c>
      <c r="BR104" s="13">
        <f>'[1]Acquisition &amp; support costs'!BS287</f>
        <v>0</v>
      </c>
      <c r="BS104" s="13">
        <f>'[1]Acquisition &amp; support costs'!BT287</f>
        <v>0</v>
      </c>
      <c r="BT104" s="13">
        <f>'[1]Acquisition &amp; support costs'!BU287</f>
        <v>0</v>
      </c>
      <c r="BU104" s="13">
        <f>'[1]Acquisition &amp; support costs'!BV287</f>
        <v>0</v>
      </c>
      <c r="BV104" s="13">
        <f>'[1]Acquisition &amp; support costs'!BW287</f>
        <v>0</v>
      </c>
      <c r="BW104" s="13">
        <f>'[1]Acquisition &amp; support costs'!BX287</f>
        <v>0</v>
      </c>
      <c r="BX104" s="13">
        <f>'[1]Acquisition &amp; support costs'!BY287</f>
        <v>0</v>
      </c>
      <c r="BY104" s="13">
        <f>'[1]Acquisition &amp; support costs'!BZ287</f>
        <v>0</v>
      </c>
      <c r="BZ104" s="13">
        <f>'[1]Acquisition &amp; support costs'!CA287</f>
        <v>0</v>
      </c>
      <c r="CA104" s="13">
        <f>'[1]Acquisition &amp; support costs'!CB287</f>
        <v>0</v>
      </c>
      <c r="CB104" s="13">
        <f>'[1]Acquisition &amp; support costs'!CC287</f>
        <v>0</v>
      </c>
      <c r="CC104" s="13">
        <f>'[1]Acquisition &amp; support costs'!CD287</f>
        <v>0</v>
      </c>
      <c r="CD104" s="13">
        <f>'[1]Acquisition &amp; support costs'!CE287</f>
        <v>0</v>
      </c>
      <c r="CE104" s="13">
        <f>'[1]Acquisition &amp; support costs'!CF287</f>
        <v>0</v>
      </c>
      <c r="CF104" s="13">
        <f>'[1]Acquisition &amp; support costs'!CG287</f>
        <v>0</v>
      </c>
      <c r="CG104" s="13">
        <f>'[1]Acquisition &amp; support costs'!CH287</f>
        <v>0</v>
      </c>
      <c r="CH104" s="13">
        <f>'[1]Acquisition &amp; support costs'!CI287</f>
        <v>0</v>
      </c>
      <c r="CI104" s="13">
        <f>'[1]Acquisition &amp; support costs'!CJ287</f>
        <v>0</v>
      </c>
      <c r="CJ104" s="13">
        <f>'[1]Acquisition &amp; support costs'!CK287</f>
        <v>0</v>
      </c>
      <c r="CK104" s="13">
        <f>'[1]Acquisition &amp; support costs'!CL287</f>
        <v>0</v>
      </c>
      <c r="CL104" s="13">
        <f>'[1]Acquisition &amp; support costs'!CM287</f>
        <v>0</v>
      </c>
      <c r="CM104" s="13">
        <f>'[1]Acquisition &amp; support costs'!CN287</f>
        <v>0</v>
      </c>
      <c r="CN104" s="13">
        <f>'[1]Acquisition &amp; support costs'!CO287</f>
        <v>0</v>
      </c>
      <c r="CO104" s="13">
        <f>'[1]Acquisition &amp; support costs'!CP287</f>
        <v>0</v>
      </c>
      <c r="CP104" s="13">
        <f>'[1]Acquisition &amp; support costs'!CQ287</f>
        <v>0</v>
      </c>
      <c r="CQ104" s="13">
        <f>'[1]Acquisition &amp; support costs'!CR287</f>
        <v>0</v>
      </c>
      <c r="CR104" s="13">
        <f>'[1]Acquisition &amp; support costs'!CS287</f>
        <v>0</v>
      </c>
      <c r="CS104" s="13">
        <f>'[1]Acquisition &amp; support costs'!CT287</f>
        <v>0</v>
      </c>
      <c r="CT104">
        <f t="shared" si="43"/>
        <v>0</v>
      </c>
      <c r="CX104" s="13">
        <f t="shared" si="65"/>
        <v>0</v>
      </c>
      <c r="CY104" s="13">
        <f t="shared" si="65"/>
        <v>0</v>
      </c>
      <c r="CZ104" s="13">
        <f t="shared" si="65"/>
        <v>0</v>
      </c>
      <c r="DA104" s="13">
        <f t="shared" si="63"/>
        <v>0</v>
      </c>
      <c r="DB104" s="13">
        <f t="shared" si="63"/>
        <v>0</v>
      </c>
      <c r="DC104" s="13">
        <f t="shared" si="63"/>
        <v>0</v>
      </c>
      <c r="DD104" s="13">
        <f t="shared" si="63"/>
        <v>0</v>
      </c>
      <c r="DE104" s="13">
        <f t="shared" si="63"/>
        <v>0</v>
      </c>
      <c r="DF104" s="13">
        <f t="shared" si="63"/>
        <v>0</v>
      </c>
      <c r="DG104" s="13">
        <f t="shared" si="63"/>
        <v>0</v>
      </c>
      <c r="DH104" s="13">
        <f t="shared" si="63"/>
        <v>0</v>
      </c>
      <c r="DI104" s="13">
        <f t="shared" si="63"/>
        <v>0</v>
      </c>
      <c r="DJ104" s="13">
        <f t="shared" si="63"/>
        <v>0</v>
      </c>
      <c r="DK104" s="13">
        <f t="shared" si="63"/>
        <v>0</v>
      </c>
      <c r="DL104" s="13">
        <f t="shared" si="53"/>
        <v>0</v>
      </c>
      <c r="DM104" s="13">
        <f t="shared" si="53"/>
        <v>0</v>
      </c>
      <c r="DN104" s="13">
        <f t="shared" si="53"/>
        <v>0</v>
      </c>
      <c r="DO104" s="13">
        <f t="shared" si="53"/>
        <v>0</v>
      </c>
      <c r="DP104" s="13">
        <f t="shared" si="53"/>
        <v>0</v>
      </c>
      <c r="DQ104" s="13">
        <f t="shared" si="53"/>
        <v>0</v>
      </c>
      <c r="DR104" s="13">
        <f t="shared" si="53"/>
        <v>0</v>
      </c>
      <c r="DS104" s="13">
        <f t="shared" si="53"/>
        <v>0</v>
      </c>
      <c r="DT104" s="13">
        <f t="shared" si="53"/>
        <v>0</v>
      </c>
      <c r="DU104" s="13">
        <f t="shared" si="53"/>
        <v>0</v>
      </c>
      <c r="DV104" s="13">
        <f t="shared" si="53"/>
        <v>0</v>
      </c>
      <c r="DW104" s="13">
        <f t="shared" si="53"/>
        <v>0</v>
      </c>
      <c r="DX104" s="13">
        <f t="shared" si="53"/>
        <v>0</v>
      </c>
      <c r="DY104" s="13">
        <f t="shared" si="53"/>
        <v>0</v>
      </c>
      <c r="DZ104" s="13">
        <f t="shared" si="53"/>
        <v>0</v>
      </c>
      <c r="EA104" s="13">
        <f t="shared" si="53"/>
        <v>0</v>
      </c>
      <c r="EB104" s="13">
        <f t="shared" si="64"/>
        <v>0</v>
      </c>
      <c r="EC104" s="13">
        <f t="shared" si="57"/>
        <v>0</v>
      </c>
      <c r="ED104" s="13">
        <f t="shared" si="57"/>
        <v>0</v>
      </c>
      <c r="EE104" s="13">
        <f t="shared" si="57"/>
        <v>0</v>
      </c>
      <c r="EF104" s="13">
        <f t="shared" si="57"/>
        <v>0</v>
      </c>
      <c r="EG104" s="13">
        <f t="shared" si="57"/>
        <v>0</v>
      </c>
      <c r="EH104" s="13">
        <f t="shared" si="57"/>
        <v>0</v>
      </c>
      <c r="EI104" s="13">
        <f t="shared" si="57"/>
        <v>0</v>
      </c>
      <c r="EJ104" s="13">
        <f t="shared" si="57"/>
        <v>0</v>
      </c>
      <c r="EK104" s="13">
        <f t="shared" si="57"/>
        <v>0</v>
      </c>
      <c r="EL104" s="13">
        <f t="shared" si="57"/>
        <v>0</v>
      </c>
      <c r="EM104" s="13">
        <f t="shared" si="57"/>
        <v>0</v>
      </c>
      <c r="EN104" s="13">
        <f t="shared" si="57"/>
        <v>0</v>
      </c>
      <c r="EO104" s="13">
        <f t="shared" si="57"/>
        <v>0</v>
      </c>
      <c r="EP104" s="13">
        <f t="shared" si="57"/>
        <v>0</v>
      </c>
      <c r="EQ104" s="13">
        <f t="shared" si="57"/>
        <v>0</v>
      </c>
      <c r="ER104" s="13">
        <f t="shared" si="57"/>
        <v>0</v>
      </c>
      <c r="ES104" s="13">
        <f t="shared" si="62"/>
        <v>0</v>
      </c>
      <c r="ET104" s="13">
        <f t="shared" si="62"/>
        <v>0</v>
      </c>
      <c r="EU104" s="13">
        <f t="shared" si="62"/>
        <v>0</v>
      </c>
      <c r="EV104" s="13">
        <f t="shared" si="62"/>
        <v>0</v>
      </c>
      <c r="EW104" s="13">
        <f t="shared" si="62"/>
        <v>0</v>
      </c>
      <c r="EX104" s="13">
        <f t="shared" si="62"/>
        <v>0</v>
      </c>
      <c r="EY104" s="13">
        <f t="shared" si="62"/>
        <v>0</v>
      </c>
      <c r="EZ104" s="13">
        <f t="shared" si="61"/>
        <v>0</v>
      </c>
      <c r="FA104" s="13">
        <f t="shared" si="61"/>
        <v>0</v>
      </c>
      <c r="FB104" s="13">
        <f t="shared" si="61"/>
        <v>0</v>
      </c>
      <c r="FC104" s="13">
        <f t="shared" si="61"/>
        <v>0</v>
      </c>
      <c r="FD104" s="13">
        <f t="shared" si="60"/>
        <v>0</v>
      </c>
      <c r="FE104" s="13">
        <f t="shared" si="60"/>
        <v>0</v>
      </c>
      <c r="FF104" s="13">
        <f t="shared" si="59"/>
        <v>0</v>
      </c>
      <c r="FG104" s="13">
        <f t="shared" si="59"/>
        <v>0</v>
      </c>
      <c r="FH104" s="13">
        <f t="shared" si="59"/>
        <v>0</v>
      </c>
      <c r="FI104" s="13">
        <f t="shared" si="59"/>
        <v>0</v>
      </c>
      <c r="FJ104" s="13">
        <f t="shared" si="59"/>
        <v>0</v>
      </c>
      <c r="FK104" s="13">
        <f t="shared" si="59"/>
        <v>0</v>
      </c>
      <c r="FL104" s="13">
        <f t="shared" si="59"/>
        <v>0</v>
      </c>
      <c r="FM104" s="13">
        <f t="shared" si="59"/>
        <v>0</v>
      </c>
      <c r="FN104" s="13">
        <f t="shared" si="59"/>
        <v>0</v>
      </c>
      <c r="FO104" s="13">
        <f t="shared" si="54"/>
        <v>0</v>
      </c>
      <c r="FP104" s="13">
        <f t="shared" si="51"/>
        <v>0</v>
      </c>
      <c r="FQ104" s="13">
        <f t="shared" si="51"/>
        <v>0</v>
      </c>
      <c r="FR104" s="13">
        <f t="shared" si="51"/>
        <v>0</v>
      </c>
      <c r="FS104" s="13">
        <f t="shared" si="51"/>
        <v>0</v>
      </c>
      <c r="FT104" s="13">
        <f t="shared" si="51"/>
        <v>0</v>
      </c>
    </row>
    <row r="105" spans="1:176" ht="15" customHeight="1" x14ac:dyDescent="0.55000000000000004">
      <c r="A105" s="28" t="s">
        <v>176</v>
      </c>
      <c r="C105" s="13">
        <f t="shared" si="42"/>
        <v>0</v>
      </c>
      <c r="D105" s="13">
        <v>175</v>
      </c>
      <c r="E105" s="14">
        <f>[1]Parameters!$E$3</f>
        <v>0.17</v>
      </c>
      <c r="F105" s="13">
        <f t="shared" si="45"/>
        <v>204.75</v>
      </c>
      <c r="G105" s="13">
        <f t="shared" si="46"/>
        <v>0</v>
      </c>
      <c r="H105" s="15">
        <f>[1]Parameters!$N$2</f>
        <v>0.02</v>
      </c>
      <c r="I105" s="28" t="s">
        <v>116</v>
      </c>
      <c r="J105" s="28" t="s">
        <v>97</v>
      </c>
      <c r="K105" s="28" t="s">
        <v>80</v>
      </c>
      <c r="L105" t="s">
        <v>77</v>
      </c>
      <c r="M105" s="11">
        <v>42339</v>
      </c>
      <c r="N105" s="11">
        <f t="shared" si="48"/>
        <v>42430</v>
      </c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>
        <f>'[1]Acquisition &amp; support costs'!AM369</f>
        <v>0</v>
      </c>
      <c r="AN105" s="22">
        <f>'[1]Acquisition &amp; support costs'!AN369</f>
        <v>0</v>
      </c>
      <c r="AO105" s="22">
        <f>'[1]Acquisition &amp; support costs'!AO369</f>
        <v>0</v>
      </c>
      <c r="AP105" s="22"/>
      <c r="AQ105" s="22"/>
      <c r="AR105" s="13">
        <f>'[1]Acquisition &amp; support costs'!AR369</f>
        <v>0</v>
      </c>
      <c r="AS105" s="13">
        <f>'[1]Acquisition &amp; support costs'!AS369</f>
        <v>0</v>
      </c>
      <c r="AT105" s="13">
        <f>'[1]Acquisition &amp; support costs'!AT369</f>
        <v>0</v>
      </c>
      <c r="AU105" s="13">
        <f>'[1]Acquisition &amp; support costs'!AU369</f>
        <v>0</v>
      </c>
      <c r="AV105" s="13">
        <f>'[1]Acquisition &amp; support costs'!AV369</f>
        <v>0</v>
      </c>
      <c r="AW105" s="13">
        <f>'[1]Acquisition &amp; support costs'!AW369</f>
        <v>0</v>
      </c>
      <c r="AX105" s="13">
        <f>'[1]Acquisition &amp; support costs'!AX369</f>
        <v>0</v>
      </c>
      <c r="AY105" s="13">
        <f>'[1]Acquisition &amp; support costs'!AY369</f>
        <v>0</v>
      </c>
      <c r="AZ105" s="13">
        <f>'[1]Acquisition &amp; support costs'!AZ369</f>
        <v>0</v>
      </c>
      <c r="BA105" s="13">
        <f>'[1]Acquisition &amp; support costs'!BA369</f>
        <v>0</v>
      </c>
      <c r="BB105" s="13">
        <f>'[1]Acquisition &amp; support costs'!BB369</f>
        <v>0</v>
      </c>
      <c r="BC105" s="13">
        <f>'[1]Acquisition &amp; support costs'!BC369</f>
        <v>0</v>
      </c>
      <c r="BD105" s="13">
        <f>'[1]Acquisition &amp; support costs'!BD369</f>
        <v>0</v>
      </c>
      <c r="BE105" s="13">
        <f>'[1]Acquisition &amp; support costs'!BE369</f>
        <v>0</v>
      </c>
      <c r="BF105" s="13">
        <f>'[1]Acquisition &amp; support costs'!BF369</f>
        <v>0</v>
      </c>
      <c r="BG105" s="13">
        <f>'[1]Acquisition &amp; support costs'!BG369</f>
        <v>0</v>
      </c>
      <c r="BH105" s="13">
        <f>'[1]Acquisition &amp; support costs'!BH369</f>
        <v>0</v>
      </c>
      <c r="BI105" s="13">
        <f>'[1]Acquisition &amp; support costs'!BI369</f>
        <v>0</v>
      </c>
      <c r="BJ105" s="13">
        <f>'[1]Acquisition &amp; support costs'!BJ369</f>
        <v>0</v>
      </c>
      <c r="BK105" s="13">
        <f>'[1]Acquisition &amp; support costs'!BK369</f>
        <v>0</v>
      </c>
      <c r="BL105" s="13">
        <f>'[1]Acquisition &amp; support costs'!BL369</f>
        <v>0</v>
      </c>
      <c r="BM105" s="13">
        <f>'[1]Acquisition &amp; support costs'!BM369</f>
        <v>0</v>
      </c>
      <c r="BN105" s="13">
        <f>'[1]Acquisition &amp; support costs'!BN369</f>
        <v>0</v>
      </c>
      <c r="BO105" s="13">
        <f>'[1]Acquisition &amp; support costs'!BO369</f>
        <v>0</v>
      </c>
      <c r="BP105" s="13">
        <f>'[1]Acquisition &amp; support costs'!BP369</f>
        <v>0</v>
      </c>
      <c r="BQ105" s="13">
        <f>'[1]Acquisition &amp; support costs'!BQ369</f>
        <v>0</v>
      </c>
      <c r="BR105" s="13">
        <f>'[1]Acquisition &amp; support costs'!BR369</f>
        <v>0</v>
      </c>
      <c r="BS105" s="13">
        <f>'[1]Acquisition &amp; support costs'!BS369</f>
        <v>0</v>
      </c>
      <c r="BT105" s="13">
        <f>'[1]Acquisition &amp; support costs'!BT369</f>
        <v>0</v>
      </c>
      <c r="BU105" s="13">
        <f>'[1]Acquisition &amp; support costs'!BU369</f>
        <v>0</v>
      </c>
      <c r="BV105" s="13">
        <f>'[1]Acquisition &amp; support costs'!BV369</f>
        <v>0</v>
      </c>
      <c r="BW105" s="13">
        <f>'[1]Acquisition &amp; support costs'!BW369</f>
        <v>0</v>
      </c>
      <c r="BX105" s="13">
        <f>'[1]Acquisition &amp; support costs'!BX369</f>
        <v>0</v>
      </c>
      <c r="BY105" s="13">
        <f>'[1]Acquisition &amp; support costs'!BY369</f>
        <v>0</v>
      </c>
      <c r="BZ105" s="13">
        <f>'[1]Acquisition &amp; support costs'!BZ369</f>
        <v>0</v>
      </c>
      <c r="CA105" s="13">
        <f>'[1]Acquisition &amp; support costs'!CA369</f>
        <v>0</v>
      </c>
      <c r="CB105" s="13">
        <f>'[1]Acquisition &amp; support costs'!CB369</f>
        <v>0</v>
      </c>
      <c r="CC105" s="13">
        <f>'[1]Acquisition &amp; support costs'!CC369</f>
        <v>0</v>
      </c>
      <c r="CD105" s="13">
        <f>'[1]Acquisition &amp; support costs'!CD369</f>
        <v>0</v>
      </c>
      <c r="CE105" s="13">
        <f>'[1]Acquisition &amp; support costs'!CE369</f>
        <v>0</v>
      </c>
      <c r="CF105" s="13">
        <f>'[1]Acquisition &amp; support costs'!CF369</f>
        <v>0</v>
      </c>
      <c r="CG105" s="13">
        <f>'[1]Acquisition &amp; support costs'!CG369</f>
        <v>0</v>
      </c>
      <c r="CH105" s="13">
        <f>'[1]Acquisition &amp; support costs'!CH369</f>
        <v>0</v>
      </c>
      <c r="CI105" s="13">
        <f>'[1]Acquisition &amp; support costs'!CI369</f>
        <v>0</v>
      </c>
      <c r="CJ105" s="13">
        <f>'[1]Acquisition &amp; support costs'!CJ369</f>
        <v>0</v>
      </c>
      <c r="CK105" s="13">
        <f>'[1]Acquisition &amp; support costs'!CK369</f>
        <v>0</v>
      </c>
      <c r="CL105" s="13">
        <f>'[1]Acquisition &amp; support costs'!CL369</f>
        <v>0</v>
      </c>
      <c r="CM105" s="13">
        <f>'[1]Acquisition &amp; support costs'!CM369</f>
        <v>0</v>
      </c>
      <c r="CN105" s="13">
        <f>'[1]Acquisition &amp; support costs'!CN369</f>
        <v>0</v>
      </c>
      <c r="CO105" s="13">
        <f>'[1]Acquisition &amp; support costs'!CO369</f>
        <v>0</v>
      </c>
      <c r="CP105" s="13">
        <f>'[1]Acquisition &amp; support costs'!CP369</f>
        <v>0</v>
      </c>
      <c r="CQ105" s="13">
        <f>'[1]Acquisition &amp; support costs'!CQ369</f>
        <v>0</v>
      </c>
      <c r="CR105" s="13">
        <f>'[1]Acquisition &amp; support costs'!CR369</f>
        <v>0</v>
      </c>
      <c r="CS105" s="13">
        <f>'[1]Acquisition &amp; support costs'!CS369</f>
        <v>0</v>
      </c>
      <c r="CT105">
        <f t="shared" si="43"/>
        <v>0</v>
      </c>
      <c r="CX105" s="13">
        <f t="shared" si="65"/>
        <v>0</v>
      </c>
      <c r="CY105" s="13">
        <f t="shared" si="65"/>
        <v>0</v>
      </c>
      <c r="CZ105" s="13">
        <f t="shared" si="65"/>
        <v>0</v>
      </c>
      <c r="DA105" s="13">
        <f t="shared" si="63"/>
        <v>0</v>
      </c>
      <c r="DB105" s="13">
        <f t="shared" si="63"/>
        <v>0</v>
      </c>
      <c r="DC105" s="13">
        <f t="shared" si="63"/>
        <v>0</v>
      </c>
      <c r="DD105" s="13">
        <f t="shared" si="63"/>
        <v>0</v>
      </c>
      <c r="DE105" s="13">
        <f t="shared" si="63"/>
        <v>0</v>
      </c>
      <c r="DF105" s="13">
        <f t="shared" si="63"/>
        <v>0</v>
      </c>
      <c r="DG105" s="13">
        <f t="shared" si="63"/>
        <v>0</v>
      </c>
      <c r="DH105" s="13">
        <f t="shared" si="63"/>
        <v>0</v>
      </c>
      <c r="DI105" s="13">
        <f t="shared" si="63"/>
        <v>0</v>
      </c>
      <c r="DJ105" s="13">
        <f t="shared" si="63"/>
        <v>0</v>
      </c>
      <c r="DK105" s="13">
        <f t="shared" si="63"/>
        <v>0</v>
      </c>
      <c r="DL105" s="13">
        <f t="shared" si="53"/>
        <v>0</v>
      </c>
      <c r="DM105" s="13">
        <f t="shared" si="53"/>
        <v>0</v>
      </c>
      <c r="DN105" s="13">
        <f t="shared" si="53"/>
        <v>0</v>
      </c>
      <c r="DO105" s="13">
        <f t="shared" si="53"/>
        <v>0</v>
      </c>
      <c r="DP105" s="13">
        <f t="shared" si="53"/>
        <v>0</v>
      </c>
      <c r="DQ105" s="13">
        <f t="shared" si="53"/>
        <v>0</v>
      </c>
      <c r="DR105" s="13">
        <f t="shared" si="53"/>
        <v>0</v>
      </c>
      <c r="DS105" s="13">
        <f t="shared" si="53"/>
        <v>0</v>
      </c>
      <c r="DT105" s="13">
        <f t="shared" si="53"/>
        <v>0</v>
      </c>
      <c r="DU105" s="13">
        <f t="shared" si="53"/>
        <v>0</v>
      </c>
      <c r="DV105" s="13">
        <f t="shared" si="53"/>
        <v>0</v>
      </c>
      <c r="DW105" s="13">
        <f t="shared" si="53"/>
        <v>0</v>
      </c>
      <c r="DX105" s="13">
        <f t="shared" si="53"/>
        <v>0</v>
      </c>
      <c r="DY105" s="13">
        <f t="shared" si="53"/>
        <v>0</v>
      </c>
      <c r="DZ105" s="13">
        <f t="shared" si="53"/>
        <v>0</v>
      </c>
      <c r="EA105" s="13">
        <f t="shared" si="53"/>
        <v>0</v>
      </c>
      <c r="EB105" s="13">
        <f t="shared" si="64"/>
        <v>0</v>
      </c>
      <c r="EC105" s="13">
        <f t="shared" si="57"/>
        <v>0</v>
      </c>
      <c r="ED105" s="13">
        <f t="shared" si="57"/>
        <v>0</v>
      </c>
      <c r="EE105" s="13">
        <f t="shared" si="57"/>
        <v>0</v>
      </c>
      <c r="EF105" s="13">
        <f t="shared" si="57"/>
        <v>0</v>
      </c>
      <c r="EG105" s="13">
        <f t="shared" si="57"/>
        <v>0</v>
      </c>
      <c r="EH105" s="13">
        <f t="shared" si="57"/>
        <v>0</v>
      </c>
      <c r="EI105" s="13">
        <f t="shared" si="57"/>
        <v>0</v>
      </c>
      <c r="EJ105" s="13">
        <f t="shared" si="57"/>
        <v>0</v>
      </c>
      <c r="EK105" s="13">
        <f t="shared" si="57"/>
        <v>0</v>
      </c>
      <c r="EL105" s="13">
        <f t="shared" si="57"/>
        <v>0</v>
      </c>
      <c r="EM105" s="13">
        <f t="shared" si="57"/>
        <v>0</v>
      </c>
      <c r="EN105" s="13">
        <f t="shared" si="57"/>
        <v>0</v>
      </c>
      <c r="EO105" s="13">
        <f t="shared" si="57"/>
        <v>0</v>
      </c>
      <c r="EP105" s="13">
        <f t="shared" si="57"/>
        <v>0</v>
      </c>
      <c r="EQ105" s="13">
        <f t="shared" si="57"/>
        <v>0</v>
      </c>
      <c r="ER105" s="13">
        <f t="shared" si="57"/>
        <v>0</v>
      </c>
      <c r="ES105" s="13">
        <f t="shared" si="62"/>
        <v>0</v>
      </c>
      <c r="ET105" s="13">
        <f t="shared" si="62"/>
        <v>0</v>
      </c>
      <c r="EU105" s="13">
        <f t="shared" si="62"/>
        <v>0</v>
      </c>
      <c r="EV105" s="13">
        <f t="shared" si="62"/>
        <v>0</v>
      </c>
      <c r="EW105" s="13">
        <f t="shared" si="62"/>
        <v>0</v>
      </c>
      <c r="EX105" s="13">
        <f t="shared" si="62"/>
        <v>0</v>
      </c>
      <c r="EY105" s="13">
        <f t="shared" si="62"/>
        <v>0</v>
      </c>
      <c r="EZ105" s="13">
        <f t="shared" si="61"/>
        <v>0</v>
      </c>
      <c r="FA105" s="13">
        <f t="shared" si="61"/>
        <v>0</v>
      </c>
      <c r="FB105" s="13">
        <f t="shared" si="61"/>
        <v>0</v>
      </c>
      <c r="FC105" s="13">
        <f t="shared" si="61"/>
        <v>0</v>
      </c>
      <c r="FD105" s="13">
        <f t="shared" si="60"/>
        <v>0</v>
      </c>
      <c r="FE105" s="13">
        <f t="shared" si="60"/>
        <v>0</v>
      </c>
      <c r="FF105" s="13">
        <f t="shared" si="59"/>
        <v>0</v>
      </c>
      <c r="FG105" s="13">
        <f t="shared" si="59"/>
        <v>0</v>
      </c>
      <c r="FH105" s="13">
        <f t="shared" si="59"/>
        <v>0</v>
      </c>
      <c r="FI105" s="13">
        <f t="shared" si="59"/>
        <v>0</v>
      </c>
      <c r="FJ105" s="13">
        <f t="shared" si="59"/>
        <v>0</v>
      </c>
      <c r="FK105" s="13">
        <f t="shared" si="59"/>
        <v>0</v>
      </c>
      <c r="FL105" s="13">
        <f t="shared" si="59"/>
        <v>0</v>
      </c>
      <c r="FM105" s="13">
        <f t="shared" si="59"/>
        <v>0</v>
      </c>
      <c r="FN105" s="13">
        <f t="shared" si="59"/>
        <v>0</v>
      </c>
      <c r="FO105" s="13">
        <f t="shared" si="54"/>
        <v>0</v>
      </c>
      <c r="FP105" s="13">
        <f t="shared" si="51"/>
        <v>0</v>
      </c>
      <c r="FQ105" s="13">
        <f t="shared" si="51"/>
        <v>0</v>
      </c>
      <c r="FR105" s="13">
        <f t="shared" si="51"/>
        <v>0</v>
      </c>
      <c r="FS105" s="13">
        <f t="shared" si="51"/>
        <v>0</v>
      </c>
      <c r="FT105" s="13">
        <f t="shared" si="51"/>
        <v>0</v>
      </c>
    </row>
    <row r="106" spans="1:176" ht="15" customHeight="1" x14ac:dyDescent="0.55000000000000004">
      <c r="A106" s="27" t="s">
        <v>177</v>
      </c>
      <c r="C106" s="13">
        <f t="shared" si="42"/>
        <v>0</v>
      </c>
      <c r="D106" s="13">
        <v>175</v>
      </c>
      <c r="E106" s="14">
        <v>0.05</v>
      </c>
      <c r="F106" s="13">
        <f t="shared" si="45"/>
        <v>183.75</v>
      </c>
      <c r="G106" s="13">
        <f t="shared" si="46"/>
        <v>0</v>
      </c>
      <c r="H106" s="15">
        <f>[1]Parameters!$N$2*F106</f>
        <v>3.6750000000000003</v>
      </c>
      <c r="I106" s="27" t="s">
        <v>116</v>
      </c>
      <c r="J106" s="27" t="s">
        <v>97</v>
      </c>
      <c r="K106" s="27" t="s">
        <v>80</v>
      </c>
      <c r="L106" t="s">
        <v>92</v>
      </c>
      <c r="M106" s="11">
        <v>42339</v>
      </c>
      <c r="N106" s="11">
        <f t="shared" si="48"/>
        <v>42430</v>
      </c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>
        <f>'[1]Acquisition &amp; support costs'!AN36</f>
        <v>0</v>
      </c>
      <c r="AN106" s="22">
        <f>'[1]Acquisition &amp; support costs'!AO36</f>
        <v>0</v>
      </c>
      <c r="AO106" s="22">
        <f>'[1]Acquisition &amp; support costs'!AP36</f>
        <v>0</v>
      </c>
      <c r="AP106" s="22"/>
      <c r="AQ106" s="22"/>
      <c r="AR106" s="13">
        <f>'[1]Acquisition &amp; support costs'!AS36</f>
        <v>0</v>
      </c>
      <c r="AS106" s="13">
        <f>'[1]Acquisition &amp; support costs'!AT36</f>
        <v>0</v>
      </c>
      <c r="AT106" s="13">
        <f>'[1]Acquisition &amp; support costs'!AU36</f>
        <v>0</v>
      </c>
      <c r="AU106" s="13">
        <f>'[1]Acquisition &amp; support costs'!AV36</f>
        <v>0</v>
      </c>
      <c r="AV106" s="13">
        <f>'[1]Acquisition &amp; support costs'!AW36</f>
        <v>0</v>
      </c>
      <c r="AW106" s="13">
        <f>'[1]Acquisition &amp; support costs'!AX36</f>
        <v>0</v>
      </c>
      <c r="AX106" s="13">
        <f>'[1]Acquisition &amp; support costs'!AY36</f>
        <v>0</v>
      </c>
      <c r="AY106" s="13">
        <f>'[1]Acquisition &amp; support costs'!AZ36</f>
        <v>0</v>
      </c>
      <c r="AZ106" s="13">
        <f>'[1]Acquisition &amp; support costs'!BA36</f>
        <v>0</v>
      </c>
      <c r="BA106" s="13">
        <f>'[1]Acquisition &amp; support costs'!BB36</f>
        <v>0</v>
      </c>
      <c r="BB106" s="13">
        <f>'[1]Acquisition &amp; support costs'!BC36</f>
        <v>0</v>
      </c>
      <c r="BC106" s="13">
        <f>'[1]Acquisition &amp; support costs'!BD36</f>
        <v>0</v>
      </c>
      <c r="BD106" s="13">
        <f>'[1]Acquisition &amp; support costs'!BE36</f>
        <v>0</v>
      </c>
      <c r="BE106" s="13">
        <f>'[1]Acquisition &amp; support costs'!BF36</f>
        <v>0</v>
      </c>
      <c r="BF106" s="13">
        <f>'[1]Acquisition &amp; support costs'!BG36</f>
        <v>0</v>
      </c>
      <c r="BG106" s="13">
        <f>'[1]Acquisition &amp; support costs'!BH36</f>
        <v>0</v>
      </c>
      <c r="BH106" s="13">
        <f>'[1]Acquisition &amp; support costs'!BI36</f>
        <v>0</v>
      </c>
      <c r="BI106" s="13">
        <f>'[1]Acquisition &amp; support costs'!BJ36</f>
        <v>0</v>
      </c>
      <c r="BJ106" s="13">
        <f>'[1]Acquisition &amp; support costs'!BK36</f>
        <v>0</v>
      </c>
      <c r="BK106" s="13">
        <f>'[1]Acquisition &amp; support costs'!BL36</f>
        <v>0</v>
      </c>
      <c r="BL106" s="13">
        <f>'[1]Acquisition &amp; support costs'!BM36</f>
        <v>0</v>
      </c>
      <c r="BM106" s="13">
        <f>'[1]Acquisition &amp; support costs'!BN36</f>
        <v>0</v>
      </c>
      <c r="BN106" s="13">
        <f>'[1]Acquisition &amp; support costs'!BO36</f>
        <v>0</v>
      </c>
      <c r="BO106" s="13">
        <f>'[1]Acquisition &amp; support costs'!BP36</f>
        <v>0</v>
      </c>
      <c r="BP106" s="13">
        <f>'[1]Acquisition &amp; support costs'!BQ36</f>
        <v>0</v>
      </c>
      <c r="BQ106" s="13">
        <f>'[1]Acquisition &amp; support costs'!BR36</f>
        <v>0</v>
      </c>
      <c r="BR106" s="13">
        <f>'[1]Acquisition &amp; support costs'!BS36</f>
        <v>0</v>
      </c>
      <c r="BS106" s="13">
        <f>'[1]Acquisition &amp; support costs'!BT36</f>
        <v>0</v>
      </c>
      <c r="BT106" s="13">
        <f>'[1]Acquisition &amp; support costs'!BU36</f>
        <v>0</v>
      </c>
      <c r="BU106" s="13">
        <f>'[1]Acquisition &amp; support costs'!BV36</f>
        <v>0</v>
      </c>
      <c r="BV106" s="13">
        <f>'[1]Acquisition &amp; support costs'!BW36</f>
        <v>0</v>
      </c>
      <c r="BW106" s="13">
        <f>'[1]Acquisition &amp; support costs'!BX36</f>
        <v>0</v>
      </c>
      <c r="BX106" s="13">
        <f>'[1]Acquisition &amp; support costs'!BY36</f>
        <v>0</v>
      </c>
      <c r="BY106" s="13">
        <f>'[1]Acquisition &amp; support costs'!BZ36</f>
        <v>0</v>
      </c>
      <c r="BZ106" s="13">
        <f>'[1]Acquisition &amp; support costs'!CA36</f>
        <v>0</v>
      </c>
      <c r="CA106" s="13">
        <f>'[1]Acquisition &amp; support costs'!CB36</f>
        <v>0</v>
      </c>
      <c r="CB106" s="13">
        <f>'[1]Acquisition &amp; support costs'!CC36</f>
        <v>0</v>
      </c>
      <c r="CC106" s="13">
        <f>'[1]Acquisition &amp; support costs'!CD36</f>
        <v>0</v>
      </c>
      <c r="CD106" s="13">
        <f>'[1]Acquisition &amp; support costs'!CE36</f>
        <v>0</v>
      </c>
      <c r="CE106" s="13">
        <f>'[1]Acquisition &amp; support costs'!CF36</f>
        <v>0</v>
      </c>
      <c r="CF106" s="13">
        <f>'[1]Acquisition &amp; support costs'!CG36</f>
        <v>0</v>
      </c>
      <c r="CG106" s="13">
        <f>'[1]Acquisition &amp; support costs'!CH36</f>
        <v>0</v>
      </c>
      <c r="CH106" s="13">
        <f>'[1]Acquisition &amp; support costs'!CI36</f>
        <v>0</v>
      </c>
      <c r="CI106" s="13">
        <f>'[1]Acquisition &amp; support costs'!CJ36</f>
        <v>0</v>
      </c>
      <c r="CJ106" s="13">
        <f>'[1]Acquisition &amp; support costs'!CK36</f>
        <v>0</v>
      </c>
      <c r="CK106" s="13">
        <f>'[1]Acquisition &amp; support costs'!CL36</f>
        <v>0</v>
      </c>
      <c r="CL106" s="13">
        <f>'[1]Acquisition &amp; support costs'!CM36</f>
        <v>0</v>
      </c>
      <c r="CM106" s="13">
        <f>'[1]Acquisition &amp; support costs'!CN36</f>
        <v>0</v>
      </c>
      <c r="CN106" s="13">
        <f>'[1]Acquisition &amp; support costs'!CO36</f>
        <v>0</v>
      </c>
      <c r="CO106" s="13">
        <f>'[1]Acquisition &amp; support costs'!CP36</f>
        <v>0</v>
      </c>
      <c r="CP106" s="13">
        <f>'[1]Acquisition &amp; support costs'!CQ36</f>
        <v>0</v>
      </c>
      <c r="CQ106" s="13">
        <f>'[1]Acquisition &amp; support costs'!CR36</f>
        <v>0</v>
      </c>
      <c r="CR106" s="13">
        <f>'[1]Acquisition &amp; support costs'!CS36</f>
        <v>0</v>
      </c>
      <c r="CS106" s="13">
        <f>'[1]Acquisition &amp; support costs'!CT36</f>
        <v>0</v>
      </c>
      <c r="CT106">
        <f t="shared" si="43"/>
        <v>0</v>
      </c>
      <c r="CX106" s="13">
        <f t="shared" si="65"/>
        <v>0</v>
      </c>
      <c r="CY106" s="13">
        <f t="shared" si="65"/>
        <v>0</v>
      </c>
      <c r="CZ106" s="13">
        <f t="shared" si="65"/>
        <v>0</v>
      </c>
      <c r="DA106" s="13">
        <f t="shared" si="63"/>
        <v>0</v>
      </c>
      <c r="DB106" s="13">
        <f t="shared" si="63"/>
        <v>0</v>
      </c>
      <c r="DC106" s="13">
        <f t="shared" si="63"/>
        <v>0</v>
      </c>
      <c r="DD106" s="13">
        <f t="shared" si="63"/>
        <v>0</v>
      </c>
      <c r="DE106" s="13">
        <f t="shared" si="63"/>
        <v>0</v>
      </c>
      <c r="DF106" s="13">
        <f t="shared" si="63"/>
        <v>0</v>
      </c>
      <c r="DG106" s="13">
        <f t="shared" si="63"/>
        <v>0</v>
      </c>
      <c r="DH106" s="13">
        <f t="shared" si="63"/>
        <v>0</v>
      </c>
      <c r="DI106" s="13">
        <f t="shared" si="63"/>
        <v>0</v>
      </c>
      <c r="DJ106" s="13">
        <f t="shared" si="63"/>
        <v>0</v>
      </c>
      <c r="DK106" s="13">
        <f t="shared" si="63"/>
        <v>0</v>
      </c>
      <c r="DL106" s="13">
        <f t="shared" si="53"/>
        <v>0</v>
      </c>
      <c r="DM106" s="13">
        <f t="shared" si="53"/>
        <v>0</v>
      </c>
      <c r="DN106" s="13">
        <f t="shared" si="53"/>
        <v>0</v>
      </c>
      <c r="DO106" s="13">
        <f t="shared" si="53"/>
        <v>0</v>
      </c>
      <c r="DP106" s="13">
        <f t="shared" si="53"/>
        <v>0</v>
      </c>
      <c r="DQ106" s="13">
        <f t="shared" si="53"/>
        <v>0</v>
      </c>
      <c r="DR106" s="13">
        <f t="shared" si="53"/>
        <v>0</v>
      </c>
      <c r="DS106" s="13">
        <f t="shared" si="53"/>
        <v>0</v>
      </c>
      <c r="DT106" s="13">
        <f t="shared" si="53"/>
        <v>0</v>
      </c>
      <c r="DU106" s="13">
        <f t="shared" si="53"/>
        <v>0</v>
      </c>
      <c r="DV106" s="13">
        <f t="shared" si="53"/>
        <v>0</v>
      </c>
      <c r="DW106" s="13">
        <f t="shared" si="53"/>
        <v>0</v>
      </c>
      <c r="DX106" s="13">
        <f t="shared" si="53"/>
        <v>0</v>
      </c>
      <c r="DY106" s="13">
        <f t="shared" si="53"/>
        <v>0</v>
      </c>
      <c r="DZ106" s="13">
        <f t="shared" si="53"/>
        <v>0</v>
      </c>
      <c r="EA106" s="13">
        <f t="shared" si="53"/>
        <v>0</v>
      </c>
      <c r="EB106" s="13">
        <f t="shared" si="64"/>
        <v>0</v>
      </c>
      <c r="EC106" s="13">
        <f t="shared" si="57"/>
        <v>0</v>
      </c>
      <c r="ED106" s="13">
        <f t="shared" si="57"/>
        <v>0</v>
      </c>
      <c r="EE106" s="13">
        <f t="shared" si="57"/>
        <v>0</v>
      </c>
      <c r="EF106" s="13">
        <f t="shared" si="57"/>
        <v>0</v>
      </c>
      <c r="EG106" s="13">
        <f t="shared" si="57"/>
        <v>0</v>
      </c>
      <c r="EH106" s="13">
        <f t="shared" si="57"/>
        <v>0</v>
      </c>
      <c r="EI106" s="13">
        <f t="shared" si="57"/>
        <v>0</v>
      </c>
      <c r="EJ106" s="13">
        <f t="shared" si="57"/>
        <v>0</v>
      </c>
      <c r="EK106" s="13">
        <f t="shared" si="57"/>
        <v>0</v>
      </c>
      <c r="EL106" s="13">
        <f t="shared" si="57"/>
        <v>0</v>
      </c>
      <c r="EM106" s="13">
        <f t="shared" si="57"/>
        <v>0</v>
      </c>
      <c r="EN106" s="13">
        <f t="shared" ref="EN106:ER113" si="66">($F106+$H106)*BN106</f>
        <v>0</v>
      </c>
      <c r="EO106" s="13">
        <f t="shared" si="66"/>
        <v>0</v>
      </c>
      <c r="EP106" s="13">
        <f t="shared" si="66"/>
        <v>0</v>
      </c>
      <c r="EQ106" s="13">
        <f t="shared" si="66"/>
        <v>0</v>
      </c>
      <c r="ER106" s="13">
        <f t="shared" si="66"/>
        <v>0</v>
      </c>
      <c r="ES106" s="13">
        <f t="shared" si="62"/>
        <v>0</v>
      </c>
      <c r="ET106" s="13">
        <f t="shared" si="62"/>
        <v>0</v>
      </c>
      <c r="EU106" s="13">
        <f t="shared" si="62"/>
        <v>0</v>
      </c>
      <c r="EV106" s="13">
        <f t="shared" si="62"/>
        <v>0</v>
      </c>
      <c r="EW106" s="13">
        <f t="shared" si="62"/>
        <v>0</v>
      </c>
      <c r="EX106" s="13">
        <f t="shared" si="62"/>
        <v>0</v>
      </c>
      <c r="EY106" s="13">
        <f t="shared" si="62"/>
        <v>0</v>
      </c>
      <c r="EZ106" s="13">
        <f t="shared" si="61"/>
        <v>0</v>
      </c>
      <c r="FA106" s="13">
        <f t="shared" si="61"/>
        <v>0</v>
      </c>
      <c r="FB106" s="13">
        <f t="shared" si="61"/>
        <v>0</v>
      </c>
      <c r="FC106" s="13">
        <f t="shared" si="61"/>
        <v>0</v>
      </c>
      <c r="FD106" s="13">
        <f t="shared" si="60"/>
        <v>0</v>
      </c>
      <c r="FE106" s="13">
        <f t="shared" si="60"/>
        <v>0</v>
      </c>
      <c r="FF106" s="13">
        <f t="shared" si="59"/>
        <v>0</v>
      </c>
      <c r="FG106" s="13">
        <f t="shared" si="59"/>
        <v>0</v>
      </c>
      <c r="FH106" s="13">
        <f t="shared" si="59"/>
        <v>0</v>
      </c>
      <c r="FI106" s="13">
        <f t="shared" si="59"/>
        <v>0</v>
      </c>
      <c r="FJ106" s="13">
        <f t="shared" si="59"/>
        <v>0</v>
      </c>
      <c r="FK106" s="13">
        <f t="shared" si="59"/>
        <v>0</v>
      </c>
      <c r="FL106" s="13">
        <f t="shared" si="59"/>
        <v>0</v>
      </c>
      <c r="FM106" s="13">
        <f t="shared" si="59"/>
        <v>0</v>
      </c>
      <c r="FN106" s="13">
        <f t="shared" si="59"/>
        <v>0</v>
      </c>
      <c r="FO106" s="13">
        <f t="shared" si="54"/>
        <v>0</v>
      </c>
      <c r="FP106" s="13">
        <f t="shared" si="51"/>
        <v>0</v>
      </c>
      <c r="FQ106" s="13">
        <f t="shared" si="51"/>
        <v>0</v>
      </c>
      <c r="FR106" s="13">
        <f t="shared" si="51"/>
        <v>0</v>
      </c>
      <c r="FS106" s="13">
        <f t="shared" si="51"/>
        <v>0</v>
      </c>
      <c r="FT106" s="13">
        <f t="shared" si="51"/>
        <v>0</v>
      </c>
    </row>
    <row r="107" spans="1:176" ht="15" customHeight="1" x14ac:dyDescent="0.55000000000000004">
      <c r="A107" s="27" t="s">
        <v>178</v>
      </c>
      <c r="C107" s="13">
        <f t="shared" si="42"/>
        <v>1</v>
      </c>
      <c r="D107" s="13">
        <v>175</v>
      </c>
      <c r="E107" s="14">
        <f>[1]Parameters!$E$3</f>
        <v>0.17</v>
      </c>
      <c r="F107" s="13">
        <f t="shared" si="45"/>
        <v>204.75</v>
      </c>
      <c r="G107" s="13">
        <f t="shared" si="46"/>
        <v>204.75</v>
      </c>
      <c r="H107" s="15">
        <f>[1]Parameters!$N$2</f>
        <v>0.02</v>
      </c>
      <c r="I107" s="27" t="s">
        <v>116</v>
      </c>
      <c r="J107" s="27" t="s">
        <v>97</v>
      </c>
      <c r="K107" s="27" t="s">
        <v>80</v>
      </c>
      <c r="L107" t="s">
        <v>77</v>
      </c>
      <c r="M107" s="11">
        <v>42339</v>
      </c>
      <c r="N107" s="11">
        <f t="shared" si="48"/>
        <v>42430</v>
      </c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>
        <f>'[1]Acquisition &amp; support costs'!AN119</f>
        <v>0</v>
      </c>
      <c r="AN107" s="22">
        <f>'[1]Acquisition &amp; support costs'!AO119</f>
        <v>0</v>
      </c>
      <c r="AO107" s="22">
        <f>'[1]Acquisition &amp; support costs'!AP119</f>
        <v>0</v>
      </c>
      <c r="AP107" s="22">
        <v>1</v>
      </c>
      <c r="AQ107" s="22">
        <v>1</v>
      </c>
      <c r="AR107" s="13">
        <f>'[1]Acquisition &amp; support costs'!AS119</f>
        <v>0</v>
      </c>
      <c r="AS107" s="13">
        <f>'[1]Acquisition &amp; support costs'!AT119</f>
        <v>0</v>
      </c>
      <c r="AT107" s="13">
        <f>'[1]Acquisition &amp; support costs'!AU119</f>
        <v>0</v>
      </c>
      <c r="AU107" s="13">
        <f>'[1]Acquisition &amp; support costs'!AV119</f>
        <v>0</v>
      </c>
      <c r="AV107" s="13">
        <f>'[1]Acquisition &amp; support costs'!AW119</f>
        <v>0</v>
      </c>
      <c r="AW107" s="13">
        <f>'[1]Acquisition &amp; support costs'!AX119</f>
        <v>0</v>
      </c>
      <c r="AX107" s="13">
        <f>'[1]Acquisition &amp; support costs'!AY119</f>
        <v>0</v>
      </c>
      <c r="AY107" s="13">
        <f>'[1]Acquisition &amp; support costs'!AZ119</f>
        <v>0</v>
      </c>
      <c r="AZ107" s="13">
        <f>'[1]Acquisition &amp; support costs'!BA119</f>
        <v>0</v>
      </c>
      <c r="BA107" s="13">
        <f>'[1]Acquisition &amp; support costs'!BB119</f>
        <v>0</v>
      </c>
      <c r="BB107" s="13">
        <f>'[1]Acquisition &amp; support costs'!BC119</f>
        <v>0</v>
      </c>
      <c r="BC107" s="13">
        <f>'[1]Acquisition &amp; support costs'!BD119</f>
        <v>0</v>
      </c>
      <c r="BD107" s="13">
        <f>'[1]Acquisition &amp; support costs'!BE119</f>
        <v>0</v>
      </c>
      <c r="BE107" s="13">
        <f>'[1]Acquisition &amp; support costs'!BF119</f>
        <v>0</v>
      </c>
      <c r="BF107" s="13">
        <f>'[1]Acquisition &amp; support costs'!BG119</f>
        <v>0</v>
      </c>
      <c r="BG107" s="13">
        <f>'[1]Acquisition &amp; support costs'!BH119</f>
        <v>0</v>
      </c>
      <c r="BH107" s="13">
        <f>'[1]Acquisition &amp; support costs'!BI119</f>
        <v>0</v>
      </c>
      <c r="BI107" s="13">
        <f>'[1]Acquisition &amp; support costs'!BJ119</f>
        <v>0</v>
      </c>
      <c r="BJ107" s="13">
        <f>'[1]Acquisition &amp; support costs'!BK119</f>
        <v>0</v>
      </c>
      <c r="BK107" s="13">
        <f>'[1]Acquisition &amp; support costs'!BL119</f>
        <v>0</v>
      </c>
      <c r="BL107" s="13">
        <f>'[1]Acquisition &amp; support costs'!BM119</f>
        <v>0</v>
      </c>
      <c r="BM107" s="13">
        <f>'[1]Acquisition &amp; support costs'!BN119</f>
        <v>0</v>
      </c>
      <c r="BN107" s="13">
        <f>'[1]Acquisition &amp; support costs'!BO119</f>
        <v>0</v>
      </c>
      <c r="BO107" s="13">
        <f>'[1]Acquisition &amp; support costs'!BP119</f>
        <v>0</v>
      </c>
      <c r="BP107" s="13">
        <f>'[1]Acquisition &amp; support costs'!BQ119</f>
        <v>0</v>
      </c>
      <c r="BQ107" s="13">
        <f>'[1]Acquisition &amp; support costs'!BR119</f>
        <v>0</v>
      </c>
      <c r="BR107" s="13">
        <f>'[1]Acquisition &amp; support costs'!BS119</f>
        <v>0</v>
      </c>
      <c r="BS107" s="13">
        <f>'[1]Acquisition &amp; support costs'!BT119</f>
        <v>0</v>
      </c>
      <c r="BT107" s="13">
        <f>'[1]Acquisition &amp; support costs'!BU119</f>
        <v>0</v>
      </c>
      <c r="BU107" s="13">
        <f>'[1]Acquisition &amp; support costs'!BV119</f>
        <v>0</v>
      </c>
      <c r="BV107" s="13">
        <f>'[1]Acquisition &amp; support costs'!BW119</f>
        <v>0</v>
      </c>
      <c r="BW107" s="13">
        <f>'[1]Acquisition &amp; support costs'!BX119</f>
        <v>0</v>
      </c>
      <c r="BX107" s="13">
        <f>'[1]Acquisition &amp; support costs'!BY119</f>
        <v>0</v>
      </c>
      <c r="BY107" s="13">
        <f>'[1]Acquisition &amp; support costs'!BZ119</f>
        <v>0</v>
      </c>
      <c r="BZ107" s="13">
        <f>'[1]Acquisition &amp; support costs'!CA119</f>
        <v>0</v>
      </c>
      <c r="CA107" s="13">
        <f>'[1]Acquisition &amp; support costs'!CB119</f>
        <v>0</v>
      </c>
      <c r="CB107" s="13">
        <f>'[1]Acquisition &amp; support costs'!CC119</f>
        <v>0</v>
      </c>
      <c r="CC107" s="13">
        <f>'[1]Acquisition &amp; support costs'!CD119</f>
        <v>0</v>
      </c>
      <c r="CD107" s="13">
        <f>'[1]Acquisition &amp; support costs'!CE119</f>
        <v>0</v>
      </c>
      <c r="CE107" s="13">
        <f>'[1]Acquisition &amp; support costs'!CF119</f>
        <v>0</v>
      </c>
      <c r="CF107" s="13">
        <f>'[1]Acquisition &amp; support costs'!CG119</f>
        <v>0</v>
      </c>
      <c r="CG107" s="13">
        <f>'[1]Acquisition &amp; support costs'!CH119</f>
        <v>0</v>
      </c>
      <c r="CH107" s="13">
        <f>'[1]Acquisition &amp; support costs'!CI119</f>
        <v>0</v>
      </c>
      <c r="CI107" s="13">
        <f>'[1]Acquisition &amp; support costs'!CJ119</f>
        <v>0</v>
      </c>
      <c r="CJ107" s="13">
        <f>'[1]Acquisition &amp; support costs'!CK119</f>
        <v>0</v>
      </c>
      <c r="CK107" s="13">
        <f>'[1]Acquisition &amp; support costs'!CL119</f>
        <v>0</v>
      </c>
      <c r="CL107" s="13">
        <f>'[1]Acquisition &amp; support costs'!CM119</f>
        <v>0</v>
      </c>
      <c r="CM107" s="13">
        <f>'[1]Acquisition &amp; support costs'!CN119</f>
        <v>0</v>
      </c>
      <c r="CN107" s="13">
        <f>'[1]Acquisition &amp; support costs'!CO119</f>
        <v>0</v>
      </c>
      <c r="CO107" s="13">
        <f>'[1]Acquisition &amp; support costs'!CP119</f>
        <v>0</v>
      </c>
      <c r="CP107" s="13">
        <f>'[1]Acquisition &amp; support costs'!CQ119</f>
        <v>0</v>
      </c>
      <c r="CQ107" s="13">
        <f>'[1]Acquisition &amp; support costs'!CR119</f>
        <v>0</v>
      </c>
      <c r="CR107" s="13">
        <f>'[1]Acquisition &amp; support costs'!CS119</f>
        <v>0</v>
      </c>
      <c r="CS107" s="13">
        <f>'[1]Acquisition &amp; support costs'!CT119</f>
        <v>0</v>
      </c>
      <c r="CT107">
        <f t="shared" si="43"/>
        <v>0</v>
      </c>
      <c r="CX107" s="13">
        <f t="shared" si="65"/>
        <v>0</v>
      </c>
      <c r="CY107" s="13">
        <f t="shared" si="65"/>
        <v>0</v>
      </c>
      <c r="CZ107" s="13">
        <f t="shared" si="65"/>
        <v>0</v>
      </c>
      <c r="DA107" s="13">
        <f t="shared" si="63"/>
        <v>0</v>
      </c>
      <c r="DB107" s="13">
        <f t="shared" si="63"/>
        <v>0</v>
      </c>
      <c r="DC107" s="13">
        <f t="shared" si="63"/>
        <v>0</v>
      </c>
      <c r="DD107" s="13">
        <f t="shared" si="63"/>
        <v>0</v>
      </c>
      <c r="DE107" s="13">
        <f t="shared" si="63"/>
        <v>0</v>
      </c>
      <c r="DF107" s="13">
        <f t="shared" si="63"/>
        <v>0</v>
      </c>
      <c r="DG107" s="13">
        <f t="shared" si="63"/>
        <v>0</v>
      </c>
      <c r="DH107" s="13">
        <f t="shared" si="63"/>
        <v>0</v>
      </c>
      <c r="DI107" s="13">
        <f t="shared" si="63"/>
        <v>0</v>
      </c>
      <c r="DJ107" s="13">
        <f t="shared" si="63"/>
        <v>0</v>
      </c>
      <c r="DK107" s="13">
        <f t="shared" si="63"/>
        <v>0</v>
      </c>
      <c r="DL107" s="13">
        <f t="shared" si="53"/>
        <v>0</v>
      </c>
      <c r="DM107" s="13">
        <f t="shared" si="53"/>
        <v>0</v>
      </c>
      <c r="DN107" s="13">
        <f t="shared" si="53"/>
        <v>0</v>
      </c>
      <c r="DO107" s="13">
        <f t="shared" si="53"/>
        <v>0</v>
      </c>
      <c r="DP107" s="13">
        <f t="shared" si="53"/>
        <v>204.77</v>
      </c>
      <c r="DQ107" s="13">
        <f t="shared" si="53"/>
        <v>204.77</v>
      </c>
      <c r="DR107" s="13">
        <f t="shared" si="53"/>
        <v>0</v>
      </c>
      <c r="DS107" s="13">
        <f t="shared" si="53"/>
        <v>0</v>
      </c>
      <c r="DT107" s="13">
        <f t="shared" si="53"/>
        <v>0</v>
      </c>
      <c r="DU107" s="13">
        <f t="shared" si="53"/>
        <v>0</v>
      </c>
      <c r="DV107" s="13">
        <f t="shared" si="53"/>
        <v>0</v>
      </c>
      <c r="DW107" s="13">
        <f t="shared" si="53"/>
        <v>0</v>
      </c>
      <c r="DX107" s="13">
        <f t="shared" si="53"/>
        <v>0</v>
      </c>
      <c r="DY107" s="13">
        <f t="shared" si="53"/>
        <v>0</v>
      </c>
      <c r="DZ107" s="13">
        <f t="shared" si="53"/>
        <v>0</v>
      </c>
      <c r="EA107" s="13">
        <f t="shared" si="53"/>
        <v>0</v>
      </c>
      <c r="EB107" s="13">
        <f t="shared" si="64"/>
        <v>0</v>
      </c>
      <c r="EC107" s="13">
        <f t="shared" si="64"/>
        <v>0</v>
      </c>
      <c r="ED107" s="13">
        <f t="shared" si="64"/>
        <v>0</v>
      </c>
      <c r="EE107" s="13">
        <f t="shared" si="64"/>
        <v>0</v>
      </c>
      <c r="EF107" s="13">
        <f t="shared" si="64"/>
        <v>0</v>
      </c>
      <c r="EG107" s="13">
        <f t="shared" si="64"/>
        <v>0</v>
      </c>
      <c r="EH107" s="13">
        <f t="shared" si="64"/>
        <v>0</v>
      </c>
      <c r="EI107" s="13">
        <f t="shared" si="64"/>
        <v>0</v>
      </c>
      <c r="EJ107" s="13">
        <f t="shared" si="64"/>
        <v>0</v>
      </c>
      <c r="EK107" s="13">
        <f t="shared" si="64"/>
        <v>0</v>
      </c>
      <c r="EL107" s="13">
        <f t="shared" si="64"/>
        <v>0</v>
      </c>
      <c r="EM107" s="13">
        <f t="shared" si="64"/>
        <v>0</v>
      </c>
      <c r="EN107" s="13">
        <f t="shared" si="66"/>
        <v>0</v>
      </c>
      <c r="EO107" s="13">
        <f t="shared" si="66"/>
        <v>0</v>
      </c>
      <c r="EP107" s="13">
        <f t="shared" si="66"/>
        <v>0</v>
      </c>
      <c r="EQ107" s="13">
        <f t="shared" si="66"/>
        <v>0</v>
      </c>
      <c r="ER107" s="13">
        <f t="shared" si="66"/>
        <v>0</v>
      </c>
      <c r="ES107" s="13">
        <f t="shared" si="62"/>
        <v>0</v>
      </c>
      <c r="ET107" s="13">
        <f t="shared" si="62"/>
        <v>0</v>
      </c>
      <c r="EU107" s="13">
        <f t="shared" si="62"/>
        <v>0</v>
      </c>
      <c r="EV107" s="13">
        <f t="shared" si="62"/>
        <v>0</v>
      </c>
      <c r="EW107" s="13">
        <f t="shared" si="62"/>
        <v>0</v>
      </c>
      <c r="EX107" s="13">
        <f t="shared" si="62"/>
        <v>0</v>
      </c>
      <c r="EY107" s="13">
        <f t="shared" si="62"/>
        <v>0</v>
      </c>
      <c r="EZ107" s="13">
        <f t="shared" si="61"/>
        <v>0</v>
      </c>
      <c r="FA107" s="13">
        <f t="shared" si="61"/>
        <v>0</v>
      </c>
      <c r="FB107" s="13">
        <f t="shared" si="61"/>
        <v>0</v>
      </c>
      <c r="FC107" s="13">
        <f t="shared" si="61"/>
        <v>0</v>
      </c>
      <c r="FD107" s="13">
        <f t="shared" si="60"/>
        <v>0</v>
      </c>
      <c r="FE107" s="13">
        <f t="shared" si="60"/>
        <v>0</v>
      </c>
      <c r="FF107" s="13">
        <f t="shared" si="59"/>
        <v>0</v>
      </c>
      <c r="FG107" s="13">
        <f t="shared" si="59"/>
        <v>0</v>
      </c>
      <c r="FH107" s="13">
        <f t="shared" si="59"/>
        <v>0</v>
      </c>
      <c r="FI107" s="13">
        <f t="shared" si="59"/>
        <v>0</v>
      </c>
      <c r="FJ107" s="13">
        <f t="shared" si="59"/>
        <v>0</v>
      </c>
      <c r="FK107" s="13">
        <f t="shared" si="59"/>
        <v>0</v>
      </c>
      <c r="FL107" s="13">
        <f t="shared" si="59"/>
        <v>0</v>
      </c>
      <c r="FM107" s="13">
        <f t="shared" si="59"/>
        <v>0</v>
      </c>
      <c r="FN107" s="13">
        <f t="shared" si="59"/>
        <v>0</v>
      </c>
      <c r="FO107" s="13">
        <f t="shared" si="54"/>
        <v>0</v>
      </c>
      <c r="FP107" s="13">
        <f t="shared" si="51"/>
        <v>0</v>
      </c>
      <c r="FQ107" s="13">
        <f t="shared" si="51"/>
        <v>0</v>
      </c>
      <c r="FR107" s="13">
        <f t="shared" si="51"/>
        <v>0</v>
      </c>
      <c r="FS107" s="13">
        <f t="shared" si="51"/>
        <v>0</v>
      </c>
      <c r="FT107" s="13">
        <f t="shared" si="51"/>
        <v>0</v>
      </c>
    </row>
    <row r="108" spans="1:176" ht="15" customHeight="1" x14ac:dyDescent="0.55000000000000004">
      <c r="A108" s="27" t="s">
        <v>179</v>
      </c>
      <c r="C108" s="13">
        <f t="shared" si="42"/>
        <v>14</v>
      </c>
      <c r="D108" s="13">
        <v>175</v>
      </c>
      <c r="E108" s="14">
        <v>0.05</v>
      </c>
      <c r="F108" s="13">
        <f t="shared" si="45"/>
        <v>183.75</v>
      </c>
      <c r="G108" s="13">
        <f t="shared" si="46"/>
        <v>2572.5</v>
      </c>
      <c r="H108" s="15">
        <f>[1]Parameters!$N$2*F108</f>
        <v>3.6750000000000003</v>
      </c>
      <c r="I108" s="27" t="s">
        <v>116</v>
      </c>
      <c r="J108" s="27" t="s">
        <v>97</v>
      </c>
      <c r="K108" s="27" t="s">
        <v>80</v>
      </c>
      <c r="L108" t="s">
        <v>77</v>
      </c>
      <c r="M108" s="11">
        <v>42339</v>
      </c>
      <c r="N108" s="11">
        <f t="shared" si="48"/>
        <v>42430</v>
      </c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>
        <f>'[1]Acquisition &amp; support costs'!AN205</f>
        <v>0</v>
      </c>
      <c r="AN108" s="22">
        <f>'[1]Acquisition &amp; support costs'!AO205</f>
        <v>0</v>
      </c>
      <c r="AO108" s="22">
        <f>'[1]Acquisition &amp; support costs'!AP205</f>
        <v>0</v>
      </c>
      <c r="AP108" s="22"/>
      <c r="AQ108" s="22"/>
      <c r="AR108" s="13">
        <f>'[1]Acquisition &amp; support costs'!AS205</f>
        <v>1</v>
      </c>
      <c r="AS108" s="13">
        <f>'[1]Acquisition &amp; support costs'!AT205</f>
        <v>1</v>
      </c>
      <c r="AT108" s="13">
        <f>'[1]Acquisition &amp; support costs'!AU205</f>
        <v>1</v>
      </c>
      <c r="AU108" s="13">
        <f>'[1]Acquisition &amp; support costs'!AV205</f>
        <v>1</v>
      </c>
      <c r="AV108" s="13">
        <f>'[1]Acquisition &amp; support costs'!AW205</f>
        <v>2</v>
      </c>
      <c r="AW108" s="13">
        <f>'[1]Acquisition &amp; support costs'!AX205</f>
        <v>2</v>
      </c>
      <c r="AX108" s="13">
        <f>'[1]Acquisition &amp; support costs'!AY205</f>
        <v>2</v>
      </c>
      <c r="AY108" s="13">
        <f>'[1]Acquisition &amp; support costs'!AZ205</f>
        <v>2</v>
      </c>
      <c r="AZ108" s="13">
        <f>'[1]Acquisition &amp; support costs'!BA205</f>
        <v>2</v>
      </c>
      <c r="BA108" s="13">
        <f>'[1]Acquisition &amp; support costs'!BB205</f>
        <v>3</v>
      </c>
      <c r="BB108" s="13">
        <f>'[1]Acquisition &amp; support costs'!BC205</f>
        <v>3</v>
      </c>
      <c r="BC108" s="13">
        <f>'[1]Acquisition &amp; support costs'!BD205</f>
        <v>3</v>
      </c>
      <c r="BD108" s="13">
        <f>'[1]Acquisition &amp; support costs'!BE205</f>
        <v>3</v>
      </c>
      <c r="BE108" s="13">
        <f>'[1]Acquisition &amp; support costs'!BF205</f>
        <v>3</v>
      </c>
      <c r="BF108" s="13">
        <f>'[1]Acquisition &amp; support costs'!BG205</f>
        <v>4</v>
      </c>
      <c r="BG108" s="13">
        <f>'[1]Acquisition &amp; support costs'!BH205</f>
        <v>4</v>
      </c>
      <c r="BH108" s="13">
        <f>'[1]Acquisition &amp; support costs'!BI205</f>
        <v>4</v>
      </c>
      <c r="BI108" s="13">
        <f>'[1]Acquisition &amp; support costs'!BJ205</f>
        <v>4</v>
      </c>
      <c r="BJ108" s="13">
        <f>'[1]Acquisition &amp; support costs'!BK205</f>
        <v>5</v>
      </c>
      <c r="BK108" s="13">
        <f>'[1]Acquisition &amp; support costs'!BL205</f>
        <v>5</v>
      </c>
      <c r="BL108" s="13">
        <f>'[1]Acquisition &amp; support costs'!BM205</f>
        <v>5</v>
      </c>
      <c r="BM108" s="13">
        <f>'[1]Acquisition &amp; support costs'!BN205</f>
        <v>6</v>
      </c>
      <c r="BN108" s="13">
        <f>'[1]Acquisition &amp; support costs'!BO205</f>
        <v>6</v>
      </c>
      <c r="BO108" s="13">
        <f>'[1]Acquisition &amp; support costs'!BP205</f>
        <v>6</v>
      </c>
      <c r="BP108" s="13">
        <f>'[1]Acquisition &amp; support costs'!BQ205</f>
        <v>7</v>
      </c>
      <c r="BQ108" s="13">
        <f>'[1]Acquisition &amp; support costs'!BR205</f>
        <v>7</v>
      </c>
      <c r="BR108" s="13">
        <f>'[1]Acquisition &amp; support costs'!BS205</f>
        <v>7</v>
      </c>
      <c r="BS108" s="13">
        <f>'[1]Acquisition &amp; support costs'!BT205</f>
        <v>8</v>
      </c>
      <c r="BT108" s="13">
        <f>'[1]Acquisition &amp; support costs'!BU205</f>
        <v>8</v>
      </c>
      <c r="BU108" s="13">
        <f>'[1]Acquisition &amp; support costs'!BV205</f>
        <v>8</v>
      </c>
      <c r="BV108" s="13">
        <f>'[1]Acquisition &amp; support costs'!BW205</f>
        <v>9</v>
      </c>
      <c r="BW108" s="13">
        <f>'[1]Acquisition &amp; support costs'!BX205</f>
        <v>9</v>
      </c>
      <c r="BX108" s="13">
        <f>'[1]Acquisition &amp; support costs'!BY205</f>
        <v>10</v>
      </c>
      <c r="BY108" s="13">
        <f>'[1]Acquisition &amp; support costs'!BZ205</f>
        <v>10</v>
      </c>
      <c r="BZ108" s="13">
        <f>'[1]Acquisition &amp; support costs'!CA205</f>
        <v>10</v>
      </c>
      <c r="CA108" s="13">
        <f>'[1]Acquisition &amp; support costs'!CB205</f>
        <v>11</v>
      </c>
      <c r="CB108" s="13">
        <f>'[1]Acquisition &amp; support costs'!CC205</f>
        <v>11</v>
      </c>
      <c r="CC108" s="13">
        <f>'[1]Acquisition &amp; support costs'!CD205</f>
        <v>12</v>
      </c>
      <c r="CD108" s="13">
        <f>'[1]Acquisition &amp; support costs'!CE205</f>
        <v>12</v>
      </c>
      <c r="CE108" s="13">
        <f>'[1]Acquisition &amp; support costs'!CF205</f>
        <v>13</v>
      </c>
      <c r="CF108" s="13">
        <f>'[1]Acquisition &amp; support costs'!CG205</f>
        <v>13</v>
      </c>
      <c r="CG108" s="13">
        <f>'[1]Acquisition &amp; support costs'!CH205</f>
        <v>13</v>
      </c>
      <c r="CH108" s="13">
        <f>'[1]Acquisition &amp; support costs'!CI205</f>
        <v>14</v>
      </c>
      <c r="CI108" s="13">
        <f>'[1]Acquisition &amp; support costs'!CJ205</f>
        <v>14</v>
      </c>
      <c r="CJ108" s="13">
        <f>'[1]Acquisition &amp; support costs'!CK205</f>
        <v>14</v>
      </c>
      <c r="CK108" s="13">
        <f>'[1]Acquisition &amp; support costs'!CL205</f>
        <v>14</v>
      </c>
      <c r="CL108" s="13">
        <f>'[1]Acquisition &amp; support costs'!CM205</f>
        <v>15</v>
      </c>
      <c r="CM108" s="13">
        <f>'[1]Acquisition &amp; support costs'!CN205</f>
        <v>15</v>
      </c>
      <c r="CN108" s="13">
        <f>'[1]Acquisition &amp; support costs'!CO205</f>
        <v>15</v>
      </c>
      <c r="CO108" s="13">
        <f>'[1]Acquisition &amp; support costs'!CP205</f>
        <v>15</v>
      </c>
      <c r="CP108" s="13">
        <f>'[1]Acquisition &amp; support costs'!CQ205</f>
        <v>15</v>
      </c>
      <c r="CQ108" s="13">
        <f>'[1]Acquisition &amp; support costs'!CR205</f>
        <v>16</v>
      </c>
      <c r="CR108" s="13">
        <f>'[1]Acquisition &amp; support costs'!CS205</f>
        <v>16</v>
      </c>
      <c r="CS108" s="13">
        <f>'[1]Acquisition &amp; support costs'!CT205</f>
        <v>16</v>
      </c>
      <c r="CT108">
        <f t="shared" si="43"/>
        <v>16</v>
      </c>
      <c r="CX108" s="13">
        <f t="shared" si="65"/>
        <v>0</v>
      </c>
      <c r="CY108" s="13">
        <f t="shared" si="65"/>
        <v>0</v>
      </c>
      <c r="CZ108" s="13">
        <f t="shared" si="65"/>
        <v>0</v>
      </c>
      <c r="DA108" s="13">
        <f t="shared" si="63"/>
        <v>0</v>
      </c>
      <c r="DB108" s="13">
        <f t="shared" si="63"/>
        <v>0</v>
      </c>
      <c r="DC108" s="13">
        <f t="shared" si="63"/>
        <v>0</v>
      </c>
      <c r="DD108" s="13">
        <f t="shared" si="63"/>
        <v>0</v>
      </c>
      <c r="DE108" s="13">
        <f t="shared" si="63"/>
        <v>0</v>
      </c>
      <c r="DF108" s="13">
        <f t="shared" si="63"/>
        <v>0</v>
      </c>
      <c r="DG108" s="13">
        <f t="shared" si="63"/>
        <v>0</v>
      </c>
      <c r="DH108" s="13">
        <f t="shared" si="63"/>
        <v>0</v>
      </c>
      <c r="DI108" s="13">
        <f t="shared" si="63"/>
        <v>0</v>
      </c>
      <c r="DJ108" s="13">
        <f t="shared" si="63"/>
        <v>0</v>
      </c>
      <c r="DK108" s="13">
        <f t="shared" si="63"/>
        <v>0</v>
      </c>
      <c r="DL108" s="13">
        <f t="shared" si="53"/>
        <v>0</v>
      </c>
      <c r="DM108" s="13">
        <f t="shared" si="53"/>
        <v>0</v>
      </c>
      <c r="DN108" s="13">
        <f t="shared" si="53"/>
        <v>0</v>
      </c>
      <c r="DO108" s="13">
        <f t="shared" si="53"/>
        <v>0</v>
      </c>
      <c r="DP108" s="13">
        <f t="shared" si="53"/>
        <v>0</v>
      </c>
      <c r="DQ108" s="13">
        <f t="shared" si="53"/>
        <v>0</v>
      </c>
      <c r="DR108" s="13">
        <f t="shared" si="53"/>
        <v>187.42500000000001</v>
      </c>
      <c r="DS108" s="13">
        <f t="shared" si="53"/>
        <v>187.42500000000001</v>
      </c>
      <c r="DT108" s="13">
        <f t="shared" si="53"/>
        <v>187.42500000000001</v>
      </c>
      <c r="DU108" s="13">
        <f t="shared" si="53"/>
        <v>187.42500000000001</v>
      </c>
      <c r="DV108" s="13">
        <f t="shared" si="53"/>
        <v>374.85</v>
      </c>
      <c r="DW108" s="13">
        <f t="shared" si="53"/>
        <v>374.85</v>
      </c>
      <c r="DX108" s="13">
        <f t="shared" si="53"/>
        <v>374.85</v>
      </c>
      <c r="DY108" s="13">
        <f t="shared" si="53"/>
        <v>374.85</v>
      </c>
      <c r="DZ108" s="13">
        <f t="shared" si="53"/>
        <v>374.85</v>
      </c>
      <c r="EA108" s="13">
        <f t="shared" si="53"/>
        <v>562.27500000000009</v>
      </c>
      <c r="EB108" s="13">
        <f t="shared" si="64"/>
        <v>562.27500000000009</v>
      </c>
      <c r="EC108" s="13">
        <f t="shared" si="64"/>
        <v>562.27500000000009</v>
      </c>
      <c r="ED108" s="13">
        <f t="shared" si="64"/>
        <v>562.27500000000009</v>
      </c>
      <c r="EE108" s="13">
        <f t="shared" si="64"/>
        <v>562.27500000000009</v>
      </c>
      <c r="EF108" s="13">
        <f t="shared" si="64"/>
        <v>749.7</v>
      </c>
      <c r="EG108" s="13">
        <f t="shared" si="64"/>
        <v>749.7</v>
      </c>
      <c r="EH108" s="13">
        <f t="shared" si="64"/>
        <v>749.7</v>
      </c>
      <c r="EI108" s="13">
        <f t="shared" si="64"/>
        <v>749.7</v>
      </c>
      <c r="EJ108" s="13">
        <f t="shared" si="64"/>
        <v>937.125</v>
      </c>
      <c r="EK108" s="13">
        <f t="shared" si="64"/>
        <v>937.125</v>
      </c>
      <c r="EL108" s="13">
        <f t="shared" si="64"/>
        <v>937.125</v>
      </c>
      <c r="EM108" s="13">
        <f t="shared" si="64"/>
        <v>1124.5500000000002</v>
      </c>
      <c r="EN108" s="13">
        <f t="shared" si="66"/>
        <v>1124.5500000000002</v>
      </c>
      <c r="EO108" s="13">
        <f t="shared" si="66"/>
        <v>1124.5500000000002</v>
      </c>
      <c r="EP108" s="13">
        <f t="shared" si="66"/>
        <v>1311.9750000000001</v>
      </c>
      <c r="EQ108" s="13">
        <f t="shared" si="66"/>
        <v>1311.9750000000001</v>
      </c>
      <c r="ER108" s="13">
        <f t="shared" si="66"/>
        <v>1311.9750000000001</v>
      </c>
      <c r="ES108" s="13">
        <f t="shared" si="62"/>
        <v>1499.4</v>
      </c>
      <c r="ET108" s="13">
        <f t="shared" si="62"/>
        <v>1499.4</v>
      </c>
      <c r="EU108" s="13">
        <f t="shared" si="62"/>
        <v>1499.4</v>
      </c>
      <c r="EV108" s="13">
        <f t="shared" si="62"/>
        <v>1686.825</v>
      </c>
      <c r="EW108" s="13">
        <f t="shared" si="62"/>
        <v>1686.825</v>
      </c>
      <c r="EX108" s="13">
        <f t="shared" si="62"/>
        <v>1874.25</v>
      </c>
      <c r="EY108" s="13">
        <f t="shared" si="62"/>
        <v>1874.25</v>
      </c>
      <c r="EZ108" s="13">
        <f t="shared" si="61"/>
        <v>1874.25</v>
      </c>
      <c r="FA108" s="13">
        <f t="shared" si="61"/>
        <v>2061.6750000000002</v>
      </c>
      <c r="FB108" s="13">
        <f t="shared" si="61"/>
        <v>2061.6750000000002</v>
      </c>
      <c r="FC108" s="13">
        <f t="shared" si="61"/>
        <v>2249.1000000000004</v>
      </c>
      <c r="FD108" s="13">
        <f t="shared" si="60"/>
        <v>2249.1000000000004</v>
      </c>
      <c r="FE108" s="13">
        <f t="shared" si="60"/>
        <v>2436.5250000000001</v>
      </c>
      <c r="FF108" s="13">
        <f t="shared" si="59"/>
        <v>2436.5250000000001</v>
      </c>
      <c r="FG108" s="13">
        <f t="shared" si="59"/>
        <v>2436.5250000000001</v>
      </c>
      <c r="FH108" s="13">
        <f t="shared" si="59"/>
        <v>2623.9500000000003</v>
      </c>
      <c r="FI108" s="13">
        <f t="shared" si="59"/>
        <v>2623.9500000000003</v>
      </c>
      <c r="FJ108" s="13">
        <f t="shared" si="59"/>
        <v>2623.9500000000003</v>
      </c>
      <c r="FK108" s="13">
        <f t="shared" si="59"/>
        <v>2623.9500000000003</v>
      </c>
      <c r="FL108" s="13">
        <f t="shared" si="59"/>
        <v>2811.375</v>
      </c>
      <c r="FM108" s="13">
        <f t="shared" si="59"/>
        <v>2811.375</v>
      </c>
      <c r="FN108" s="13">
        <f t="shared" si="59"/>
        <v>2811.375</v>
      </c>
      <c r="FO108" s="13">
        <f t="shared" si="54"/>
        <v>2811.375</v>
      </c>
      <c r="FP108" s="13">
        <f t="shared" si="54"/>
        <v>2811.375</v>
      </c>
      <c r="FQ108" s="13">
        <f t="shared" si="54"/>
        <v>2998.8</v>
      </c>
      <c r="FR108" s="13">
        <f t="shared" si="54"/>
        <v>2998.8</v>
      </c>
      <c r="FS108" s="13">
        <f t="shared" si="54"/>
        <v>2998.8</v>
      </c>
      <c r="FT108" s="13">
        <f t="shared" si="54"/>
        <v>2998.8</v>
      </c>
    </row>
    <row r="109" spans="1:176" ht="15" customHeight="1" x14ac:dyDescent="0.55000000000000004">
      <c r="A109" s="27" t="s">
        <v>180</v>
      </c>
      <c r="C109" s="13">
        <f t="shared" si="42"/>
        <v>0</v>
      </c>
      <c r="D109" s="13">
        <v>175</v>
      </c>
      <c r="E109" s="14">
        <f>[1]Parameters!$E$3</f>
        <v>0.17</v>
      </c>
      <c r="F109" s="13">
        <f t="shared" si="45"/>
        <v>204.75</v>
      </c>
      <c r="G109" s="13">
        <f t="shared" si="46"/>
        <v>0</v>
      </c>
      <c r="H109" s="15">
        <f>[1]Parameters!$N$2</f>
        <v>0.02</v>
      </c>
      <c r="I109" s="27" t="s">
        <v>116</v>
      </c>
      <c r="J109" s="27" t="s">
        <v>97</v>
      </c>
      <c r="K109" s="27" t="s">
        <v>80</v>
      </c>
      <c r="L109" t="s">
        <v>77</v>
      </c>
      <c r="M109" s="11">
        <v>42339</v>
      </c>
      <c r="N109" s="11">
        <f t="shared" si="48"/>
        <v>42430</v>
      </c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>
        <f>'[1]Acquisition &amp; support costs'!AN288</f>
        <v>0</v>
      </c>
      <c r="AN109" s="22">
        <f>'[1]Acquisition &amp; support costs'!AO288</f>
        <v>0</v>
      </c>
      <c r="AO109" s="22">
        <f>'[1]Acquisition &amp; support costs'!AP288</f>
        <v>0</v>
      </c>
      <c r="AP109" s="22"/>
      <c r="AQ109" s="22"/>
      <c r="AR109" s="13">
        <f>'[1]Acquisition &amp; support costs'!AS288</f>
        <v>0</v>
      </c>
      <c r="AS109" s="13">
        <f>'[1]Acquisition &amp; support costs'!AT288</f>
        <v>0</v>
      </c>
      <c r="AT109" s="13">
        <f>'[1]Acquisition &amp; support costs'!AU288</f>
        <v>0</v>
      </c>
      <c r="AU109" s="13">
        <f>'[1]Acquisition &amp; support costs'!AV288</f>
        <v>0</v>
      </c>
      <c r="AV109" s="13">
        <f>'[1]Acquisition &amp; support costs'!AW288</f>
        <v>0</v>
      </c>
      <c r="AW109" s="13">
        <f>'[1]Acquisition &amp; support costs'!AX288</f>
        <v>0</v>
      </c>
      <c r="AX109" s="13">
        <f>'[1]Acquisition &amp; support costs'!AY288</f>
        <v>0</v>
      </c>
      <c r="AY109" s="13">
        <f>'[1]Acquisition &amp; support costs'!AZ288</f>
        <v>0</v>
      </c>
      <c r="AZ109" s="13">
        <f>'[1]Acquisition &amp; support costs'!BA288</f>
        <v>0</v>
      </c>
      <c r="BA109" s="13">
        <f>'[1]Acquisition &amp; support costs'!BB288</f>
        <v>0</v>
      </c>
      <c r="BB109" s="13">
        <f>'[1]Acquisition &amp; support costs'!BC288</f>
        <v>0</v>
      </c>
      <c r="BC109" s="13">
        <f>'[1]Acquisition &amp; support costs'!BD288</f>
        <v>0</v>
      </c>
      <c r="BD109" s="13">
        <f>'[1]Acquisition &amp; support costs'!BE288</f>
        <v>0</v>
      </c>
      <c r="BE109" s="13">
        <f>'[1]Acquisition &amp; support costs'!BF288</f>
        <v>0</v>
      </c>
      <c r="BF109" s="13">
        <f>'[1]Acquisition &amp; support costs'!BG288</f>
        <v>0</v>
      </c>
      <c r="BG109" s="13">
        <f>'[1]Acquisition &amp; support costs'!BH288</f>
        <v>0</v>
      </c>
      <c r="BH109" s="13">
        <f>'[1]Acquisition &amp; support costs'!BI288</f>
        <v>0</v>
      </c>
      <c r="BI109" s="13">
        <f>'[1]Acquisition &amp; support costs'!BJ288</f>
        <v>0</v>
      </c>
      <c r="BJ109" s="13">
        <f>'[1]Acquisition &amp; support costs'!BK288</f>
        <v>0</v>
      </c>
      <c r="BK109" s="13">
        <f>'[1]Acquisition &amp; support costs'!BL288</f>
        <v>0</v>
      </c>
      <c r="BL109" s="13">
        <f>'[1]Acquisition &amp; support costs'!BM288</f>
        <v>0</v>
      </c>
      <c r="BM109" s="13">
        <f>'[1]Acquisition &amp; support costs'!BN288</f>
        <v>0</v>
      </c>
      <c r="BN109" s="13">
        <f>'[1]Acquisition &amp; support costs'!BO288</f>
        <v>0</v>
      </c>
      <c r="BO109" s="13">
        <f>'[1]Acquisition &amp; support costs'!BP288</f>
        <v>0</v>
      </c>
      <c r="BP109" s="13">
        <f>'[1]Acquisition &amp; support costs'!BQ288</f>
        <v>0</v>
      </c>
      <c r="BQ109" s="13">
        <f>'[1]Acquisition &amp; support costs'!BR288</f>
        <v>0</v>
      </c>
      <c r="BR109" s="13">
        <f>'[1]Acquisition &amp; support costs'!BS288</f>
        <v>0</v>
      </c>
      <c r="BS109" s="13">
        <f>'[1]Acquisition &amp; support costs'!BT288</f>
        <v>0</v>
      </c>
      <c r="BT109" s="13">
        <f>'[1]Acquisition &amp; support costs'!BU288</f>
        <v>0</v>
      </c>
      <c r="BU109" s="13">
        <f>'[1]Acquisition &amp; support costs'!BV288</f>
        <v>0</v>
      </c>
      <c r="BV109" s="13">
        <f>'[1]Acquisition &amp; support costs'!BW288</f>
        <v>0</v>
      </c>
      <c r="BW109" s="13">
        <f>'[1]Acquisition &amp; support costs'!BX288</f>
        <v>0</v>
      </c>
      <c r="BX109" s="13">
        <f>'[1]Acquisition &amp; support costs'!BY288</f>
        <v>0</v>
      </c>
      <c r="BY109" s="13">
        <f>'[1]Acquisition &amp; support costs'!BZ288</f>
        <v>0</v>
      </c>
      <c r="BZ109" s="13">
        <f>'[1]Acquisition &amp; support costs'!CA288</f>
        <v>0</v>
      </c>
      <c r="CA109" s="13">
        <f>'[1]Acquisition &amp; support costs'!CB288</f>
        <v>0</v>
      </c>
      <c r="CB109" s="13">
        <f>'[1]Acquisition &amp; support costs'!CC288</f>
        <v>0</v>
      </c>
      <c r="CC109" s="13">
        <f>'[1]Acquisition &amp; support costs'!CD288</f>
        <v>0</v>
      </c>
      <c r="CD109" s="13">
        <f>'[1]Acquisition &amp; support costs'!CE288</f>
        <v>0</v>
      </c>
      <c r="CE109" s="13">
        <f>'[1]Acquisition &amp; support costs'!CF288</f>
        <v>0</v>
      </c>
      <c r="CF109" s="13">
        <f>'[1]Acquisition &amp; support costs'!CG288</f>
        <v>0</v>
      </c>
      <c r="CG109" s="13">
        <f>'[1]Acquisition &amp; support costs'!CH288</f>
        <v>0</v>
      </c>
      <c r="CH109" s="13">
        <f>'[1]Acquisition &amp; support costs'!CI288</f>
        <v>0</v>
      </c>
      <c r="CI109" s="13">
        <f>'[1]Acquisition &amp; support costs'!CJ288</f>
        <v>0</v>
      </c>
      <c r="CJ109" s="13">
        <f>'[1]Acquisition &amp; support costs'!CK288</f>
        <v>0</v>
      </c>
      <c r="CK109" s="13">
        <f>'[1]Acquisition &amp; support costs'!CL288</f>
        <v>0</v>
      </c>
      <c r="CL109" s="13">
        <f>'[1]Acquisition &amp; support costs'!CM288</f>
        <v>0</v>
      </c>
      <c r="CM109" s="13">
        <f>'[1]Acquisition &amp; support costs'!CN288</f>
        <v>0</v>
      </c>
      <c r="CN109" s="13">
        <f>'[1]Acquisition &amp; support costs'!CO288</f>
        <v>0</v>
      </c>
      <c r="CO109" s="13">
        <f>'[1]Acquisition &amp; support costs'!CP288</f>
        <v>0</v>
      </c>
      <c r="CP109" s="13">
        <f>'[1]Acquisition &amp; support costs'!CQ288</f>
        <v>0</v>
      </c>
      <c r="CQ109" s="13">
        <f>'[1]Acquisition &amp; support costs'!CR288</f>
        <v>0</v>
      </c>
      <c r="CR109" s="13">
        <f>'[1]Acquisition &amp; support costs'!CS288</f>
        <v>0</v>
      </c>
      <c r="CS109" s="13">
        <f>'[1]Acquisition &amp; support costs'!CT288</f>
        <v>0</v>
      </c>
      <c r="CT109">
        <f t="shared" si="43"/>
        <v>0</v>
      </c>
      <c r="CX109" s="13">
        <f t="shared" si="65"/>
        <v>0</v>
      </c>
      <c r="CY109" s="13">
        <f t="shared" si="65"/>
        <v>0</v>
      </c>
      <c r="CZ109" s="13">
        <f t="shared" si="65"/>
        <v>0</v>
      </c>
      <c r="DA109" s="13">
        <f t="shared" si="63"/>
        <v>0</v>
      </c>
      <c r="DB109" s="13">
        <f t="shared" si="63"/>
        <v>0</v>
      </c>
      <c r="DC109" s="13">
        <f t="shared" si="63"/>
        <v>0</v>
      </c>
      <c r="DD109" s="13">
        <f t="shared" si="63"/>
        <v>0</v>
      </c>
      <c r="DE109" s="13">
        <f t="shared" si="63"/>
        <v>0</v>
      </c>
      <c r="DF109" s="13">
        <f t="shared" si="63"/>
        <v>0</v>
      </c>
      <c r="DG109" s="13">
        <f t="shared" si="63"/>
        <v>0</v>
      </c>
      <c r="DH109" s="13">
        <f t="shared" si="63"/>
        <v>0</v>
      </c>
      <c r="DI109" s="13">
        <f t="shared" si="63"/>
        <v>0</v>
      </c>
      <c r="DJ109" s="13">
        <f t="shared" si="63"/>
        <v>0</v>
      </c>
      <c r="DK109" s="13">
        <f t="shared" si="63"/>
        <v>0</v>
      </c>
      <c r="DL109" s="13">
        <f t="shared" si="53"/>
        <v>0</v>
      </c>
      <c r="DM109" s="13">
        <f t="shared" si="53"/>
        <v>0</v>
      </c>
      <c r="DN109" s="13">
        <f t="shared" si="53"/>
        <v>0</v>
      </c>
      <c r="DO109" s="13">
        <f t="shared" si="53"/>
        <v>0</v>
      </c>
      <c r="DP109" s="13">
        <f t="shared" si="53"/>
        <v>0</v>
      </c>
      <c r="DQ109" s="13">
        <f t="shared" si="53"/>
        <v>0</v>
      </c>
      <c r="DR109" s="13">
        <f t="shared" si="53"/>
        <v>0</v>
      </c>
      <c r="DS109" s="13">
        <f t="shared" si="53"/>
        <v>0</v>
      </c>
      <c r="DT109" s="13">
        <f t="shared" si="53"/>
        <v>0</v>
      </c>
      <c r="DU109" s="13">
        <f t="shared" si="53"/>
        <v>0</v>
      </c>
      <c r="DV109" s="13">
        <f t="shared" si="53"/>
        <v>0</v>
      </c>
      <c r="DW109" s="13">
        <f t="shared" si="53"/>
        <v>0</v>
      </c>
      <c r="DX109" s="13">
        <f t="shared" si="53"/>
        <v>0</v>
      </c>
      <c r="DY109" s="13">
        <f t="shared" si="53"/>
        <v>0</v>
      </c>
      <c r="DZ109" s="13">
        <f t="shared" si="53"/>
        <v>0</v>
      </c>
      <c r="EA109" s="13">
        <f t="shared" si="53"/>
        <v>0</v>
      </c>
      <c r="EB109" s="13">
        <f t="shared" si="64"/>
        <v>0</v>
      </c>
      <c r="EC109" s="13">
        <f t="shared" si="64"/>
        <v>0</v>
      </c>
      <c r="ED109" s="13">
        <f t="shared" si="64"/>
        <v>0</v>
      </c>
      <c r="EE109" s="13">
        <f t="shared" si="64"/>
        <v>0</v>
      </c>
      <c r="EF109" s="13">
        <f t="shared" si="64"/>
        <v>0</v>
      </c>
      <c r="EG109" s="13">
        <f t="shared" si="64"/>
        <v>0</v>
      </c>
      <c r="EH109" s="13">
        <f t="shared" si="64"/>
        <v>0</v>
      </c>
      <c r="EI109" s="13">
        <f t="shared" si="64"/>
        <v>0</v>
      </c>
      <c r="EJ109" s="13">
        <f t="shared" si="64"/>
        <v>0</v>
      </c>
      <c r="EK109" s="13">
        <f t="shared" si="64"/>
        <v>0</v>
      </c>
      <c r="EL109" s="13">
        <f t="shared" si="64"/>
        <v>0</v>
      </c>
      <c r="EM109" s="13">
        <f t="shared" si="64"/>
        <v>0</v>
      </c>
      <c r="EN109" s="13">
        <f t="shared" si="66"/>
        <v>0</v>
      </c>
      <c r="EO109" s="13">
        <f t="shared" si="66"/>
        <v>0</v>
      </c>
      <c r="EP109" s="13">
        <f t="shared" si="66"/>
        <v>0</v>
      </c>
      <c r="EQ109" s="13">
        <f t="shared" si="66"/>
        <v>0</v>
      </c>
      <c r="ER109" s="13">
        <f t="shared" si="66"/>
        <v>0</v>
      </c>
      <c r="ES109" s="13">
        <f t="shared" si="62"/>
        <v>0</v>
      </c>
      <c r="ET109" s="13">
        <f t="shared" si="62"/>
        <v>0</v>
      </c>
      <c r="EU109" s="13">
        <f t="shared" si="62"/>
        <v>0</v>
      </c>
      <c r="EV109" s="13">
        <f t="shared" si="62"/>
        <v>0</v>
      </c>
      <c r="EW109" s="13">
        <f t="shared" si="62"/>
        <v>0</v>
      </c>
      <c r="EX109" s="13">
        <f t="shared" si="62"/>
        <v>0</v>
      </c>
      <c r="EY109" s="13">
        <f t="shared" si="62"/>
        <v>0</v>
      </c>
      <c r="EZ109" s="13">
        <f t="shared" si="61"/>
        <v>0</v>
      </c>
      <c r="FA109" s="13">
        <f t="shared" si="61"/>
        <v>0</v>
      </c>
      <c r="FB109" s="13">
        <f t="shared" si="61"/>
        <v>0</v>
      </c>
      <c r="FC109" s="13">
        <f t="shared" si="61"/>
        <v>0</v>
      </c>
      <c r="FD109" s="13">
        <f t="shared" si="60"/>
        <v>0</v>
      </c>
      <c r="FE109" s="13">
        <f t="shared" si="60"/>
        <v>0</v>
      </c>
      <c r="FF109" s="13">
        <f t="shared" si="59"/>
        <v>0</v>
      </c>
      <c r="FG109" s="13">
        <f t="shared" si="59"/>
        <v>0</v>
      </c>
      <c r="FH109" s="13">
        <f t="shared" si="59"/>
        <v>0</v>
      </c>
      <c r="FI109" s="13">
        <f t="shared" si="59"/>
        <v>0</v>
      </c>
      <c r="FJ109" s="13">
        <f t="shared" si="59"/>
        <v>0</v>
      </c>
      <c r="FK109" s="13">
        <f t="shared" si="59"/>
        <v>0</v>
      </c>
      <c r="FL109" s="13">
        <f t="shared" si="59"/>
        <v>0</v>
      </c>
      <c r="FM109" s="13">
        <f t="shared" si="59"/>
        <v>0</v>
      </c>
      <c r="FN109" s="13">
        <f t="shared" si="59"/>
        <v>0</v>
      </c>
      <c r="FO109" s="13">
        <f t="shared" si="54"/>
        <v>0</v>
      </c>
      <c r="FP109" s="13">
        <f t="shared" si="54"/>
        <v>0</v>
      </c>
      <c r="FQ109" s="13">
        <f t="shared" si="54"/>
        <v>0</v>
      </c>
      <c r="FR109" s="13">
        <f t="shared" si="54"/>
        <v>0</v>
      </c>
      <c r="FS109" s="13">
        <f t="shared" si="54"/>
        <v>0</v>
      </c>
      <c r="FT109" s="13">
        <f t="shared" si="54"/>
        <v>0</v>
      </c>
    </row>
    <row r="110" spans="1:176" ht="15" customHeight="1" x14ac:dyDescent="0.55000000000000004">
      <c r="A110" s="28" t="s">
        <v>181</v>
      </c>
      <c r="C110" s="13">
        <f t="shared" si="42"/>
        <v>0</v>
      </c>
      <c r="D110" s="13">
        <v>175</v>
      </c>
      <c r="E110" s="14">
        <f>[1]Parameters!$E$3</f>
        <v>0.17</v>
      </c>
      <c r="F110" s="13">
        <f t="shared" si="45"/>
        <v>204.75</v>
      </c>
      <c r="G110" s="13">
        <f t="shared" si="46"/>
        <v>0</v>
      </c>
      <c r="H110" s="15">
        <f>[1]Parameters!$N$2</f>
        <v>0.02</v>
      </c>
      <c r="I110" s="28" t="s">
        <v>116</v>
      </c>
      <c r="J110" s="28" t="s">
        <v>97</v>
      </c>
      <c r="K110" s="28" t="s">
        <v>80</v>
      </c>
      <c r="L110" t="s">
        <v>77</v>
      </c>
      <c r="M110" s="11"/>
      <c r="N110" s="11">
        <f t="shared" si="48"/>
        <v>42430</v>
      </c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>
        <f>'[1]Acquisition &amp; support costs'!AM370</f>
        <v>0</v>
      </c>
      <c r="AN110" s="22">
        <f>'[1]Acquisition &amp; support costs'!AN370</f>
        <v>0</v>
      </c>
      <c r="AO110" s="22">
        <f>'[1]Acquisition &amp; support costs'!AO370</f>
        <v>0</v>
      </c>
      <c r="AP110" s="22"/>
      <c r="AQ110" s="22"/>
      <c r="AR110" s="13">
        <f>'[1]Acquisition &amp; support costs'!AR370</f>
        <v>0</v>
      </c>
      <c r="AS110" s="13">
        <f>'[1]Acquisition &amp; support costs'!AS370</f>
        <v>0</v>
      </c>
      <c r="AT110" s="13">
        <f>'[1]Acquisition &amp; support costs'!AT370</f>
        <v>0</v>
      </c>
      <c r="AU110" s="13">
        <f>'[1]Acquisition &amp; support costs'!AU370</f>
        <v>0</v>
      </c>
      <c r="AV110" s="13">
        <f>'[1]Acquisition &amp; support costs'!AV370</f>
        <v>0</v>
      </c>
      <c r="AW110" s="13">
        <f>'[1]Acquisition &amp; support costs'!AW370</f>
        <v>0</v>
      </c>
      <c r="AX110" s="13">
        <f>'[1]Acquisition &amp; support costs'!AX370</f>
        <v>0</v>
      </c>
      <c r="AY110" s="13">
        <f>'[1]Acquisition &amp; support costs'!AY370</f>
        <v>0</v>
      </c>
      <c r="AZ110" s="13">
        <f>'[1]Acquisition &amp; support costs'!AZ370</f>
        <v>0</v>
      </c>
      <c r="BA110" s="13">
        <f>'[1]Acquisition &amp; support costs'!BA370</f>
        <v>0</v>
      </c>
      <c r="BB110" s="13">
        <f>'[1]Acquisition &amp; support costs'!BB370</f>
        <v>0</v>
      </c>
      <c r="BC110" s="13">
        <f>'[1]Acquisition &amp; support costs'!BC370</f>
        <v>0</v>
      </c>
      <c r="BD110" s="13">
        <f>'[1]Acquisition &amp; support costs'!BD370</f>
        <v>0</v>
      </c>
      <c r="BE110" s="13">
        <f>'[1]Acquisition &amp; support costs'!BE370</f>
        <v>0</v>
      </c>
      <c r="BF110" s="13">
        <f>'[1]Acquisition &amp; support costs'!BF370</f>
        <v>0</v>
      </c>
      <c r="BG110" s="13">
        <f>'[1]Acquisition &amp; support costs'!BG370</f>
        <v>0</v>
      </c>
      <c r="BH110" s="13">
        <f>'[1]Acquisition &amp; support costs'!BH370</f>
        <v>0</v>
      </c>
      <c r="BI110" s="13">
        <f>'[1]Acquisition &amp; support costs'!BI370</f>
        <v>0</v>
      </c>
      <c r="BJ110" s="13">
        <f>'[1]Acquisition &amp; support costs'!BJ370</f>
        <v>0</v>
      </c>
      <c r="BK110" s="13">
        <f>'[1]Acquisition &amp; support costs'!BK370</f>
        <v>0</v>
      </c>
      <c r="BL110" s="13">
        <f>'[1]Acquisition &amp; support costs'!BL370</f>
        <v>0</v>
      </c>
      <c r="BM110" s="13">
        <f>'[1]Acquisition &amp; support costs'!BM370</f>
        <v>0</v>
      </c>
      <c r="BN110" s="13">
        <f>'[1]Acquisition &amp; support costs'!BN370</f>
        <v>0</v>
      </c>
      <c r="BO110" s="13">
        <f>'[1]Acquisition &amp; support costs'!BO370</f>
        <v>0</v>
      </c>
      <c r="BP110" s="13">
        <f>'[1]Acquisition &amp; support costs'!BP370</f>
        <v>0</v>
      </c>
      <c r="BQ110" s="13">
        <f>'[1]Acquisition &amp; support costs'!BQ370</f>
        <v>0</v>
      </c>
      <c r="BR110" s="13">
        <f>'[1]Acquisition &amp; support costs'!BR370</f>
        <v>0</v>
      </c>
      <c r="BS110" s="13">
        <f>'[1]Acquisition &amp; support costs'!BS370</f>
        <v>0</v>
      </c>
      <c r="BT110" s="13">
        <f>'[1]Acquisition &amp; support costs'!BT370</f>
        <v>0</v>
      </c>
      <c r="BU110" s="13">
        <f>'[1]Acquisition &amp; support costs'!BU370</f>
        <v>0</v>
      </c>
      <c r="BV110" s="13">
        <f>'[1]Acquisition &amp; support costs'!BV370</f>
        <v>0</v>
      </c>
      <c r="BW110" s="13">
        <f>'[1]Acquisition &amp; support costs'!BW370</f>
        <v>0</v>
      </c>
      <c r="BX110" s="13">
        <f>'[1]Acquisition &amp; support costs'!BX370</f>
        <v>0</v>
      </c>
      <c r="BY110" s="13">
        <f>'[1]Acquisition &amp; support costs'!BY370</f>
        <v>0</v>
      </c>
      <c r="BZ110" s="13">
        <f>'[1]Acquisition &amp; support costs'!BZ370</f>
        <v>0</v>
      </c>
      <c r="CA110" s="13">
        <f>'[1]Acquisition &amp; support costs'!CA370</f>
        <v>0</v>
      </c>
      <c r="CB110" s="13">
        <f>'[1]Acquisition &amp; support costs'!CB370</f>
        <v>0</v>
      </c>
      <c r="CC110" s="13">
        <f>'[1]Acquisition &amp; support costs'!CC370</f>
        <v>0</v>
      </c>
      <c r="CD110" s="13">
        <f>'[1]Acquisition &amp; support costs'!CD370</f>
        <v>0</v>
      </c>
      <c r="CE110" s="13">
        <f>'[1]Acquisition &amp; support costs'!CE370</f>
        <v>0</v>
      </c>
      <c r="CF110" s="13">
        <f>'[1]Acquisition &amp; support costs'!CF370</f>
        <v>0</v>
      </c>
      <c r="CG110" s="13">
        <f>'[1]Acquisition &amp; support costs'!CG370</f>
        <v>0</v>
      </c>
      <c r="CH110" s="13">
        <f>'[1]Acquisition &amp; support costs'!CH370</f>
        <v>0</v>
      </c>
      <c r="CI110" s="13">
        <f>'[1]Acquisition &amp; support costs'!CI370</f>
        <v>0</v>
      </c>
      <c r="CJ110" s="13">
        <f>'[1]Acquisition &amp; support costs'!CJ370</f>
        <v>0</v>
      </c>
      <c r="CK110" s="13">
        <f>'[1]Acquisition &amp; support costs'!CK370</f>
        <v>0</v>
      </c>
      <c r="CL110" s="13">
        <f>'[1]Acquisition &amp; support costs'!CL370</f>
        <v>0</v>
      </c>
      <c r="CM110" s="13">
        <f>'[1]Acquisition &amp; support costs'!CM370</f>
        <v>0</v>
      </c>
      <c r="CN110" s="13">
        <f>'[1]Acquisition &amp; support costs'!CN370</f>
        <v>0</v>
      </c>
      <c r="CO110" s="13">
        <f>'[1]Acquisition &amp; support costs'!CO370</f>
        <v>0</v>
      </c>
      <c r="CP110" s="13">
        <f>'[1]Acquisition &amp; support costs'!CP370</f>
        <v>0</v>
      </c>
      <c r="CQ110" s="13">
        <f>'[1]Acquisition &amp; support costs'!CQ370</f>
        <v>0</v>
      </c>
      <c r="CR110" s="13">
        <f>'[1]Acquisition &amp; support costs'!CR370</f>
        <v>0</v>
      </c>
      <c r="CS110" s="13">
        <f>'[1]Acquisition &amp; support costs'!CS370</f>
        <v>0</v>
      </c>
      <c r="CT110">
        <f t="shared" si="43"/>
        <v>0</v>
      </c>
      <c r="CX110" s="13">
        <f t="shared" si="65"/>
        <v>0</v>
      </c>
      <c r="CY110" s="13">
        <f t="shared" si="65"/>
        <v>0</v>
      </c>
      <c r="CZ110" s="13">
        <f t="shared" si="65"/>
        <v>0</v>
      </c>
      <c r="DA110" s="13">
        <f t="shared" si="63"/>
        <v>0</v>
      </c>
      <c r="DB110" s="13">
        <f t="shared" si="63"/>
        <v>0</v>
      </c>
      <c r="DC110" s="13">
        <f t="shared" si="63"/>
        <v>0</v>
      </c>
      <c r="DD110" s="13">
        <f t="shared" si="63"/>
        <v>0</v>
      </c>
      <c r="DE110" s="13">
        <f t="shared" si="63"/>
        <v>0</v>
      </c>
      <c r="DF110" s="13">
        <f t="shared" si="63"/>
        <v>0</v>
      </c>
      <c r="DG110" s="13">
        <f t="shared" si="63"/>
        <v>0</v>
      </c>
      <c r="DH110" s="13">
        <f t="shared" si="63"/>
        <v>0</v>
      </c>
      <c r="DI110" s="13">
        <f t="shared" si="63"/>
        <v>0</v>
      </c>
      <c r="DJ110" s="13">
        <f t="shared" si="63"/>
        <v>0</v>
      </c>
      <c r="DK110" s="13">
        <f t="shared" si="63"/>
        <v>0</v>
      </c>
      <c r="DL110" s="13">
        <f t="shared" si="53"/>
        <v>0</v>
      </c>
      <c r="DM110" s="13">
        <f t="shared" si="53"/>
        <v>0</v>
      </c>
      <c r="DN110" s="13">
        <f t="shared" si="53"/>
        <v>0</v>
      </c>
      <c r="DO110" s="13">
        <f t="shared" si="53"/>
        <v>0</v>
      </c>
      <c r="DP110" s="13">
        <f t="shared" si="53"/>
        <v>0</v>
      </c>
      <c r="DQ110" s="13">
        <f t="shared" si="53"/>
        <v>0</v>
      </c>
      <c r="DR110" s="13">
        <f t="shared" si="53"/>
        <v>0</v>
      </c>
      <c r="DS110" s="13">
        <f t="shared" si="53"/>
        <v>0</v>
      </c>
      <c r="DT110" s="13">
        <f t="shared" si="53"/>
        <v>0</v>
      </c>
      <c r="DU110" s="13">
        <f t="shared" si="53"/>
        <v>0</v>
      </c>
      <c r="DV110" s="13">
        <f t="shared" si="53"/>
        <v>0</v>
      </c>
      <c r="DW110" s="13">
        <f t="shared" si="53"/>
        <v>0</v>
      </c>
      <c r="DX110" s="13">
        <f t="shared" si="53"/>
        <v>0</v>
      </c>
      <c r="DY110" s="13">
        <f t="shared" si="53"/>
        <v>0</v>
      </c>
      <c r="DZ110" s="13">
        <f t="shared" si="53"/>
        <v>0</v>
      </c>
      <c r="EA110" s="13">
        <f t="shared" si="53"/>
        <v>0</v>
      </c>
      <c r="EB110" s="13">
        <f t="shared" si="64"/>
        <v>0</v>
      </c>
      <c r="EC110" s="13">
        <f t="shared" si="64"/>
        <v>0</v>
      </c>
      <c r="ED110" s="13">
        <f t="shared" si="64"/>
        <v>0</v>
      </c>
      <c r="EE110" s="13">
        <f t="shared" si="64"/>
        <v>0</v>
      </c>
      <c r="EF110" s="13">
        <f t="shared" si="64"/>
        <v>0</v>
      </c>
      <c r="EG110" s="13">
        <f t="shared" si="64"/>
        <v>0</v>
      </c>
      <c r="EH110" s="13">
        <f t="shared" si="64"/>
        <v>0</v>
      </c>
      <c r="EI110" s="13">
        <f t="shared" si="64"/>
        <v>0</v>
      </c>
      <c r="EJ110" s="13">
        <f t="shared" si="64"/>
        <v>0</v>
      </c>
      <c r="EK110" s="13">
        <f t="shared" si="64"/>
        <v>0</v>
      </c>
      <c r="EL110" s="13">
        <f t="shared" si="64"/>
        <v>0</v>
      </c>
      <c r="EM110" s="13">
        <f t="shared" si="64"/>
        <v>0</v>
      </c>
      <c r="EN110" s="13">
        <f t="shared" si="66"/>
        <v>0</v>
      </c>
      <c r="EO110" s="13">
        <f t="shared" si="66"/>
        <v>0</v>
      </c>
      <c r="EP110" s="13">
        <f t="shared" si="66"/>
        <v>0</v>
      </c>
      <c r="EQ110" s="13">
        <f t="shared" si="66"/>
        <v>0</v>
      </c>
      <c r="ER110" s="13">
        <f t="shared" si="66"/>
        <v>0</v>
      </c>
      <c r="ES110" s="13">
        <f t="shared" si="62"/>
        <v>0</v>
      </c>
      <c r="ET110" s="13">
        <f t="shared" si="62"/>
        <v>0</v>
      </c>
      <c r="EU110" s="13">
        <f t="shared" si="62"/>
        <v>0</v>
      </c>
      <c r="EV110" s="13">
        <f t="shared" si="62"/>
        <v>0</v>
      </c>
      <c r="EW110" s="13">
        <f t="shared" si="62"/>
        <v>0</v>
      </c>
      <c r="EX110" s="13">
        <f t="shared" si="62"/>
        <v>0</v>
      </c>
      <c r="EY110" s="13">
        <f t="shared" si="62"/>
        <v>0</v>
      </c>
      <c r="EZ110" s="13">
        <f t="shared" si="61"/>
        <v>0</v>
      </c>
      <c r="FA110" s="13">
        <f t="shared" si="61"/>
        <v>0</v>
      </c>
      <c r="FB110" s="13">
        <f t="shared" si="61"/>
        <v>0</v>
      </c>
      <c r="FC110" s="13">
        <f t="shared" si="61"/>
        <v>0</v>
      </c>
      <c r="FD110" s="13">
        <f t="shared" si="60"/>
        <v>0</v>
      </c>
      <c r="FE110" s="13">
        <f t="shared" si="60"/>
        <v>0</v>
      </c>
      <c r="FF110" s="13">
        <f t="shared" si="59"/>
        <v>0</v>
      </c>
      <c r="FG110" s="13">
        <f t="shared" si="59"/>
        <v>0</v>
      </c>
      <c r="FH110" s="13">
        <f t="shared" si="59"/>
        <v>0</v>
      </c>
      <c r="FI110" s="13">
        <f t="shared" si="59"/>
        <v>0</v>
      </c>
      <c r="FJ110" s="13">
        <f t="shared" si="59"/>
        <v>0</v>
      </c>
      <c r="FK110" s="13">
        <f t="shared" si="59"/>
        <v>0</v>
      </c>
      <c r="FL110" s="13">
        <f t="shared" si="59"/>
        <v>0</v>
      </c>
      <c r="FM110" s="13">
        <f t="shared" si="59"/>
        <v>0</v>
      </c>
      <c r="FN110" s="13">
        <f t="shared" si="59"/>
        <v>0</v>
      </c>
      <c r="FO110" s="13">
        <f t="shared" si="54"/>
        <v>0</v>
      </c>
      <c r="FP110" s="13">
        <f t="shared" si="54"/>
        <v>0</v>
      </c>
      <c r="FQ110" s="13">
        <f t="shared" si="54"/>
        <v>0</v>
      </c>
      <c r="FR110" s="13">
        <f t="shared" si="54"/>
        <v>0</v>
      </c>
      <c r="FS110" s="13">
        <f t="shared" si="54"/>
        <v>0</v>
      </c>
      <c r="FT110" s="13">
        <f t="shared" si="54"/>
        <v>0</v>
      </c>
    </row>
    <row r="111" spans="1:176" ht="15" customHeight="1" x14ac:dyDescent="0.55000000000000004">
      <c r="A111" s="29" t="s">
        <v>182</v>
      </c>
      <c r="B111" t="s">
        <v>69</v>
      </c>
      <c r="C111" s="13">
        <f>MAX(X111:CH111)</f>
        <v>1</v>
      </c>
      <c r="D111" s="13">
        <v>600</v>
      </c>
      <c r="E111" s="14">
        <v>0.1</v>
      </c>
      <c r="F111" s="13">
        <f t="shared" si="45"/>
        <v>660</v>
      </c>
      <c r="G111" s="13">
        <f t="shared" si="46"/>
        <v>660</v>
      </c>
      <c r="H111" s="15">
        <f>[1]Parameters!$N$2*F111</f>
        <v>13.200000000000001</v>
      </c>
      <c r="I111" s="29" t="s">
        <v>70</v>
      </c>
      <c r="J111" s="29" t="s">
        <v>71</v>
      </c>
      <c r="K111" s="29" t="s">
        <v>80</v>
      </c>
      <c r="L111" t="s">
        <v>85</v>
      </c>
      <c r="M111" s="11">
        <v>42248</v>
      </c>
      <c r="N111" s="11">
        <f t="shared" si="48"/>
        <v>42430</v>
      </c>
      <c r="O111" t="s">
        <v>183</v>
      </c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>
        <f>CEILING(SUMIF($J$2:$J$110,"ML/LGC",AM$2:AM$110)/'[1]Main parameters'!$B$87,1)</f>
        <v>0</v>
      </c>
      <c r="AN111" s="13">
        <f>CEILING(SUMIF($J$2:$J$110,"ML/LGC",AN$2:AN$110)/'[1]Main parameters'!$B$87,1)</f>
        <v>0</v>
      </c>
      <c r="AO111" s="22">
        <v>0</v>
      </c>
      <c r="AP111" s="22">
        <f>CEILING(SUMIF($J$2:$J$110,"ML/LGC",AP$2:AP$110)/'[1]Main parameters'!$B$87,1)</f>
        <v>1</v>
      </c>
      <c r="AQ111" s="22">
        <f>CEILING(SUMIF($J$2:$J$110,"ML/LGC",AQ$2:AQ$110)/'[1]Main parameters'!$B$87,1)</f>
        <v>1</v>
      </c>
      <c r="AR111" s="13">
        <f>CEILING(SUMIF($J$2:$J$110,"ML/LGC",AR$2:AR$110)/'[1]Main parameters'!$B$87,1)</f>
        <v>1</v>
      </c>
      <c r="AS111" s="13">
        <f>CEILING(SUMIF($J$2:$J$110,"ML/LGC",AS$2:AS$110)/'[1]Main parameters'!$B$87,1)</f>
        <v>1</v>
      </c>
      <c r="AT111" s="13">
        <f>CEILING(SUMIF($J$2:$J$110,"ML/LGC",AT$2:AT$110)/'[1]Main parameters'!$B$87,1)</f>
        <v>1</v>
      </c>
      <c r="AU111" s="13">
        <f>CEILING(SUMIF($J$2:$J$110,"ML/LGC",AU$2:AU$110)/'[1]Main parameters'!$B$87,1)</f>
        <v>1</v>
      </c>
      <c r="AV111" s="13">
        <f>CEILING(SUMIF($J$2:$J$110,"ML/LGC",AV$2:AV$110)/'[1]Main parameters'!$B$87,1)</f>
        <v>1</v>
      </c>
      <c r="AW111" s="13">
        <f>CEILING(SUMIF($J$2:$J$110,"ML/LGC",AW$2:AW$110)/'[1]Main parameters'!$B$87,1)</f>
        <v>1</v>
      </c>
      <c r="AX111" s="13">
        <f>CEILING(SUMIF($J$2:$J$110,"ML/LGC",AX$2:AX$110)/'[1]Main parameters'!$B$87,1)</f>
        <v>1</v>
      </c>
      <c r="AY111" s="13">
        <f>CEILING(SUMIF($J$2:$J$110,"ML/LGC",AY$2:AY$110)/'[1]Main parameters'!$B$87,1)</f>
        <v>1</v>
      </c>
      <c r="AZ111" s="13">
        <f>CEILING(SUMIF($J$2:$J$110,"ML/LGC",AZ$2:AZ$110)/'[1]Main parameters'!$B$87,1)</f>
        <v>1</v>
      </c>
      <c r="BA111" s="13">
        <f>CEILING(SUMIF($J$2:$J$110,"ML/LGC",BA$2:BA$110)/'[1]Main parameters'!$B$87,1)</f>
        <v>1</v>
      </c>
      <c r="BB111" s="13">
        <f>CEILING(SUMIF($J$2:$J$110,"ML/LGC",BB$2:BB$110)/'[1]Main parameters'!$B$87,1)</f>
        <v>1</v>
      </c>
      <c r="BC111" s="13">
        <f>CEILING(SUMIF($J$2:$J$110,"ML/LGC",BC$2:BC$110)/'[1]Main parameters'!$B$87,1)</f>
        <v>1</v>
      </c>
      <c r="BD111" s="13">
        <f>CEILING(SUMIF($J$2:$J$110,"ML/LGC",BD$2:BD$110)/'[1]Main parameters'!$B$87,1)</f>
        <v>1</v>
      </c>
      <c r="BE111" s="13">
        <f>CEILING(SUMIF($J$2:$J$110,"ML/LGC",BE$2:BE$110)/'[1]Main parameters'!$B$87,1)</f>
        <v>1</v>
      </c>
      <c r="BF111" s="13">
        <f>CEILING(SUMIF($J$2:$J$110,"ML/LGC",BF$2:BF$110)/'[1]Main parameters'!$B$87,1)</f>
        <v>1</v>
      </c>
      <c r="BG111" s="13">
        <f>CEILING(SUMIF($J$2:$J$110,"ML/LGC",BG$2:BG$110)/'[1]Main parameters'!$B$87,1)</f>
        <v>1</v>
      </c>
      <c r="BH111" s="13">
        <f>CEILING(SUMIF($J$2:$J$110,"ML/LGC",BH$2:BH$110)/'[1]Main parameters'!$B$87,1)</f>
        <v>1</v>
      </c>
      <c r="BI111" s="13">
        <f>CEILING(SUMIF($J$2:$J$110,"ML/LGC",BI$2:BI$110)/'[1]Main parameters'!$B$87,1)</f>
        <v>1</v>
      </c>
      <c r="BJ111" s="13">
        <f>CEILING(SUMIF($J$2:$J$110,"ML/LGC",BJ$2:BJ$110)/'[1]Main parameters'!$B$87,1)</f>
        <v>1</v>
      </c>
      <c r="BK111" s="13">
        <f>CEILING(SUMIF($J$2:$J$110,"ML/LGC",BK$2:BK$110)/'[1]Main parameters'!$B$87,1)</f>
        <v>1</v>
      </c>
      <c r="BL111" s="13">
        <f>CEILING(SUMIF($J$2:$J$110,"ML/LGC",BL$2:BL$110)/'[1]Main parameters'!$B$87,1)</f>
        <v>1</v>
      </c>
      <c r="BM111" s="13">
        <f>CEILING(SUMIF($J$2:$J$110,"ML/LGC",BM$2:BM$110)/'[1]Main parameters'!$B$87,1)</f>
        <v>1</v>
      </c>
      <c r="BN111" s="13">
        <f>CEILING(SUMIF($J$2:$J$110,"ML/LGC",BN$2:BN$110)/'[1]Main parameters'!$B$87,1)</f>
        <v>1</v>
      </c>
      <c r="BO111" s="13">
        <f>CEILING(SUMIF($J$2:$J$110,"ML/LGC",BO$2:BO$110)/'[1]Main parameters'!$B$87,1)</f>
        <v>1</v>
      </c>
      <c r="BP111" s="13">
        <f>CEILING(SUMIF($J$2:$J$110,"ML/LGC",BP$2:BP$110)/'[1]Main parameters'!$B$87,1)</f>
        <v>1</v>
      </c>
      <c r="BQ111" s="13">
        <f>CEILING(SUMIF($J$2:$J$110,"ML/LGC",BQ$2:BQ$110)/'[1]Main parameters'!$B$87,1)</f>
        <v>1</v>
      </c>
      <c r="BR111" s="13">
        <f>CEILING(SUMIF($J$2:$J$110,"ML/LGC",BR$2:BR$110)/'[1]Main parameters'!$B$87,1)</f>
        <v>1</v>
      </c>
      <c r="BS111" s="13">
        <f>CEILING(SUMIF($J$2:$J$110,"ML/LGC",BS$2:BS$110)/'[1]Main parameters'!$B$87,1)</f>
        <v>1</v>
      </c>
      <c r="BT111" s="13">
        <f>CEILING(SUMIF($J$2:$J$110,"ML/LGC",BT$2:BT$110)/'[1]Main parameters'!$B$87,1)</f>
        <v>1</v>
      </c>
      <c r="BU111" s="13">
        <f>CEILING(SUMIF($J$2:$J$110,"ML/LGC",BU$2:BU$110)/'[1]Main parameters'!$B$87,1)</f>
        <v>1</v>
      </c>
      <c r="BV111" s="13">
        <f>CEILING(SUMIF($J$2:$J$110,"ML/LGC",BV$2:BV$110)/'[1]Main parameters'!$B$87,1)</f>
        <v>1</v>
      </c>
      <c r="BW111" s="13">
        <f>CEILING(SUMIF($J$2:$J$110,"ML/LGC",BW$2:BW$110)/'[1]Main parameters'!$B$87,1)</f>
        <v>1</v>
      </c>
      <c r="BX111" s="13">
        <f>CEILING(SUMIF($J$2:$J$110,"ML/LGC",BX$2:BX$110)/'[1]Main parameters'!$B$87,1)</f>
        <v>1</v>
      </c>
      <c r="BY111" s="13">
        <f>CEILING(SUMIF($J$2:$J$110,"ML/LGC",BY$2:BY$110)/'[1]Main parameters'!$B$87,1)</f>
        <v>1</v>
      </c>
      <c r="BZ111" s="13">
        <f>CEILING(SUMIF($J$2:$J$110,"ML/LGC",BZ$2:BZ$110)/'[1]Main parameters'!$B$87,1)</f>
        <v>1</v>
      </c>
      <c r="CA111" s="13">
        <f>CEILING(SUMIF($J$2:$J$110,"ML/LGC",CA$2:CA$110)/'[1]Main parameters'!$B$87,1)</f>
        <v>1</v>
      </c>
      <c r="CB111" s="13">
        <f>CEILING(SUMIF($J$2:$J$110,"ML/LGC",CB$2:CB$110)/'[1]Main parameters'!$B$87,1)</f>
        <v>1</v>
      </c>
      <c r="CC111" s="13">
        <f>CEILING(SUMIF($J$2:$J$110,"ML/LGC",CC$2:CC$110)/'[1]Main parameters'!$B$87,1)</f>
        <v>1</v>
      </c>
      <c r="CD111" s="13">
        <f>CEILING(SUMIF($J$2:$J$110,"ML/LGC",CD$2:CD$110)/'[1]Main parameters'!$B$87,1)</f>
        <v>1</v>
      </c>
      <c r="CE111" s="13">
        <f>CEILING(SUMIF($J$2:$J$110,"ML/LGC",CE$2:CE$110)/'[1]Main parameters'!$B$87,1)</f>
        <v>1</v>
      </c>
      <c r="CF111" s="13">
        <f>CEILING(SUMIF($J$2:$J$110,"ML/LGC",CF$2:CF$110)/'[1]Main parameters'!$B$87,1)</f>
        <v>1</v>
      </c>
      <c r="CG111" s="13">
        <f>CEILING(SUMIF($J$2:$J$110,"ML/LGC",CG$2:CG$110)/'[1]Main parameters'!$B$87,1)</f>
        <v>1</v>
      </c>
      <c r="CH111" s="13">
        <f>CEILING(SUMIF($J$2:$J$110,"ML/LGC",CH$2:CH$110)/'[1]Main parameters'!$B$87,1)</f>
        <v>1</v>
      </c>
      <c r="CI111" s="13">
        <f>CEILING(SUMIF($J$2:$J$110,"ML/LGC",CI$2:CI$110)/'[1]Main parameters'!$B$87,1)</f>
        <v>1</v>
      </c>
      <c r="CJ111" s="13">
        <f>CEILING(SUMIF($J$2:$J$110,"ML/LGC",CJ$2:CJ$110)/'[1]Main parameters'!$B$87,1)</f>
        <v>1</v>
      </c>
      <c r="CK111" s="13">
        <f>CEILING(SUMIF($J$2:$J$110,"ML/LGC",CK$2:CK$110)/'[1]Main parameters'!$B$87,1)</f>
        <v>1</v>
      </c>
      <c r="CL111" s="13">
        <f>CEILING(SUMIF($J$2:$J$110,"ML/LGC",CL$2:CL$110)/'[1]Main parameters'!$B$87,1)</f>
        <v>1</v>
      </c>
      <c r="CM111" s="13">
        <f>CEILING(SUMIF($J$2:$J$110,"ML/LGC",CM$2:CM$110)/'[1]Main parameters'!$B$87,1)</f>
        <v>1</v>
      </c>
      <c r="CN111" s="13">
        <f>CEILING(SUMIF($J$2:$J$110,"ML/LGC",CN$2:CN$110)/'[1]Main parameters'!$B$87,1)</f>
        <v>1</v>
      </c>
      <c r="CO111" s="13">
        <f>CEILING(SUMIF($J$2:$J$110,"ML/LGC",CO$2:CO$110)/'[1]Main parameters'!$B$87,1)</f>
        <v>1</v>
      </c>
      <c r="CP111" s="13">
        <f>CEILING(SUMIF($J$2:$J$110,"ML/LGC",CP$2:CP$110)/'[1]Main parameters'!$B$87,1)</f>
        <v>1</v>
      </c>
      <c r="CQ111" s="13">
        <f>CEILING(SUMIF($J$2:$J$110,"ML/LGC",CQ$2:CQ$110)/'[1]Main parameters'!$B$87,1)</f>
        <v>1</v>
      </c>
      <c r="CR111" s="13">
        <f>CEILING(SUMIF($J$2:$J$110,"ML/LGC",CR$2:CR$110)/'[1]Main parameters'!$B$87,1)</f>
        <v>1</v>
      </c>
      <c r="CS111" s="13">
        <f>CEILING(SUMIF($J$2:$J$110,"ML/LGC",CS$2:CS$110)/'[1]Main parameters'!$B$87,1)</f>
        <v>1</v>
      </c>
      <c r="CT111" s="13">
        <f>CEILING(SUMIF($J$2:$J$110,"ML/LGC",CT$2:CT$110)/'[1]Main parameters'!$B$87,1)</f>
        <v>1</v>
      </c>
      <c r="CX111" s="13">
        <f t="shared" si="65"/>
        <v>0</v>
      </c>
      <c r="CY111" s="13">
        <f t="shared" si="65"/>
        <v>0</v>
      </c>
      <c r="CZ111" s="13">
        <f t="shared" si="65"/>
        <v>0</v>
      </c>
      <c r="DA111" s="13">
        <f t="shared" si="63"/>
        <v>0</v>
      </c>
      <c r="DB111" s="13">
        <f t="shared" si="63"/>
        <v>0</v>
      </c>
      <c r="DC111" s="13">
        <f t="shared" si="63"/>
        <v>0</v>
      </c>
      <c r="DD111" s="13">
        <f t="shared" si="63"/>
        <v>0</v>
      </c>
      <c r="DE111" s="13">
        <f t="shared" si="63"/>
        <v>0</v>
      </c>
      <c r="DF111" s="13">
        <f t="shared" si="63"/>
        <v>0</v>
      </c>
      <c r="DG111" s="13">
        <f t="shared" si="63"/>
        <v>0</v>
      </c>
      <c r="DH111" s="13">
        <f t="shared" si="63"/>
        <v>0</v>
      </c>
      <c r="DI111" s="13">
        <f t="shared" si="63"/>
        <v>0</v>
      </c>
      <c r="DJ111" s="13">
        <f t="shared" si="63"/>
        <v>0</v>
      </c>
      <c r="DK111" s="13">
        <f t="shared" si="63"/>
        <v>0</v>
      </c>
      <c r="DL111" s="13">
        <f t="shared" si="53"/>
        <v>0</v>
      </c>
      <c r="DM111" s="13">
        <f t="shared" si="53"/>
        <v>0</v>
      </c>
      <c r="DN111" s="13">
        <f t="shared" si="53"/>
        <v>0</v>
      </c>
      <c r="DO111" s="13">
        <f t="shared" si="53"/>
        <v>0</v>
      </c>
      <c r="DP111" s="13">
        <f t="shared" si="53"/>
        <v>673.2</v>
      </c>
      <c r="DQ111" s="13">
        <f t="shared" si="53"/>
        <v>673.2</v>
      </c>
      <c r="DR111" s="13">
        <f t="shared" si="53"/>
        <v>673.2</v>
      </c>
      <c r="DS111" s="13">
        <f t="shared" si="53"/>
        <v>673.2</v>
      </c>
      <c r="DT111" s="13">
        <f t="shared" si="53"/>
        <v>673.2</v>
      </c>
      <c r="DU111" s="13">
        <f t="shared" si="53"/>
        <v>673.2</v>
      </c>
      <c r="DV111" s="13">
        <f t="shared" si="53"/>
        <v>673.2</v>
      </c>
      <c r="DW111" s="13">
        <f t="shared" si="53"/>
        <v>673.2</v>
      </c>
      <c r="DX111" s="13">
        <f t="shared" si="53"/>
        <v>673.2</v>
      </c>
      <c r="DY111" s="13">
        <f t="shared" si="53"/>
        <v>673.2</v>
      </c>
      <c r="DZ111" s="13">
        <f t="shared" si="53"/>
        <v>673.2</v>
      </c>
      <c r="EA111" s="13">
        <f t="shared" si="53"/>
        <v>673.2</v>
      </c>
      <c r="EB111" s="13">
        <f t="shared" si="64"/>
        <v>673.2</v>
      </c>
      <c r="EC111" s="13">
        <f t="shared" si="64"/>
        <v>673.2</v>
      </c>
      <c r="ED111" s="13">
        <f t="shared" si="64"/>
        <v>673.2</v>
      </c>
      <c r="EE111" s="13">
        <f t="shared" si="64"/>
        <v>673.2</v>
      </c>
      <c r="EF111" s="13">
        <f t="shared" si="64"/>
        <v>673.2</v>
      </c>
      <c r="EG111" s="13">
        <f t="shared" si="64"/>
        <v>673.2</v>
      </c>
      <c r="EH111" s="13">
        <f t="shared" si="64"/>
        <v>673.2</v>
      </c>
      <c r="EI111" s="13">
        <f t="shared" si="64"/>
        <v>673.2</v>
      </c>
      <c r="EJ111" s="13">
        <f t="shared" si="64"/>
        <v>673.2</v>
      </c>
      <c r="EK111" s="13">
        <f t="shared" si="64"/>
        <v>673.2</v>
      </c>
      <c r="EL111" s="13">
        <f t="shared" si="64"/>
        <v>673.2</v>
      </c>
      <c r="EM111" s="13">
        <f t="shared" si="64"/>
        <v>673.2</v>
      </c>
      <c r="EN111" s="13">
        <f t="shared" si="66"/>
        <v>673.2</v>
      </c>
      <c r="EO111" s="13">
        <f t="shared" si="66"/>
        <v>673.2</v>
      </c>
      <c r="EP111" s="13">
        <f t="shared" si="66"/>
        <v>673.2</v>
      </c>
      <c r="EQ111" s="13">
        <f t="shared" si="66"/>
        <v>673.2</v>
      </c>
      <c r="ER111" s="13">
        <f t="shared" si="66"/>
        <v>673.2</v>
      </c>
      <c r="ES111" s="13">
        <f t="shared" si="62"/>
        <v>673.2</v>
      </c>
      <c r="ET111" s="13">
        <f t="shared" si="62"/>
        <v>673.2</v>
      </c>
      <c r="EU111" s="13">
        <f t="shared" si="62"/>
        <v>673.2</v>
      </c>
      <c r="EV111" s="13">
        <f t="shared" si="62"/>
        <v>673.2</v>
      </c>
      <c r="EW111" s="13">
        <f t="shared" si="62"/>
        <v>673.2</v>
      </c>
      <c r="EX111" s="13">
        <f t="shared" si="62"/>
        <v>673.2</v>
      </c>
      <c r="EY111" s="13">
        <f t="shared" si="62"/>
        <v>673.2</v>
      </c>
      <c r="EZ111" s="13">
        <f t="shared" si="61"/>
        <v>673.2</v>
      </c>
      <c r="FA111" s="13">
        <f t="shared" si="61"/>
        <v>673.2</v>
      </c>
      <c r="FB111" s="13">
        <f t="shared" si="61"/>
        <v>673.2</v>
      </c>
      <c r="FC111" s="13">
        <f t="shared" si="61"/>
        <v>673.2</v>
      </c>
      <c r="FD111" s="13">
        <f t="shared" si="60"/>
        <v>673.2</v>
      </c>
      <c r="FE111" s="13">
        <f t="shared" si="60"/>
        <v>673.2</v>
      </c>
      <c r="FF111" s="13">
        <f t="shared" si="59"/>
        <v>673.2</v>
      </c>
      <c r="FG111" s="13">
        <f t="shared" si="59"/>
        <v>673.2</v>
      </c>
      <c r="FH111" s="13">
        <f t="shared" si="59"/>
        <v>673.2</v>
      </c>
      <c r="FI111" s="13">
        <f t="shared" si="59"/>
        <v>673.2</v>
      </c>
      <c r="FJ111" s="13">
        <f t="shared" si="59"/>
        <v>673.2</v>
      </c>
      <c r="FK111" s="13">
        <f t="shared" si="59"/>
        <v>673.2</v>
      </c>
      <c r="FL111" s="13">
        <f t="shared" si="59"/>
        <v>673.2</v>
      </c>
      <c r="FM111" s="13">
        <f t="shared" si="59"/>
        <v>673.2</v>
      </c>
      <c r="FN111" s="13">
        <f t="shared" si="59"/>
        <v>673.2</v>
      </c>
      <c r="FO111" s="13">
        <f t="shared" si="54"/>
        <v>673.2</v>
      </c>
      <c r="FP111" s="13">
        <f t="shared" si="54"/>
        <v>673.2</v>
      </c>
      <c r="FQ111" s="13">
        <f t="shared" si="54"/>
        <v>673.2</v>
      </c>
      <c r="FR111" s="13">
        <f t="shared" si="54"/>
        <v>673.2</v>
      </c>
      <c r="FS111" s="13">
        <f t="shared" si="54"/>
        <v>673.2</v>
      </c>
      <c r="FT111" s="13">
        <f t="shared" si="54"/>
        <v>673.2</v>
      </c>
    </row>
    <row r="112" spans="1:176" ht="15" customHeight="1" x14ac:dyDescent="0.55000000000000004">
      <c r="A112" s="29" t="s">
        <v>184</v>
      </c>
      <c r="B112" t="s">
        <v>69</v>
      </c>
      <c r="C112" s="13">
        <f>MAX(X112:CH112)</f>
        <v>5</v>
      </c>
      <c r="D112" s="13">
        <v>600</v>
      </c>
      <c r="E112" s="14">
        <v>0.1</v>
      </c>
      <c r="F112" s="13">
        <f t="shared" si="45"/>
        <v>660</v>
      </c>
      <c r="G112" s="13">
        <f t="shared" si="46"/>
        <v>3300</v>
      </c>
      <c r="H112" s="15">
        <f>[1]Parameters!$N$2*F112</f>
        <v>13.200000000000001</v>
      </c>
      <c r="I112" s="29" t="s">
        <v>70</v>
      </c>
      <c r="J112" s="29" t="s">
        <v>97</v>
      </c>
      <c r="K112" s="29" t="s">
        <v>80</v>
      </c>
      <c r="L112" t="s">
        <v>85</v>
      </c>
      <c r="M112" s="11">
        <v>42339</v>
      </c>
      <c r="N112" s="11">
        <f t="shared" si="48"/>
        <v>42430</v>
      </c>
      <c r="O112" t="s">
        <v>183</v>
      </c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22"/>
      <c r="AO112" s="22">
        <f>CEILING(SUMIF($J$2:$J$110,"CC",AO$2:AO$110)/'[1]Main parameters'!$B$87,1)</f>
        <v>0</v>
      </c>
      <c r="AP112" s="22"/>
      <c r="AQ112" s="22"/>
      <c r="AR112" s="13">
        <f>CEILING(SUMIF($J$2:$J$110,"CC",AR$2:AR$110)/'[1]Main parameters'!$B$87,1)</f>
        <v>1</v>
      </c>
      <c r="AS112" s="13">
        <f>CEILING(SUMIF($J$2:$J$110,"CC",AS$2:AS$110)/'[1]Main parameters'!$B$87,1)</f>
        <v>1</v>
      </c>
      <c r="AT112" s="13">
        <f>CEILING(SUMIF($J$2:$J$110,"CC",AT$2:AT$110)/'[1]Main parameters'!$B$87,1)</f>
        <v>1</v>
      </c>
      <c r="AU112" s="13">
        <f>CEILING(SUMIF($J$2:$J$110,"CC",AU$2:AU$110)/'[1]Main parameters'!$B$87,1)</f>
        <v>1</v>
      </c>
      <c r="AV112" s="13">
        <f>CEILING(SUMIF($J$2:$J$110,"CC",AV$2:AV$110)/'[1]Main parameters'!$B$87,1)</f>
        <v>1</v>
      </c>
      <c r="AW112" s="13">
        <f>CEILING(SUMIF($J$2:$J$110,"CC",AW$2:AW$110)/'[1]Main parameters'!$B$87,1)</f>
        <v>1</v>
      </c>
      <c r="AX112" s="13">
        <f>CEILING(SUMIF($J$2:$J$110,"CC",AX$2:AX$110)/'[1]Main parameters'!$B$87,1)</f>
        <v>1</v>
      </c>
      <c r="AY112" s="13">
        <f>CEILING(SUMIF($J$2:$J$110,"CC",AY$2:AY$110)/'[1]Main parameters'!$B$87,1)</f>
        <v>1</v>
      </c>
      <c r="AZ112" s="13">
        <f>CEILING(SUMIF($J$2:$J$110,"CC",AZ$2:AZ$110)/'[1]Main parameters'!$B$87,1)</f>
        <v>1</v>
      </c>
      <c r="BA112" s="13">
        <f>CEILING(SUMIF($J$2:$J$110,"CC",BA$2:BA$110)/'[1]Main parameters'!$B$87,1)</f>
        <v>1</v>
      </c>
      <c r="BB112" s="13">
        <f>CEILING(SUMIF($J$2:$J$110,"CC",BB$2:BB$110)/'[1]Main parameters'!$B$87,1)</f>
        <v>1</v>
      </c>
      <c r="BC112" s="13">
        <f>CEILING(SUMIF($J$2:$J$110,"CC",BC$2:BC$110)/'[1]Main parameters'!$B$87,1)</f>
        <v>2</v>
      </c>
      <c r="BD112" s="13">
        <f>CEILING(SUMIF($J$2:$J$110,"CC",BD$2:BD$110)/'[1]Main parameters'!$B$87,1)</f>
        <v>2</v>
      </c>
      <c r="BE112" s="13">
        <f>CEILING(SUMIF($J$2:$J$110,"CC",BE$2:BE$110)/'[1]Main parameters'!$B$87,1)</f>
        <v>2</v>
      </c>
      <c r="BF112" s="13">
        <f>CEILING(SUMIF($J$2:$J$110,"CC",BF$2:BF$110)/'[1]Main parameters'!$B$87,1)</f>
        <v>2</v>
      </c>
      <c r="BG112" s="13">
        <f>CEILING(SUMIF($J$2:$J$110,"CC",BG$2:BG$110)/'[1]Main parameters'!$B$87,1)</f>
        <v>2</v>
      </c>
      <c r="BH112" s="13">
        <f>CEILING(SUMIF($J$2:$J$110,"CC",BH$2:BH$110)/'[1]Main parameters'!$B$87,1)</f>
        <v>2</v>
      </c>
      <c r="BI112" s="13">
        <f>CEILING(SUMIF($J$2:$J$110,"CC",BI$2:BI$110)/'[1]Main parameters'!$B$87,1)</f>
        <v>2</v>
      </c>
      <c r="BJ112" s="13">
        <f>CEILING(SUMIF($J$2:$J$110,"CC",BJ$2:BJ$110)/'[1]Main parameters'!$B$87,1)</f>
        <v>2</v>
      </c>
      <c r="BK112" s="13">
        <f>CEILING(SUMIF($J$2:$J$110,"CC",BK$2:BK$110)/'[1]Main parameters'!$B$87,1)</f>
        <v>2</v>
      </c>
      <c r="BL112" s="13">
        <f>CEILING(SUMIF($J$2:$J$110,"CC",BL$2:BL$110)/'[1]Main parameters'!$B$87,1)</f>
        <v>2</v>
      </c>
      <c r="BM112" s="13">
        <f>CEILING(SUMIF($J$2:$J$110,"CC",BM$2:BM$110)/'[1]Main parameters'!$B$87,1)</f>
        <v>2</v>
      </c>
      <c r="BN112" s="13">
        <f>CEILING(SUMIF($J$2:$J$110,"CC",BN$2:BN$110)/'[1]Main parameters'!$B$87,1)</f>
        <v>3</v>
      </c>
      <c r="BO112" s="13">
        <f>CEILING(SUMIF($J$2:$J$110,"CC",BO$2:BO$110)/'[1]Main parameters'!$B$87,1)</f>
        <v>3</v>
      </c>
      <c r="BP112" s="13">
        <f>CEILING(SUMIF($J$2:$J$110,"CC",BP$2:BP$110)/'[1]Main parameters'!$B$87,1)</f>
        <v>3</v>
      </c>
      <c r="BQ112" s="13">
        <f>CEILING(SUMIF($J$2:$J$110,"CC",BQ$2:BQ$110)/'[1]Main parameters'!$B$87,1)</f>
        <v>3</v>
      </c>
      <c r="BR112" s="13">
        <f>CEILING(SUMIF($J$2:$J$110,"CC",BR$2:BR$110)/'[1]Main parameters'!$B$87,1)</f>
        <v>3</v>
      </c>
      <c r="BS112" s="13">
        <f>CEILING(SUMIF($J$2:$J$110,"CC",BS$2:BS$110)/'[1]Main parameters'!$B$87,1)</f>
        <v>3</v>
      </c>
      <c r="BT112" s="13">
        <f>CEILING(SUMIF($J$2:$J$110,"CC",BT$2:BT$110)/'[1]Main parameters'!$B$87,1)</f>
        <v>3</v>
      </c>
      <c r="BU112" s="13">
        <f>CEILING(SUMIF($J$2:$J$110,"CC",BU$2:BU$110)/'[1]Main parameters'!$B$87,1)</f>
        <v>3</v>
      </c>
      <c r="BV112" s="13">
        <f>CEILING(SUMIF($J$2:$J$110,"CC",BV$2:BV$110)/'[1]Main parameters'!$B$87,1)</f>
        <v>4</v>
      </c>
      <c r="BW112" s="13">
        <f>CEILING(SUMIF($J$2:$J$110,"CC",BW$2:BW$110)/'[1]Main parameters'!$B$87,1)</f>
        <v>4</v>
      </c>
      <c r="BX112" s="13">
        <f>CEILING(SUMIF($J$2:$J$110,"CC",BX$2:BX$110)/'[1]Main parameters'!$B$87,1)</f>
        <v>4</v>
      </c>
      <c r="BY112" s="13">
        <f>CEILING(SUMIF($J$2:$J$110,"CC",BY$2:BY$110)/'[1]Main parameters'!$B$87,1)</f>
        <v>4</v>
      </c>
      <c r="BZ112" s="13">
        <f>CEILING(SUMIF($J$2:$J$110,"CC",BZ$2:BZ$110)/'[1]Main parameters'!$B$87,1)</f>
        <v>4</v>
      </c>
      <c r="CA112" s="13">
        <f>CEILING(SUMIF($J$2:$J$110,"CC",CA$2:CA$110)/'[1]Main parameters'!$B$87,1)</f>
        <v>4</v>
      </c>
      <c r="CB112" s="13">
        <f>CEILING(SUMIF($J$2:$J$110,"CC",CB$2:CB$110)/'[1]Main parameters'!$B$87,1)</f>
        <v>4</v>
      </c>
      <c r="CC112" s="13">
        <f>CEILING(SUMIF($J$2:$J$110,"CC",CC$2:CC$110)/'[1]Main parameters'!$B$87,1)</f>
        <v>5</v>
      </c>
      <c r="CD112" s="13">
        <f>CEILING(SUMIF($J$2:$J$110,"CC",CD$2:CD$110)/'[1]Main parameters'!$B$87,1)</f>
        <v>5</v>
      </c>
      <c r="CE112" s="13">
        <f>CEILING(SUMIF($J$2:$J$110,"CC",CE$2:CE$110)/'[1]Main parameters'!$B$87,1)</f>
        <v>5</v>
      </c>
      <c r="CF112" s="13">
        <f>CEILING(SUMIF($J$2:$J$110,"CC",CF$2:CF$110)/'[1]Main parameters'!$B$87,1)</f>
        <v>5</v>
      </c>
      <c r="CG112" s="13">
        <f>CEILING(SUMIF($J$2:$J$110,"CC",CG$2:CG$110)/'[1]Main parameters'!$B$87,1)</f>
        <v>5</v>
      </c>
      <c r="CH112" s="13">
        <f>CEILING(SUMIF($J$2:$J$110,"CC",CH$2:CH$110)/'[1]Main parameters'!$B$87,1)</f>
        <v>5</v>
      </c>
      <c r="CI112" s="13">
        <f>CEILING(SUMIF($J$2:$J$110,"CC",CI$2:CI$110)/'[1]Main parameters'!$B$87,1)</f>
        <v>5</v>
      </c>
      <c r="CJ112" s="13">
        <f>CEILING(SUMIF($J$2:$J$110,"CC",CJ$2:CJ$110)/'[1]Main parameters'!$B$87,1)</f>
        <v>5</v>
      </c>
      <c r="CK112" s="13">
        <f>CEILING(SUMIF($J$2:$J$110,"CC",CK$2:CK$110)/'[1]Main parameters'!$B$87,1)</f>
        <v>5</v>
      </c>
      <c r="CL112" s="13">
        <f>CEILING(SUMIF($J$2:$J$110,"CC",CL$2:CL$110)/'[1]Main parameters'!$B$87,1)</f>
        <v>6</v>
      </c>
      <c r="CM112" s="13">
        <f>CEILING(SUMIF($J$2:$J$110,"CC",CM$2:CM$110)/'[1]Main parameters'!$B$87,1)</f>
        <v>6</v>
      </c>
      <c r="CN112" s="13">
        <f>CEILING(SUMIF($J$2:$J$110,"CC",CN$2:CN$110)/'[1]Main parameters'!$B$87,1)</f>
        <v>6</v>
      </c>
      <c r="CO112" s="13">
        <f>CEILING(SUMIF($J$2:$J$110,"CC",CO$2:CO$110)/'[1]Main parameters'!$B$87,1)</f>
        <v>6</v>
      </c>
      <c r="CP112" s="13">
        <f>CEILING(SUMIF($J$2:$J$110,"CC",CP$2:CP$110)/'[1]Main parameters'!$B$87,1)</f>
        <v>6</v>
      </c>
      <c r="CQ112" s="13">
        <f>CEILING(SUMIF($J$2:$J$110,"CC",CQ$2:CQ$110)/'[1]Main parameters'!$B$87,1)</f>
        <v>6</v>
      </c>
      <c r="CR112" s="13">
        <f>CEILING(SUMIF($J$2:$J$110,"CC",CR$2:CR$110)/'[1]Main parameters'!$B$87,1)</f>
        <v>6</v>
      </c>
      <c r="CS112" s="13">
        <f>CEILING(SUMIF($J$2:$J$110,"CC",CS$2:CS$110)/'[1]Main parameters'!$B$87,1)</f>
        <v>6</v>
      </c>
      <c r="CT112" s="13">
        <f>CEILING(SUMIF($J$2:$J$110,"CC",CT$2:CT$110)/'[1]Main parameters'!$B$87,1)</f>
        <v>6</v>
      </c>
      <c r="CX112" s="13">
        <f t="shared" si="65"/>
        <v>0</v>
      </c>
      <c r="CY112" s="13">
        <f t="shared" si="65"/>
        <v>0</v>
      </c>
      <c r="CZ112" s="13">
        <f t="shared" si="65"/>
        <v>0</v>
      </c>
      <c r="DA112" s="13">
        <f t="shared" si="63"/>
        <v>0</v>
      </c>
      <c r="DB112" s="13">
        <f t="shared" si="63"/>
        <v>0</v>
      </c>
      <c r="DC112" s="13">
        <f t="shared" si="63"/>
        <v>0</v>
      </c>
      <c r="DD112" s="13">
        <f t="shared" si="63"/>
        <v>0</v>
      </c>
      <c r="DE112" s="13">
        <f t="shared" si="63"/>
        <v>0</v>
      </c>
      <c r="DF112" s="13">
        <f t="shared" si="63"/>
        <v>0</v>
      </c>
      <c r="DG112" s="13">
        <f t="shared" si="63"/>
        <v>0</v>
      </c>
      <c r="DH112" s="13">
        <f t="shared" si="63"/>
        <v>0</v>
      </c>
      <c r="DI112" s="13">
        <f t="shared" si="63"/>
        <v>0</v>
      </c>
      <c r="DJ112" s="13">
        <f t="shared" si="63"/>
        <v>0</v>
      </c>
      <c r="DK112" s="13">
        <f t="shared" si="63"/>
        <v>0</v>
      </c>
      <c r="DL112" s="13">
        <f t="shared" si="53"/>
        <v>0</v>
      </c>
      <c r="DM112" s="13">
        <f t="shared" si="53"/>
        <v>0</v>
      </c>
      <c r="DN112" s="13">
        <f t="shared" si="53"/>
        <v>0</v>
      </c>
      <c r="DO112" s="13">
        <f t="shared" si="53"/>
        <v>0</v>
      </c>
      <c r="DP112" s="13">
        <f t="shared" si="53"/>
        <v>0</v>
      </c>
      <c r="DQ112" s="13">
        <f t="shared" si="53"/>
        <v>0</v>
      </c>
      <c r="DR112" s="13">
        <f t="shared" si="53"/>
        <v>673.2</v>
      </c>
      <c r="DS112" s="13">
        <f t="shared" si="53"/>
        <v>673.2</v>
      </c>
      <c r="DT112" s="13">
        <f t="shared" si="53"/>
        <v>673.2</v>
      </c>
      <c r="DU112" s="13">
        <f t="shared" si="53"/>
        <v>673.2</v>
      </c>
      <c r="DV112" s="13">
        <f t="shared" si="53"/>
        <v>673.2</v>
      </c>
      <c r="DW112" s="13">
        <f t="shared" si="53"/>
        <v>673.2</v>
      </c>
      <c r="DX112" s="13">
        <f t="shared" si="53"/>
        <v>673.2</v>
      </c>
      <c r="DY112" s="13">
        <f t="shared" si="53"/>
        <v>673.2</v>
      </c>
      <c r="DZ112" s="13">
        <f t="shared" si="53"/>
        <v>673.2</v>
      </c>
      <c r="EA112" s="13">
        <f t="shared" si="53"/>
        <v>673.2</v>
      </c>
      <c r="EB112" s="13">
        <f t="shared" si="64"/>
        <v>673.2</v>
      </c>
      <c r="EC112" s="13">
        <f t="shared" si="64"/>
        <v>1346.4</v>
      </c>
      <c r="ED112" s="13">
        <f t="shared" si="64"/>
        <v>1346.4</v>
      </c>
      <c r="EE112" s="13">
        <f t="shared" si="64"/>
        <v>1346.4</v>
      </c>
      <c r="EF112" s="13">
        <f t="shared" si="64"/>
        <v>1346.4</v>
      </c>
      <c r="EG112" s="13">
        <f t="shared" si="64"/>
        <v>1346.4</v>
      </c>
      <c r="EH112" s="13">
        <f t="shared" si="64"/>
        <v>1346.4</v>
      </c>
      <c r="EI112" s="13">
        <f t="shared" si="64"/>
        <v>1346.4</v>
      </c>
      <c r="EJ112" s="13">
        <f t="shared" si="64"/>
        <v>1346.4</v>
      </c>
      <c r="EK112" s="13">
        <f t="shared" si="64"/>
        <v>1346.4</v>
      </c>
      <c r="EL112" s="13">
        <f t="shared" si="64"/>
        <v>1346.4</v>
      </c>
      <c r="EM112" s="13">
        <f t="shared" si="64"/>
        <v>1346.4</v>
      </c>
      <c r="EN112" s="13">
        <f t="shared" si="66"/>
        <v>2019.6000000000001</v>
      </c>
      <c r="EO112" s="13">
        <f t="shared" si="66"/>
        <v>2019.6000000000001</v>
      </c>
      <c r="EP112" s="13">
        <f t="shared" si="66"/>
        <v>2019.6000000000001</v>
      </c>
      <c r="EQ112" s="13">
        <f t="shared" si="66"/>
        <v>2019.6000000000001</v>
      </c>
      <c r="ER112" s="13">
        <f t="shared" si="66"/>
        <v>2019.6000000000001</v>
      </c>
      <c r="ES112" s="13">
        <f t="shared" si="62"/>
        <v>2019.6000000000001</v>
      </c>
      <c r="ET112" s="13">
        <f t="shared" si="62"/>
        <v>2019.6000000000001</v>
      </c>
      <c r="EU112" s="13">
        <f t="shared" si="62"/>
        <v>2019.6000000000001</v>
      </c>
      <c r="EV112" s="13">
        <f t="shared" si="62"/>
        <v>2692.8</v>
      </c>
      <c r="EW112" s="13">
        <f t="shared" si="62"/>
        <v>2692.8</v>
      </c>
      <c r="EX112" s="13">
        <f t="shared" si="62"/>
        <v>2692.8</v>
      </c>
      <c r="EY112" s="13">
        <f t="shared" si="62"/>
        <v>2692.8</v>
      </c>
      <c r="EZ112" s="13">
        <f t="shared" si="61"/>
        <v>2692.8</v>
      </c>
      <c r="FA112" s="13">
        <f t="shared" si="61"/>
        <v>2692.8</v>
      </c>
      <c r="FB112" s="13">
        <f t="shared" si="61"/>
        <v>2692.8</v>
      </c>
      <c r="FC112" s="13">
        <f t="shared" si="61"/>
        <v>3366</v>
      </c>
      <c r="FD112" s="13">
        <f t="shared" si="60"/>
        <v>3366</v>
      </c>
      <c r="FE112" s="13">
        <f t="shared" si="60"/>
        <v>3366</v>
      </c>
      <c r="FF112" s="13">
        <f t="shared" si="59"/>
        <v>3366</v>
      </c>
      <c r="FG112" s="13">
        <f t="shared" si="59"/>
        <v>3366</v>
      </c>
      <c r="FH112" s="13">
        <f t="shared" si="59"/>
        <v>3366</v>
      </c>
      <c r="FI112" s="13">
        <f t="shared" si="59"/>
        <v>3366</v>
      </c>
      <c r="FJ112" s="13">
        <f t="shared" si="59"/>
        <v>3366</v>
      </c>
      <c r="FK112" s="13">
        <f t="shared" si="59"/>
        <v>3366</v>
      </c>
      <c r="FL112" s="13">
        <f t="shared" si="59"/>
        <v>4039.2000000000003</v>
      </c>
      <c r="FM112" s="13">
        <f t="shared" si="59"/>
        <v>4039.2000000000003</v>
      </c>
      <c r="FN112" s="13">
        <f t="shared" si="59"/>
        <v>4039.2000000000003</v>
      </c>
      <c r="FO112" s="13">
        <f t="shared" si="54"/>
        <v>4039.2000000000003</v>
      </c>
      <c r="FP112" s="13">
        <f t="shared" si="54"/>
        <v>4039.2000000000003</v>
      </c>
      <c r="FQ112" s="13">
        <f t="shared" si="54"/>
        <v>4039.2000000000003</v>
      </c>
      <c r="FR112" s="13">
        <f t="shared" si="54"/>
        <v>4039.2000000000003</v>
      </c>
      <c r="FS112" s="13">
        <f t="shared" si="54"/>
        <v>4039.2000000000003</v>
      </c>
      <c r="FT112" s="13">
        <f t="shared" si="54"/>
        <v>4039.2000000000003</v>
      </c>
    </row>
    <row r="113" spans="1:177" ht="15" customHeight="1" x14ac:dyDescent="0.55000000000000004">
      <c r="A113" s="18" t="s">
        <v>185</v>
      </c>
      <c r="B113" t="s">
        <v>69</v>
      </c>
      <c r="C113" s="13">
        <f t="shared" si="42"/>
        <v>3</v>
      </c>
      <c r="D113" s="13">
        <v>800</v>
      </c>
      <c r="E113" s="14">
        <v>0.1</v>
      </c>
      <c r="F113" s="13">
        <f t="shared" si="45"/>
        <v>880</v>
      </c>
      <c r="G113" s="13">
        <f t="shared" si="46"/>
        <v>2640</v>
      </c>
      <c r="H113" s="15">
        <f>[1]Parameters!$N$2*F113</f>
        <v>17.600000000000001</v>
      </c>
      <c r="I113" s="18" t="s">
        <v>70</v>
      </c>
      <c r="J113" s="18" t="s">
        <v>71</v>
      </c>
      <c r="K113" s="30" t="s">
        <v>80</v>
      </c>
      <c r="L113" t="s">
        <v>87</v>
      </c>
      <c r="M113" s="11">
        <v>42248</v>
      </c>
      <c r="N113" s="11">
        <f t="shared" si="48"/>
        <v>42430</v>
      </c>
      <c r="O113" t="s">
        <v>186</v>
      </c>
      <c r="AN113" s="31"/>
      <c r="AO113" s="31">
        <f>CEILING(SUM(AO52:AO71,AO73:AO76,AO79:AO83,AO85:AO89,AO91:AO110)/'[1]Main parameters'!$B$88,1)</f>
        <v>0</v>
      </c>
      <c r="AR113">
        <f>CEILING(SUM(AR52:AR71,AR73:AR76,AR79:AR83,AR85:AR89,AR91:AR110)/'[1]Main parameters'!$B$88,1)</f>
        <v>1</v>
      </c>
      <c r="AS113">
        <f>CEILING(SUM(AS52:AS71,AS73:AS76,AS79:AS83,AS85:AS89,AS91:AS110)/'[1]Main parameters'!$B$88,1)</f>
        <v>1</v>
      </c>
      <c r="AT113">
        <f>CEILING(SUM(AT52:AT71,AT73:AT76,AT79:AT83,AT85:AT89,AT91:AT110)/'[1]Main parameters'!$B$88,1)</f>
        <v>1</v>
      </c>
      <c r="AU113">
        <f>CEILING(SUM(AU52:AU71,AU73:AU76,AU79:AU83,AU85:AU89,AU91:AU110)/'[1]Main parameters'!$B$88,1)</f>
        <v>1</v>
      </c>
      <c r="AV113">
        <f>CEILING(SUM(AV52:AV71,AV73:AV76,AV79:AV83,AV85:AV89,AV91:AV110)/'[1]Main parameters'!$B$88,1)</f>
        <v>1</v>
      </c>
      <c r="AW113">
        <f>CEILING(SUM(AW52:AW71,AW73:AW76,AW79:AW83,AW85:AW89,AW91:AW110)/'[1]Main parameters'!$B$88,1)</f>
        <v>1</v>
      </c>
      <c r="AX113">
        <f>CEILING(SUM(AX52:AX71,AX73:AX76,AX79:AX83,AX85:AX89,AX91:AX110)/'[1]Main parameters'!$B$88,1)</f>
        <v>1</v>
      </c>
      <c r="AY113">
        <f>CEILING(SUM(AY52:AY71,AY73:AY76,AY79:AY83,AY85:AY89,AY91:AY110)/'[1]Main parameters'!$B$88,1)</f>
        <v>1</v>
      </c>
      <c r="AZ113">
        <f>CEILING(SUM(AZ52:AZ71,AZ73:AZ76,AZ79:AZ83,AZ85:AZ89,AZ91:AZ110)/'[1]Main parameters'!$B$88,1)</f>
        <v>1</v>
      </c>
      <c r="BA113">
        <f>CEILING(SUM(BA52:BA71,BA73:BA76,BA79:BA83,BA85:BA89,BA91:BA110)/'[1]Main parameters'!$B$88,1)</f>
        <v>1</v>
      </c>
      <c r="BB113">
        <f>CEILING(SUM(BB52:BB71,BB73:BB76,BB79:BB83,BB85:BB89,BB91:BB110)/'[1]Main parameters'!$B$88,1)</f>
        <v>1</v>
      </c>
      <c r="BC113">
        <f>CEILING(SUM(BC52:BC71,BC73:BC76,BC79:BC83,BC85:BC89,BC91:BC110)/'[1]Main parameters'!$B$88,1)</f>
        <v>1</v>
      </c>
      <c r="BD113">
        <f>CEILING(SUM(BD52:BD71,BD73:BD76,BD79:BD83,BD85:BD89,BD91:BD110)/'[1]Main parameters'!$B$88,1)</f>
        <v>1</v>
      </c>
      <c r="BE113">
        <f>CEILING(SUM(BE52:BE71,BE73:BE76,BE79:BE83,BE85:BE89,BE91:BE110)/'[1]Main parameters'!$B$88,1)</f>
        <v>1</v>
      </c>
      <c r="BF113">
        <f>CEILING(SUM(BF52:BF71,BF73:BF76,BF79:BF83,BF85:BF89,BF91:BF110)/'[1]Main parameters'!$B$88,1)</f>
        <v>1</v>
      </c>
      <c r="BG113">
        <f>CEILING(SUM(BG52:BG71,BG73:BG76,BG79:BG83,BG85:BG89,BG91:BG110)/'[1]Main parameters'!$B$88,1)</f>
        <v>1</v>
      </c>
      <c r="BH113">
        <f>CEILING(SUM(BH52:BH71,BH73:BH76,BH79:BH83,BH85:BH89,BH91:BH110)/'[1]Main parameters'!$B$88,1)</f>
        <v>1</v>
      </c>
      <c r="BI113">
        <f>CEILING(SUM(BI52:BI71,BI73:BI76,BI79:BI83,BI85:BI89,BI91:BI110)/'[1]Main parameters'!$B$88,1)</f>
        <v>1</v>
      </c>
      <c r="BJ113">
        <f>CEILING(SUM(BJ52:BJ71,BJ73:BJ76,BJ79:BJ83,BJ85:BJ89,BJ91:BJ110)/'[1]Main parameters'!$B$88,1)</f>
        <v>1</v>
      </c>
      <c r="BK113">
        <f>CEILING(SUM(BK52:BK71,BK73:BK76,BK79:BK83,BK85:BK89,BK91:BK110)/'[1]Main parameters'!$B$88,1)</f>
        <v>1</v>
      </c>
      <c r="BL113">
        <f>CEILING(SUM(BL52:BL71,BL73:BL76,BL79:BL83,BL85:BL89,BL91:BL110)/'[1]Main parameters'!$B$88,1)</f>
        <v>1</v>
      </c>
      <c r="BM113">
        <f>CEILING(SUM(BM52:BM71,BM73:BM76,BM79:BM83,BM85:BM89,BM91:BM110)/'[1]Main parameters'!$B$88,1)</f>
        <v>1</v>
      </c>
      <c r="BN113">
        <f>CEILING(SUM(BN52:BN71,BN73:BN76,BN79:BN83,BN85:BN89,BN91:BN110)/'[1]Main parameters'!$B$88,1)</f>
        <v>2</v>
      </c>
      <c r="BO113">
        <f>CEILING(SUM(BO52:BO71,BO73:BO76,BO79:BO83,BO85:BO89,BO91:BO110)/'[1]Main parameters'!$B$88,1)</f>
        <v>2</v>
      </c>
      <c r="BP113">
        <f>CEILING(SUM(BP52:BP71,BP73:BP76,BP79:BP83,BP85:BP89,BP91:BP110)/'[1]Main parameters'!$B$88,1)</f>
        <v>2</v>
      </c>
      <c r="BQ113">
        <f>CEILING(SUM(BQ52:BQ71,BQ73:BQ76,BQ79:BQ83,BQ85:BQ89,BQ91:BQ110)/'[1]Main parameters'!$B$88,1)</f>
        <v>2</v>
      </c>
      <c r="BR113">
        <f>CEILING(SUM(BR52:BR71,BR73:BR76,BR79:BR83,BR85:BR89,BR91:BR110)/'[1]Main parameters'!$B$88,1)</f>
        <v>2</v>
      </c>
      <c r="BS113">
        <f>CEILING(SUM(BS52:BS71,BS73:BS76,BS79:BS83,BS85:BS89,BS91:BS110)/'[1]Main parameters'!$B$88,1)</f>
        <v>2</v>
      </c>
      <c r="BT113">
        <f>CEILING(SUM(BT52:BT71,BT73:BT76,BT79:BT83,BT85:BT89,BT91:BT110)/'[1]Main parameters'!$B$88,1)</f>
        <v>2</v>
      </c>
      <c r="BU113">
        <f>CEILING(SUM(BU52:BU71,BU73:BU76,BU79:BU83,BU85:BU89,BU91:BU110)/'[1]Main parameters'!$B$88,1)</f>
        <v>2</v>
      </c>
      <c r="BV113">
        <f>CEILING(SUM(BV52:BV71,BV73:BV76,BV79:BV83,BV85:BV89,BV91:BV110)/'[1]Main parameters'!$B$88,1)</f>
        <v>2</v>
      </c>
      <c r="BW113">
        <f>CEILING(SUM(BW52:BW71,BW73:BW76,BW79:BW83,BW85:BW89,BW91:BW110)/'[1]Main parameters'!$B$88,1)</f>
        <v>2</v>
      </c>
      <c r="BX113">
        <f>CEILING(SUM(BX52:BX71,BX73:BX76,BX79:BX83,BX85:BX89,BX91:BX110)/'[1]Main parameters'!$B$88,1)</f>
        <v>2</v>
      </c>
      <c r="BY113">
        <f>CEILING(SUM(BY52:BY71,BY73:BY76,BY79:BY83,BY85:BY89,BY91:BY110)/'[1]Main parameters'!$B$88,1)</f>
        <v>2</v>
      </c>
      <c r="BZ113">
        <f>CEILING(SUM(BZ52:BZ71,BZ73:BZ76,BZ79:BZ83,BZ85:BZ89,BZ91:BZ110)/'[1]Main parameters'!$B$88,1)</f>
        <v>2</v>
      </c>
      <c r="CA113">
        <f>CEILING(SUM(CA52:CA71,CA73:CA76,CA79:CA83,CA85:CA89,CA91:CA110)/'[1]Main parameters'!$B$88,1)</f>
        <v>2</v>
      </c>
      <c r="CB113">
        <f>CEILING(SUM(CB52:CB71,CB73:CB76,CB79:CB83,CB85:CB89,CB91:CB110)/'[1]Main parameters'!$B$88,1)</f>
        <v>2</v>
      </c>
      <c r="CC113">
        <f>CEILING(SUM(CC52:CC71,CC73:CC76,CC79:CC83,CC85:CC89,CC91:CC110)/'[1]Main parameters'!$B$88,1)</f>
        <v>3</v>
      </c>
      <c r="CD113">
        <f>CEILING(SUM(CD52:CD71,CD73:CD76,CD79:CD83,CD85:CD89,CD91:CD110)/'[1]Main parameters'!$B$88,1)</f>
        <v>3</v>
      </c>
      <c r="CE113">
        <f>CEILING(SUM(CE52:CE71,CE73:CE76,CE79:CE83,CE85:CE89,CE91:CE110)/'[1]Main parameters'!$B$88,1)</f>
        <v>3</v>
      </c>
      <c r="CF113">
        <f>CEILING(SUM(CF52:CF71,CF73:CF76,CF79:CF83,CF85:CF89,CF91:CF110)/'[1]Main parameters'!$B$88,1)</f>
        <v>3</v>
      </c>
      <c r="CG113">
        <f>CEILING(SUM(CG52:CG71,CG73:CG76,CG79:CG83,CG85:CG89,CG91:CG110)/'[1]Main parameters'!$B$88,1)</f>
        <v>3</v>
      </c>
      <c r="CH113">
        <f>CEILING(SUM(CH52:CH71,CH73:CH76,CH79:CH83,CH85:CH89,CH91:CH110)/'[1]Main parameters'!$B$88,1)</f>
        <v>3</v>
      </c>
      <c r="CI113">
        <f>CEILING(SUM(CI52:CI71,CI73:CI76,CI79:CI83,CI85:CI89,CI91:CI110)/'[1]Main parameters'!$B$88,1)</f>
        <v>3</v>
      </c>
      <c r="CJ113">
        <f>CEILING(SUM(CJ52:CJ71,CJ73:CJ76,CJ79:CJ83,CJ85:CJ89,CJ91:CJ110)/'[1]Main parameters'!$B$88,1)</f>
        <v>3</v>
      </c>
      <c r="CK113">
        <f>CEILING(SUM(CK52:CK71,CK73:CK76,CK79:CK83,CK85:CK89,CK91:CK110)/'[1]Main parameters'!$B$88,1)</f>
        <v>3</v>
      </c>
      <c r="CL113">
        <f>CEILING(SUM(CL52:CL71,CL73:CL76,CL79:CL83,CL85:CL89,CL91:CL110)/'[1]Main parameters'!$B$88,1)</f>
        <v>3</v>
      </c>
      <c r="CM113">
        <f>CEILING(SUM(CM52:CM71,CM73:CM76,CM79:CM83,CM85:CM89,CM91:CM110)/'[1]Main parameters'!$B$88,1)</f>
        <v>3</v>
      </c>
      <c r="CN113">
        <f>CEILING(SUM(CN52:CN71,CN73:CN76,CN79:CN83,CN85:CN89,CN91:CN110)/'[1]Main parameters'!$B$88,1)</f>
        <v>3</v>
      </c>
      <c r="CO113">
        <f>CEILING(SUM(CO52:CO71,CO73:CO76,CO79:CO83,CO85:CO89,CO91:CO110)/'[1]Main parameters'!$B$88,1)</f>
        <v>3</v>
      </c>
      <c r="CP113">
        <f>CEILING(SUM(CP52:CP71,CP73:CP76,CP79:CP83,CP85:CP89,CP91:CP110)/'[1]Main parameters'!$B$88,1)</f>
        <v>3</v>
      </c>
      <c r="CQ113">
        <f>CEILING(SUM(CQ52:CQ71,CQ73:CQ76,CQ79:CQ83,CQ85:CQ89,CQ91:CQ110)/'[1]Main parameters'!$B$88,1)</f>
        <v>3</v>
      </c>
      <c r="CR113">
        <f>CEILING(SUM(CR52:CR71,CR73:CR76,CR79:CR83,CR85:CR89,CR91:CR110)/'[1]Main parameters'!$B$88,1)</f>
        <v>3</v>
      </c>
      <c r="CS113">
        <f>CEILING(SUM(CS52:CS71,CS73:CS76,CS79:CS83,CS85:CS89,CS91:CS110)/'[1]Main parameters'!$B$88,1)</f>
        <v>3</v>
      </c>
      <c r="CT113">
        <f>CEILING(SUM(CT52:CT71,CT73:CT76,CT79:CT83,CT85:CT89,CT91:CT110)/'[1]Main parameters'!$B$88,1)</f>
        <v>3</v>
      </c>
      <c r="CX113" s="13">
        <f t="shared" si="65"/>
        <v>0</v>
      </c>
      <c r="CY113" s="13">
        <f t="shared" si="65"/>
        <v>0</v>
      </c>
      <c r="CZ113" s="13">
        <f t="shared" si="65"/>
        <v>0</v>
      </c>
      <c r="DA113" s="13">
        <f t="shared" si="63"/>
        <v>0</v>
      </c>
      <c r="DB113" s="13">
        <f t="shared" si="63"/>
        <v>0</v>
      </c>
      <c r="DC113" s="13">
        <f t="shared" si="63"/>
        <v>0</v>
      </c>
      <c r="DD113" s="13">
        <f t="shared" si="63"/>
        <v>0</v>
      </c>
      <c r="DE113" s="13">
        <f t="shared" si="63"/>
        <v>0</v>
      </c>
      <c r="DF113" s="13">
        <f t="shared" si="63"/>
        <v>0</v>
      </c>
      <c r="DG113" s="13">
        <f t="shared" si="63"/>
        <v>0</v>
      </c>
      <c r="DH113" s="13">
        <f t="shared" si="63"/>
        <v>0</v>
      </c>
      <c r="DI113" s="13">
        <f t="shared" si="63"/>
        <v>0</v>
      </c>
      <c r="DJ113" s="13">
        <f t="shared" si="63"/>
        <v>0</v>
      </c>
      <c r="DK113" s="13">
        <f t="shared" si="63"/>
        <v>0</v>
      </c>
      <c r="DL113" s="13">
        <f t="shared" si="53"/>
        <v>0</v>
      </c>
      <c r="DM113" s="13">
        <f t="shared" si="53"/>
        <v>0</v>
      </c>
      <c r="DN113" s="13">
        <f t="shared" si="53"/>
        <v>0</v>
      </c>
      <c r="DO113" s="13">
        <f t="shared" si="53"/>
        <v>0</v>
      </c>
      <c r="DP113" s="13">
        <f t="shared" si="53"/>
        <v>0</v>
      </c>
      <c r="DQ113" s="13">
        <f t="shared" si="53"/>
        <v>0</v>
      </c>
      <c r="DR113" s="13">
        <f t="shared" si="53"/>
        <v>897.6</v>
      </c>
      <c r="DS113" s="13">
        <f t="shared" si="53"/>
        <v>897.6</v>
      </c>
      <c r="DT113" s="13">
        <f t="shared" si="53"/>
        <v>897.6</v>
      </c>
      <c r="DU113" s="13">
        <f t="shared" si="53"/>
        <v>897.6</v>
      </c>
      <c r="DV113" s="13">
        <f t="shared" si="53"/>
        <v>897.6</v>
      </c>
      <c r="DW113" s="13">
        <f t="shared" si="53"/>
        <v>897.6</v>
      </c>
      <c r="DX113" s="13">
        <f t="shared" si="53"/>
        <v>897.6</v>
      </c>
      <c r="DY113" s="13">
        <f t="shared" si="53"/>
        <v>897.6</v>
      </c>
      <c r="DZ113" s="13">
        <f t="shared" si="53"/>
        <v>897.6</v>
      </c>
      <c r="EA113" s="13">
        <f t="shared" si="53"/>
        <v>897.6</v>
      </c>
      <c r="EB113" s="13">
        <f t="shared" si="64"/>
        <v>897.6</v>
      </c>
      <c r="EC113" s="13">
        <f t="shared" si="64"/>
        <v>897.6</v>
      </c>
      <c r="ED113" s="13">
        <f t="shared" si="64"/>
        <v>897.6</v>
      </c>
      <c r="EE113" s="13">
        <f t="shared" si="64"/>
        <v>897.6</v>
      </c>
      <c r="EF113" s="13">
        <f t="shared" si="64"/>
        <v>897.6</v>
      </c>
      <c r="EG113" s="13">
        <f t="shared" si="64"/>
        <v>897.6</v>
      </c>
      <c r="EH113" s="13">
        <f t="shared" si="64"/>
        <v>897.6</v>
      </c>
      <c r="EI113" s="13">
        <f t="shared" si="64"/>
        <v>897.6</v>
      </c>
      <c r="EJ113" s="13">
        <f t="shared" si="64"/>
        <v>897.6</v>
      </c>
      <c r="EK113" s="13">
        <f t="shared" si="64"/>
        <v>897.6</v>
      </c>
      <c r="EL113" s="13">
        <f t="shared" si="64"/>
        <v>897.6</v>
      </c>
      <c r="EM113" s="13">
        <f t="shared" si="64"/>
        <v>897.6</v>
      </c>
      <c r="EN113" s="13">
        <f t="shared" si="66"/>
        <v>1795.2</v>
      </c>
      <c r="EO113" s="13">
        <f t="shared" si="66"/>
        <v>1795.2</v>
      </c>
      <c r="EP113" s="13">
        <f t="shared" si="66"/>
        <v>1795.2</v>
      </c>
      <c r="EQ113" s="13">
        <f t="shared" si="66"/>
        <v>1795.2</v>
      </c>
      <c r="ER113" s="13">
        <f t="shared" si="66"/>
        <v>1795.2</v>
      </c>
      <c r="ES113" s="13">
        <f t="shared" si="62"/>
        <v>1795.2</v>
      </c>
      <c r="ET113" s="13">
        <f t="shared" si="62"/>
        <v>1795.2</v>
      </c>
      <c r="EU113" s="13">
        <f t="shared" si="62"/>
        <v>1795.2</v>
      </c>
      <c r="EV113" s="13">
        <f t="shared" si="62"/>
        <v>1795.2</v>
      </c>
      <c r="EW113" s="13">
        <f t="shared" si="62"/>
        <v>1795.2</v>
      </c>
      <c r="EX113" s="13">
        <f t="shared" si="62"/>
        <v>1795.2</v>
      </c>
      <c r="EY113" s="13">
        <f t="shared" si="62"/>
        <v>1795.2</v>
      </c>
      <c r="EZ113" s="13">
        <f t="shared" si="61"/>
        <v>1795.2</v>
      </c>
      <c r="FA113" s="13">
        <f t="shared" si="61"/>
        <v>1795.2</v>
      </c>
      <c r="FB113" s="13">
        <f t="shared" si="61"/>
        <v>1795.2</v>
      </c>
      <c r="FC113" s="13">
        <f t="shared" si="61"/>
        <v>2692.8</v>
      </c>
      <c r="FD113" s="13">
        <f t="shared" si="60"/>
        <v>2692.8</v>
      </c>
      <c r="FE113" s="13">
        <f t="shared" si="60"/>
        <v>2692.8</v>
      </c>
      <c r="FF113" s="13">
        <f t="shared" si="59"/>
        <v>2692.8</v>
      </c>
      <c r="FG113" s="13">
        <f t="shared" si="59"/>
        <v>2692.8</v>
      </c>
      <c r="FH113" s="13">
        <f t="shared" si="59"/>
        <v>2692.8</v>
      </c>
      <c r="FI113" s="13">
        <f t="shared" si="59"/>
        <v>2692.8</v>
      </c>
      <c r="FJ113" s="13">
        <f t="shared" si="59"/>
        <v>2692.8</v>
      </c>
      <c r="FK113" s="13">
        <f t="shared" si="59"/>
        <v>2692.8</v>
      </c>
      <c r="FL113" s="13">
        <f t="shared" si="59"/>
        <v>2692.8</v>
      </c>
      <c r="FM113" s="13">
        <f t="shared" si="59"/>
        <v>2692.8</v>
      </c>
      <c r="FN113" s="13">
        <f t="shared" si="59"/>
        <v>2692.8</v>
      </c>
      <c r="FO113" s="13">
        <f t="shared" si="54"/>
        <v>2692.8</v>
      </c>
      <c r="FP113" s="13">
        <f t="shared" si="54"/>
        <v>2692.8</v>
      </c>
      <c r="FQ113" s="13">
        <f t="shared" si="54"/>
        <v>2692.8</v>
      </c>
      <c r="FR113" s="13">
        <f t="shared" si="54"/>
        <v>2692.8</v>
      </c>
      <c r="FS113" s="13">
        <f t="shared" si="54"/>
        <v>2692.8</v>
      </c>
      <c r="FT113" s="13">
        <f t="shared" si="54"/>
        <v>2692.8</v>
      </c>
    </row>
    <row r="114" spans="1:177" x14ac:dyDescent="0.55000000000000004">
      <c r="L114" t="s">
        <v>29</v>
      </c>
      <c r="AL114" t="s">
        <v>29</v>
      </c>
      <c r="AM114">
        <f t="shared" ref="AM114:BR114" si="67">SUM(AM2:AM113)</f>
        <v>0</v>
      </c>
      <c r="AN114">
        <f t="shared" si="67"/>
        <v>0</v>
      </c>
      <c r="AO114" s="31">
        <f t="shared" si="67"/>
        <v>7</v>
      </c>
      <c r="AP114" s="31">
        <f t="shared" si="67"/>
        <v>25</v>
      </c>
      <c r="AQ114" s="31">
        <f t="shared" si="67"/>
        <v>32</v>
      </c>
      <c r="AR114">
        <f t="shared" si="67"/>
        <v>63</v>
      </c>
      <c r="AS114">
        <f t="shared" si="67"/>
        <v>74</v>
      </c>
      <c r="AT114">
        <f t="shared" si="67"/>
        <v>92</v>
      </c>
      <c r="AU114">
        <f t="shared" si="67"/>
        <v>101</v>
      </c>
      <c r="AV114">
        <f t="shared" si="67"/>
        <v>112</v>
      </c>
      <c r="AW114">
        <f t="shared" si="67"/>
        <v>125</v>
      </c>
      <c r="AX114">
        <f t="shared" si="67"/>
        <v>132</v>
      </c>
      <c r="AY114">
        <f t="shared" si="67"/>
        <v>140</v>
      </c>
      <c r="AZ114">
        <f t="shared" si="67"/>
        <v>149</v>
      </c>
      <c r="BA114">
        <f t="shared" si="67"/>
        <v>164</v>
      </c>
      <c r="BB114">
        <f t="shared" si="67"/>
        <v>170</v>
      </c>
      <c r="BC114">
        <f t="shared" si="67"/>
        <v>181</v>
      </c>
      <c r="BD114">
        <f t="shared" si="67"/>
        <v>188</v>
      </c>
      <c r="BE114">
        <f t="shared" si="67"/>
        <v>195</v>
      </c>
      <c r="BF114">
        <f t="shared" si="67"/>
        <v>204</v>
      </c>
      <c r="BG114">
        <f t="shared" si="67"/>
        <v>213</v>
      </c>
      <c r="BH114">
        <f t="shared" si="67"/>
        <v>221</v>
      </c>
      <c r="BI114">
        <f t="shared" si="67"/>
        <v>228</v>
      </c>
      <c r="BJ114">
        <f t="shared" si="67"/>
        <v>242</v>
      </c>
      <c r="BK114">
        <f t="shared" si="67"/>
        <v>258</v>
      </c>
      <c r="BL114">
        <f t="shared" si="67"/>
        <v>272</v>
      </c>
      <c r="BM114">
        <f t="shared" si="67"/>
        <v>292</v>
      </c>
      <c r="BN114">
        <f t="shared" si="67"/>
        <v>309</v>
      </c>
      <c r="BO114">
        <f t="shared" si="67"/>
        <v>326</v>
      </c>
      <c r="BP114">
        <f t="shared" si="67"/>
        <v>341</v>
      </c>
      <c r="BQ114">
        <f t="shared" si="67"/>
        <v>356</v>
      </c>
      <c r="BR114">
        <f t="shared" si="67"/>
        <v>372</v>
      </c>
      <c r="BS114">
        <f t="shared" ref="BS114:CX114" si="68">SUM(BS2:BS113)</f>
        <v>389</v>
      </c>
      <c r="BT114">
        <f t="shared" si="68"/>
        <v>404</v>
      </c>
      <c r="BU114">
        <f t="shared" si="68"/>
        <v>420</v>
      </c>
      <c r="BV114">
        <f t="shared" si="68"/>
        <v>439</v>
      </c>
      <c r="BW114">
        <f t="shared" si="68"/>
        <v>453</v>
      </c>
      <c r="BX114">
        <f t="shared" si="68"/>
        <v>472</v>
      </c>
      <c r="BY114">
        <f t="shared" si="68"/>
        <v>491</v>
      </c>
      <c r="BZ114">
        <f t="shared" si="68"/>
        <v>508</v>
      </c>
      <c r="CA114">
        <f t="shared" si="68"/>
        <v>525</v>
      </c>
      <c r="CB114">
        <f t="shared" si="68"/>
        <v>541</v>
      </c>
      <c r="CC114">
        <f t="shared" si="68"/>
        <v>561</v>
      </c>
      <c r="CD114">
        <f t="shared" si="68"/>
        <v>577</v>
      </c>
      <c r="CE114">
        <f t="shared" si="68"/>
        <v>593</v>
      </c>
      <c r="CF114">
        <f t="shared" si="68"/>
        <v>610</v>
      </c>
      <c r="CG114">
        <f t="shared" si="68"/>
        <v>628</v>
      </c>
      <c r="CH114">
        <f t="shared" si="68"/>
        <v>633</v>
      </c>
      <c r="CI114">
        <f t="shared" si="68"/>
        <v>638</v>
      </c>
      <c r="CJ114">
        <f t="shared" si="68"/>
        <v>641</v>
      </c>
      <c r="CK114">
        <f t="shared" si="68"/>
        <v>644</v>
      </c>
      <c r="CL114">
        <f t="shared" si="68"/>
        <v>648</v>
      </c>
      <c r="CM114">
        <f t="shared" si="68"/>
        <v>651</v>
      </c>
      <c r="CN114">
        <f t="shared" si="68"/>
        <v>653</v>
      </c>
      <c r="CO114">
        <f t="shared" si="68"/>
        <v>655</v>
      </c>
      <c r="CP114">
        <f t="shared" si="68"/>
        <v>657</v>
      </c>
      <c r="CQ114">
        <f t="shared" si="68"/>
        <v>660</v>
      </c>
      <c r="CR114">
        <f t="shared" si="68"/>
        <v>662</v>
      </c>
      <c r="CS114">
        <f t="shared" si="68"/>
        <v>663</v>
      </c>
      <c r="CT114">
        <f t="shared" si="68"/>
        <v>663</v>
      </c>
      <c r="CU114">
        <f t="shared" si="68"/>
        <v>0</v>
      </c>
      <c r="CV114">
        <f t="shared" si="68"/>
        <v>0</v>
      </c>
      <c r="CW114">
        <f t="shared" si="68"/>
        <v>0</v>
      </c>
      <c r="CX114">
        <f t="shared" si="68"/>
        <v>0</v>
      </c>
      <c r="CY114">
        <f t="shared" ref="CY114:ED114" si="69">SUM(CY2:CY113)</f>
        <v>0</v>
      </c>
      <c r="CZ114">
        <f t="shared" si="69"/>
        <v>0</v>
      </c>
      <c r="DA114">
        <f t="shared" si="69"/>
        <v>0</v>
      </c>
      <c r="DB114">
        <f t="shared" si="69"/>
        <v>0</v>
      </c>
      <c r="DC114">
        <f t="shared" si="69"/>
        <v>0</v>
      </c>
      <c r="DD114">
        <f t="shared" si="69"/>
        <v>0</v>
      </c>
      <c r="DE114">
        <f t="shared" si="69"/>
        <v>0</v>
      </c>
      <c r="DF114">
        <f t="shared" si="69"/>
        <v>0</v>
      </c>
      <c r="DG114">
        <f t="shared" si="69"/>
        <v>0</v>
      </c>
      <c r="DH114">
        <f t="shared" si="69"/>
        <v>0</v>
      </c>
      <c r="DI114">
        <f t="shared" si="69"/>
        <v>0</v>
      </c>
      <c r="DJ114">
        <f t="shared" si="69"/>
        <v>0</v>
      </c>
      <c r="DK114">
        <f t="shared" si="69"/>
        <v>0</v>
      </c>
      <c r="DL114">
        <f t="shared" si="69"/>
        <v>0</v>
      </c>
      <c r="DM114">
        <f t="shared" si="69"/>
        <v>0</v>
      </c>
      <c r="DN114">
        <f t="shared" si="69"/>
        <v>0</v>
      </c>
      <c r="DO114" s="8">
        <f t="shared" si="69"/>
        <v>19686</v>
      </c>
      <c r="DP114" s="8">
        <f t="shared" si="69"/>
        <v>33010.400000000001</v>
      </c>
      <c r="DQ114" s="8">
        <f t="shared" si="69"/>
        <v>42065.979999999967</v>
      </c>
      <c r="DR114">
        <f t="shared" si="69"/>
        <v>58319.774999999994</v>
      </c>
      <c r="DS114">
        <f t="shared" si="69"/>
        <v>62104.819999999992</v>
      </c>
      <c r="DT114">
        <f t="shared" si="69"/>
        <v>72308.874999999985</v>
      </c>
      <c r="DU114">
        <f t="shared" si="69"/>
        <v>74736.474999999991</v>
      </c>
      <c r="DV114">
        <f t="shared" si="69"/>
        <v>77703.400000000009</v>
      </c>
      <c r="DW114">
        <f t="shared" si="69"/>
        <v>81246.625</v>
      </c>
      <c r="DX114">
        <f t="shared" si="69"/>
        <v>83151.474999999991</v>
      </c>
      <c r="DY114">
        <f t="shared" si="69"/>
        <v>85516.6</v>
      </c>
      <c r="DZ114">
        <f t="shared" si="69"/>
        <v>88627.599999999991</v>
      </c>
      <c r="EA114">
        <f t="shared" si="69"/>
        <v>95103.569999999963</v>
      </c>
      <c r="EB114">
        <f t="shared" si="69"/>
        <v>96754.694999999963</v>
      </c>
      <c r="EC114">
        <f t="shared" si="69"/>
        <v>100167.86999999998</v>
      </c>
      <c r="ED114">
        <f t="shared" si="69"/>
        <v>102072.71999999999</v>
      </c>
      <c r="EE114">
        <f t="shared" ref="EE114:FJ114" si="70">SUM(EE2:EE113)</f>
        <v>104116.54499999997</v>
      </c>
      <c r="EF114">
        <f t="shared" si="70"/>
        <v>106476.56999999998</v>
      </c>
      <c r="EG114">
        <f t="shared" si="70"/>
        <v>109587.56999999996</v>
      </c>
      <c r="EH114">
        <f t="shared" si="70"/>
        <v>111952.69499999996</v>
      </c>
      <c r="EI114">
        <f t="shared" si="70"/>
        <v>113803.99499999998</v>
      </c>
      <c r="EJ114">
        <f t="shared" si="70"/>
        <v>117588.19499999998</v>
      </c>
      <c r="EK114">
        <f t="shared" si="70"/>
        <v>121867.09499999999</v>
      </c>
      <c r="EL114">
        <f t="shared" si="70"/>
        <v>126290.06999999998</v>
      </c>
      <c r="EM114">
        <f t="shared" si="70"/>
        <v>134149.41499999998</v>
      </c>
      <c r="EN114">
        <f t="shared" si="70"/>
        <v>139936.63999999998</v>
      </c>
      <c r="EO114">
        <f t="shared" si="70"/>
        <v>145095.28999999998</v>
      </c>
      <c r="EP114">
        <f t="shared" si="70"/>
        <v>149272.19</v>
      </c>
      <c r="EQ114">
        <f t="shared" si="70"/>
        <v>153488.61500000002</v>
      </c>
      <c r="ER114">
        <f t="shared" si="70"/>
        <v>157892.465</v>
      </c>
      <c r="ES114">
        <f t="shared" si="70"/>
        <v>163082.99</v>
      </c>
      <c r="ET114">
        <f t="shared" si="70"/>
        <v>167299.41500000001</v>
      </c>
      <c r="EU114">
        <f t="shared" si="70"/>
        <v>171703.26500000001</v>
      </c>
      <c r="EV114">
        <f t="shared" si="70"/>
        <v>178106.315</v>
      </c>
      <c r="EW114">
        <f t="shared" si="70"/>
        <v>182042.23999999996</v>
      </c>
      <c r="EX114">
        <f t="shared" si="70"/>
        <v>187088.68999999997</v>
      </c>
      <c r="EY114">
        <f t="shared" si="70"/>
        <v>194926.60499999998</v>
      </c>
      <c r="EZ114">
        <f t="shared" si="70"/>
        <v>200415.47999999998</v>
      </c>
      <c r="FA114">
        <f t="shared" si="70"/>
        <v>205006.75499999998</v>
      </c>
      <c r="FB114">
        <f t="shared" si="70"/>
        <v>209410.60499999995</v>
      </c>
      <c r="FC114">
        <f t="shared" si="70"/>
        <v>216698.50499999998</v>
      </c>
      <c r="FD114">
        <f t="shared" si="70"/>
        <v>221102.35499999998</v>
      </c>
      <c r="FE114">
        <f t="shared" si="70"/>
        <v>225631.15499999994</v>
      </c>
      <c r="FF114">
        <f t="shared" si="70"/>
        <v>230222.42999999996</v>
      </c>
      <c r="FG114">
        <f t="shared" si="70"/>
        <v>235979.05499999993</v>
      </c>
      <c r="FH114">
        <f t="shared" si="70"/>
        <v>237625.07999999996</v>
      </c>
      <c r="FI114">
        <f t="shared" si="70"/>
        <v>239383.30499999996</v>
      </c>
      <c r="FJ114">
        <f t="shared" si="70"/>
        <v>240561.40499999994</v>
      </c>
      <c r="FK114">
        <f t="shared" ref="FK114:FU114" si="71">SUM(FK2:FK113)</f>
        <v>241422.02999999997</v>
      </c>
      <c r="FL114">
        <f t="shared" si="71"/>
        <v>243068.05499999996</v>
      </c>
      <c r="FM114">
        <f t="shared" si="71"/>
        <v>243928.67999999996</v>
      </c>
      <c r="FN114">
        <f t="shared" si="71"/>
        <v>244714.07999999996</v>
      </c>
      <c r="FO114">
        <f t="shared" si="71"/>
        <v>245294.20499999999</v>
      </c>
      <c r="FP114">
        <f t="shared" si="71"/>
        <v>246079.60499999998</v>
      </c>
      <c r="FQ114">
        <f t="shared" si="71"/>
        <v>246940.22999999995</v>
      </c>
      <c r="FR114">
        <f t="shared" si="71"/>
        <v>247520.35499999995</v>
      </c>
      <c r="FS114">
        <f t="shared" si="71"/>
        <v>247913.05499999996</v>
      </c>
      <c r="FT114">
        <f t="shared" si="71"/>
        <v>247913.05499999996</v>
      </c>
      <c r="FU114">
        <f t="shared" si="71"/>
        <v>0</v>
      </c>
    </row>
    <row r="115" spans="1:177" x14ac:dyDescent="0.55000000000000004">
      <c r="B115" s="2"/>
      <c r="L115" t="s">
        <v>189</v>
      </c>
      <c r="AL115" t="s">
        <v>187</v>
      </c>
      <c r="AM115" t="e">
        <f>AM114-AL114</f>
        <v>#VALUE!</v>
      </c>
      <c r="AN115">
        <f t="shared" ref="AN115:AP115" si="72">AN114-AM114</f>
        <v>0</v>
      </c>
      <c r="AO115" s="31">
        <v>3</v>
      </c>
      <c r="AP115" s="31">
        <f t="shared" si="72"/>
        <v>18</v>
      </c>
      <c r="AQ115" s="31">
        <f>AQ114-AP114</f>
        <v>7</v>
      </c>
      <c r="AR115">
        <f t="shared" ref="AR115:DC115" si="73">AR114-AQ114</f>
        <v>31</v>
      </c>
      <c r="AS115">
        <f t="shared" si="73"/>
        <v>11</v>
      </c>
      <c r="AT115">
        <f t="shared" si="73"/>
        <v>18</v>
      </c>
      <c r="AU115">
        <f t="shared" si="73"/>
        <v>9</v>
      </c>
      <c r="AV115">
        <f t="shared" si="73"/>
        <v>11</v>
      </c>
      <c r="AW115">
        <f t="shared" si="73"/>
        <v>13</v>
      </c>
      <c r="AX115">
        <f t="shared" si="73"/>
        <v>7</v>
      </c>
      <c r="AY115">
        <f t="shared" si="73"/>
        <v>8</v>
      </c>
      <c r="AZ115">
        <f t="shared" si="73"/>
        <v>9</v>
      </c>
      <c r="BA115">
        <f t="shared" si="73"/>
        <v>15</v>
      </c>
      <c r="BB115">
        <f t="shared" si="73"/>
        <v>6</v>
      </c>
      <c r="BC115">
        <f t="shared" si="73"/>
        <v>11</v>
      </c>
      <c r="BD115">
        <f t="shared" si="73"/>
        <v>7</v>
      </c>
      <c r="BE115">
        <f t="shared" si="73"/>
        <v>7</v>
      </c>
      <c r="BF115">
        <f t="shared" si="73"/>
        <v>9</v>
      </c>
      <c r="BG115">
        <f t="shared" si="73"/>
        <v>9</v>
      </c>
      <c r="BH115">
        <f t="shared" si="73"/>
        <v>8</v>
      </c>
      <c r="BI115">
        <f t="shared" si="73"/>
        <v>7</v>
      </c>
      <c r="BJ115">
        <f t="shared" si="73"/>
        <v>14</v>
      </c>
      <c r="BK115">
        <f t="shared" si="73"/>
        <v>16</v>
      </c>
      <c r="BL115">
        <f t="shared" si="73"/>
        <v>14</v>
      </c>
      <c r="BM115">
        <f t="shared" si="73"/>
        <v>20</v>
      </c>
      <c r="BN115">
        <f t="shared" si="73"/>
        <v>17</v>
      </c>
      <c r="BO115">
        <f t="shared" si="73"/>
        <v>17</v>
      </c>
      <c r="BP115">
        <f t="shared" si="73"/>
        <v>15</v>
      </c>
      <c r="BQ115">
        <f t="shared" si="73"/>
        <v>15</v>
      </c>
      <c r="BR115">
        <f t="shared" si="73"/>
        <v>16</v>
      </c>
      <c r="BS115">
        <f t="shared" si="73"/>
        <v>17</v>
      </c>
      <c r="BT115">
        <f t="shared" si="73"/>
        <v>15</v>
      </c>
      <c r="BU115">
        <f t="shared" si="73"/>
        <v>16</v>
      </c>
      <c r="BV115">
        <f t="shared" si="73"/>
        <v>19</v>
      </c>
      <c r="BW115">
        <f t="shared" si="73"/>
        <v>14</v>
      </c>
      <c r="BX115">
        <f t="shared" si="73"/>
        <v>19</v>
      </c>
      <c r="BY115">
        <f t="shared" si="73"/>
        <v>19</v>
      </c>
      <c r="BZ115">
        <f t="shared" si="73"/>
        <v>17</v>
      </c>
      <c r="CA115">
        <f t="shared" si="73"/>
        <v>17</v>
      </c>
      <c r="CB115">
        <f t="shared" si="73"/>
        <v>16</v>
      </c>
      <c r="CC115">
        <f t="shared" si="73"/>
        <v>20</v>
      </c>
      <c r="CD115">
        <f t="shared" si="73"/>
        <v>16</v>
      </c>
      <c r="CE115">
        <f t="shared" si="73"/>
        <v>16</v>
      </c>
      <c r="CF115">
        <f t="shared" si="73"/>
        <v>17</v>
      </c>
      <c r="CG115">
        <f t="shared" si="73"/>
        <v>18</v>
      </c>
      <c r="CH115">
        <f t="shared" si="73"/>
        <v>5</v>
      </c>
      <c r="CI115">
        <f t="shared" si="73"/>
        <v>5</v>
      </c>
      <c r="CJ115">
        <f t="shared" si="73"/>
        <v>3</v>
      </c>
      <c r="CK115">
        <f t="shared" si="73"/>
        <v>3</v>
      </c>
      <c r="CL115">
        <f t="shared" si="73"/>
        <v>4</v>
      </c>
      <c r="CM115">
        <f t="shared" si="73"/>
        <v>3</v>
      </c>
      <c r="CN115">
        <f t="shared" si="73"/>
        <v>2</v>
      </c>
      <c r="CO115">
        <f t="shared" si="73"/>
        <v>2</v>
      </c>
      <c r="CP115">
        <f t="shared" si="73"/>
        <v>2</v>
      </c>
      <c r="CQ115">
        <f t="shared" si="73"/>
        <v>3</v>
      </c>
      <c r="CR115">
        <f t="shared" si="73"/>
        <v>2</v>
      </c>
      <c r="CS115">
        <f t="shared" si="73"/>
        <v>1</v>
      </c>
      <c r="CT115">
        <f t="shared" si="73"/>
        <v>0</v>
      </c>
      <c r="CU115">
        <f t="shared" si="73"/>
        <v>-663</v>
      </c>
      <c r="CV115">
        <f t="shared" si="73"/>
        <v>0</v>
      </c>
      <c r="CW115">
        <f t="shared" si="73"/>
        <v>0</v>
      </c>
      <c r="CX115">
        <f t="shared" si="73"/>
        <v>0</v>
      </c>
      <c r="CY115">
        <f t="shared" si="73"/>
        <v>0</v>
      </c>
      <c r="CZ115">
        <f t="shared" si="73"/>
        <v>0</v>
      </c>
      <c r="DA115">
        <f t="shared" si="73"/>
        <v>0</v>
      </c>
      <c r="DB115">
        <f t="shared" si="73"/>
        <v>0</v>
      </c>
      <c r="DC115">
        <f t="shared" si="73"/>
        <v>0</v>
      </c>
      <c r="DD115">
        <f t="shared" ref="DD115:FO115" si="74">DD114-DC114</f>
        <v>0</v>
      </c>
      <c r="DE115">
        <f t="shared" si="74"/>
        <v>0</v>
      </c>
      <c r="DF115">
        <f t="shared" si="74"/>
        <v>0</v>
      </c>
      <c r="DG115">
        <f t="shared" si="74"/>
        <v>0</v>
      </c>
      <c r="DH115">
        <f t="shared" si="74"/>
        <v>0</v>
      </c>
      <c r="DI115">
        <f t="shared" si="74"/>
        <v>0</v>
      </c>
      <c r="DJ115">
        <f t="shared" si="74"/>
        <v>0</v>
      </c>
      <c r="DK115">
        <f t="shared" si="74"/>
        <v>0</v>
      </c>
      <c r="DL115">
        <f t="shared" si="74"/>
        <v>0</v>
      </c>
      <c r="DM115">
        <f t="shared" si="74"/>
        <v>0</v>
      </c>
      <c r="DN115">
        <f t="shared" si="74"/>
        <v>0</v>
      </c>
      <c r="DO115" s="8">
        <f t="shared" si="74"/>
        <v>19686</v>
      </c>
      <c r="DP115" s="8">
        <f t="shared" si="74"/>
        <v>13324.400000000001</v>
      </c>
      <c r="DQ115" s="8">
        <f t="shared" si="74"/>
        <v>9055.5799999999654</v>
      </c>
      <c r="DR115">
        <f t="shared" si="74"/>
        <v>16253.795000000027</v>
      </c>
      <c r="DS115">
        <f t="shared" si="74"/>
        <v>3785.0449999999983</v>
      </c>
      <c r="DT115">
        <f t="shared" si="74"/>
        <v>10204.054999999993</v>
      </c>
      <c r="DU115">
        <f t="shared" si="74"/>
        <v>2427.6000000000058</v>
      </c>
      <c r="DV115">
        <f t="shared" si="74"/>
        <v>2966.9250000000175</v>
      </c>
      <c r="DW115">
        <f t="shared" si="74"/>
        <v>3543.2249999999913</v>
      </c>
      <c r="DX115">
        <f t="shared" si="74"/>
        <v>1904.8499999999913</v>
      </c>
      <c r="DY115">
        <f t="shared" si="74"/>
        <v>2365.1250000000146</v>
      </c>
      <c r="DZ115">
        <f t="shared" si="74"/>
        <v>3110.9999999999854</v>
      </c>
      <c r="EA115">
        <f t="shared" si="74"/>
        <v>6475.9699999999721</v>
      </c>
      <c r="EB115">
        <f t="shared" si="74"/>
        <v>1651.125</v>
      </c>
      <c r="EC115">
        <f t="shared" si="74"/>
        <v>3413.1750000000175</v>
      </c>
      <c r="ED115">
        <f t="shared" si="74"/>
        <v>1904.8500000000058</v>
      </c>
      <c r="EE115">
        <f t="shared" si="74"/>
        <v>2043.8249999999825</v>
      </c>
      <c r="EF115">
        <f t="shared" si="74"/>
        <v>2360.0250000000087</v>
      </c>
      <c r="EG115">
        <f t="shared" si="74"/>
        <v>3110.9999999999854</v>
      </c>
      <c r="EH115">
        <f t="shared" si="74"/>
        <v>2365.125</v>
      </c>
      <c r="EI115">
        <f t="shared" si="74"/>
        <v>1851.3000000000175</v>
      </c>
      <c r="EJ115">
        <f t="shared" si="74"/>
        <v>3784.1999999999971</v>
      </c>
      <c r="EK115">
        <f t="shared" si="74"/>
        <v>4278.9000000000087</v>
      </c>
      <c r="EL115">
        <f t="shared" si="74"/>
        <v>4422.9749999999913</v>
      </c>
      <c r="EM115">
        <f t="shared" si="74"/>
        <v>7859.3450000000012</v>
      </c>
      <c r="EN115">
        <f t="shared" si="74"/>
        <v>5787.2250000000058</v>
      </c>
      <c r="EO115">
        <f t="shared" si="74"/>
        <v>5158.6499999999942</v>
      </c>
      <c r="EP115">
        <f t="shared" si="74"/>
        <v>4176.9000000000233</v>
      </c>
      <c r="EQ115">
        <f t="shared" si="74"/>
        <v>4216.4250000000175</v>
      </c>
      <c r="ER115">
        <f t="shared" si="74"/>
        <v>4403.8499999999767</v>
      </c>
      <c r="ES115">
        <f t="shared" si="74"/>
        <v>5190.5249999999942</v>
      </c>
      <c r="ET115">
        <f t="shared" si="74"/>
        <v>4216.4250000000175</v>
      </c>
      <c r="EU115">
        <f t="shared" si="74"/>
        <v>4403.8500000000058</v>
      </c>
      <c r="EV115">
        <f t="shared" si="74"/>
        <v>6403.0499999999884</v>
      </c>
      <c r="EW115">
        <f t="shared" si="74"/>
        <v>3935.9249999999593</v>
      </c>
      <c r="EX115">
        <f t="shared" si="74"/>
        <v>5046.4500000000116</v>
      </c>
      <c r="EY115">
        <f t="shared" si="74"/>
        <v>7837.9150000000081</v>
      </c>
      <c r="EZ115">
        <f t="shared" si="74"/>
        <v>5488.875</v>
      </c>
      <c r="FA115">
        <f t="shared" si="74"/>
        <v>4591.2749999999942</v>
      </c>
      <c r="FB115">
        <f t="shared" si="74"/>
        <v>4403.8499999999767</v>
      </c>
      <c r="FC115">
        <f t="shared" si="74"/>
        <v>7287.9000000000233</v>
      </c>
      <c r="FD115">
        <f t="shared" si="74"/>
        <v>4403.8500000000058</v>
      </c>
      <c r="FE115">
        <f t="shared" si="74"/>
        <v>4528.7999999999593</v>
      </c>
      <c r="FF115">
        <f t="shared" si="74"/>
        <v>4591.2750000000233</v>
      </c>
      <c r="FG115">
        <f t="shared" si="74"/>
        <v>5756.6249999999709</v>
      </c>
      <c r="FH115">
        <f t="shared" si="74"/>
        <v>1646.0250000000233</v>
      </c>
      <c r="FI115">
        <f t="shared" si="74"/>
        <v>1758.2250000000058</v>
      </c>
      <c r="FJ115">
        <f t="shared" si="74"/>
        <v>1178.0999999999767</v>
      </c>
      <c r="FK115">
        <f t="shared" si="74"/>
        <v>860.6250000000291</v>
      </c>
      <c r="FL115">
        <f t="shared" si="74"/>
        <v>1646.0249999999942</v>
      </c>
      <c r="FM115">
        <f t="shared" si="74"/>
        <v>860.625</v>
      </c>
      <c r="FN115">
        <f t="shared" si="74"/>
        <v>785.39999999999418</v>
      </c>
      <c r="FO115">
        <f t="shared" si="74"/>
        <v>580.1250000000291</v>
      </c>
      <c r="FP115">
        <f t="shared" ref="FP115:FU115" si="75">FP114-FO114</f>
        <v>785.39999999999418</v>
      </c>
      <c r="FQ115">
        <f t="shared" si="75"/>
        <v>860.6249999999709</v>
      </c>
      <c r="FR115">
        <f t="shared" si="75"/>
        <v>580.125</v>
      </c>
      <c r="FS115">
        <f t="shared" si="75"/>
        <v>392.70000000001164</v>
      </c>
      <c r="FT115">
        <f t="shared" si="75"/>
        <v>0</v>
      </c>
      <c r="FU115">
        <f t="shared" si="75"/>
        <v>-247913.05499999996</v>
      </c>
    </row>
    <row r="116" spans="1:177" hidden="1" x14ac:dyDescent="0.55000000000000004">
      <c r="A116" s="17" t="s">
        <v>169</v>
      </c>
      <c r="DO116" s="8"/>
      <c r="DP116" s="8"/>
      <c r="DQ116" s="8"/>
    </row>
    <row r="117" spans="1:177" hidden="1" x14ac:dyDescent="0.55000000000000004">
      <c r="A117" t="s">
        <v>188</v>
      </c>
      <c r="DO117" s="8"/>
      <c r="DP117" s="8"/>
      <c r="DQ117" s="8"/>
    </row>
    <row r="118" spans="1:177" x14ac:dyDescent="0.55000000000000004">
      <c r="DO118" s="8">
        <f>DO114*1200</f>
        <v>23623200</v>
      </c>
      <c r="DP118" s="8">
        <f t="shared" ref="DP118:FT118" si="76">DP114*1200</f>
        <v>39612480</v>
      </c>
      <c r="DQ118" s="8">
        <f t="shared" si="76"/>
        <v>50479175.999999963</v>
      </c>
      <c r="DR118">
        <f t="shared" si="76"/>
        <v>69983730</v>
      </c>
      <c r="DS118">
        <f t="shared" si="76"/>
        <v>74525783.999999985</v>
      </c>
      <c r="DT118">
        <f t="shared" si="76"/>
        <v>86770649.999999985</v>
      </c>
      <c r="DU118">
        <f t="shared" si="76"/>
        <v>89683769.999999985</v>
      </c>
      <c r="DV118">
        <f t="shared" si="76"/>
        <v>93244080.000000015</v>
      </c>
      <c r="DW118">
        <f t="shared" si="76"/>
        <v>97495950</v>
      </c>
      <c r="DX118">
        <f t="shared" si="76"/>
        <v>99781769.999999985</v>
      </c>
      <c r="DY118">
        <f t="shared" si="76"/>
        <v>102619920</v>
      </c>
      <c r="DZ118">
        <f t="shared" si="76"/>
        <v>106353119.99999999</v>
      </c>
      <c r="EA118">
        <f t="shared" si="76"/>
        <v>114124283.99999996</v>
      </c>
      <c r="EB118">
        <f t="shared" si="76"/>
        <v>116105633.99999996</v>
      </c>
      <c r="EC118">
        <f t="shared" si="76"/>
        <v>120201443.99999997</v>
      </c>
      <c r="ED118">
        <f t="shared" si="76"/>
        <v>122487263.99999999</v>
      </c>
      <c r="EE118">
        <f t="shared" si="76"/>
        <v>124939853.99999997</v>
      </c>
      <c r="EF118">
        <f t="shared" si="76"/>
        <v>127771883.99999997</v>
      </c>
      <c r="EG118">
        <f t="shared" si="76"/>
        <v>131505083.99999996</v>
      </c>
      <c r="EH118">
        <f t="shared" si="76"/>
        <v>134343233.99999997</v>
      </c>
      <c r="EI118">
        <f t="shared" si="76"/>
        <v>136564793.99999997</v>
      </c>
      <c r="EJ118">
        <f t="shared" si="76"/>
        <v>141105833.99999997</v>
      </c>
      <c r="EK118">
        <f t="shared" si="76"/>
        <v>146240513.99999997</v>
      </c>
      <c r="EL118">
        <f t="shared" si="76"/>
        <v>151548083.99999997</v>
      </c>
      <c r="EM118">
        <f t="shared" si="76"/>
        <v>160979297.99999997</v>
      </c>
      <c r="EN118">
        <f t="shared" si="76"/>
        <v>167923967.99999997</v>
      </c>
      <c r="EO118">
        <f t="shared" si="76"/>
        <v>174114347.99999997</v>
      </c>
      <c r="EP118">
        <f t="shared" si="76"/>
        <v>179126628</v>
      </c>
      <c r="EQ118">
        <f t="shared" si="76"/>
        <v>184186338.00000003</v>
      </c>
      <c r="ER118">
        <f t="shared" si="76"/>
        <v>189470958</v>
      </c>
      <c r="ES118">
        <f t="shared" si="76"/>
        <v>195699588</v>
      </c>
      <c r="ET118">
        <f t="shared" si="76"/>
        <v>200759298</v>
      </c>
      <c r="EU118">
        <f t="shared" si="76"/>
        <v>206043918.00000003</v>
      </c>
      <c r="EV118">
        <f t="shared" si="76"/>
        <v>213727578</v>
      </c>
      <c r="EW118">
        <f t="shared" si="76"/>
        <v>218450687.99999994</v>
      </c>
      <c r="EX118">
        <f t="shared" si="76"/>
        <v>224506427.99999997</v>
      </c>
      <c r="EY118">
        <f t="shared" si="76"/>
        <v>233911925.99999997</v>
      </c>
      <c r="EZ118">
        <f t="shared" si="76"/>
        <v>240498575.99999997</v>
      </c>
      <c r="FA118">
        <f t="shared" si="76"/>
        <v>246008105.99999997</v>
      </c>
      <c r="FB118">
        <f t="shared" si="76"/>
        <v>251292725.99999994</v>
      </c>
      <c r="FC118">
        <f t="shared" si="76"/>
        <v>260038205.99999997</v>
      </c>
      <c r="FD118">
        <f t="shared" si="76"/>
        <v>265322825.99999997</v>
      </c>
      <c r="FE118">
        <f t="shared" si="76"/>
        <v>270757385.99999994</v>
      </c>
      <c r="FF118">
        <f t="shared" si="76"/>
        <v>276266915.99999994</v>
      </c>
      <c r="FG118">
        <f t="shared" si="76"/>
        <v>283174865.99999994</v>
      </c>
      <c r="FH118">
        <f t="shared" si="76"/>
        <v>285150095.99999994</v>
      </c>
      <c r="FI118">
        <f t="shared" si="76"/>
        <v>287259965.99999994</v>
      </c>
      <c r="FJ118">
        <f t="shared" si="76"/>
        <v>288673685.99999994</v>
      </c>
      <c r="FK118">
        <f t="shared" si="76"/>
        <v>289706435.99999994</v>
      </c>
      <c r="FL118">
        <f t="shared" si="76"/>
        <v>291681665.99999994</v>
      </c>
      <c r="FM118">
        <f t="shared" si="76"/>
        <v>292714415.99999994</v>
      </c>
      <c r="FN118">
        <f t="shared" si="76"/>
        <v>293656895.99999994</v>
      </c>
      <c r="FO118">
        <f t="shared" si="76"/>
        <v>294353046</v>
      </c>
      <c r="FP118">
        <f t="shared" si="76"/>
        <v>295295526</v>
      </c>
      <c r="FQ118">
        <f t="shared" si="76"/>
        <v>296328275.99999994</v>
      </c>
      <c r="FR118">
        <f t="shared" si="76"/>
        <v>297024425.99999994</v>
      </c>
      <c r="FS118">
        <f t="shared" si="76"/>
        <v>297495665.99999994</v>
      </c>
      <c r="FT118">
        <f t="shared" si="76"/>
        <v>297495665.99999994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3128248957E940845FBDA913C3E085" ma:contentTypeVersion="2" ma:contentTypeDescription="Create a new document." ma:contentTypeScope="" ma:versionID="2ffa383800078fc3f85a4e8c680b2303">
  <xsd:schema xmlns:xsd="http://www.w3.org/2001/XMLSchema" xmlns:xs="http://www.w3.org/2001/XMLSchema" xmlns:p="http://schemas.microsoft.com/office/2006/metadata/properties" xmlns:ns2="9de6a297-4883-49b5-b734-272fd15c37c5" targetNamespace="http://schemas.microsoft.com/office/2006/metadata/properties" ma:root="true" ma:fieldsID="963a402012eff12b22321bfd757036a3" ns2:_="">
    <xsd:import namespace="9de6a297-4883-49b5-b734-272fd15c37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6a297-4883-49b5-b734-272fd15c37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AFE517-5C03-4A65-9689-7B9A771D06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D816B3-97DF-4A26-9933-4CE401DF82E8}"/>
</file>

<file path=customXml/itemProps3.xml><?xml version="1.0" encoding="utf-8"?>
<ds:datastoreItem xmlns:ds="http://schemas.openxmlformats.org/officeDocument/2006/customXml" ds:itemID="{A14B51CA-2DC4-4910-B750-B0258F4F7769}">
  <ds:schemaRefs>
    <ds:schemaRef ds:uri="9de6a297-4883-49b5-b734-272fd15c37c5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LGC</vt:lpstr>
      <vt:lpstr>DCL</vt:lpstr>
      <vt:lpstr>APV</vt:lpstr>
      <vt:lpstr>HeadCount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2016-03-09T07:39:38Z</cp:lastPrinted>
  <dcterms:created xsi:type="dcterms:W3CDTF">2016-03-07T09:41:03Z</dcterms:created>
  <dcterms:modified xsi:type="dcterms:W3CDTF">2016-03-23T12:13:38Z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0x010100163128248957E940845FBDA913C3E085</vt:lpwstr>
  </property>
</Properties>
</file>