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O" sheetId="1" r:id="rId4"/>
    <sheet state="visible" name="BLV" sheetId="2" r:id="rId5"/>
    <sheet state="visible" name="Model" sheetId="3" r:id="rId6"/>
  </sheets>
  <definedNames/>
  <calcPr/>
</workbook>
</file>

<file path=xl/sharedStrings.xml><?xml version="1.0" encoding="utf-8"?>
<sst xmlns="http://schemas.openxmlformats.org/spreadsheetml/2006/main" count="30" uniqueCount="17">
  <si>
    <t>Date</t>
  </si>
  <si>
    <t>Open</t>
  </si>
  <si>
    <t>High</t>
  </si>
  <si>
    <t>Low</t>
  </si>
  <si>
    <t>Close</t>
  </si>
  <si>
    <t>Adj Close</t>
  </si>
  <si>
    <t>Volume</t>
  </si>
  <si>
    <t>Returns</t>
  </si>
  <si>
    <t>Return</t>
  </si>
  <si>
    <t>Mean</t>
  </si>
  <si>
    <t>VAR</t>
  </si>
  <si>
    <t>STDEV</t>
  </si>
  <si>
    <t>Sharpe Ratio</t>
  </si>
  <si>
    <t>VOO</t>
  </si>
  <si>
    <t>BLV</t>
  </si>
  <si>
    <t>Covariance</t>
  </si>
  <si>
    <t>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</si>
</sst>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0000"/>
  </numFmts>
  <fonts count="4">
    <font>
      <sz val="10.0"/>
      <color rgb="FF000000"/>
      <name val="Arial"/>
    </font>
    <font>
      <color theme="1"/>
      <name val="Arial"/>
    </font>
    <font>
      <color theme="1"/>
      <name val="Calibri"/>
    </font>
    <font>
      <sz val="11.0"/>
      <color theme="1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0" xfId="0" applyAlignment="1" applyFont="1" applyNumberForma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0" xfId="0" applyFont="1" applyNumberFormat="1"/>
    <xf borderId="0" fillId="2" fontId="3" numFmtId="0" xfId="0" applyAlignment="1" applyFill="1" applyFont="1">
      <alignment readingOrder="0"/>
    </xf>
    <xf borderId="0" fillId="0" fontId="2" numFmtId="165" xfId="0" applyFont="1" applyNumberFormat="1"/>
    <xf borderId="0" fillId="0" fontId="2" numFmtId="9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  <a:r>
              <a:rPr b="0">
                <a:solidFill>
                  <a:srgbClr val="000000"/>
                </a:solidFill>
                <a:latin typeface="Verdana"/>
              </a:rPr>
              <a:t>Two Asset Markowitz Model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Model!$I$3</c:f>
            </c:strRef>
          </c:tx>
          <c:spPr>
            <a:ln>
              <a:noFill/>
            </a:ln>
          </c:spPr>
          <c:marker>
            <c:symbol val="x"/>
            <c:size val="7"/>
            <c:spPr>
              <a:solidFill>
                <a:srgbClr val="4C1130"/>
              </a:solidFill>
              <a:ln cmpd="sng">
                <a:solidFill>
                  <a:srgbClr val="4C1130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xVal>
            <c:numRef>
              <c:f>Model!$K$4:$K$14</c:f>
            </c:numRef>
          </c:xVal>
          <c:yVal>
            <c:numRef>
              <c:f>Model!$I$4:$I$14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077271"/>
        <c:axId val="1940970182"/>
      </c:scatterChart>
      <c:valAx>
        <c:axId val="956077271"/>
        <c:scaling>
          <c:orientation val="minMax"/>
          <c:max val="0.035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>Risk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0970182"/>
      </c:valAx>
      <c:valAx>
        <c:axId val="194097018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>
                    <a:solidFill>
                      <a:srgbClr val="000000"/>
                    </a:solidFill>
                    <a:latin typeface="Verdana"/>
                  </a:rPr>
                  <a:t>Returns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6077271"/>
      </c:valAx>
    </c:plotArea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152400</xdr:rowOff>
    </xdr:from>
    <xdr:ext cx="6410325" cy="42195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638175</xdr:colOff>
      <xdr:row>14</xdr:row>
      <xdr:rowOff>152400</xdr:rowOff>
    </xdr:from>
    <xdr:ext cx="1095375" cy="1362075"/>
    <xdr:grpSp>
      <xdr:nvGrpSpPr>
        <xdr:cNvPr id="2" name="Shape 2" title="Drawing"/>
        <xdr:cNvGrpSpPr/>
      </xdr:nvGrpSpPr>
      <xdr:grpSpPr>
        <a:xfrm>
          <a:off x="1534200" y="816300"/>
          <a:ext cx="1632600" cy="2025900"/>
          <a:chOff x="1534200" y="816300"/>
          <a:chExt cx="1632600" cy="2025900"/>
        </a:xfrm>
      </xdr:grpSpPr>
      <xdr:cxnSp>
        <xdr:nvCxnSpPr>
          <xdr:cNvPr id="3" name="Shape 3"/>
          <xdr:cNvCxnSpPr/>
        </xdr:nvCxnSpPr>
        <xdr:spPr>
          <a:xfrm flipH="1" rot="10800000">
            <a:off x="1534200" y="816300"/>
            <a:ext cx="1632600" cy="2025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>
        <v>40544.0</v>
      </c>
      <c r="B2" s="4">
        <v>115.940002</v>
      </c>
      <c r="C2" s="4">
        <v>119.220001</v>
      </c>
      <c r="D2" s="4">
        <v>115.480003</v>
      </c>
      <c r="E2" s="4">
        <v>117.699997</v>
      </c>
      <c r="F2" s="4">
        <v>97.554596</v>
      </c>
      <c r="G2" s="4">
        <v>4401500.0</v>
      </c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>
        <v>40575.0</v>
      </c>
      <c r="B3" s="4">
        <v>118.480003</v>
      </c>
      <c r="C3" s="4">
        <v>123.220001</v>
      </c>
      <c r="D3" s="4">
        <v>118.379997</v>
      </c>
      <c r="E3" s="4">
        <v>121.779999</v>
      </c>
      <c r="F3" s="4">
        <v>100.936302</v>
      </c>
      <c r="G3" s="4">
        <v>2761000.0</v>
      </c>
      <c r="H3" s="5">
        <f t="shared" ref="H3:H109" si="1">(F3-F2)/F2</f>
        <v>0.03466475326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3">
        <v>40603.0</v>
      </c>
      <c r="B4" s="4">
        <v>122.279999</v>
      </c>
      <c r="C4" s="4">
        <v>122.300003</v>
      </c>
      <c r="D4" s="4">
        <v>114.639999</v>
      </c>
      <c r="E4" s="4">
        <v>121.239998</v>
      </c>
      <c r="F4" s="4">
        <v>100.488731</v>
      </c>
      <c r="G4" s="4">
        <v>3866000.0</v>
      </c>
      <c r="H4" s="5">
        <f t="shared" si="1"/>
        <v>-0.004434192566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3">
        <v>40634.0</v>
      </c>
      <c r="B5" s="4">
        <v>122.120003</v>
      </c>
      <c r="C5" s="4">
        <v>124.879997</v>
      </c>
      <c r="D5" s="4">
        <v>118.440002</v>
      </c>
      <c r="E5" s="4">
        <v>124.800003</v>
      </c>
      <c r="F5" s="4">
        <v>103.90258</v>
      </c>
      <c r="G5" s="4">
        <v>2301800.0</v>
      </c>
      <c r="H5" s="5">
        <f t="shared" si="1"/>
        <v>0.03397245608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">
        <v>40664.0</v>
      </c>
      <c r="B6" s="4">
        <v>125.440002</v>
      </c>
      <c r="C6" s="4">
        <v>125.440002</v>
      </c>
      <c r="D6" s="4">
        <v>120.160004</v>
      </c>
      <c r="E6" s="4">
        <v>123.339996</v>
      </c>
      <c r="F6" s="4">
        <v>102.687035</v>
      </c>
      <c r="G6" s="4">
        <v>2454700.0</v>
      </c>
      <c r="H6" s="5">
        <f t="shared" si="1"/>
        <v>-0.0116988914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3">
        <v>40695.0</v>
      </c>
      <c r="B7" s="4">
        <v>123.040001</v>
      </c>
      <c r="C7" s="4">
        <v>123.040001</v>
      </c>
      <c r="D7" s="4">
        <v>115.540001</v>
      </c>
      <c r="E7" s="4">
        <v>120.68</v>
      </c>
      <c r="F7" s="4">
        <v>100.47245</v>
      </c>
      <c r="G7" s="4">
        <v>2549200.0</v>
      </c>
      <c r="H7" s="5">
        <f t="shared" si="1"/>
        <v>-0.02156635451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3">
        <v>40725.0</v>
      </c>
      <c r="B8" s="4">
        <v>120.739998</v>
      </c>
      <c r="C8" s="4">
        <v>124.099998</v>
      </c>
      <c r="D8" s="4">
        <v>117.440002</v>
      </c>
      <c r="E8" s="4">
        <v>118.199997</v>
      </c>
      <c r="F8" s="4">
        <v>98.885956</v>
      </c>
      <c r="G8" s="4">
        <v>2976900.0</v>
      </c>
      <c r="H8" s="5">
        <f t="shared" si="1"/>
        <v>-0.01579033855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3">
        <v>40756.0</v>
      </c>
      <c r="B9" s="4">
        <v>119.779999</v>
      </c>
      <c r="C9" s="4">
        <v>119.82</v>
      </c>
      <c r="D9" s="4">
        <v>100.919998</v>
      </c>
      <c r="E9" s="4">
        <v>111.68</v>
      </c>
      <c r="F9" s="4">
        <v>93.43132</v>
      </c>
      <c r="G9" s="4">
        <v>9424400.0</v>
      </c>
      <c r="H9" s="5">
        <f t="shared" si="1"/>
        <v>-0.05516087643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3">
        <v>40787.0</v>
      </c>
      <c r="B10" s="4">
        <v>111.739998</v>
      </c>
      <c r="C10" s="4">
        <v>112.800003</v>
      </c>
      <c r="D10" s="4">
        <v>102.379997</v>
      </c>
      <c r="E10" s="4">
        <v>103.519997</v>
      </c>
      <c r="F10" s="4">
        <v>86.604706</v>
      </c>
      <c r="G10" s="4">
        <v>4570600.0</v>
      </c>
      <c r="H10" s="5">
        <f t="shared" si="1"/>
        <v>-0.07306558443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3">
        <v>40817.0</v>
      </c>
      <c r="B11" s="4">
        <v>102.82</v>
      </c>
      <c r="C11" s="4">
        <v>118.300003</v>
      </c>
      <c r="D11" s="4">
        <v>98.239998</v>
      </c>
      <c r="E11" s="4">
        <v>114.639999</v>
      </c>
      <c r="F11" s="4">
        <v>96.446671</v>
      </c>
      <c r="G11" s="4">
        <v>8389800.0</v>
      </c>
      <c r="H11" s="5">
        <f t="shared" si="1"/>
        <v>0.1136423811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3">
        <v>40848.0</v>
      </c>
      <c r="B12" s="4">
        <v>111.540001</v>
      </c>
      <c r="C12" s="4">
        <v>117.019997</v>
      </c>
      <c r="D12" s="4">
        <v>106.300003</v>
      </c>
      <c r="E12" s="4">
        <v>114.300003</v>
      </c>
      <c r="F12" s="4">
        <v>96.160645</v>
      </c>
      <c r="G12" s="4">
        <v>5038200.0</v>
      </c>
      <c r="H12" s="5">
        <f t="shared" si="1"/>
        <v>-0.002965638907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3">
        <v>40878.0</v>
      </c>
      <c r="B13" s="4">
        <v>114.139999</v>
      </c>
      <c r="C13" s="4">
        <v>118.160004</v>
      </c>
      <c r="D13" s="4">
        <v>110.440002</v>
      </c>
      <c r="E13" s="4">
        <v>114.900002</v>
      </c>
      <c r="F13" s="4">
        <v>96.665436</v>
      </c>
      <c r="G13" s="4">
        <v>7915500.0</v>
      </c>
      <c r="H13" s="5">
        <f t="shared" si="1"/>
        <v>0.005249455222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3">
        <v>40909.0</v>
      </c>
      <c r="B14" s="4">
        <v>116.900002</v>
      </c>
      <c r="C14" s="4">
        <v>122.0</v>
      </c>
      <c r="D14" s="4">
        <v>115.68</v>
      </c>
      <c r="E14" s="4">
        <v>120.040001</v>
      </c>
      <c r="F14" s="4">
        <v>101.59375</v>
      </c>
      <c r="G14" s="4">
        <v>4406100.0</v>
      </c>
      <c r="H14" s="5">
        <f t="shared" si="1"/>
        <v>0.05098320769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3">
        <v>40940.0</v>
      </c>
      <c r="B15" s="4">
        <v>121.0</v>
      </c>
      <c r="C15" s="4">
        <v>126.400002</v>
      </c>
      <c r="D15" s="4">
        <v>120.860001</v>
      </c>
      <c r="E15" s="4">
        <v>125.18</v>
      </c>
      <c r="F15" s="4">
        <v>105.943909</v>
      </c>
      <c r="G15" s="4">
        <v>5165600.0</v>
      </c>
      <c r="H15" s="5">
        <f t="shared" si="1"/>
        <v>0.04281915964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">
        <v>40969.0</v>
      </c>
      <c r="B16" s="4">
        <v>125.639999</v>
      </c>
      <c r="C16" s="4">
        <v>129.839996</v>
      </c>
      <c r="D16" s="4">
        <v>122.900002</v>
      </c>
      <c r="E16" s="4">
        <v>128.740005</v>
      </c>
      <c r="F16" s="4">
        <v>108.956848</v>
      </c>
      <c r="G16" s="4">
        <v>1.00645E7</v>
      </c>
      <c r="H16" s="5">
        <f t="shared" si="1"/>
        <v>0.02843900162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3">
        <v>41000.0</v>
      </c>
      <c r="B17" s="4">
        <v>128.740005</v>
      </c>
      <c r="C17" s="4">
        <v>130.119995</v>
      </c>
      <c r="D17" s="4">
        <v>124.220001</v>
      </c>
      <c r="E17" s="4">
        <v>127.919998</v>
      </c>
      <c r="F17" s="4">
        <v>108.74575</v>
      </c>
      <c r="G17" s="4">
        <v>9620100.0</v>
      </c>
      <c r="H17" s="5">
        <f t="shared" si="1"/>
        <v>-0.001937445914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3">
        <v>41030.0</v>
      </c>
      <c r="B18" s="4">
        <v>127.959999</v>
      </c>
      <c r="C18" s="4">
        <v>129.600006</v>
      </c>
      <c r="D18" s="4">
        <v>118.559998</v>
      </c>
      <c r="E18" s="4">
        <v>120.239998</v>
      </c>
      <c r="F18" s="4">
        <v>102.216904</v>
      </c>
      <c r="G18" s="4">
        <v>1.04427E7</v>
      </c>
      <c r="H18" s="5">
        <f t="shared" si="1"/>
        <v>-0.06003771182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3">
        <v>41061.0</v>
      </c>
      <c r="B19" s="4">
        <v>118.339996</v>
      </c>
      <c r="C19" s="4">
        <v>125.300003</v>
      </c>
      <c r="D19" s="4">
        <v>116.339996</v>
      </c>
      <c r="E19" s="4">
        <v>124.559998</v>
      </c>
      <c r="F19" s="4">
        <v>105.889374</v>
      </c>
      <c r="G19" s="4">
        <v>7559400.0</v>
      </c>
      <c r="H19" s="5">
        <f t="shared" si="1"/>
        <v>0.03592820616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3">
        <v>41091.0</v>
      </c>
      <c r="B20" s="4">
        <v>124.900002</v>
      </c>
      <c r="C20" s="4">
        <v>127.459999</v>
      </c>
      <c r="D20" s="4">
        <v>121.32</v>
      </c>
      <c r="E20" s="4">
        <v>126.059998</v>
      </c>
      <c r="F20" s="4">
        <v>107.726234</v>
      </c>
      <c r="G20" s="4">
        <v>8482500.0</v>
      </c>
      <c r="H20" s="5">
        <f t="shared" si="1"/>
        <v>0.01734697194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">
        <v>41122.0</v>
      </c>
      <c r="B21" s="4">
        <v>126.879997</v>
      </c>
      <c r="C21" s="4">
        <v>130.940002</v>
      </c>
      <c r="D21" s="4">
        <v>124.080002</v>
      </c>
      <c r="E21" s="4">
        <v>129.220001</v>
      </c>
      <c r="F21" s="4">
        <v>110.426682</v>
      </c>
      <c r="G21" s="4">
        <v>8237400.0</v>
      </c>
      <c r="H21" s="5">
        <f t="shared" si="1"/>
        <v>0.0250676915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">
        <v>41153.0</v>
      </c>
      <c r="B22" s="4">
        <v>129.139999</v>
      </c>
      <c r="C22" s="4">
        <v>135.580002</v>
      </c>
      <c r="D22" s="4">
        <v>128.240005</v>
      </c>
      <c r="E22" s="4">
        <v>131.839996</v>
      </c>
      <c r="F22" s="4">
        <v>112.665634</v>
      </c>
      <c r="G22" s="4">
        <v>8056700.0</v>
      </c>
      <c r="H22" s="5">
        <f t="shared" si="1"/>
        <v>0.02027546205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>
        <v>41183.0</v>
      </c>
      <c r="B23" s="4">
        <v>132.300003</v>
      </c>
      <c r="C23" s="4">
        <v>134.720001</v>
      </c>
      <c r="D23" s="4">
        <v>128.539993</v>
      </c>
      <c r="E23" s="4">
        <v>129.259995</v>
      </c>
      <c r="F23" s="4">
        <v>111.028336</v>
      </c>
      <c r="G23" s="4">
        <v>7821100.0</v>
      </c>
      <c r="H23" s="5">
        <f t="shared" si="1"/>
        <v>-0.01453236397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>
        <v>41214.0</v>
      </c>
      <c r="B24" s="4">
        <v>129.720001</v>
      </c>
      <c r="C24" s="4">
        <v>131.580002</v>
      </c>
      <c r="D24" s="4">
        <v>123.379997</v>
      </c>
      <c r="E24" s="4">
        <v>130.0</v>
      </c>
      <c r="F24" s="4">
        <v>111.663948</v>
      </c>
      <c r="G24" s="4">
        <v>9390500.0</v>
      </c>
      <c r="H24" s="5">
        <f t="shared" si="1"/>
        <v>0.005724772818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">
        <v>41244.0</v>
      </c>
      <c r="B25" s="4">
        <v>130.740005</v>
      </c>
      <c r="C25" s="4">
        <v>133.320007</v>
      </c>
      <c r="D25" s="4">
        <v>127.800003</v>
      </c>
      <c r="E25" s="4">
        <v>130.380005</v>
      </c>
      <c r="F25" s="4">
        <v>111.990364</v>
      </c>
      <c r="G25" s="4">
        <v>1.17295E7</v>
      </c>
      <c r="H25" s="5">
        <f t="shared" si="1"/>
        <v>0.002923199527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>
        <v>41275.0</v>
      </c>
      <c r="B26" s="4">
        <v>132.940002</v>
      </c>
      <c r="C26" s="4">
        <v>138.199997</v>
      </c>
      <c r="D26" s="4">
        <v>132.559998</v>
      </c>
      <c r="E26" s="4">
        <v>137.119995</v>
      </c>
      <c r="F26" s="4">
        <v>118.626495</v>
      </c>
      <c r="G26" s="4">
        <v>1.89286E7</v>
      </c>
      <c r="H26" s="5">
        <f t="shared" si="1"/>
        <v>0.0592562678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">
        <v>41306.0</v>
      </c>
      <c r="B27" s="4">
        <v>137.979996</v>
      </c>
      <c r="C27" s="4">
        <v>140.360001</v>
      </c>
      <c r="D27" s="4">
        <v>136.220001</v>
      </c>
      <c r="E27" s="4">
        <v>138.940002</v>
      </c>
      <c r="F27" s="4">
        <v>120.20105</v>
      </c>
      <c r="G27" s="4">
        <v>1.69188E7</v>
      </c>
      <c r="H27" s="5">
        <f t="shared" si="1"/>
        <v>0.01327321523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>
        <v>41334.0</v>
      </c>
      <c r="B28" s="4">
        <v>138.320007</v>
      </c>
      <c r="C28" s="4">
        <v>143.619995</v>
      </c>
      <c r="D28" s="4">
        <v>137.740005</v>
      </c>
      <c r="E28" s="4">
        <v>143.279999</v>
      </c>
      <c r="F28" s="4">
        <v>123.955711</v>
      </c>
      <c r="G28" s="4">
        <v>1.4609E7</v>
      </c>
      <c r="H28" s="5">
        <f t="shared" si="1"/>
        <v>0.0312365075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">
        <v>41365.0</v>
      </c>
      <c r="B29" s="4">
        <v>143.399994</v>
      </c>
      <c r="C29" s="4">
        <v>146.279999</v>
      </c>
      <c r="D29" s="4">
        <v>140.580002</v>
      </c>
      <c r="E29" s="4">
        <v>146.279999</v>
      </c>
      <c r="F29" s="4">
        <v>127.150978</v>
      </c>
      <c r="G29" s="4">
        <v>1.88484E7</v>
      </c>
      <c r="H29" s="5">
        <f t="shared" si="1"/>
        <v>0.02577748919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>
        <v>41395.0</v>
      </c>
      <c r="B30" s="4">
        <v>145.919998</v>
      </c>
      <c r="C30" s="4">
        <v>154.860001</v>
      </c>
      <c r="D30" s="4">
        <v>144.779999</v>
      </c>
      <c r="E30" s="4">
        <v>149.679993</v>
      </c>
      <c r="F30" s="4">
        <v>130.106323</v>
      </c>
      <c r="G30" s="4">
        <v>1.40656E7</v>
      </c>
      <c r="H30" s="5">
        <f t="shared" si="1"/>
        <v>0.02324280195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">
        <v>41426.0</v>
      </c>
      <c r="B31" s="4">
        <v>150.059998</v>
      </c>
      <c r="C31" s="4">
        <v>152.0</v>
      </c>
      <c r="D31" s="4">
        <v>142.660004</v>
      </c>
      <c r="E31" s="4">
        <v>146.679993</v>
      </c>
      <c r="F31" s="4">
        <v>127.498665</v>
      </c>
      <c r="G31" s="4">
        <v>2.60088E7</v>
      </c>
      <c r="H31" s="5">
        <f t="shared" si="1"/>
        <v>-0.02004251554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">
        <v>41456.0</v>
      </c>
      <c r="B32" s="4">
        <v>147.740005</v>
      </c>
      <c r="C32" s="4">
        <v>155.619995</v>
      </c>
      <c r="D32" s="4">
        <v>146.759995</v>
      </c>
      <c r="E32" s="4">
        <v>154.460007</v>
      </c>
      <c r="F32" s="4">
        <v>134.941528</v>
      </c>
      <c r="G32" s="4">
        <v>1.66913E7</v>
      </c>
      <c r="H32" s="5">
        <f t="shared" si="1"/>
        <v>0.05837600731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">
        <v>41487.0</v>
      </c>
      <c r="B33" s="4">
        <v>155.679993</v>
      </c>
      <c r="C33" s="4">
        <v>156.619995</v>
      </c>
      <c r="D33" s="4">
        <v>149.339996</v>
      </c>
      <c r="E33" s="4">
        <v>149.699997</v>
      </c>
      <c r="F33" s="4">
        <v>130.783035</v>
      </c>
      <c r="G33" s="4">
        <v>1.48595E7</v>
      </c>
      <c r="H33" s="5">
        <f t="shared" si="1"/>
        <v>-0.03081699949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>
        <v>41518.0</v>
      </c>
      <c r="B34" s="4">
        <v>151.320007</v>
      </c>
      <c r="C34" s="4">
        <v>159.039993</v>
      </c>
      <c r="D34" s="4">
        <v>149.940002</v>
      </c>
      <c r="E34" s="4">
        <v>154.0</v>
      </c>
      <c r="F34" s="4">
        <v>134.539658</v>
      </c>
      <c r="G34" s="4">
        <v>2.34823E7</v>
      </c>
      <c r="H34" s="5">
        <f t="shared" si="1"/>
        <v>0.02872408489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">
        <v>41548.0</v>
      </c>
      <c r="B35" s="4">
        <v>154.039993</v>
      </c>
      <c r="C35" s="4">
        <v>162.619995</v>
      </c>
      <c r="D35" s="4">
        <v>150.720001</v>
      </c>
      <c r="E35" s="4">
        <v>160.880005</v>
      </c>
      <c r="F35" s="4">
        <v>141.256927</v>
      </c>
      <c r="G35" s="4">
        <v>3.3454E7</v>
      </c>
      <c r="H35" s="5">
        <f t="shared" si="1"/>
        <v>0.04992779898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">
        <v>41579.0</v>
      </c>
      <c r="B36" s="4">
        <v>161.279999</v>
      </c>
      <c r="C36" s="4">
        <v>166.509995</v>
      </c>
      <c r="D36" s="4">
        <v>160.100006</v>
      </c>
      <c r="E36" s="4">
        <v>165.699997</v>
      </c>
      <c r="F36" s="4">
        <v>145.489044</v>
      </c>
      <c r="G36" s="4">
        <v>2.6113E7</v>
      </c>
      <c r="H36" s="5">
        <f t="shared" si="1"/>
        <v>0.02996042099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>
        <v>41609.0</v>
      </c>
      <c r="B37" s="4">
        <v>165.949997</v>
      </c>
      <c r="C37" s="4">
        <v>169.229996</v>
      </c>
      <c r="D37" s="4">
        <v>162.009995</v>
      </c>
      <c r="E37" s="4">
        <v>169.149994</v>
      </c>
      <c r="F37" s="4">
        <v>148.518234</v>
      </c>
      <c r="G37" s="4">
        <v>3.10827E7</v>
      </c>
      <c r="H37" s="5">
        <f t="shared" si="1"/>
        <v>0.02082074304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">
        <v>41640.0</v>
      </c>
      <c r="B38" s="4">
        <v>168.529999</v>
      </c>
      <c r="C38" s="4">
        <v>169.429993</v>
      </c>
      <c r="D38" s="4">
        <v>162.070007</v>
      </c>
      <c r="E38" s="4">
        <v>163.179993</v>
      </c>
      <c r="F38" s="4">
        <v>144.055725</v>
      </c>
      <c r="G38" s="4">
        <v>2.9636E7</v>
      </c>
      <c r="H38" s="5">
        <f t="shared" si="1"/>
        <v>-0.03004687626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">
        <v>41671.0</v>
      </c>
      <c r="B39" s="4">
        <v>163.020004</v>
      </c>
      <c r="C39" s="4">
        <v>171.470001</v>
      </c>
      <c r="D39" s="4">
        <v>159.179993</v>
      </c>
      <c r="E39" s="4">
        <v>170.630005</v>
      </c>
      <c r="F39" s="4">
        <v>150.632645</v>
      </c>
      <c r="G39" s="4">
        <v>2.41642E7</v>
      </c>
      <c r="H39" s="5">
        <f t="shared" si="1"/>
        <v>0.04565538787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">
        <v>41699.0</v>
      </c>
      <c r="B40" s="4">
        <v>169.190002</v>
      </c>
      <c r="C40" s="4">
        <v>173.190002</v>
      </c>
      <c r="D40" s="4">
        <v>168.380005</v>
      </c>
      <c r="E40" s="4">
        <v>171.350006</v>
      </c>
      <c r="F40" s="4">
        <v>151.268219</v>
      </c>
      <c r="G40" s="4">
        <v>2.4621E7</v>
      </c>
      <c r="H40" s="5">
        <f t="shared" si="1"/>
        <v>0.004219364269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>
        <v>41730.0</v>
      </c>
      <c r="B41" s="4">
        <v>171.869995</v>
      </c>
      <c r="C41" s="4">
        <v>173.820007</v>
      </c>
      <c r="D41" s="4">
        <v>166.110001</v>
      </c>
      <c r="E41" s="4">
        <v>172.589996</v>
      </c>
      <c r="F41" s="4">
        <v>153.058502</v>
      </c>
      <c r="G41" s="4">
        <v>2.74917E7</v>
      </c>
      <c r="H41" s="5">
        <f t="shared" si="1"/>
        <v>0.0118351562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">
        <v>41760.0</v>
      </c>
      <c r="B42" s="4">
        <v>172.5</v>
      </c>
      <c r="C42" s="4">
        <v>176.690002</v>
      </c>
      <c r="D42" s="4">
        <v>170.440002</v>
      </c>
      <c r="E42" s="4">
        <v>176.550003</v>
      </c>
      <c r="F42" s="4">
        <v>156.570404</v>
      </c>
      <c r="G42" s="4">
        <v>2.06041E7</v>
      </c>
      <c r="H42" s="5">
        <f t="shared" si="1"/>
        <v>0.02294483452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">
        <v>41791.0</v>
      </c>
      <c r="B43" s="4">
        <v>176.830002</v>
      </c>
      <c r="C43" s="4">
        <v>180.570007</v>
      </c>
      <c r="D43" s="4">
        <v>175.940002</v>
      </c>
      <c r="E43" s="4">
        <v>179.429993</v>
      </c>
      <c r="F43" s="4">
        <v>159.124405</v>
      </c>
      <c r="G43" s="4">
        <v>1.93567E7</v>
      </c>
      <c r="H43" s="5">
        <f t="shared" si="1"/>
        <v>0.01631215693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">
        <v>41821.0</v>
      </c>
      <c r="B44" s="4">
        <v>179.880005</v>
      </c>
      <c r="C44" s="4">
        <v>182.5</v>
      </c>
      <c r="D44" s="4">
        <v>176.960007</v>
      </c>
      <c r="E44" s="4">
        <v>176.960007</v>
      </c>
      <c r="F44" s="4">
        <v>157.640701</v>
      </c>
      <c r="G44" s="4">
        <v>1.89014E7</v>
      </c>
      <c r="H44" s="5">
        <f t="shared" si="1"/>
        <v>-0.009324176263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">
        <v>41852.0</v>
      </c>
      <c r="B45" s="4">
        <v>176.520004</v>
      </c>
      <c r="C45" s="4">
        <v>184.169998</v>
      </c>
      <c r="D45" s="4">
        <v>174.699997</v>
      </c>
      <c r="E45" s="4">
        <v>183.990005</v>
      </c>
      <c r="F45" s="4">
        <v>163.903198</v>
      </c>
      <c r="G45" s="4">
        <v>2.38643E7</v>
      </c>
      <c r="H45" s="5">
        <f t="shared" si="1"/>
        <v>0.03972639655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">
        <v>41883.0</v>
      </c>
      <c r="B46" s="4">
        <v>184.300003</v>
      </c>
      <c r="C46" s="4">
        <v>185.839996</v>
      </c>
      <c r="D46" s="4">
        <v>179.770004</v>
      </c>
      <c r="E46" s="4">
        <v>180.589996</v>
      </c>
      <c r="F46" s="4">
        <v>160.87439</v>
      </c>
      <c r="G46" s="4">
        <v>1.70647E7</v>
      </c>
      <c r="H46" s="5">
        <f t="shared" si="1"/>
        <v>-0.01847924895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">
        <v>41913.0</v>
      </c>
      <c r="B47" s="4">
        <v>180.339996</v>
      </c>
      <c r="C47" s="4">
        <v>185.050003</v>
      </c>
      <c r="D47" s="4">
        <v>166.850006</v>
      </c>
      <c r="E47" s="4">
        <v>184.929993</v>
      </c>
      <c r="F47" s="4">
        <v>165.524948</v>
      </c>
      <c r="G47" s="4">
        <v>4.71523E7</v>
      </c>
      <c r="H47" s="5">
        <f t="shared" si="1"/>
        <v>0.02890800705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">
        <v>41944.0</v>
      </c>
      <c r="B48" s="4">
        <v>185.199997</v>
      </c>
      <c r="C48" s="4">
        <v>190.630005</v>
      </c>
      <c r="D48" s="4">
        <v>183.449997</v>
      </c>
      <c r="E48" s="4">
        <v>190.029999</v>
      </c>
      <c r="F48" s="4">
        <v>170.089752</v>
      </c>
      <c r="G48" s="4">
        <v>2.76981E7</v>
      </c>
      <c r="H48" s="5">
        <f t="shared" si="1"/>
        <v>0.02757774012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">
        <v>41974.0</v>
      </c>
      <c r="B49" s="4">
        <v>189.289993</v>
      </c>
      <c r="C49" s="4">
        <v>191.630005</v>
      </c>
      <c r="D49" s="4">
        <v>181.440002</v>
      </c>
      <c r="E49" s="4">
        <v>188.399994</v>
      </c>
      <c r="F49" s="4">
        <v>168.630829</v>
      </c>
      <c r="G49" s="4">
        <v>4.90403E7</v>
      </c>
      <c r="H49" s="5">
        <f t="shared" si="1"/>
        <v>-0.008577371551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">
        <v>42005.0</v>
      </c>
      <c r="B50" s="4">
        <v>189.289993</v>
      </c>
      <c r="C50" s="4">
        <v>189.720001</v>
      </c>
      <c r="D50" s="4">
        <v>182.089996</v>
      </c>
      <c r="E50" s="4">
        <v>182.990005</v>
      </c>
      <c r="F50" s="4">
        <v>164.70108</v>
      </c>
      <c r="G50" s="4">
        <v>5.16296E7</v>
      </c>
      <c r="H50" s="5">
        <f t="shared" si="1"/>
        <v>-0.02330385863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">
        <v>42036.0</v>
      </c>
      <c r="B51" s="4">
        <v>183.5</v>
      </c>
      <c r="C51" s="4">
        <v>194.649994</v>
      </c>
      <c r="D51" s="4">
        <v>181.470001</v>
      </c>
      <c r="E51" s="4">
        <v>193.199997</v>
      </c>
      <c r="F51" s="4">
        <v>173.890625</v>
      </c>
      <c r="G51" s="4">
        <v>3.07371E7</v>
      </c>
      <c r="H51" s="5">
        <f t="shared" si="1"/>
        <v>0.0557952929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">
        <v>42064.0</v>
      </c>
      <c r="B52" s="4">
        <v>193.309998</v>
      </c>
      <c r="C52" s="4">
        <v>194.470001</v>
      </c>
      <c r="D52" s="4">
        <v>187.149994</v>
      </c>
      <c r="E52" s="4">
        <v>189.199997</v>
      </c>
      <c r="F52" s="4">
        <v>170.290375</v>
      </c>
      <c r="G52" s="4">
        <v>3.56324E7</v>
      </c>
      <c r="H52" s="5">
        <f t="shared" si="1"/>
        <v>-0.02070410639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">
        <v>42095.0</v>
      </c>
      <c r="B53" s="4">
        <v>189.169998</v>
      </c>
      <c r="C53" s="4">
        <v>194.740005</v>
      </c>
      <c r="D53" s="4">
        <v>187.470001</v>
      </c>
      <c r="E53" s="4">
        <v>191.100006</v>
      </c>
      <c r="F53" s="4">
        <v>172.878052</v>
      </c>
      <c r="G53" s="4">
        <v>3.0252E7</v>
      </c>
      <c r="H53" s="5">
        <f t="shared" si="1"/>
        <v>0.01519567386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">
        <v>42125.0</v>
      </c>
      <c r="B54" s="4">
        <v>191.960007</v>
      </c>
      <c r="C54" s="4">
        <v>195.949997</v>
      </c>
      <c r="D54" s="4">
        <v>189.529999</v>
      </c>
      <c r="E54" s="4">
        <v>193.490005</v>
      </c>
      <c r="F54" s="4">
        <v>175.040176</v>
      </c>
      <c r="G54" s="4">
        <v>2.57591E7</v>
      </c>
      <c r="H54" s="5">
        <f t="shared" si="1"/>
        <v>0.01250664254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">
        <v>42156.0</v>
      </c>
      <c r="B55" s="4">
        <v>194.229996</v>
      </c>
      <c r="C55" s="4">
        <v>195.529999</v>
      </c>
      <c r="D55" s="4">
        <v>188.240005</v>
      </c>
      <c r="E55" s="4">
        <v>188.839996</v>
      </c>
      <c r="F55" s="4">
        <v>170.833527</v>
      </c>
      <c r="G55" s="4">
        <v>3.25096E7</v>
      </c>
      <c r="H55" s="5">
        <f t="shared" si="1"/>
        <v>-0.02403247698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">
        <v>42186.0</v>
      </c>
      <c r="B56" s="4">
        <v>190.649994</v>
      </c>
      <c r="C56" s="4">
        <v>195.460007</v>
      </c>
      <c r="D56" s="4">
        <v>187.190002</v>
      </c>
      <c r="E56" s="4">
        <v>192.949997</v>
      </c>
      <c r="F56" s="4">
        <v>175.36763</v>
      </c>
      <c r="G56" s="4">
        <v>3.50847E7</v>
      </c>
      <c r="H56" s="5">
        <f t="shared" si="1"/>
        <v>0.02654106064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">
        <v>42217.0</v>
      </c>
      <c r="B57" s="4">
        <v>193.0</v>
      </c>
      <c r="C57" s="4">
        <v>193.75</v>
      </c>
      <c r="D57" s="4">
        <v>168.080002</v>
      </c>
      <c r="E57" s="4">
        <v>181.110001</v>
      </c>
      <c r="F57" s="4">
        <v>164.606567</v>
      </c>
      <c r="G57" s="4">
        <v>7.58724E7</v>
      </c>
      <c r="H57" s="5">
        <f t="shared" si="1"/>
        <v>-0.06136288094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">
        <v>42248.0</v>
      </c>
      <c r="B58" s="4">
        <v>177.110001</v>
      </c>
      <c r="C58" s="4">
        <v>185.990005</v>
      </c>
      <c r="D58" s="4">
        <v>171.360001</v>
      </c>
      <c r="E58" s="4">
        <v>175.710007</v>
      </c>
      <c r="F58" s="4">
        <v>159.698639</v>
      </c>
      <c r="G58" s="4">
        <v>5.76663E7</v>
      </c>
      <c r="H58" s="5">
        <f t="shared" si="1"/>
        <v>-0.02981611299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">
        <v>42278.0</v>
      </c>
      <c r="B59" s="4">
        <v>175.970001</v>
      </c>
      <c r="C59" s="4">
        <v>192.0</v>
      </c>
      <c r="D59" s="4">
        <v>173.350006</v>
      </c>
      <c r="E59" s="4">
        <v>190.559998</v>
      </c>
      <c r="F59" s="4">
        <v>174.116623</v>
      </c>
      <c r="G59" s="4">
        <v>3.81753E7</v>
      </c>
      <c r="H59" s="5">
        <f t="shared" si="1"/>
        <v>0.09028244755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">
        <v>42309.0</v>
      </c>
      <c r="B60" s="4">
        <v>190.979996</v>
      </c>
      <c r="C60" s="4">
        <v>194.059998</v>
      </c>
      <c r="D60" s="4">
        <v>185.360001</v>
      </c>
      <c r="E60" s="4">
        <v>191.369995</v>
      </c>
      <c r="F60" s="4">
        <v>174.85675</v>
      </c>
      <c r="G60" s="4">
        <v>3.86295E7</v>
      </c>
      <c r="H60" s="5">
        <f t="shared" si="1"/>
        <v>0.004250754392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">
        <v>42339.0</v>
      </c>
      <c r="B61" s="4">
        <v>192.050003</v>
      </c>
      <c r="C61" s="4">
        <v>193.449997</v>
      </c>
      <c r="D61" s="4">
        <v>183.309998</v>
      </c>
      <c r="E61" s="4">
        <v>186.929993</v>
      </c>
      <c r="F61" s="4">
        <v>170.799789</v>
      </c>
      <c r="G61" s="4">
        <v>6.2486E7</v>
      </c>
      <c r="H61" s="5">
        <f t="shared" si="1"/>
        <v>-0.02320162647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3">
        <v>42370.0</v>
      </c>
      <c r="B62" s="4">
        <v>183.770004</v>
      </c>
      <c r="C62" s="4">
        <v>185.119995</v>
      </c>
      <c r="D62" s="4">
        <v>165.960007</v>
      </c>
      <c r="E62" s="4">
        <v>177.75</v>
      </c>
      <c r="F62" s="4">
        <v>163.379501</v>
      </c>
      <c r="G62" s="4">
        <v>8.26172E7</v>
      </c>
      <c r="H62" s="5">
        <f t="shared" si="1"/>
        <v>-0.0434443628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3">
        <v>42401.0</v>
      </c>
      <c r="B63" s="4">
        <v>176.610001</v>
      </c>
      <c r="C63" s="4">
        <v>180.360001</v>
      </c>
      <c r="D63" s="4">
        <v>166.050003</v>
      </c>
      <c r="E63" s="4">
        <v>177.380005</v>
      </c>
      <c r="F63" s="4">
        <v>163.039383</v>
      </c>
      <c r="G63" s="4">
        <v>5.47087E7</v>
      </c>
      <c r="H63" s="5">
        <f t="shared" si="1"/>
        <v>-0.002081766672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">
        <v>42430.0</v>
      </c>
      <c r="B64" s="4">
        <v>178.839996</v>
      </c>
      <c r="C64" s="4">
        <v>189.720001</v>
      </c>
      <c r="D64" s="4">
        <v>178.330002</v>
      </c>
      <c r="E64" s="4">
        <v>188.559998</v>
      </c>
      <c r="F64" s="4">
        <v>173.315521</v>
      </c>
      <c r="G64" s="4">
        <v>5.00073E7</v>
      </c>
      <c r="H64" s="5">
        <f t="shared" si="1"/>
        <v>0.06302856286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">
        <v>42461.0</v>
      </c>
      <c r="B65" s="4">
        <v>187.399994</v>
      </c>
      <c r="C65" s="4">
        <v>193.429993</v>
      </c>
      <c r="D65" s="4">
        <v>186.259995</v>
      </c>
      <c r="E65" s="4">
        <v>189.220001</v>
      </c>
      <c r="F65" s="4">
        <v>174.855621</v>
      </c>
      <c r="G65" s="4">
        <v>4.24154E7</v>
      </c>
      <c r="H65" s="5">
        <f t="shared" si="1"/>
        <v>0.008886105475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">
        <v>42491.0</v>
      </c>
      <c r="B66" s="4">
        <v>189.809998</v>
      </c>
      <c r="C66" s="4">
        <v>193.270004</v>
      </c>
      <c r="D66" s="4">
        <v>185.970001</v>
      </c>
      <c r="E66" s="4">
        <v>192.539993</v>
      </c>
      <c r="F66" s="4">
        <v>177.923584</v>
      </c>
      <c r="G66" s="4">
        <v>3.8163E7</v>
      </c>
      <c r="H66" s="5">
        <f t="shared" si="1"/>
        <v>0.01754569274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">
        <v>42522.0</v>
      </c>
      <c r="B67" s="4">
        <v>191.880005</v>
      </c>
      <c r="C67" s="4">
        <v>194.949997</v>
      </c>
      <c r="D67" s="4">
        <v>182.270004</v>
      </c>
      <c r="E67" s="4">
        <v>192.199997</v>
      </c>
      <c r="F67" s="4">
        <v>177.60939</v>
      </c>
      <c r="G67" s="4">
        <v>6.1825E7</v>
      </c>
      <c r="H67" s="5">
        <f t="shared" si="1"/>
        <v>-0.001765892935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">
        <v>42552.0</v>
      </c>
      <c r="B68" s="4">
        <v>192.089996</v>
      </c>
      <c r="C68" s="4">
        <v>199.600006</v>
      </c>
      <c r="D68" s="4">
        <v>189.970001</v>
      </c>
      <c r="E68" s="4">
        <v>199.279999</v>
      </c>
      <c r="F68" s="4">
        <v>185.07222</v>
      </c>
      <c r="G68" s="4">
        <v>4.19451E7</v>
      </c>
      <c r="H68" s="5">
        <f t="shared" si="1"/>
        <v>0.04201821762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">
        <v>42583.0</v>
      </c>
      <c r="B69" s="4">
        <v>199.330002</v>
      </c>
      <c r="C69" s="4">
        <v>201.509995</v>
      </c>
      <c r="D69" s="4">
        <v>196.880005</v>
      </c>
      <c r="E69" s="4">
        <v>199.520004</v>
      </c>
      <c r="F69" s="4">
        <v>185.295105</v>
      </c>
      <c r="G69" s="4">
        <v>4.39497E7</v>
      </c>
      <c r="H69" s="5">
        <f t="shared" si="1"/>
        <v>0.001204313646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">
        <v>42614.0</v>
      </c>
      <c r="B70" s="4">
        <v>199.5</v>
      </c>
      <c r="C70" s="4">
        <v>201.149994</v>
      </c>
      <c r="D70" s="4">
        <v>194.119995</v>
      </c>
      <c r="E70" s="4">
        <v>198.690002</v>
      </c>
      <c r="F70" s="4">
        <v>184.524261</v>
      </c>
      <c r="G70" s="4">
        <v>4.49781E7</v>
      </c>
      <c r="H70" s="5">
        <f t="shared" si="1"/>
        <v>-0.004160088309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3">
        <v>42644.0</v>
      </c>
      <c r="B71" s="4">
        <v>198.179993</v>
      </c>
      <c r="C71" s="4">
        <v>198.949997</v>
      </c>
      <c r="D71" s="4">
        <v>193.919998</v>
      </c>
      <c r="E71" s="4">
        <v>195.130005</v>
      </c>
      <c r="F71" s="4">
        <v>182.027924</v>
      </c>
      <c r="G71" s="4">
        <v>3.39294E7</v>
      </c>
      <c r="H71" s="5">
        <f t="shared" si="1"/>
        <v>-0.0135285029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">
        <v>42675.0</v>
      </c>
      <c r="B72" s="4">
        <v>195.520004</v>
      </c>
      <c r="C72" s="4">
        <v>203.690002</v>
      </c>
      <c r="D72" s="4">
        <v>191.320007</v>
      </c>
      <c r="E72" s="4">
        <v>202.399994</v>
      </c>
      <c r="F72" s="4">
        <v>188.809753</v>
      </c>
      <c r="G72" s="4">
        <v>5.27324E7</v>
      </c>
      <c r="H72" s="5">
        <f t="shared" si="1"/>
        <v>0.0372570804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3">
        <v>42705.0</v>
      </c>
      <c r="B73" s="4">
        <v>202.679993</v>
      </c>
      <c r="C73" s="4">
        <v>209.699997</v>
      </c>
      <c r="D73" s="4">
        <v>201.240005</v>
      </c>
      <c r="E73" s="4">
        <v>205.309998</v>
      </c>
      <c r="F73" s="4">
        <v>191.524384</v>
      </c>
      <c r="G73" s="4">
        <v>5.23016E7</v>
      </c>
      <c r="H73" s="5">
        <f t="shared" si="1"/>
        <v>0.01437759945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">
        <v>42736.0</v>
      </c>
      <c r="B74" s="4">
        <v>206.679993</v>
      </c>
      <c r="C74" s="4">
        <v>210.899994</v>
      </c>
      <c r="D74" s="4">
        <v>205.559998</v>
      </c>
      <c r="E74" s="4">
        <v>208.970001</v>
      </c>
      <c r="F74" s="4">
        <v>196.157486</v>
      </c>
      <c r="G74" s="4">
        <v>5.72811E7</v>
      </c>
      <c r="H74" s="5">
        <f t="shared" si="1"/>
        <v>0.02419066389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3">
        <v>42767.0</v>
      </c>
      <c r="B75" s="4">
        <v>209.619995</v>
      </c>
      <c r="C75" s="4">
        <v>217.899994</v>
      </c>
      <c r="D75" s="4">
        <v>208.229996</v>
      </c>
      <c r="E75" s="4">
        <v>217.070007</v>
      </c>
      <c r="F75" s="4">
        <v>203.760849</v>
      </c>
      <c r="G75" s="4">
        <v>3.546E7</v>
      </c>
      <c r="H75" s="5">
        <f t="shared" si="1"/>
        <v>0.03876152348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">
        <v>42795.0</v>
      </c>
      <c r="B76" s="4">
        <v>218.899994</v>
      </c>
      <c r="C76" s="4">
        <v>220.660004</v>
      </c>
      <c r="D76" s="4">
        <v>212.619995</v>
      </c>
      <c r="E76" s="4">
        <v>216.350006</v>
      </c>
      <c r="F76" s="4">
        <v>203.085007</v>
      </c>
      <c r="G76" s="4">
        <v>4.76415E7</v>
      </c>
      <c r="H76" s="5">
        <f t="shared" si="1"/>
        <v>-0.00331683934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">
        <v>42826.0</v>
      </c>
      <c r="B77" s="4">
        <v>216.509995</v>
      </c>
      <c r="C77" s="4">
        <v>219.899994</v>
      </c>
      <c r="D77" s="4">
        <v>213.470001</v>
      </c>
      <c r="E77" s="4">
        <v>218.600006</v>
      </c>
      <c r="F77" s="4">
        <v>206.151413</v>
      </c>
      <c r="G77" s="4">
        <v>3.91686E7</v>
      </c>
      <c r="H77" s="5">
        <f t="shared" si="1"/>
        <v>0.01509912546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">
        <v>42856.0</v>
      </c>
      <c r="B78" s="4">
        <v>219.160004</v>
      </c>
      <c r="C78" s="4">
        <v>222.240005</v>
      </c>
      <c r="D78" s="4">
        <v>216.130005</v>
      </c>
      <c r="E78" s="4">
        <v>221.669998</v>
      </c>
      <c r="F78" s="4">
        <v>209.046555</v>
      </c>
      <c r="G78" s="4">
        <v>4.06523E7</v>
      </c>
      <c r="H78" s="5">
        <f t="shared" si="1"/>
        <v>0.01404376501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3">
        <v>42887.0</v>
      </c>
      <c r="B79" s="4">
        <v>222.139999</v>
      </c>
      <c r="C79" s="4">
        <v>225.770004</v>
      </c>
      <c r="D79" s="4">
        <v>220.419998</v>
      </c>
      <c r="E79" s="4">
        <v>222.059998</v>
      </c>
      <c r="F79" s="4">
        <v>209.414368</v>
      </c>
      <c r="G79" s="4">
        <v>4.35493E7</v>
      </c>
      <c r="H79" s="5">
        <f t="shared" si="1"/>
        <v>0.001759478887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3">
        <v>42917.0</v>
      </c>
      <c r="B80" s="4">
        <v>223.089996</v>
      </c>
      <c r="C80" s="4">
        <v>227.779999</v>
      </c>
      <c r="D80" s="4">
        <v>220.720001</v>
      </c>
      <c r="E80" s="4">
        <v>226.639999</v>
      </c>
      <c r="F80" s="4">
        <v>214.701614</v>
      </c>
      <c r="G80" s="4">
        <v>3.7712E7</v>
      </c>
      <c r="H80" s="5">
        <f t="shared" si="1"/>
        <v>0.02524777096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3">
        <v>42948.0</v>
      </c>
      <c r="B81" s="4">
        <v>227.300003</v>
      </c>
      <c r="C81" s="4">
        <v>228.619995</v>
      </c>
      <c r="D81" s="4">
        <v>222.119995</v>
      </c>
      <c r="E81" s="4">
        <v>227.300003</v>
      </c>
      <c r="F81" s="4">
        <v>215.326859</v>
      </c>
      <c r="G81" s="4">
        <v>3.76224E7</v>
      </c>
      <c r="H81" s="5">
        <f t="shared" si="1"/>
        <v>0.002912157894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3">
        <v>42979.0</v>
      </c>
      <c r="B82" s="4">
        <v>227.759995</v>
      </c>
      <c r="C82" s="4">
        <v>230.899994</v>
      </c>
      <c r="D82" s="4">
        <v>224.979996</v>
      </c>
      <c r="E82" s="4">
        <v>230.759995</v>
      </c>
      <c r="F82" s="4">
        <v>218.604614</v>
      </c>
      <c r="G82" s="4">
        <v>3.33815E7</v>
      </c>
      <c r="H82" s="5">
        <f t="shared" si="1"/>
        <v>0.01522223013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">
        <v>43009.0</v>
      </c>
      <c r="B83" s="4">
        <v>231.0</v>
      </c>
      <c r="C83" s="4">
        <v>236.880005</v>
      </c>
      <c r="D83" s="4">
        <v>230.910004</v>
      </c>
      <c r="E83" s="4">
        <v>236.130005</v>
      </c>
      <c r="F83" s="4">
        <v>224.837509</v>
      </c>
      <c r="G83" s="4">
        <v>3.30498E7</v>
      </c>
      <c r="H83" s="5">
        <f t="shared" si="1"/>
        <v>0.0285121841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">
        <v>43040.0</v>
      </c>
      <c r="B84" s="4">
        <v>237.029999</v>
      </c>
      <c r="C84" s="4">
        <v>244.399994</v>
      </c>
      <c r="D84" s="4">
        <v>234.820007</v>
      </c>
      <c r="E84" s="4">
        <v>243.350006</v>
      </c>
      <c r="F84" s="4">
        <v>231.712204</v>
      </c>
      <c r="G84" s="4">
        <v>4.33113E7</v>
      </c>
      <c r="H84" s="5">
        <f t="shared" si="1"/>
        <v>0.03057628165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">
        <v>43070.0</v>
      </c>
      <c r="B85" s="4">
        <v>243.25</v>
      </c>
      <c r="C85" s="4">
        <v>248.009995</v>
      </c>
      <c r="D85" s="4">
        <v>239.520004</v>
      </c>
      <c r="E85" s="4">
        <v>245.289993</v>
      </c>
      <c r="F85" s="4">
        <v>233.559418</v>
      </c>
      <c r="G85" s="4">
        <v>4.41903E7</v>
      </c>
      <c r="H85" s="5">
        <f t="shared" si="1"/>
        <v>0.007972018599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3">
        <v>43101.0</v>
      </c>
      <c r="B86" s="4">
        <v>246.149994</v>
      </c>
      <c r="C86" s="4">
        <v>263.369995</v>
      </c>
      <c r="D86" s="4">
        <v>245.740005</v>
      </c>
      <c r="E86" s="4">
        <v>258.98999</v>
      </c>
      <c r="F86" s="4">
        <v>247.791992</v>
      </c>
      <c r="G86" s="4">
        <v>6.35447E7</v>
      </c>
      <c r="H86" s="5">
        <f t="shared" si="1"/>
        <v>0.06093770109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">
        <v>43132.0</v>
      </c>
      <c r="B87" s="4">
        <v>258.290009</v>
      </c>
      <c r="C87" s="4">
        <v>260.119995</v>
      </c>
      <c r="D87" s="4">
        <v>232.419998</v>
      </c>
      <c r="E87" s="4">
        <v>249.339996</v>
      </c>
      <c r="F87" s="4">
        <v>238.559235</v>
      </c>
      <c r="G87" s="4">
        <v>8.86627E7</v>
      </c>
      <c r="H87" s="5">
        <f t="shared" si="1"/>
        <v>-0.03726011049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3">
        <v>43160.0</v>
      </c>
      <c r="B88" s="4">
        <v>249.529999</v>
      </c>
      <c r="C88" s="4">
        <v>257.709991</v>
      </c>
      <c r="D88" s="4">
        <v>237.529999</v>
      </c>
      <c r="E88" s="4">
        <v>242.080002</v>
      </c>
      <c r="F88" s="4">
        <v>231.613144</v>
      </c>
      <c r="G88" s="4">
        <v>6.38735E7</v>
      </c>
      <c r="H88" s="5">
        <f t="shared" si="1"/>
        <v>-0.02911683968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3">
        <v>43191.0</v>
      </c>
      <c r="B89" s="4">
        <v>241.190002</v>
      </c>
      <c r="C89" s="4">
        <v>249.220001</v>
      </c>
      <c r="D89" s="4">
        <v>233.919998</v>
      </c>
      <c r="E89" s="4">
        <v>242.919998</v>
      </c>
      <c r="F89" s="4">
        <v>233.479858</v>
      </c>
      <c r="G89" s="4">
        <v>5.73194E7</v>
      </c>
      <c r="H89" s="5">
        <f t="shared" si="1"/>
        <v>0.008059620312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3">
        <v>43221.0</v>
      </c>
      <c r="B90" s="4">
        <v>242.449997</v>
      </c>
      <c r="C90" s="4">
        <v>251.940002</v>
      </c>
      <c r="D90" s="4">
        <v>237.919998</v>
      </c>
      <c r="E90" s="4">
        <v>248.789993</v>
      </c>
      <c r="F90" s="4">
        <v>239.121719</v>
      </c>
      <c r="G90" s="4">
        <v>4.39814E7</v>
      </c>
      <c r="H90" s="5">
        <f t="shared" si="1"/>
        <v>0.02416423005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3">
        <v>43252.0</v>
      </c>
      <c r="B91" s="4">
        <v>250.229996</v>
      </c>
      <c r="C91" s="4">
        <v>256.769989</v>
      </c>
      <c r="D91" s="4">
        <v>246.630005</v>
      </c>
      <c r="E91" s="4">
        <v>249.509995</v>
      </c>
      <c r="F91" s="4">
        <v>239.813721</v>
      </c>
      <c r="G91" s="4">
        <v>5.46544E7</v>
      </c>
      <c r="H91" s="5">
        <f t="shared" si="1"/>
        <v>0.002893932023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3">
        <v>43282.0</v>
      </c>
      <c r="B92" s="4">
        <v>247.559998</v>
      </c>
      <c r="C92" s="4">
        <v>261.25</v>
      </c>
      <c r="D92" s="4">
        <v>247.320007</v>
      </c>
      <c r="E92" s="4">
        <v>258.399994</v>
      </c>
      <c r="F92" s="4">
        <v>249.519852</v>
      </c>
      <c r="G92" s="4">
        <v>4.55746E7</v>
      </c>
      <c r="H92" s="5">
        <f t="shared" si="1"/>
        <v>0.04047362661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">
        <v>43313.0</v>
      </c>
      <c r="B93" s="4">
        <v>258.640015</v>
      </c>
      <c r="C93" s="4">
        <v>268.049988</v>
      </c>
      <c r="D93" s="4">
        <v>256.480011</v>
      </c>
      <c r="E93" s="4">
        <v>266.720001</v>
      </c>
      <c r="F93" s="4">
        <v>257.553925</v>
      </c>
      <c r="G93" s="4">
        <v>4.95557E7</v>
      </c>
      <c r="H93" s="5">
        <f t="shared" si="1"/>
        <v>0.03219813147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3">
        <v>43344.0</v>
      </c>
      <c r="B94" s="4">
        <v>266.350006</v>
      </c>
      <c r="C94" s="4">
        <v>270.670013</v>
      </c>
      <c r="D94" s="4">
        <v>263.450012</v>
      </c>
      <c r="E94" s="4">
        <v>267.049988</v>
      </c>
      <c r="F94" s="4">
        <v>257.872589</v>
      </c>
      <c r="G94" s="4">
        <v>4.87323E7</v>
      </c>
      <c r="H94" s="5">
        <f t="shared" si="1"/>
        <v>0.001237270991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3">
        <v>43374.0</v>
      </c>
      <c r="B95" s="4">
        <v>268.459991</v>
      </c>
      <c r="C95" s="4">
        <v>269.470001</v>
      </c>
      <c r="D95" s="4">
        <v>238.789993</v>
      </c>
      <c r="E95" s="4">
        <v>248.789993</v>
      </c>
      <c r="F95" s="4">
        <v>241.325638</v>
      </c>
      <c r="G95" s="4">
        <v>9.14399E7</v>
      </c>
      <c r="H95" s="5">
        <f t="shared" si="1"/>
        <v>-0.06416715737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3">
        <v>43405.0</v>
      </c>
      <c r="B96" s="4">
        <v>249.630005</v>
      </c>
      <c r="C96" s="4">
        <v>258.440002</v>
      </c>
      <c r="D96" s="4">
        <v>241.729996</v>
      </c>
      <c r="E96" s="4">
        <v>253.479996</v>
      </c>
      <c r="F96" s="4">
        <v>245.874939</v>
      </c>
      <c r="G96" s="4">
        <v>6.11154E7</v>
      </c>
      <c r="H96" s="5">
        <f t="shared" si="1"/>
        <v>0.01885129586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3">
        <v>43435.0</v>
      </c>
      <c r="B97" s="4">
        <v>257.649994</v>
      </c>
      <c r="C97" s="4">
        <v>257.73999</v>
      </c>
      <c r="D97" s="4">
        <v>214.830002</v>
      </c>
      <c r="E97" s="4">
        <v>229.809998</v>
      </c>
      <c r="F97" s="4">
        <v>222.9151</v>
      </c>
      <c r="G97" s="4">
        <v>1.285428E8</v>
      </c>
      <c r="H97" s="5">
        <f t="shared" si="1"/>
        <v>-0.09338015128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">
        <v>43466.0</v>
      </c>
      <c r="B98" s="4">
        <v>226.179993</v>
      </c>
      <c r="C98" s="4">
        <v>248.529999</v>
      </c>
      <c r="D98" s="4">
        <v>223.970001</v>
      </c>
      <c r="E98" s="4">
        <v>248.009995</v>
      </c>
      <c r="F98" s="4">
        <v>241.871445</v>
      </c>
      <c r="G98" s="4">
        <v>8.12477E7</v>
      </c>
      <c r="H98" s="5">
        <f t="shared" si="1"/>
        <v>0.085038407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3">
        <v>43497.0</v>
      </c>
      <c r="B99" s="4">
        <v>248.309998</v>
      </c>
      <c r="C99" s="4">
        <v>258.609985</v>
      </c>
      <c r="D99" s="4">
        <v>246.199997</v>
      </c>
      <c r="E99" s="4">
        <v>256.070007</v>
      </c>
      <c r="F99" s="4">
        <v>249.731995</v>
      </c>
      <c r="G99" s="4">
        <v>5.7656E7</v>
      </c>
      <c r="H99" s="5">
        <f t="shared" si="1"/>
        <v>0.03249887559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3">
        <v>43525.0</v>
      </c>
      <c r="B100" s="4">
        <v>257.809998</v>
      </c>
      <c r="C100" s="4">
        <v>262.589996</v>
      </c>
      <c r="D100" s="4">
        <v>250.339996</v>
      </c>
      <c r="E100" s="4">
        <v>259.540009</v>
      </c>
      <c r="F100" s="4">
        <v>253.116058</v>
      </c>
      <c r="G100" s="4">
        <v>6.29706E7</v>
      </c>
      <c r="H100" s="5">
        <f t="shared" si="1"/>
        <v>0.01355077871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3">
        <v>43556.0</v>
      </c>
      <c r="B101" s="4">
        <v>261.459991</v>
      </c>
      <c r="C101" s="4">
        <v>270.410004</v>
      </c>
      <c r="D101" s="4">
        <v>261.190002</v>
      </c>
      <c r="E101" s="4">
        <v>270.01001</v>
      </c>
      <c r="F101" s="4">
        <v>264.809235</v>
      </c>
      <c r="G101" s="4">
        <v>4.13514E7</v>
      </c>
      <c r="H101" s="5">
        <f t="shared" si="1"/>
        <v>0.04619689913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3">
        <v>43586.0</v>
      </c>
      <c r="B102" s="4">
        <v>270.679993</v>
      </c>
      <c r="C102" s="4">
        <v>270.869995</v>
      </c>
      <c r="D102" s="4">
        <v>252.770004</v>
      </c>
      <c r="E102" s="4">
        <v>252.869995</v>
      </c>
      <c r="F102" s="4">
        <v>247.999374</v>
      </c>
      <c r="G102" s="4">
        <v>7.2318E7</v>
      </c>
      <c r="H102" s="5">
        <f t="shared" si="1"/>
        <v>-0.06347913433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3">
        <v>43617.0</v>
      </c>
      <c r="B103" s="4">
        <v>252.830002</v>
      </c>
      <c r="C103" s="4">
        <v>272.790009</v>
      </c>
      <c r="D103" s="4">
        <v>250.770004</v>
      </c>
      <c r="E103" s="4">
        <v>269.149994</v>
      </c>
      <c r="F103" s="4">
        <v>263.96579</v>
      </c>
      <c r="G103" s="4">
        <v>4.86865E7</v>
      </c>
      <c r="H103" s="5">
        <f t="shared" si="1"/>
        <v>0.06438087219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3">
        <v>43647.0</v>
      </c>
      <c r="B104" s="4">
        <v>272.459991</v>
      </c>
      <c r="C104" s="4">
        <v>277.549988</v>
      </c>
      <c r="D104" s="4">
        <v>270.299988</v>
      </c>
      <c r="E104" s="4">
        <v>273.079987</v>
      </c>
      <c r="F104" s="4">
        <v>269.211731</v>
      </c>
      <c r="G104" s="4">
        <v>5.54904E7</v>
      </c>
      <c r="H104" s="5">
        <f t="shared" si="1"/>
        <v>0.01987356392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3">
        <v>43678.0</v>
      </c>
      <c r="B105" s="4">
        <v>273.279999</v>
      </c>
      <c r="C105" s="4">
        <v>276.279999</v>
      </c>
      <c r="D105" s="4">
        <v>258.700012</v>
      </c>
      <c r="E105" s="4">
        <v>268.600006</v>
      </c>
      <c r="F105" s="4">
        <v>264.795227</v>
      </c>
      <c r="G105" s="4">
        <v>7.61014E7</v>
      </c>
      <c r="H105" s="5">
        <f t="shared" si="1"/>
        <v>-0.01640531779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3">
        <v>43709.0</v>
      </c>
      <c r="B106" s="4">
        <v>266.829987</v>
      </c>
      <c r="C106" s="4">
        <v>277.980011</v>
      </c>
      <c r="D106" s="4">
        <v>265.679993</v>
      </c>
      <c r="E106" s="4">
        <v>272.600006</v>
      </c>
      <c r="F106" s="4">
        <v>268.738556</v>
      </c>
      <c r="G106" s="4">
        <v>4.58942E7</v>
      </c>
      <c r="H106" s="5">
        <f t="shared" si="1"/>
        <v>0.01489199426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3">
        <v>43739.0</v>
      </c>
      <c r="B107" s="4">
        <v>273.440002</v>
      </c>
      <c r="C107" s="4">
        <v>279.690002</v>
      </c>
      <c r="D107" s="4">
        <v>261.589996</v>
      </c>
      <c r="E107" s="4">
        <v>278.549988</v>
      </c>
      <c r="F107" s="4">
        <v>275.911346</v>
      </c>
      <c r="G107" s="4">
        <v>5.28765E7</v>
      </c>
      <c r="H107" s="5">
        <f t="shared" si="1"/>
        <v>0.02669058771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">
        <v>43770.0</v>
      </c>
      <c r="B108" s="4">
        <v>280.049988</v>
      </c>
      <c r="C108" s="4">
        <v>289.779999</v>
      </c>
      <c r="D108" s="4">
        <v>279.910004</v>
      </c>
      <c r="E108" s="4">
        <v>288.649994</v>
      </c>
      <c r="F108" s="4">
        <v>285.915649</v>
      </c>
      <c r="G108" s="4">
        <v>4.36866E7</v>
      </c>
      <c r="H108" s="5">
        <f t="shared" si="1"/>
        <v>0.03625912144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">
        <v>43800.0</v>
      </c>
      <c r="B109" s="4">
        <v>289.029999</v>
      </c>
      <c r="C109" s="4">
        <v>297.51001</v>
      </c>
      <c r="D109" s="4">
        <v>282.100006</v>
      </c>
      <c r="E109" s="4">
        <v>295.799988</v>
      </c>
      <c r="F109" s="4">
        <v>292.997925</v>
      </c>
      <c r="G109" s="4">
        <v>5.64973E7</v>
      </c>
      <c r="H109" s="5">
        <f t="shared" si="1"/>
        <v>0.02477050845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5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5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5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5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5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5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5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5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5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5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5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5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5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5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5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5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5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5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5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5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5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5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5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5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5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5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5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5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5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5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5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5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5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5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5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5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5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5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5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5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5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5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5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5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5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5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5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5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5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5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5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5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5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5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5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5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5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5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5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5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5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5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5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5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5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5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5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5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5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5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5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5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5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5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5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5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5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5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5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5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5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5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5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5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5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5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5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5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5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5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5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5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5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5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5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5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5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5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5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5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5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5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5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5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5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5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5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5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5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5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5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5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5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5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5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5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5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5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5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5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5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5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5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5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5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5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5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5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5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5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5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5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5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5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5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5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5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5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5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5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5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5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5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8</v>
      </c>
    </row>
    <row r="2" ht="15.75" customHeight="1">
      <c r="A2" s="8">
        <v>40544.0</v>
      </c>
      <c r="B2" s="6">
        <v>78.5</v>
      </c>
      <c r="C2" s="6">
        <v>79.400002</v>
      </c>
      <c r="D2" s="6">
        <v>77.25</v>
      </c>
      <c r="E2" s="6">
        <v>78.019997</v>
      </c>
      <c r="F2" s="6">
        <v>52.395947</v>
      </c>
      <c r="G2" s="6">
        <v>474400.0</v>
      </c>
      <c r="H2" s="9"/>
    </row>
    <row r="3" ht="15.75" customHeight="1">
      <c r="A3" s="8">
        <v>40575.0</v>
      </c>
      <c r="B3" s="6">
        <v>77.339996</v>
      </c>
      <c r="C3" s="6">
        <v>78.910004</v>
      </c>
      <c r="D3" s="6">
        <v>76.0</v>
      </c>
      <c r="E3" s="6">
        <v>78.82</v>
      </c>
      <c r="F3" s="6">
        <v>52.933182</v>
      </c>
      <c r="G3" s="6">
        <v>602000.0</v>
      </c>
      <c r="H3" s="9">
        <f t="shared" ref="H3:H109" si="1">(F3-F2)/F2</f>
        <v>0.01025336941</v>
      </c>
    </row>
    <row r="4" ht="15.75" customHeight="1">
      <c r="A4" s="8">
        <v>40603.0</v>
      </c>
      <c r="B4" s="6">
        <v>78.169998</v>
      </c>
      <c r="C4" s="6">
        <v>80.0</v>
      </c>
      <c r="D4" s="6">
        <v>77.160004</v>
      </c>
      <c r="E4" s="6">
        <v>78.220001</v>
      </c>
      <c r="F4" s="6">
        <v>52.756104</v>
      </c>
      <c r="G4" s="6">
        <v>897600.0</v>
      </c>
      <c r="H4" s="9">
        <f t="shared" si="1"/>
        <v>-0.003345311831</v>
      </c>
    </row>
    <row r="5" ht="15.75" customHeight="1">
      <c r="A5" s="8">
        <v>40634.0</v>
      </c>
      <c r="B5" s="6">
        <v>77.879997</v>
      </c>
      <c r="C5" s="6">
        <v>80.059998</v>
      </c>
      <c r="D5" s="6">
        <v>77.0</v>
      </c>
      <c r="E5" s="6">
        <v>80.050003</v>
      </c>
      <c r="F5" s="6">
        <v>54.199394</v>
      </c>
      <c r="G5" s="6">
        <v>459000.0</v>
      </c>
      <c r="H5" s="9">
        <f t="shared" si="1"/>
        <v>0.02735778214</v>
      </c>
    </row>
    <row r="6" ht="15.75" customHeight="1">
      <c r="A6" s="8">
        <v>40664.0</v>
      </c>
      <c r="B6" s="6">
        <v>79.599998</v>
      </c>
      <c r="C6" s="6">
        <v>82.150002</v>
      </c>
      <c r="D6" s="6">
        <v>79.57</v>
      </c>
      <c r="E6" s="6">
        <v>82.089996</v>
      </c>
      <c r="F6" s="6">
        <v>55.821102</v>
      </c>
      <c r="G6" s="6">
        <v>644300.0</v>
      </c>
      <c r="H6" s="9">
        <f t="shared" si="1"/>
        <v>0.02992114635</v>
      </c>
    </row>
    <row r="7" ht="15.75" customHeight="1">
      <c r="A7" s="8">
        <v>40695.0</v>
      </c>
      <c r="B7" s="6">
        <v>82.190002</v>
      </c>
      <c r="C7" s="6">
        <v>82.699997</v>
      </c>
      <c r="D7" s="6">
        <v>79.309998</v>
      </c>
      <c r="E7" s="6">
        <v>79.959999</v>
      </c>
      <c r="F7" s="6">
        <v>54.596409</v>
      </c>
      <c r="G7" s="6">
        <v>1189700.0</v>
      </c>
      <c r="H7" s="9">
        <f t="shared" si="1"/>
        <v>-0.02193960628</v>
      </c>
    </row>
    <row r="8" ht="15.75" customHeight="1">
      <c r="A8" s="8">
        <v>40725.0</v>
      </c>
      <c r="B8" s="6">
        <v>80.019997</v>
      </c>
      <c r="C8" s="6">
        <v>83.120003</v>
      </c>
      <c r="D8" s="6">
        <v>79.449997</v>
      </c>
      <c r="E8" s="6">
        <v>83.080002</v>
      </c>
      <c r="F8" s="6">
        <v>56.94944</v>
      </c>
      <c r="G8" s="6">
        <v>841900.0</v>
      </c>
      <c r="H8" s="9">
        <f t="shared" si="1"/>
        <v>0.04309864043</v>
      </c>
    </row>
    <row r="9" ht="15.75" customHeight="1">
      <c r="A9" s="8">
        <v>40756.0</v>
      </c>
      <c r="B9" s="6">
        <v>82.849998</v>
      </c>
      <c r="C9" s="6">
        <v>89.660004</v>
      </c>
      <c r="D9" s="6">
        <v>82.760002</v>
      </c>
      <c r="E9" s="6">
        <v>86.949997</v>
      </c>
      <c r="F9" s="6">
        <v>59.845455</v>
      </c>
      <c r="G9" s="6">
        <v>1556900.0</v>
      </c>
      <c r="H9" s="9">
        <f t="shared" si="1"/>
        <v>0.05085238766</v>
      </c>
    </row>
    <row r="10" ht="15.75" customHeight="1">
      <c r="A10" s="8">
        <v>40787.0</v>
      </c>
      <c r="B10" s="6">
        <v>86.699997</v>
      </c>
      <c r="C10" s="6">
        <v>94.25</v>
      </c>
      <c r="D10" s="6">
        <v>86.0</v>
      </c>
      <c r="E10" s="6">
        <v>91.769997</v>
      </c>
      <c r="F10" s="6">
        <v>63.425579</v>
      </c>
      <c r="G10" s="6">
        <v>1400600.0</v>
      </c>
      <c r="H10" s="9">
        <f t="shared" si="1"/>
        <v>0.05982282197</v>
      </c>
    </row>
    <row r="11" ht="15.75" customHeight="1">
      <c r="A11" s="8">
        <v>40817.0</v>
      </c>
      <c r="B11" s="6">
        <v>92.230003</v>
      </c>
      <c r="C11" s="6">
        <v>93.68</v>
      </c>
      <c r="D11" s="6">
        <v>87.75</v>
      </c>
      <c r="E11" s="6">
        <v>91.269997</v>
      </c>
      <c r="F11" s="6">
        <v>63.321053</v>
      </c>
      <c r="G11" s="6">
        <v>1406900.0</v>
      </c>
      <c r="H11" s="9">
        <f t="shared" si="1"/>
        <v>-0.001648010182</v>
      </c>
    </row>
    <row r="12" ht="15.75" customHeight="1">
      <c r="A12" s="8">
        <v>40848.0</v>
      </c>
      <c r="B12" s="6">
        <v>92.220001</v>
      </c>
      <c r="C12" s="6">
        <v>92.900002</v>
      </c>
      <c r="D12" s="6">
        <v>89.68</v>
      </c>
      <c r="E12" s="6">
        <v>90.160004</v>
      </c>
      <c r="F12" s="6">
        <v>62.759563</v>
      </c>
      <c r="G12" s="6">
        <v>1593800.0</v>
      </c>
      <c r="H12" s="9">
        <f t="shared" si="1"/>
        <v>-0.008867350958</v>
      </c>
    </row>
    <row r="13" ht="15.75" customHeight="1">
      <c r="A13" s="8">
        <v>40878.0</v>
      </c>
      <c r="B13" s="6">
        <v>89.43</v>
      </c>
      <c r="C13" s="6">
        <v>93.82</v>
      </c>
      <c r="D13" s="6">
        <v>88.589996</v>
      </c>
      <c r="E13" s="6">
        <v>92.010002</v>
      </c>
      <c r="F13" s="6">
        <v>64.275475</v>
      </c>
      <c r="G13" s="6">
        <v>1501900.0</v>
      </c>
      <c r="H13" s="9">
        <f t="shared" si="1"/>
        <v>0.02415427909</v>
      </c>
    </row>
    <row r="14" ht="15.75" customHeight="1">
      <c r="A14" s="8">
        <v>40909.0</v>
      </c>
      <c r="B14" s="6">
        <v>91.239998</v>
      </c>
      <c r="C14" s="6">
        <v>92.900002</v>
      </c>
      <c r="D14" s="6">
        <v>89.510002</v>
      </c>
      <c r="E14" s="6">
        <v>92.849998</v>
      </c>
      <c r="F14" s="6">
        <v>65.904907</v>
      </c>
      <c r="G14" s="6">
        <v>2442800.0</v>
      </c>
      <c r="H14" s="9">
        <f t="shared" si="1"/>
        <v>0.02535075781</v>
      </c>
    </row>
    <row r="15" ht="15.75" customHeight="1">
      <c r="A15" s="8">
        <v>40940.0</v>
      </c>
      <c r="B15" s="6">
        <v>92.169998</v>
      </c>
      <c r="C15" s="6">
        <v>92.550003</v>
      </c>
      <c r="D15" s="6">
        <v>89.699997</v>
      </c>
      <c r="E15" s="6">
        <v>91.860001</v>
      </c>
      <c r="F15" s="6">
        <v>65.202209</v>
      </c>
      <c r="G15" s="6">
        <v>1274700.0</v>
      </c>
      <c r="H15" s="9">
        <f t="shared" si="1"/>
        <v>-0.01066230167</v>
      </c>
    </row>
    <row r="16" ht="15.75" customHeight="1">
      <c r="A16" s="8">
        <v>40969.0</v>
      </c>
      <c r="B16" s="6">
        <v>90.870003</v>
      </c>
      <c r="C16" s="6">
        <v>91.82</v>
      </c>
      <c r="D16" s="6">
        <v>87.230003</v>
      </c>
      <c r="E16" s="6">
        <v>88.910004</v>
      </c>
      <c r="F16" s="6">
        <v>63.312859</v>
      </c>
      <c r="G16" s="6">
        <v>1112300.0</v>
      </c>
      <c r="H16" s="9">
        <f t="shared" si="1"/>
        <v>-0.02897677899</v>
      </c>
    </row>
    <row r="17" ht="15.75" customHeight="1">
      <c r="A17" s="8">
        <v>41000.0</v>
      </c>
      <c r="B17" s="6">
        <v>89.019997</v>
      </c>
      <c r="C17" s="6">
        <v>91.879997</v>
      </c>
      <c r="D17" s="6">
        <v>87.620003</v>
      </c>
      <c r="E17" s="6">
        <v>91.489998</v>
      </c>
      <c r="F17" s="6">
        <v>65.36853</v>
      </c>
      <c r="G17" s="6">
        <v>1158900.0</v>
      </c>
      <c r="H17" s="9">
        <f t="shared" si="1"/>
        <v>0.03246845953</v>
      </c>
    </row>
    <row r="18" ht="15.75" customHeight="1">
      <c r="A18" s="8">
        <v>41030.0</v>
      </c>
      <c r="B18" s="6">
        <v>91.5</v>
      </c>
      <c r="C18" s="6">
        <v>96.190002</v>
      </c>
      <c r="D18" s="6">
        <v>90.82</v>
      </c>
      <c r="E18" s="6">
        <v>95.669998</v>
      </c>
      <c r="F18" s="6">
        <v>68.719917</v>
      </c>
      <c r="G18" s="6">
        <v>1411100.0</v>
      </c>
      <c r="H18" s="9">
        <f t="shared" si="1"/>
        <v>0.05126911987</v>
      </c>
    </row>
    <row r="19" ht="15.75" customHeight="1">
      <c r="A19" s="8">
        <v>41061.0</v>
      </c>
      <c r="B19" s="6">
        <v>95.940002</v>
      </c>
      <c r="C19" s="6">
        <v>96.980003</v>
      </c>
      <c r="D19" s="6">
        <v>93.75</v>
      </c>
      <c r="E19" s="6">
        <v>94.949997</v>
      </c>
      <c r="F19" s="6">
        <v>68.441315</v>
      </c>
      <c r="G19" s="6">
        <v>1332000.0</v>
      </c>
      <c r="H19" s="9">
        <f t="shared" si="1"/>
        <v>-0.004054166713</v>
      </c>
    </row>
    <row r="20" ht="15.75" customHeight="1">
      <c r="A20" s="8">
        <v>41091.0</v>
      </c>
      <c r="B20" s="6">
        <v>94.940002</v>
      </c>
      <c r="C20" s="6">
        <v>99.660004</v>
      </c>
      <c r="D20" s="6">
        <v>94.860001</v>
      </c>
      <c r="E20" s="6">
        <v>98.720001</v>
      </c>
      <c r="F20" s="6">
        <v>71.390892</v>
      </c>
      <c r="G20" s="6">
        <v>1314800.0</v>
      </c>
      <c r="H20" s="9">
        <f t="shared" si="1"/>
        <v>0.04309643963</v>
      </c>
    </row>
    <row r="21" ht="15.75" customHeight="1">
      <c r="A21" s="8">
        <v>41122.0</v>
      </c>
      <c r="B21" s="6">
        <v>98.040001</v>
      </c>
      <c r="C21" s="6">
        <v>99.0</v>
      </c>
      <c r="D21" s="6">
        <v>93.5</v>
      </c>
      <c r="E21" s="6">
        <v>97.720001</v>
      </c>
      <c r="F21" s="6">
        <v>70.900696</v>
      </c>
      <c r="G21" s="6">
        <v>1601200.0</v>
      </c>
      <c r="H21" s="9">
        <f t="shared" si="1"/>
        <v>-0.006866366091</v>
      </c>
    </row>
    <row r="22" ht="15.75" customHeight="1">
      <c r="A22" s="8">
        <v>41153.0</v>
      </c>
      <c r="B22" s="6">
        <v>97.309998</v>
      </c>
      <c r="C22" s="6">
        <v>97.540001</v>
      </c>
      <c r="D22" s="6">
        <v>92.860001</v>
      </c>
      <c r="E22" s="6">
        <v>96.669998</v>
      </c>
      <c r="F22" s="6">
        <v>70.366966</v>
      </c>
      <c r="G22" s="6">
        <v>1776000.0</v>
      </c>
      <c r="H22" s="9">
        <f t="shared" si="1"/>
        <v>-0.007527852759</v>
      </c>
    </row>
    <row r="23" ht="15.75" customHeight="1">
      <c r="A23" s="8">
        <v>41183.0</v>
      </c>
      <c r="B23" s="6">
        <v>96.349998</v>
      </c>
      <c r="C23" s="6">
        <v>97.419998</v>
      </c>
      <c r="D23" s="6">
        <v>95.190002</v>
      </c>
      <c r="E23" s="6">
        <v>96.82</v>
      </c>
      <c r="F23" s="6">
        <v>70.708466</v>
      </c>
      <c r="G23" s="6">
        <v>1746500.0</v>
      </c>
      <c r="H23" s="9">
        <f t="shared" si="1"/>
        <v>0.004853129521</v>
      </c>
    </row>
    <row r="24" ht="15.75" customHeight="1">
      <c r="A24" s="8">
        <v>41214.0</v>
      </c>
      <c r="B24" s="6">
        <v>96.379997</v>
      </c>
      <c r="C24" s="6">
        <v>98.0</v>
      </c>
      <c r="D24" s="6">
        <v>95.57</v>
      </c>
      <c r="E24" s="6">
        <v>96.889999</v>
      </c>
      <c r="F24" s="6">
        <v>70.987198</v>
      </c>
      <c r="G24" s="6">
        <v>1372000.0</v>
      </c>
      <c r="H24" s="9">
        <f t="shared" si="1"/>
        <v>0.003941989068</v>
      </c>
    </row>
    <row r="25" ht="15.75" customHeight="1">
      <c r="A25" s="8">
        <v>41244.0</v>
      </c>
      <c r="B25" s="6">
        <v>96.110001</v>
      </c>
      <c r="C25" s="6">
        <v>97.540001</v>
      </c>
      <c r="D25" s="6">
        <v>93.139999</v>
      </c>
      <c r="E25" s="6">
        <v>93.870003</v>
      </c>
      <c r="F25" s="6">
        <v>68.774567</v>
      </c>
      <c r="G25" s="6">
        <v>1221700.0</v>
      </c>
      <c r="H25" s="9">
        <f t="shared" si="1"/>
        <v>-0.03116943706</v>
      </c>
    </row>
    <row r="26" ht="15.75" customHeight="1">
      <c r="A26" s="8">
        <v>41275.0</v>
      </c>
      <c r="B26" s="6">
        <v>92.93</v>
      </c>
      <c r="C26" s="6">
        <v>93.809998</v>
      </c>
      <c r="D26" s="6">
        <v>90.959999</v>
      </c>
      <c r="E26" s="6">
        <v>91.139999</v>
      </c>
      <c r="F26" s="6">
        <v>67.975426</v>
      </c>
      <c r="G26" s="6">
        <v>2757500.0</v>
      </c>
      <c r="H26" s="9">
        <f t="shared" si="1"/>
        <v>-0.01161971692</v>
      </c>
    </row>
    <row r="27" ht="15.75" customHeight="1">
      <c r="A27" s="8">
        <v>41306.0</v>
      </c>
      <c r="B27" s="6">
        <v>91.589996</v>
      </c>
      <c r="C27" s="6">
        <v>93.099998</v>
      </c>
      <c r="D27" s="6">
        <v>90.330002</v>
      </c>
      <c r="E27" s="6">
        <v>92.459999</v>
      </c>
      <c r="F27" s="6">
        <v>68.959908</v>
      </c>
      <c r="G27" s="6">
        <v>1341200.0</v>
      </c>
      <c r="H27" s="9">
        <f t="shared" si="1"/>
        <v>0.01448291034</v>
      </c>
    </row>
    <row r="28" ht="15.75" customHeight="1">
      <c r="A28" s="8">
        <v>41334.0</v>
      </c>
      <c r="B28" s="6">
        <v>92.400002</v>
      </c>
      <c r="C28" s="6">
        <v>92.57</v>
      </c>
      <c r="D28" s="6">
        <v>90.110001</v>
      </c>
      <c r="E28" s="6">
        <v>91.650002</v>
      </c>
      <c r="F28" s="6">
        <v>68.589081</v>
      </c>
      <c r="G28" s="6">
        <v>1027500.0</v>
      </c>
      <c r="H28" s="9">
        <f t="shared" si="1"/>
        <v>-0.005377428868</v>
      </c>
    </row>
    <row r="29" ht="15.75" customHeight="1">
      <c r="A29" s="8">
        <v>41365.0</v>
      </c>
      <c r="B29" s="6">
        <v>91.230003</v>
      </c>
      <c r="C29" s="6">
        <v>95.089996</v>
      </c>
      <c r="D29" s="6">
        <v>91.019997</v>
      </c>
      <c r="E29" s="6">
        <v>94.739998</v>
      </c>
      <c r="F29" s="6">
        <v>71.123131</v>
      </c>
      <c r="G29" s="6">
        <v>1805800.0</v>
      </c>
      <c r="H29" s="9">
        <f t="shared" si="1"/>
        <v>0.03694538494</v>
      </c>
    </row>
    <row r="30" ht="15.75" customHeight="1">
      <c r="A30" s="8">
        <v>41395.0</v>
      </c>
      <c r="B30" s="6">
        <v>94.660004</v>
      </c>
      <c r="C30" s="6">
        <v>95.25</v>
      </c>
      <c r="D30" s="6">
        <v>88.629997</v>
      </c>
      <c r="E30" s="6">
        <v>89.010002</v>
      </c>
      <c r="F30" s="6">
        <v>67.189522</v>
      </c>
      <c r="G30" s="6">
        <v>1637100.0</v>
      </c>
      <c r="H30" s="9">
        <f t="shared" si="1"/>
        <v>-0.05530702803</v>
      </c>
    </row>
    <row r="31" ht="15.75" customHeight="1">
      <c r="A31" s="8">
        <v>41426.0</v>
      </c>
      <c r="B31" s="6">
        <v>88.629997</v>
      </c>
      <c r="C31" s="6">
        <v>89.720001</v>
      </c>
      <c r="D31" s="6">
        <v>82.5</v>
      </c>
      <c r="E31" s="6">
        <v>85.160004</v>
      </c>
      <c r="F31" s="6">
        <v>64.49099</v>
      </c>
      <c r="G31" s="6">
        <v>2260200.0</v>
      </c>
      <c r="H31" s="9">
        <f t="shared" si="1"/>
        <v>-0.04016298851</v>
      </c>
    </row>
    <row r="32" ht="15.75" customHeight="1">
      <c r="A32" s="8">
        <v>41456.0</v>
      </c>
      <c r="B32" s="6">
        <v>84.849998</v>
      </c>
      <c r="C32" s="6">
        <v>85.709999</v>
      </c>
      <c r="D32" s="6">
        <v>82.970001</v>
      </c>
      <c r="E32" s="6">
        <v>84.309998</v>
      </c>
      <c r="F32" s="6">
        <v>64.071098</v>
      </c>
      <c r="G32" s="6">
        <v>2077700.0</v>
      </c>
      <c r="H32" s="9">
        <f t="shared" si="1"/>
        <v>-0.00651086299</v>
      </c>
    </row>
    <row r="33" ht="15.75" customHeight="1">
      <c r="A33" s="8">
        <v>41487.0</v>
      </c>
      <c r="B33" s="6">
        <v>83.529999</v>
      </c>
      <c r="C33" s="6">
        <v>84.080002</v>
      </c>
      <c r="D33" s="6">
        <v>80.360001</v>
      </c>
      <c r="E33" s="6">
        <v>82.849998</v>
      </c>
      <c r="F33" s="6">
        <v>63.191643</v>
      </c>
      <c r="G33" s="6">
        <v>1385000.0</v>
      </c>
      <c r="H33" s="9">
        <f t="shared" si="1"/>
        <v>-0.01372623581</v>
      </c>
    </row>
    <row r="34" ht="15.75" customHeight="1">
      <c r="A34" s="8">
        <v>41518.0</v>
      </c>
      <c r="B34" s="6">
        <v>82.110001</v>
      </c>
      <c r="C34" s="6">
        <v>83.559998</v>
      </c>
      <c r="D34" s="6">
        <v>80.360001</v>
      </c>
      <c r="E34" s="6">
        <v>83.019997</v>
      </c>
      <c r="F34" s="6">
        <v>63.567856</v>
      </c>
      <c r="G34" s="6">
        <v>2811900.0</v>
      </c>
      <c r="H34" s="9">
        <f t="shared" si="1"/>
        <v>0.005953524582</v>
      </c>
    </row>
    <row r="35" ht="15.75" customHeight="1">
      <c r="A35" s="8">
        <v>41548.0</v>
      </c>
      <c r="B35" s="6">
        <v>82.529999</v>
      </c>
      <c r="C35" s="6">
        <v>85.129997</v>
      </c>
      <c r="D35" s="6">
        <v>82.089996</v>
      </c>
      <c r="E35" s="6">
        <v>84.620003</v>
      </c>
      <c r="F35" s="6">
        <v>65.044197</v>
      </c>
      <c r="G35" s="6">
        <v>1283300.0</v>
      </c>
      <c r="H35" s="9">
        <f t="shared" si="1"/>
        <v>0.02322464675</v>
      </c>
    </row>
    <row r="36" ht="15.75" customHeight="1">
      <c r="A36" s="8">
        <v>41579.0</v>
      </c>
      <c r="B36" s="6">
        <v>84.099998</v>
      </c>
      <c r="C36" s="6">
        <v>84.099998</v>
      </c>
      <c r="D36" s="6">
        <v>81.449997</v>
      </c>
      <c r="E36" s="6">
        <v>82.809998</v>
      </c>
      <c r="F36" s="6">
        <v>63.902271</v>
      </c>
      <c r="G36" s="6">
        <v>1875700.0</v>
      </c>
      <c r="H36" s="9">
        <f t="shared" si="1"/>
        <v>-0.01755615493</v>
      </c>
    </row>
    <row r="37" ht="15.75" customHeight="1">
      <c r="A37" s="8">
        <v>41609.0</v>
      </c>
      <c r="B37" s="6">
        <v>82.5</v>
      </c>
      <c r="C37" s="6">
        <v>83.269997</v>
      </c>
      <c r="D37" s="6">
        <v>81.360001</v>
      </c>
      <c r="E37" s="6">
        <v>81.650002</v>
      </c>
      <c r="F37" s="6">
        <v>63.245583</v>
      </c>
      <c r="G37" s="6">
        <v>1622100.0</v>
      </c>
      <c r="H37" s="9">
        <f t="shared" si="1"/>
        <v>-0.01027644229</v>
      </c>
    </row>
    <row r="38" ht="15.75" customHeight="1">
      <c r="A38" s="8">
        <v>41640.0</v>
      </c>
      <c r="B38" s="6">
        <v>81.650002</v>
      </c>
      <c r="C38" s="6">
        <v>85.760002</v>
      </c>
      <c r="D38" s="6">
        <v>81.650002</v>
      </c>
      <c r="E38" s="6">
        <v>85.699997</v>
      </c>
      <c r="F38" s="6">
        <v>66.904236</v>
      </c>
      <c r="G38" s="6">
        <v>1348800.0</v>
      </c>
      <c r="H38" s="9">
        <f t="shared" si="1"/>
        <v>0.05784835599</v>
      </c>
    </row>
    <row r="39" ht="15.75" customHeight="1">
      <c r="A39" s="8">
        <v>41671.0</v>
      </c>
      <c r="B39" s="6">
        <v>85.550003</v>
      </c>
      <c r="C39" s="6">
        <v>86.389999</v>
      </c>
      <c r="D39" s="6">
        <v>84.43</v>
      </c>
      <c r="E39" s="6">
        <v>86.239998</v>
      </c>
      <c r="F39" s="6">
        <v>67.325798</v>
      </c>
      <c r="G39" s="6">
        <v>2737100.0</v>
      </c>
      <c r="H39" s="9">
        <f t="shared" si="1"/>
        <v>0.006300976219</v>
      </c>
    </row>
    <row r="40" ht="15.75" customHeight="1">
      <c r="A40" s="8">
        <v>41699.0</v>
      </c>
      <c r="B40" s="6">
        <v>86.120003</v>
      </c>
      <c r="C40" s="6">
        <v>87.349998</v>
      </c>
      <c r="D40" s="6">
        <v>84.220001</v>
      </c>
      <c r="E40" s="6">
        <v>86.730003</v>
      </c>
      <c r="F40" s="6">
        <v>67.962105</v>
      </c>
      <c r="G40" s="6">
        <v>2356200.0</v>
      </c>
      <c r="H40" s="9">
        <f t="shared" si="1"/>
        <v>0.009451161648</v>
      </c>
    </row>
    <row r="41" ht="15.75" customHeight="1">
      <c r="A41" s="8">
        <v>41730.0</v>
      </c>
      <c r="B41" s="6">
        <v>86.019997</v>
      </c>
      <c r="C41" s="6">
        <v>88.599998</v>
      </c>
      <c r="D41" s="6">
        <v>85.589996</v>
      </c>
      <c r="E41" s="6">
        <v>88.480003</v>
      </c>
      <c r="F41" s="6">
        <v>69.562508</v>
      </c>
      <c r="G41" s="6">
        <v>1181600.0</v>
      </c>
      <c r="H41" s="9">
        <f t="shared" si="1"/>
        <v>0.02354846131</v>
      </c>
    </row>
    <row r="42" ht="15.75" customHeight="1">
      <c r="A42" s="8">
        <v>41760.0</v>
      </c>
      <c r="B42" s="6">
        <v>88.120003</v>
      </c>
      <c r="C42" s="6">
        <v>90.690002</v>
      </c>
      <c r="D42" s="6">
        <v>88.019997</v>
      </c>
      <c r="E42" s="6">
        <v>90.010002</v>
      </c>
      <c r="F42" s="6">
        <v>71.03318</v>
      </c>
      <c r="G42" s="6">
        <v>1513100.0</v>
      </c>
      <c r="H42" s="9">
        <f t="shared" si="1"/>
        <v>0.02114173342</v>
      </c>
    </row>
    <row r="43" ht="15.75" customHeight="1">
      <c r="A43" s="8">
        <v>41791.0</v>
      </c>
      <c r="B43" s="6">
        <v>89.220001</v>
      </c>
      <c r="C43" s="6">
        <v>90.0</v>
      </c>
      <c r="D43" s="6">
        <v>88.0</v>
      </c>
      <c r="E43" s="6">
        <v>89.889999</v>
      </c>
      <c r="F43" s="6">
        <v>71.179802</v>
      </c>
      <c r="G43" s="6">
        <v>1344300.0</v>
      </c>
      <c r="H43" s="9">
        <f t="shared" si="1"/>
        <v>0.002064133972</v>
      </c>
    </row>
    <row r="44" ht="15.75" customHeight="1">
      <c r="A44" s="8">
        <v>41821.0</v>
      </c>
      <c r="B44" s="6">
        <v>89.190002</v>
      </c>
      <c r="C44" s="6">
        <v>91.099998</v>
      </c>
      <c r="D44" s="6">
        <v>87.790001</v>
      </c>
      <c r="E44" s="6">
        <v>89.57</v>
      </c>
      <c r="F44" s="6">
        <v>71.176292</v>
      </c>
      <c r="G44" s="6">
        <v>1437800.0</v>
      </c>
      <c r="H44" s="9">
        <f t="shared" si="1"/>
        <v>-0.00004931174155</v>
      </c>
    </row>
    <row r="45" ht="15.75" customHeight="1">
      <c r="A45" s="8">
        <v>41852.0</v>
      </c>
      <c r="B45" s="6">
        <v>89.269997</v>
      </c>
      <c r="C45" s="6">
        <v>93.0</v>
      </c>
      <c r="D45" s="6">
        <v>88.870003</v>
      </c>
      <c r="E45" s="6">
        <v>92.82</v>
      </c>
      <c r="F45" s="6">
        <v>74.013306</v>
      </c>
      <c r="G45" s="6">
        <v>1.35646E7</v>
      </c>
      <c r="H45" s="9">
        <f t="shared" si="1"/>
        <v>0.03985897439</v>
      </c>
    </row>
    <row r="46" ht="15.75" customHeight="1">
      <c r="A46" s="8">
        <v>41883.0</v>
      </c>
      <c r="B46" s="6">
        <v>91.669998</v>
      </c>
      <c r="C46" s="6">
        <v>91.790001</v>
      </c>
      <c r="D46" s="6">
        <v>88.510002</v>
      </c>
      <c r="E46" s="6">
        <v>90.230003</v>
      </c>
      <c r="F46" s="6">
        <v>72.19313</v>
      </c>
      <c r="G46" s="6">
        <v>5418500.0</v>
      </c>
      <c r="H46" s="9">
        <f t="shared" si="1"/>
        <v>-0.02459255097</v>
      </c>
    </row>
    <row r="47" ht="15.75" customHeight="1">
      <c r="A47" s="8">
        <v>41913.0</v>
      </c>
      <c r="B47" s="6">
        <v>90.480003</v>
      </c>
      <c r="C47" s="6">
        <v>96.370003</v>
      </c>
      <c r="D47" s="6">
        <v>90.370003</v>
      </c>
      <c r="E47" s="6">
        <v>91.669998</v>
      </c>
      <c r="F47" s="6">
        <v>73.567184</v>
      </c>
      <c r="G47" s="6">
        <v>3612100.0</v>
      </c>
      <c r="H47" s="9">
        <f t="shared" si="1"/>
        <v>0.01903302987</v>
      </c>
    </row>
    <row r="48" ht="15.75" customHeight="1">
      <c r="A48" s="8">
        <v>41944.0</v>
      </c>
      <c r="B48" s="6">
        <v>91.400002</v>
      </c>
      <c r="C48" s="6">
        <v>93.0</v>
      </c>
      <c r="D48" s="6">
        <v>90.669998</v>
      </c>
      <c r="E48" s="6">
        <v>92.919998</v>
      </c>
      <c r="F48" s="6">
        <v>74.813286</v>
      </c>
      <c r="G48" s="6">
        <v>1919600.0</v>
      </c>
      <c r="H48" s="9">
        <f t="shared" si="1"/>
        <v>0.01693828596</v>
      </c>
    </row>
    <row r="49" ht="15.75" customHeight="1">
      <c r="A49" s="8">
        <v>41974.0</v>
      </c>
      <c r="B49" s="6">
        <v>92.889999</v>
      </c>
      <c r="C49" s="6">
        <v>94.830002</v>
      </c>
      <c r="D49" s="6">
        <v>91.400002</v>
      </c>
      <c r="E49" s="6">
        <v>94.269997</v>
      </c>
      <c r="F49" s="6">
        <v>76.150253</v>
      </c>
      <c r="G49" s="6">
        <v>3895900.0</v>
      </c>
      <c r="H49" s="9">
        <f t="shared" si="1"/>
        <v>0.01787071617</v>
      </c>
    </row>
    <row r="50" ht="15.75" customHeight="1">
      <c r="A50" s="8">
        <v>42005.0</v>
      </c>
      <c r="B50" s="6">
        <v>94.400002</v>
      </c>
      <c r="C50" s="6">
        <v>100.489998</v>
      </c>
      <c r="D50" s="6">
        <v>94.309998</v>
      </c>
      <c r="E50" s="6">
        <v>100.449997</v>
      </c>
      <c r="F50" s="6">
        <v>81.686737</v>
      </c>
      <c r="G50" s="6">
        <v>3154500.0</v>
      </c>
      <c r="H50" s="9">
        <f t="shared" si="1"/>
        <v>0.07270473547</v>
      </c>
    </row>
    <row r="51" ht="15.75" customHeight="1">
      <c r="A51" s="8">
        <v>42036.0</v>
      </c>
      <c r="B51" s="6">
        <v>99.559998</v>
      </c>
      <c r="C51" s="6">
        <v>100.18</v>
      </c>
      <c r="D51" s="6">
        <v>93.809998</v>
      </c>
      <c r="E51" s="6">
        <v>95.970001</v>
      </c>
      <c r="F51" s="6">
        <v>78.043587</v>
      </c>
      <c r="G51" s="6">
        <v>3183600.0</v>
      </c>
      <c r="H51" s="9">
        <f t="shared" si="1"/>
        <v>-0.04459903938</v>
      </c>
    </row>
    <row r="52" ht="15.75" customHeight="1">
      <c r="A52" s="8">
        <v>42064.0</v>
      </c>
      <c r="B52" s="6">
        <v>95.879997</v>
      </c>
      <c r="C52" s="6">
        <v>97.699997</v>
      </c>
      <c r="D52" s="6">
        <v>92.389999</v>
      </c>
      <c r="E52" s="6">
        <v>96.32</v>
      </c>
      <c r="F52" s="6">
        <v>78.569885</v>
      </c>
      <c r="G52" s="6">
        <v>2573400.0</v>
      </c>
      <c r="H52" s="9">
        <f t="shared" si="1"/>
        <v>0.006743641857</v>
      </c>
    </row>
    <row r="53" ht="15.75" customHeight="1">
      <c r="A53" s="8">
        <v>42095.0</v>
      </c>
      <c r="B53" s="6">
        <v>96.620003</v>
      </c>
      <c r="C53" s="6">
        <v>97.25</v>
      </c>
      <c r="D53" s="6">
        <v>92.830002</v>
      </c>
      <c r="E53" s="6">
        <v>93.550003</v>
      </c>
      <c r="F53" s="6">
        <v>76.532845</v>
      </c>
      <c r="G53" s="6">
        <v>2549300.0</v>
      </c>
      <c r="H53" s="9">
        <f t="shared" si="1"/>
        <v>-0.02592647297</v>
      </c>
    </row>
    <row r="54" ht="15.75" customHeight="1">
      <c r="A54" s="8">
        <v>42125.0</v>
      </c>
      <c r="B54" s="6">
        <v>92.580002</v>
      </c>
      <c r="C54" s="6">
        <v>92.830002</v>
      </c>
      <c r="D54" s="6">
        <v>89.080002</v>
      </c>
      <c r="E54" s="6">
        <v>91.029999</v>
      </c>
      <c r="F54" s="6">
        <v>74.782585</v>
      </c>
      <c r="G54" s="6">
        <v>8709600.0</v>
      </c>
      <c r="H54" s="9">
        <f t="shared" si="1"/>
        <v>-0.02286939679</v>
      </c>
    </row>
    <row r="55" ht="15.75" customHeight="1">
      <c r="A55" s="8">
        <v>42156.0</v>
      </c>
      <c r="B55" s="6">
        <v>90.699997</v>
      </c>
      <c r="C55" s="6">
        <v>90.790001</v>
      </c>
      <c r="D55" s="6">
        <v>86.410004</v>
      </c>
      <c r="E55" s="6">
        <v>87.610001</v>
      </c>
      <c r="F55" s="6">
        <v>72.202972</v>
      </c>
      <c r="G55" s="6">
        <v>2944100.0</v>
      </c>
      <c r="H55" s="9">
        <f t="shared" si="1"/>
        <v>-0.03449483593</v>
      </c>
    </row>
    <row r="56" ht="15.75" customHeight="1">
      <c r="A56" s="8">
        <v>42186.0</v>
      </c>
      <c r="B56" s="6">
        <v>86.709999</v>
      </c>
      <c r="C56" s="6">
        <v>90.0</v>
      </c>
      <c r="D56" s="6">
        <v>86.379997</v>
      </c>
      <c r="E56" s="6">
        <v>89.989998</v>
      </c>
      <c r="F56" s="6">
        <v>74.417877</v>
      </c>
      <c r="G56" s="6">
        <v>1679800.0</v>
      </c>
      <c r="H56" s="9">
        <f t="shared" si="1"/>
        <v>0.03067609184</v>
      </c>
    </row>
    <row r="57" ht="15.75" customHeight="1">
      <c r="A57" s="8">
        <v>42217.0</v>
      </c>
      <c r="B57" s="6">
        <v>89.550003</v>
      </c>
      <c r="C57" s="6">
        <v>91.830002</v>
      </c>
      <c r="D57" s="6">
        <v>88.440002</v>
      </c>
      <c r="E57" s="6">
        <v>88.68</v>
      </c>
      <c r="F57" s="6">
        <v>73.588219</v>
      </c>
      <c r="G57" s="6">
        <v>7524300.0</v>
      </c>
      <c r="H57" s="9">
        <f t="shared" si="1"/>
        <v>-0.01114863838</v>
      </c>
    </row>
    <row r="58" ht="15.75" customHeight="1">
      <c r="A58" s="8">
        <v>42248.0</v>
      </c>
      <c r="B58" s="6">
        <v>88.620003</v>
      </c>
      <c r="C58" s="6">
        <v>89.75</v>
      </c>
      <c r="D58" s="6">
        <v>87.160004</v>
      </c>
      <c r="E58" s="6">
        <v>89.339996</v>
      </c>
      <c r="F58" s="6">
        <v>74.399651</v>
      </c>
      <c r="G58" s="6">
        <v>5485800.0</v>
      </c>
      <c r="H58" s="9">
        <f t="shared" si="1"/>
        <v>0.01102665632</v>
      </c>
    </row>
    <row r="59" ht="15.75" customHeight="1">
      <c r="A59" s="8">
        <v>42278.0</v>
      </c>
      <c r="B59" s="6">
        <v>89.410004</v>
      </c>
      <c r="C59" s="6">
        <v>90.849998</v>
      </c>
      <c r="D59" s="6">
        <v>88.790001</v>
      </c>
      <c r="E59" s="6">
        <v>89.660004</v>
      </c>
      <c r="F59" s="6">
        <v>74.871284</v>
      </c>
      <c r="G59" s="6">
        <v>2746800.0</v>
      </c>
      <c r="H59" s="9">
        <f t="shared" si="1"/>
        <v>0.006339182962</v>
      </c>
    </row>
    <row r="60" ht="15.75" customHeight="1">
      <c r="A60" s="8">
        <v>42309.0</v>
      </c>
      <c r="B60" s="6">
        <v>88.830002</v>
      </c>
      <c r="C60" s="6">
        <v>89.190002</v>
      </c>
      <c r="D60" s="6">
        <v>86.830002</v>
      </c>
      <c r="E60" s="6">
        <v>88.589996</v>
      </c>
      <c r="F60" s="6">
        <v>74.215355</v>
      </c>
      <c r="G60" s="6">
        <v>4021700.0</v>
      </c>
      <c r="H60" s="9">
        <f t="shared" si="1"/>
        <v>-0.008760755325</v>
      </c>
    </row>
    <row r="61" ht="15.75" customHeight="1">
      <c r="A61" s="8">
        <v>42339.0</v>
      </c>
      <c r="B61" s="6">
        <v>88.459999</v>
      </c>
      <c r="C61" s="6">
        <v>89.339996</v>
      </c>
      <c r="D61" s="6">
        <v>86.300003</v>
      </c>
      <c r="E61" s="6">
        <v>86.809998</v>
      </c>
      <c r="F61" s="6">
        <v>72.969162</v>
      </c>
      <c r="G61" s="6">
        <v>2943600.0</v>
      </c>
      <c r="H61" s="9">
        <f t="shared" si="1"/>
        <v>-0.01679157905</v>
      </c>
    </row>
    <row r="62" ht="15.75" customHeight="1">
      <c r="A62" s="8">
        <v>42370.0</v>
      </c>
      <c r="B62" s="6">
        <v>87.529999</v>
      </c>
      <c r="C62" s="6">
        <v>89.279999</v>
      </c>
      <c r="D62" s="6">
        <v>86.809998</v>
      </c>
      <c r="E62" s="6">
        <v>88.839996</v>
      </c>
      <c r="F62" s="6">
        <v>75.311356</v>
      </c>
      <c r="G62" s="6">
        <v>2565100.0</v>
      </c>
      <c r="H62" s="9">
        <f t="shared" si="1"/>
        <v>0.03209840891</v>
      </c>
    </row>
    <row r="63" ht="15.75" customHeight="1">
      <c r="A63" s="8">
        <v>42401.0</v>
      </c>
      <c r="B63" s="6">
        <v>88.699997</v>
      </c>
      <c r="C63" s="6">
        <v>91.489998</v>
      </c>
      <c r="D63" s="6">
        <v>88.029999</v>
      </c>
      <c r="E63" s="6">
        <v>90.410004</v>
      </c>
      <c r="F63" s="6">
        <v>76.642273</v>
      </c>
      <c r="G63" s="6">
        <v>3478700.0</v>
      </c>
      <c r="H63" s="9">
        <f t="shared" si="1"/>
        <v>0.01767219541</v>
      </c>
    </row>
    <row r="64" ht="15.75" customHeight="1">
      <c r="A64" s="8">
        <v>42430.0</v>
      </c>
      <c r="B64" s="6">
        <v>90.410004</v>
      </c>
      <c r="C64" s="6">
        <v>93.139999</v>
      </c>
      <c r="D64" s="6">
        <v>89.150002</v>
      </c>
      <c r="E64" s="6">
        <v>93.040001</v>
      </c>
      <c r="F64" s="6">
        <v>79.140747</v>
      </c>
      <c r="G64" s="6">
        <v>3902600.0</v>
      </c>
      <c r="H64" s="9">
        <f t="shared" si="1"/>
        <v>0.03259916365</v>
      </c>
    </row>
    <row r="65" ht="15.75" customHeight="1">
      <c r="A65" s="8">
        <v>42461.0</v>
      </c>
      <c r="B65" s="6">
        <v>93.010002</v>
      </c>
      <c r="C65" s="6">
        <v>94.489998</v>
      </c>
      <c r="D65" s="6">
        <v>92.18</v>
      </c>
      <c r="E65" s="6">
        <v>93.779999</v>
      </c>
      <c r="F65" s="6">
        <v>80.019394</v>
      </c>
      <c r="G65" s="6">
        <v>4080100.0</v>
      </c>
      <c r="H65" s="9">
        <f t="shared" si="1"/>
        <v>0.01110233392</v>
      </c>
    </row>
    <row r="66" ht="15.75" customHeight="1">
      <c r="A66" s="8">
        <v>42491.0</v>
      </c>
      <c r="B66" s="6">
        <v>93.309998</v>
      </c>
      <c r="C66" s="6">
        <v>94.860001</v>
      </c>
      <c r="D66" s="6">
        <v>92.800003</v>
      </c>
      <c r="E66" s="6">
        <v>93.550003</v>
      </c>
      <c r="F66" s="6">
        <v>80.079643</v>
      </c>
      <c r="G66" s="6">
        <v>3132500.0</v>
      </c>
      <c r="H66" s="9">
        <f t="shared" si="1"/>
        <v>0.000752929971</v>
      </c>
    </row>
    <row r="67" ht="15.75" customHeight="1">
      <c r="A67" s="8">
        <v>42522.0</v>
      </c>
      <c r="B67" s="6">
        <v>93.730003</v>
      </c>
      <c r="C67" s="6">
        <v>98.660004</v>
      </c>
      <c r="D67" s="6">
        <v>93.269997</v>
      </c>
      <c r="E67" s="6">
        <v>98.050003</v>
      </c>
      <c r="F67" s="6">
        <v>84.192055</v>
      </c>
      <c r="G67" s="6">
        <v>4640800.0</v>
      </c>
      <c r="H67" s="9">
        <f t="shared" si="1"/>
        <v>0.05135402514</v>
      </c>
    </row>
    <row r="68" ht="15.75" customHeight="1">
      <c r="A68" s="8">
        <v>42552.0</v>
      </c>
      <c r="B68" s="6">
        <v>99.160004</v>
      </c>
      <c r="C68" s="6">
        <v>101.239998</v>
      </c>
      <c r="D68" s="6">
        <v>97.959999</v>
      </c>
      <c r="E68" s="6">
        <v>100.440002</v>
      </c>
      <c r="F68" s="6">
        <v>86.514259</v>
      </c>
      <c r="G68" s="6">
        <v>9040100.0</v>
      </c>
      <c r="H68" s="9">
        <f t="shared" si="1"/>
        <v>0.02758222257</v>
      </c>
    </row>
    <row r="69" ht="15.75" customHeight="1">
      <c r="A69" s="8">
        <v>42583.0</v>
      </c>
      <c r="B69" s="6">
        <v>99.379997</v>
      </c>
      <c r="C69" s="6">
        <v>100.25</v>
      </c>
      <c r="D69" s="6">
        <v>97.660004</v>
      </c>
      <c r="E69" s="6">
        <v>99.790001</v>
      </c>
      <c r="F69" s="6">
        <v>86.202332</v>
      </c>
      <c r="G69" s="6">
        <v>3476200.0</v>
      </c>
      <c r="H69" s="9">
        <f t="shared" si="1"/>
        <v>-0.003605498141</v>
      </c>
    </row>
    <row r="70" ht="15.75" customHeight="1">
      <c r="A70" s="8">
        <v>42614.0</v>
      </c>
      <c r="B70" s="6">
        <v>98.93</v>
      </c>
      <c r="C70" s="6">
        <v>100.169998</v>
      </c>
      <c r="D70" s="6">
        <v>95.830002</v>
      </c>
      <c r="E70" s="6">
        <v>98.599998</v>
      </c>
      <c r="F70" s="6">
        <v>85.461113</v>
      </c>
      <c r="G70" s="6">
        <v>6864600.0</v>
      </c>
      <c r="H70" s="9">
        <f t="shared" si="1"/>
        <v>-0.008598595685</v>
      </c>
    </row>
    <row r="71" ht="15.75" customHeight="1">
      <c r="A71" s="8">
        <v>42644.0</v>
      </c>
      <c r="B71" s="6">
        <v>98.389999</v>
      </c>
      <c r="C71" s="6">
        <v>98.519997</v>
      </c>
      <c r="D71" s="6">
        <v>94.760002</v>
      </c>
      <c r="E71" s="6">
        <v>95.300003</v>
      </c>
      <c r="F71" s="6">
        <v>82.850754</v>
      </c>
      <c r="G71" s="6">
        <v>3526200.0</v>
      </c>
      <c r="H71" s="9">
        <f t="shared" si="1"/>
        <v>-0.03054440679</v>
      </c>
    </row>
    <row r="72" ht="15.75" customHeight="1">
      <c r="A72" s="8">
        <v>42675.0</v>
      </c>
      <c r="B72" s="6">
        <v>94.699997</v>
      </c>
      <c r="C72" s="6">
        <v>95.339996</v>
      </c>
      <c r="D72" s="6">
        <v>88.25</v>
      </c>
      <c r="E72" s="6">
        <v>89.019997</v>
      </c>
      <c r="F72" s="6">
        <v>77.614677</v>
      </c>
      <c r="G72" s="6">
        <v>4879100.0</v>
      </c>
      <c r="H72" s="9">
        <f t="shared" si="1"/>
        <v>-0.06319890583</v>
      </c>
    </row>
    <row r="73" ht="15.75" customHeight="1">
      <c r="A73" s="8">
        <v>42705.0</v>
      </c>
      <c r="B73" s="6">
        <v>87.830002</v>
      </c>
      <c r="C73" s="6">
        <v>89.440002</v>
      </c>
      <c r="D73" s="6">
        <v>87.220001</v>
      </c>
      <c r="E73" s="6">
        <v>89.129997</v>
      </c>
      <c r="F73" s="6">
        <v>77.950226</v>
      </c>
      <c r="G73" s="6">
        <v>6697500.0</v>
      </c>
      <c r="H73" s="9">
        <f t="shared" si="1"/>
        <v>0.004323267363</v>
      </c>
    </row>
    <row r="74" ht="15.75" customHeight="1">
      <c r="A74" s="8">
        <v>42736.0</v>
      </c>
      <c r="B74" s="6">
        <v>88.550003</v>
      </c>
      <c r="C74" s="6">
        <v>91.449997</v>
      </c>
      <c r="D74" s="6">
        <v>88.5</v>
      </c>
      <c r="E74" s="6">
        <v>89.629997</v>
      </c>
      <c r="F74" s="6">
        <v>79.055069</v>
      </c>
      <c r="G74" s="6">
        <v>4956100.0</v>
      </c>
      <c r="H74" s="9">
        <f t="shared" si="1"/>
        <v>0.01417369848</v>
      </c>
    </row>
    <row r="75" ht="15.75" customHeight="1">
      <c r="A75" s="8">
        <v>42767.0</v>
      </c>
      <c r="B75" s="6">
        <v>88.949997</v>
      </c>
      <c r="C75" s="6">
        <v>91.150002</v>
      </c>
      <c r="D75" s="6">
        <v>88.620003</v>
      </c>
      <c r="E75" s="6">
        <v>90.949997</v>
      </c>
      <c r="F75" s="6">
        <v>80.219315</v>
      </c>
      <c r="G75" s="6">
        <v>2526000.0</v>
      </c>
      <c r="H75" s="9">
        <f t="shared" si="1"/>
        <v>0.01472702528</v>
      </c>
    </row>
    <row r="76" ht="15.75" customHeight="1">
      <c r="A76" s="8">
        <v>42795.0</v>
      </c>
      <c r="B76" s="6">
        <v>89.559998</v>
      </c>
      <c r="C76" s="6">
        <v>90.769997</v>
      </c>
      <c r="D76" s="6">
        <v>87.370003</v>
      </c>
      <c r="E76" s="6">
        <v>90.040001</v>
      </c>
      <c r="F76" s="6">
        <v>79.673569</v>
      </c>
      <c r="G76" s="6">
        <v>4453600.0</v>
      </c>
      <c r="H76" s="9">
        <f t="shared" si="1"/>
        <v>-0.006803174522</v>
      </c>
    </row>
    <row r="77" ht="15.75" customHeight="1">
      <c r="A77" s="8">
        <v>42826.0</v>
      </c>
      <c r="B77" s="6">
        <v>89.800003</v>
      </c>
      <c r="C77" s="6">
        <v>92.489998</v>
      </c>
      <c r="D77" s="6">
        <v>89.800003</v>
      </c>
      <c r="E77" s="6">
        <v>91.169998</v>
      </c>
      <c r="F77" s="6">
        <v>80.912804</v>
      </c>
      <c r="G77" s="6">
        <v>2894400.0</v>
      </c>
      <c r="H77" s="9">
        <f t="shared" si="1"/>
        <v>0.01555390345</v>
      </c>
    </row>
    <row r="78" ht="15.75" customHeight="1">
      <c r="A78" s="8">
        <v>42856.0</v>
      </c>
      <c r="B78" s="6">
        <v>90.779999</v>
      </c>
      <c r="C78" s="6">
        <v>92.809998</v>
      </c>
      <c r="D78" s="6">
        <v>89.900002</v>
      </c>
      <c r="E78" s="6">
        <v>92.610001</v>
      </c>
      <c r="F78" s="6">
        <v>82.457245</v>
      </c>
      <c r="G78" s="6">
        <v>2516600.0</v>
      </c>
      <c r="H78" s="9">
        <f t="shared" si="1"/>
        <v>0.01908772065</v>
      </c>
    </row>
    <row r="79" ht="15.75" customHeight="1">
      <c r="A79" s="8">
        <v>42887.0</v>
      </c>
      <c r="B79" s="6">
        <v>92.029999</v>
      </c>
      <c r="C79" s="6">
        <v>95.120003</v>
      </c>
      <c r="D79" s="6">
        <v>92.0</v>
      </c>
      <c r="E79" s="6">
        <v>93.139999</v>
      </c>
      <c r="F79" s="6">
        <v>83.191971</v>
      </c>
      <c r="G79" s="6">
        <v>3810700.0</v>
      </c>
      <c r="H79" s="9">
        <f t="shared" si="1"/>
        <v>0.008910387438</v>
      </c>
    </row>
    <row r="80" ht="15.75" customHeight="1">
      <c r="A80" s="8">
        <v>42917.0</v>
      </c>
      <c r="B80" s="6">
        <v>93.160004</v>
      </c>
      <c r="C80" s="6">
        <v>94.339996</v>
      </c>
      <c r="D80" s="6">
        <v>91.849998</v>
      </c>
      <c r="E80" s="6">
        <v>93.220001</v>
      </c>
      <c r="F80" s="6">
        <v>83.52858</v>
      </c>
      <c r="G80" s="6">
        <v>3808600.0</v>
      </c>
      <c r="H80" s="9">
        <f t="shared" si="1"/>
        <v>0.004046171715</v>
      </c>
    </row>
    <row r="81" ht="15.75" customHeight="1">
      <c r="A81" s="8">
        <v>42948.0</v>
      </c>
      <c r="B81" s="6">
        <v>92.709999</v>
      </c>
      <c r="C81" s="6">
        <v>95.010002</v>
      </c>
      <c r="D81" s="6">
        <v>92.660004</v>
      </c>
      <c r="E81" s="6">
        <v>94.860001</v>
      </c>
      <c r="F81" s="6">
        <v>85.255318</v>
      </c>
      <c r="G81" s="6">
        <v>3411200.0</v>
      </c>
      <c r="H81" s="9">
        <f t="shared" si="1"/>
        <v>0.02067242134</v>
      </c>
    </row>
    <row r="82" ht="15.75" customHeight="1">
      <c r="A82" s="8">
        <v>42979.0</v>
      </c>
      <c r="B82" s="6">
        <v>94.209999</v>
      </c>
      <c r="C82" s="6">
        <v>95.360001</v>
      </c>
      <c r="D82" s="6">
        <v>93.080002</v>
      </c>
      <c r="E82" s="6">
        <v>93.769997</v>
      </c>
      <c r="F82" s="6">
        <v>84.538651</v>
      </c>
      <c r="G82" s="6">
        <v>3929600.0</v>
      </c>
      <c r="H82" s="9">
        <f t="shared" si="1"/>
        <v>-0.008406126642</v>
      </c>
    </row>
    <row r="83" ht="15.75" customHeight="1">
      <c r="A83" s="8">
        <v>43009.0</v>
      </c>
      <c r="B83" s="6">
        <v>93.769997</v>
      </c>
      <c r="C83" s="6">
        <v>94.339996</v>
      </c>
      <c r="D83" s="6">
        <v>92.449997</v>
      </c>
      <c r="E83" s="6">
        <v>93.5</v>
      </c>
      <c r="F83" s="6">
        <v>84.560005</v>
      </c>
      <c r="G83" s="6">
        <v>4327300.0</v>
      </c>
      <c r="H83" s="9">
        <f t="shared" si="1"/>
        <v>0.0002525945203</v>
      </c>
    </row>
    <row r="84" ht="15.75" customHeight="1">
      <c r="A84" s="8">
        <v>43040.0</v>
      </c>
      <c r="B84" s="6">
        <v>93.480003</v>
      </c>
      <c r="C84" s="6">
        <v>94.959999</v>
      </c>
      <c r="D84" s="6">
        <v>92.699997</v>
      </c>
      <c r="E84" s="6">
        <v>93.910004</v>
      </c>
      <c r="F84" s="6">
        <v>85.192436</v>
      </c>
      <c r="G84" s="6">
        <v>3215200.0</v>
      </c>
      <c r="H84" s="9">
        <f t="shared" si="1"/>
        <v>0.007479079501</v>
      </c>
    </row>
    <row r="85" ht="15.75" customHeight="1">
      <c r="A85" s="8">
        <v>43070.0</v>
      </c>
      <c r="B85" s="6">
        <v>94.269997</v>
      </c>
      <c r="C85" s="6">
        <v>95.980003</v>
      </c>
      <c r="D85" s="6">
        <v>93.339996</v>
      </c>
      <c r="E85" s="6">
        <v>95.080002</v>
      </c>
      <c r="F85" s="6">
        <v>86.524971</v>
      </c>
      <c r="G85" s="6">
        <v>2719400.0</v>
      </c>
      <c r="H85" s="9">
        <f t="shared" si="1"/>
        <v>0.0156414708</v>
      </c>
    </row>
    <row r="86" ht="15.75" customHeight="1">
      <c r="A86" s="8">
        <v>43101.0</v>
      </c>
      <c r="B86" s="6">
        <v>94.879997</v>
      </c>
      <c r="C86" s="6">
        <v>94.879997</v>
      </c>
      <c r="D86" s="6">
        <v>92.440002</v>
      </c>
      <c r="E86" s="6">
        <v>93.019997</v>
      </c>
      <c r="F86" s="6">
        <v>85.171654</v>
      </c>
      <c r="G86" s="6">
        <v>4542200.0</v>
      </c>
      <c r="H86" s="9">
        <f t="shared" si="1"/>
        <v>-0.01564076803</v>
      </c>
    </row>
    <row r="87" ht="15.75" customHeight="1">
      <c r="A87" s="8">
        <v>43132.0</v>
      </c>
      <c r="B87" s="6">
        <v>92.650002</v>
      </c>
      <c r="C87" s="6">
        <v>92.730003</v>
      </c>
      <c r="D87" s="6">
        <v>88.690002</v>
      </c>
      <c r="E87" s="6">
        <v>89.830002</v>
      </c>
      <c r="F87" s="6">
        <v>82.250809</v>
      </c>
      <c r="G87" s="6">
        <v>7357400.0</v>
      </c>
      <c r="H87" s="9">
        <f t="shared" si="1"/>
        <v>-0.03429362778</v>
      </c>
    </row>
    <row r="88" ht="15.75" customHeight="1">
      <c r="A88" s="8">
        <v>43160.0</v>
      </c>
      <c r="B88" s="6">
        <v>89.379997</v>
      </c>
      <c r="C88" s="6">
        <v>91.199997</v>
      </c>
      <c r="D88" s="6">
        <v>88.790001</v>
      </c>
      <c r="E88" s="6">
        <v>90.910004</v>
      </c>
      <c r="F88" s="6">
        <v>83.488312</v>
      </c>
      <c r="G88" s="6">
        <v>4203900.0</v>
      </c>
      <c r="H88" s="9">
        <f t="shared" si="1"/>
        <v>0.01504548119</v>
      </c>
    </row>
    <row r="89" ht="15.75" customHeight="1">
      <c r="A89" s="8">
        <v>43191.0</v>
      </c>
      <c r="B89" s="6">
        <v>90.480003</v>
      </c>
      <c r="C89" s="6">
        <v>91.339996</v>
      </c>
      <c r="D89" s="6">
        <v>87.459999</v>
      </c>
      <c r="E89" s="6">
        <v>88.620003</v>
      </c>
      <c r="F89" s="6">
        <v>81.632431</v>
      </c>
      <c r="G89" s="6">
        <v>2294100.0</v>
      </c>
      <c r="H89" s="9">
        <f t="shared" si="1"/>
        <v>-0.02222923132</v>
      </c>
    </row>
    <row r="90" ht="15.75" customHeight="1">
      <c r="A90" s="8">
        <v>43221.0</v>
      </c>
      <c r="B90" s="6">
        <v>88.260002</v>
      </c>
      <c r="C90" s="6">
        <v>89.980003</v>
      </c>
      <c r="D90" s="6">
        <v>86.510002</v>
      </c>
      <c r="E90" s="6">
        <v>89.459999</v>
      </c>
      <c r="F90" s="6">
        <v>82.806969</v>
      </c>
      <c r="G90" s="6">
        <v>4110400.0</v>
      </c>
      <c r="H90" s="9">
        <f t="shared" si="1"/>
        <v>0.01438812964</v>
      </c>
    </row>
    <row r="91" ht="15.75" customHeight="1">
      <c r="A91" s="8">
        <v>43252.0</v>
      </c>
      <c r="B91" s="6">
        <v>88.519997</v>
      </c>
      <c r="C91" s="6">
        <v>89.050003</v>
      </c>
      <c r="D91" s="6">
        <v>87.330002</v>
      </c>
      <c r="E91" s="6">
        <v>88.639999</v>
      </c>
      <c r="F91" s="6">
        <v>82.313599</v>
      </c>
      <c r="G91" s="6">
        <v>4058800.0</v>
      </c>
      <c r="H91" s="9">
        <f t="shared" si="1"/>
        <v>-0.005958073408</v>
      </c>
    </row>
    <row r="92" ht="15.75" customHeight="1">
      <c r="A92" s="8">
        <v>43282.0</v>
      </c>
      <c r="B92" s="6">
        <v>88.440002</v>
      </c>
      <c r="C92" s="6">
        <v>89.889999</v>
      </c>
      <c r="D92" s="6">
        <v>87.879997</v>
      </c>
      <c r="E92" s="6">
        <v>88.720001</v>
      </c>
      <c r="F92" s="6">
        <v>82.660469</v>
      </c>
      <c r="G92" s="6">
        <v>1714400.0</v>
      </c>
      <c r="H92" s="9">
        <f t="shared" si="1"/>
        <v>0.004214005999</v>
      </c>
    </row>
    <row r="93" ht="15.75" customHeight="1">
      <c r="A93" s="8">
        <v>43313.0</v>
      </c>
      <c r="B93" s="6">
        <v>87.800003</v>
      </c>
      <c r="C93" s="6">
        <v>89.779999</v>
      </c>
      <c r="D93" s="6">
        <v>87.629997</v>
      </c>
      <c r="E93" s="6">
        <v>88.849998</v>
      </c>
      <c r="F93" s="6">
        <v>83.051407</v>
      </c>
      <c r="G93" s="6">
        <v>1873500.0</v>
      </c>
      <c r="H93" s="9">
        <f t="shared" si="1"/>
        <v>0.004729443284</v>
      </c>
    </row>
    <row r="94" ht="15.75" customHeight="1">
      <c r="A94" s="8">
        <v>43344.0</v>
      </c>
      <c r="B94" s="6">
        <v>88.349998</v>
      </c>
      <c r="C94" s="6">
        <v>88.470001</v>
      </c>
      <c r="D94" s="6">
        <v>86.540001</v>
      </c>
      <c r="E94" s="6">
        <v>87.43</v>
      </c>
      <c r="F94" s="6">
        <v>81.994904</v>
      </c>
      <c r="G94" s="6">
        <v>2062200.0</v>
      </c>
      <c r="H94" s="9">
        <f t="shared" si="1"/>
        <v>-0.01272107287</v>
      </c>
    </row>
    <row r="95" ht="15.75" customHeight="1">
      <c r="A95" s="8">
        <v>43374.0</v>
      </c>
      <c r="B95" s="6">
        <v>87.110001</v>
      </c>
      <c r="C95" s="6">
        <v>87.260002</v>
      </c>
      <c r="D95" s="6">
        <v>84.209999</v>
      </c>
      <c r="E95" s="6">
        <v>84.339996</v>
      </c>
      <c r="F95" s="6">
        <v>79.357773</v>
      </c>
      <c r="G95" s="6">
        <v>2509100.0</v>
      </c>
      <c r="H95" s="9">
        <f t="shared" si="1"/>
        <v>-0.03216213291</v>
      </c>
    </row>
    <row r="96" ht="15.75" customHeight="1">
      <c r="A96" s="8">
        <v>43405.0</v>
      </c>
      <c r="B96" s="6">
        <v>83.769997</v>
      </c>
      <c r="C96" s="6">
        <v>84.790001</v>
      </c>
      <c r="D96" s="6">
        <v>83.459999</v>
      </c>
      <c r="E96" s="6">
        <v>84.389999</v>
      </c>
      <c r="F96" s="6">
        <v>79.660866</v>
      </c>
      <c r="G96" s="6">
        <v>2978000.0</v>
      </c>
      <c r="H96" s="9">
        <f t="shared" si="1"/>
        <v>0.003819323408</v>
      </c>
    </row>
    <row r="97" ht="15.75" customHeight="1">
      <c r="A97" s="8">
        <v>43435.0</v>
      </c>
      <c r="B97" s="6">
        <v>84.160004</v>
      </c>
      <c r="C97" s="6">
        <v>88.25</v>
      </c>
      <c r="D97" s="6">
        <v>84.160004</v>
      </c>
      <c r="E97" s="6">
        <v>87.510002</v>
      </c>
      <c r="F97" s="6">
        <v>82.891029</v>
      </c>
      <c r="G97" s="6">
        <v>1.21693E7</v>
      </c>
      <c r="H97" s="9">
        <f t="shared" si="1"/>
        <v>0.04054893152</v>
      </c>
    </row>
    <row r="98" ht="15.75" customHeight="1">
      <c r="A98" s="8">
        <v>43466.0</v>
      </c>
      <c r="B98" s="6">
        <v>87.589996</v>
      </c>
      <c r="C98" s="6">
        <v>89.279999</v>
      </c>
      <c r="D98" s="6">
        <v>86.769997</v>
      </c>
      <c r="E98" s="6">
        <v>89.139999</v>
      </c>
      <c r="F98" s="6">
        <v>84.977432</v>
      </c>
      <c r="G98" s="6">
        <v>7038500.0</v>
      </c>
      <c r="H98" s="9">
        <f t="shared" si="1"/>
        <v>0.02517043189</v>
      </c>
    </row>
    <row r="99" ht="15.75" customHeight="1">
      <c r="A99" s="8">
        <v>43497.0</v>
      </c>
      <c r="B99" s="6">
        <v>88.769997</v>
      </c>
      <c r="C99" s="6">
        <v>89.339996</v>
      </c>
      <c r="D99" s="6">
        <v>87.949997</v>
      </c>
      <c r="E99" s="6">
        <v>88.150002</v>
      </c>
      <c r="F99" s="6">
        <v>84.033684</v>
      </c>
      <c r="G99" s="6">
        <v>1.36569E7</v>
      </c>
      <c r="H99" s="9">
        <f t="shared" si="1"/>
        <v>-0.01110586632</v>
      </c>
    </row>
    <row r="100" ht="15.75" customHeight="1">
      <c r="A100" s="8">
        <v>43525.0</v>
      </c>
      <c r="B100" s="6">
        <v>87.739998</v>
      </c>
      <c r="C100" s="6">
        <v>92.209999</v>
      </c>
      <c r="D100" s="6">
        <v>87.389999</v>
      </c>
      <c r="E100" s="6">
        <v>92.139999</v>
      </c>
      <c r="F100" s="6">
        <v>88.119087</v>
      </c>
      <c r="G100" s="6">
        <v>5099500.0</v>
      </c>
      <c r="H100" s="9">
        <f t="shared" si="1"/>
        <v>0.04861625488</v>
      </c>
    </row>
    <row r="101" ht="15.75" customHeight="1">
      <c r="A101" s="8">
        <v>43556.0</v>
      </c>
      <c r="B101" s="6">
        <v>91.419998</v>
      </c>
      <c r="C101" s="6">
        <v>91.660004</v>
      </c>
      <c r="D101" s="6">
        <v>90.279999</v>
      </c>
      <c r="E101" s="6">
        <v>91.290001</v>
      </c>
      <c r="F101" s="6">
        <v>87.597343</v>
      </c>
      <c r="G101" s="6">
        <v>1.12566E7</v>
      </c>
      <c r="H101" s="9">
        <f t="shared" si="1"/>
        <v>-0.00592089657</v>
      </c>
    </row>
    <row r="102" ht="15.75" customHeight="1">
      <c r="A102" s="8">
        <v>43586.0</v>
      </c>
      <c r="B102" s="6">
        <v>91.290001</v>
      </c>
      <c r="C102" s="6">
        <v>94.82</v>
      </c>
      <c r="D102" s="6">
        <v>90.650002</v>
      </c>
      <c r="E102" s="6">
        <v>94.800003</v>
      </c>
      <c r="F102" s="6">
        <v>91.260529</v>
      </c>
      <c r="G102" s="6">
        <v>7049000.0</v>
      </c>
      <c r="H102" s="9">
        <f t="shared" si="1"/>
        <v>0.04181846018</v>
      </c>
    </row>
    <row r="103" ht="15.75" customHeight="1">
      <c r="A103" s="8">
        <v>43617.0</v>
      </c>
      <c r="B103" s="6">
        <v>94.809998</v>
      </c>
      <c r="C103" s="6">
        <v>97.209999</v>
      </c>
      <c r="D103" s="6">
        <v>94.059998</v>
      </c>
      <c r="E103" s="6">
        <v>97.059998</v>
      </c>
      <c r="F103" s="6">
        <v>93.71846</v>
      </c>
      <c r="G103" s="6">
        <v>8091000.0</v>
      </c>
      <c r="H103" s="9">
        <f t="shared" si="1"/>
        <v>0.02693312242</v>
      </c>
    </row>
    <row r="104" ht="15.75" customHeight="1">
      <c r="A104" s="8">
        <v>43647.0</v>
      </c>
      <c r="B104" s="6">
        <v>97.080002</v>
      </c>
      <c r="C104" s="6">
        <v>98.040001</v>
      </c>
      <c r="D104" s="6">
        <v>95.269997</v>
      </c>
      <c r="E104" s="6">
        <v>97.269997</v>
      </c>
      <c r="F104" s="6">
        <v>94.203445</v>
      </c>
      <c r="G104" s="6">
        <v>7367200.0</v>
      </c>
      <c r="H104" s="9">
        <f t="shared" si="1"/>
        <v>0.005174914313</v>
      </c>
    </row>
    <row r="105" ht="15.75" customHeight="1">
      <c r="A105" s="8">
        <v>43678.0</v>
      </c>
      <c r="B105" s="6">
        <v>97.900002</v>
      </c>
      <c r="C105" s="6">
        <v>106.07</v>
      </c>
      <c r="D105" s="6">
        <v>97.580002</v>
      </c>
      <c r="E105" s="6">
        <v>104.989998</v>
      </c>
      <c r="F105" s="6">
        <v>101.977394</v>
      </c>
      <c r="G105" s="6">
        <v>8494700.0</v>
      </c>
      <c r="H105" s="9">
        <f t="shared" si="1"/>
        <v>0.08252297992</v>
      </c>
    </row>
    <row r="106" ht="15.75" customHeight="1">
      <c r="A106" s="8">
        <v>43709.0</v>
      </c>
      <c r="B106" s="6">
        <v>104.790001</v>
      </c>
      <c r="C106" s="6">
        <v>105.470001</v>
      </c>
      <c r="D106" s="6">
        <v>98.830002</v>
      </c>
      <c r="E106" s="6">
        <v>102.669998</v>
      </c>
      <c r="F106" s="6">
        <v>100.020111</v>
      </c>
      <c r="G106" s="6">
        <v>5726100.0</v>
      </c>
      <c r="H106" s="9">
        <f t="shared" si="1"/>
        <v>-0.01919330278</v>
      </c>
    </row>
    <row r="107" ht="15.75" customHeight="1">
      <c r="A107" s="8">
        <v>43739.0</v>
      </c>
      <c r="B107" s="6">
        <v>101.610001</v>
      </c>
      <c r="C107" s="6">
        <v>104.18</v>
      </c>
      <c r="D107" s="6">
        <v>100.059998</v>
      </c>
      <c r="E107" s="6">
        <v>102.089996</v>
      </c>
      <c r="F107" s="6">
        <v>99.726738</v>
      </c>
      <c r="G107" s="6">
        <v>8072900.0</v>
      </c>
      <c r="H107" s="9">
        <f t="shared" si="1"/>
        <v>-0.002933140116</v>
      </c>
    </row>
    <row r="108" ht="15.75" customHeight="1">
      <c r="A108" s="8">
        <v>43770.0</v>
      </c>
      <c r="B108" s="6">
        <v>101.940002</v>
      </c>
      <c r="C108" s="6">
        <v>102.660004</v>
      </c>
      <c r="D108" s="6">
        <v>98.639999</v>
      </c>
      <c r="E108" s="6">
        <v>102.129997</v>
      </c>
      <c r="F108" s="6">
        <v>100.038635</v>
      </c>
      <c r="G108" s="6">
        <v>8864900.0</v>
      </c>
      <c r="H108" s="9">
        <f t="shared" si="1"/>
        <v>0.003127516314</v>
      </c>
    </row>
    <row r="109" ht="15.75" customHeight="1">
      <c r="A109" s="8">
        <v>43800.0</v>
      </c>
      <c r="B109" s="6">
        <v>100.809998</v>
      </c>
      <c r="C109" s="6">
        <v>102.629997</v>
      </c>
      <c r="D109" s="6">
        <v>100.220001</v>
      </c>
      <c r="E109" s="6">
        <v>100.339996</v>
      </c>
      <c r="F109" s="6">
        <v>98.557541</v>
      </c>
      <c r="G109" s="6">
        <v>8603600.0</v>
      </c>
      <c r="H109" s="9">
        <f t="shared" si="1"/>
        <v>-0.01480522</v>
      </c>
    </row>
    <row r="110" ht="15.75" customHeight="1">
      <c r="H110" s="9"/>
    </row>
    <row r="111" ht="15.75" customHeight="1">
      <c r="H111" s="9"/>
    </row>
    <row r="112" ht="15.75" customHeight="1">
      <c r="H112" s="9"/>
    </row>
    <row r="113" ht="15.75" customHeight="1">
      <c r="H113" s="9"/>
    </row>
    <row r="114" ht="15.75" customHeight="1">
      <c r="H114" s="9"/>
    </row>
    <row r="115" ht="15.75" customHeight="1">
      <c r="H115" s="9"/>
    </row>
    <row r="116" ht="15.75" customHeight="1">
      <c r="H116" s="9"/>
    </row>
    <row r="117" ht="15.75" customHeight="1">
      <c r="H117" s="9"/>
    </row>
    <row r="118" ht="15.75" customHeight="1">
      <c r="H118" s="9"/>
    </row>
    <row r="119" ht="15.75" customHeight="1">
      <c r="H119" s="9"/>
    </row>
    <row r="120" ht="15.75" customHeight="1">
      <c r="H120" s="9"/>
    </row>
    <row r="121" ht="15.75" customHeight="1">
      <c r="H121" s="9"/>
    </row>
    <row r="122" ht="15.75" customHeight="1">
      <c r="H122" s="9"/>
    </row>
    <row r="123" ht="15.75" customHeight="1">
      <c r="H123" s="9"/>
    </row>
    <row r="124" ht="15.75" customHeight="1">
      <c r="H124" s="9"/>
    </row>
    <row r="125" ht="15.75" customHeight="1">
      <c r="H125" s="9"/>
    </row>
    <row r="126" ht="15.75" customHeight="1">
      <c r="H126" s="9"/>
    </row>
    <row r="127" ht="15.75" customHeight="1">
      <c r="H127" s="9"/>
    </row>
    <row r="128" ht="15.75" customHeight="1">
      <c r="H128" s="9"/>
    </row>
    <row r="129" ht="15.75" customHeight="1">
      <c r="H129" s="9"/>
    </row>
    <row r="130" ht="15.75" customHeight="1">
      <c r="H130" s="9"/>
    </row>
    <row r="131" ht="15.75" customHeight="1">
      <c r="H131" s="9"/>
    </row>
    <row r="132" ht="15.75" customHeight="1">
      <c r="H132" s="9"/>
    </row>
    <row r="133" ht="15.75" customHeight="1">
      <c r="H133" s="9"/>
    </row>
    <row r="134" ht="15.75" customHeight="1">
      <c r="H134" s="9"/>
    </row>
    <row r="135" ht="15.75" customHeight="1">
      <c r="H135" s="9"/>
    </row>
    <row r="136" ht="15.75" customHeight="1">
      <c r="H136" s="9"/>
    </row>
    <row r="137" ht="15.75" customHeight="1">
      <c r="H137" s="9"/>
    </row>
    <row r="138" ht="15.75" customHeight="1">
      <c r="H138" s="9"/>
    </row>
    <row r="139" ht="15.75" customHeight="1">
      <c r="H139" s="9"/>
    </row>
    <row r="140" ht="15.75" customHeight="1">
      <c r="H140" s="9"/>
    </row>
    <row r="141" ht="15.75" customHeight="1">
      <c r="H141" s="9"/>
    </row>
    <row r="142" ht="15.75" customHeight="1">
      <c r="H142" s="9"/>
    </row>
    <row r="143" ht="15.75" customHeight="1">
      <c r="H143" s="9"/>
    </row>
    <row r="144" ht="15.75" customHeight="1">
      <c r="H144" s="9"/>
    </row>
    <row r="145" ht="15.75" customHeight="1">
      <c r="H145" s="9"/>
    </row>
    <row r="146" ht="15.75" customHeight="1">
      <c r="H146" s="9"/>
    </row>
    <row r="147" ht="15.75" customHeight="1">
      <c r="H147" s="9"/>
    </row>
    <row r="148" ht="15.75" customHeight="1">
      <c r="H148" s="9"/>
    </row>
    <row r="149" ht="15.75" customHeight="1">
      <c r="H149" s="9"/>
    </row>
    <row r="150" ht="15.75" customHeight="1">
      <c r="H150" s="9"/>
    </row>
    <row r="151" ht="15.75" customHeight="1">
      <c r="H151" s="9"/>
    </row>
    <row r="152" ht="15.75" customHeight="1">
      <c r="H152" s="9"/>
    </row>
    <row r="153" ht="15.75" customHeight="1">
      <c r="H153" s="9"/>
    </row>
    <row r="154" ht="15.75" customHeight="1">
      <c r="H154" s="9"/>
    </row>
    <row r="155" ht="15.75" customHeight="1">
      <c r="H155" s="9"/>
    </row>
    <row r="156" ht="15.75" customHeight="1">
      <c r="H156" s="9"/>
    </row>
    <row r="157" ht="15.75" customHeight="1">
      <c r="H157" s="9"/>
    </row>
    <row r="158" ht="15.75" customHeight="1">
      <c r="H158" s="9"/>
    </row>
    <row r="159" ht="15.75" customHeight="1">
      <c r="H159" s="9"/>
    </row>
    <row r="160" ht="15.75" customHeight="1">
      <c r="H160" s="9"/>
    </row>
    <row r="161" ht="15.75" customHeight="1">
      <c r="H161" s="9"/>
    </row>
    <row r="162" ht="15.75" customHeight="1">
      <c r="H162" s="9"/>
    </row>
    <row r="163" ht="15.75" customHeight="1">
      <c r="H163" s="9"/>
    </row>
    <row r="164" ht="15.75" customHeight="1">
      <c r="H164" s="9"/>
    </row>
    <row r="165" ht="15.75" customHeight="1">
      <c r="H165" s="9"/>
    </row>
    <row r="166" ht="15.75" customHeight="1">
      <c r="H166" s="9"/>
    </row>
    <row r="167" ht="15.75" customHeight="1">
      <c r="H167" s="9"/>
    </row>
    <row r="168" ht="15.75" customHeight="1">
      <c r="H168" s="9"/>
    </row>
    <row r="169" ht="15.75" customHeight="1">
      <c r="H169" s="9"/>
    </row>
    <row r="170" ht="15.75" customHeight="1">
      <c r="H170" s="9"/>
    </row>
    <row r="171" ht="15.75" customHeight="1">
      <c r="H171" s="9"/>
    </row>
    <row r="172" ht="15.75" customHeight="1">
      <c r="H172" s="9"/>
    </row>
    <row r="173" ht="15.75" customHeight="1">
      <c r="H173" s="9"/>
    </row>
    <row r="174" ht="15.75" customHeight="1">
      <c r="H174" s="9"/>
    </row>
    <row r="175" ht="15.75" customHeight="1">
      <c r="H175" s="9"/>
    </row>
    <row r="176" ht="15.75" customHeight="1">
      <c r="H176" s="9"/>
    </row>
    <row r="177" ht="15.75" customHeight="1">
      <c r="H177" s="9"/>
    </row>
    <row r="178" ht="15.75" customHeight="1">
      <c r="H178" s="9"/>
    </row>
    <row r="179" ht="15.75" customHeight="1">
      <c r="H179" s="9"/>
    </row>
    <row r="180" ht="15.75" customHeight="1">
      <c r="H180" s="9"/>
    </row>
    <row r="181" ht="15.75" customHeight="1">
      <c r="H181" s="9"/>
    </row>
    <row r="182" ht="15.75" customHeight="1">
      <c r="H182" s="9"/>
    </row>
    <row r="183" ht="15.75" customHeight="1">
      <c r="H183" s="9"/>
    </row>
    <row r="184" ht="15.75" customHeight="1">
      <c r="H184" s="9"/>
    </row>
    <row r="185" ht="15.75" customHeight="1">
      <c r="H185" s="9"/>
    </row>
    <row r="186" ht="15.75" customHeight="1">
      <c r="H186" s="9"/>
    </row>
    <row r="187" ht="15.75" customHeight="1">
      <c r="H187" s="9"/>
    </row>
    <row r="188" ht="15.75" customHeight="1">
      <c r="H188" s="9"/>
    </row>
    <row r="189" ht="15.75" customHeight="1">
      <c r="H189" s="9"/>
    </row>
    <row r="190" ht="15.75" customHeight="1">
      <c r="H190" s="9"/>
    </row>
    <row r="191" ht="15.75" customHeight="1">
      <c r="H191" s="9"/>
    </row>
    <row r="192" ht="15.75" customHeight="1">
      <c r="H192" s="9"/>
    </row>
    <row r="193" ht="15.75" customHeight="1">
      <c r="H193" s="9"/>
    </row>
    <row r="194" ht="15.75" customHeight="1">
      <c r="H194" s="9"/>
    </row>
    <row r="195" ht="15.75" customHeight="1">
      <c r="H195" s="9"/>
    </row>
    <row r="196" ht="15.75" customHeight="1">
      <c r="H196" s="9"/>
    </row>
    <row r="197" ht="15.75" customHeight="1">
      <c r="H197" s="9"/>
    </row>
    <row r="198" ht="15.75" customHeight="1">
      <c r="H198" s="9"/>
    </row>
    <row r="199" ht="15.75" customHeight="1">
      <c r="H199" s="9"/>
    </row>
    <row r="200" ht="15.75" customHeight="1">
      <c r="H200" s="9"/>
    </row>
    <row r="201" ht="15.75" customHeight="1">
      <c r="H201" s="9"/>
    </row>
    <row r="202" ht="15.75" customHeight="1">
      <c r="H202" s="9"/>
    </row>
    <row r="203" ht="15.75" customHeight="1">
      <c r="H203" s="9"/>
    </row>
    <row r="204" ht="15.75" customHeight="1">
      <c r="H204" s="9"/>
    </row>
    <row r="205" ht="15.75" customHeight="1">
      <c r="H205" s="9"/>
    </row>
    <row r="206" ht="15.75" customHeight="1">
      <c r="H206" s="9"/>
    </row>
    <row r="207" ht="15.75" customHeight="1">
      <c r="H207" s="9"/>
    </row>
    <row r="208" ht="15.75" customHeight="1">
      <c r="H208" s="9"/>
    </row>
    <row r="209" ht="15.75" customHeight="1">
      <c r="H209" s="9"/>
    </row>
    <row r="210" ht="15.75" customHeight="1">
      <c r="H210" s="9"/>
    </row>
    <row r="211" ht="15.75" customHeight="1">
      <c r="H211" s="9"/>
    </row>
    <row r="212" ht="15.75" customHeight="1">
      <c r="H212" s="9"/>
    </row>
    <row r="213" ht="15.75" customHeight="1">
      <c r="H213" s="9"/>
    </row>
    <row r="214" ht="15.75" customHeight="1">
      <c r="H214" s="9"/>
    </row>
    <row r="215" ht="15.75" customHeight="1">
      <c r="H215" s="9"/>
    </row>
    <row r="216" ht="15.75" customHeight="1">
      <c r="H216" s="9"/>
    </row>
    <row r="217" ht="15.75" customHeight="1">
      <c r="H217" s="9"/>
    </row>
    <row r="218" ht="15.75" customHeight="1">
      <c r="H218" s="9"/>
    </row>
    <row r="219" ht="15.75" customHeight="1">
      <c r="H219" s="9"/>
    </row>
    <row r="220" ht="15.75" customHeight="1">
      <c r="H220" s="9"/>
    </row>
    <row r="221" ht="15.75" customHeight="1">
      <c r="H221" s="9"/>
    </row>
    <row r="222" ht="15.75" customHeight="1">
      <c r="H222" s="9"/>
    </row>
    <row r="223" ht="15.75" customHeight="1">
      <c r="H223" s="9"/>
    </row>
    <row r="224" ht="15.75" customHeight="1">
      <c r="H224" s="9"/>
    </row>
    <row r="225" ht="15.75" customHeight="1">
      <c r="H225" s="9"/>
    </row>
    <row r="226" ht="15.75" customHeight="1">
      <c r="H226" s="9"/>
    </row>
    <row r="227" ht="15.75" customHeight="1">
      <c r="H227" s="9"/>
    </row>
    <row r="228" ht="15.75" customHeight="1">
      <c r="H228" s="9"/>
    </row>
    <row r="229" ht="15.75" customHeight="1">
      <c r="H229" s="9"/>
    </row>
    <row r="230" ht="15.75" customHeight="1">
      <c r="H230" s="9"/>
    </row>
    <row r="231" ht="15.75" customHeight="1">
      <c r="H231" s="9"/>
    </row>
    <row r="232" ht="15.75" customHeight="1">
      <c r="H232" s="9"/>
    </row>
    <row r="233" ht="15.75" customHeight="1">
      <c r="H233" s="9"/>
    </row>
    <row r="234" ht="15.75" customHeight="1">
      <c r="H234" s="9"/>
    </row>
    <row r="235" ht="15.75" customHeight="1">
      <c r="H235" s="9"/>
    </row>
    <row r="236" ht="15.75" customHeight="1">
      <c r="H236" s="9"/>
    </row>
    <row r="237" ht="15.75" customHeight="1">
      <c r="H237" s="9"/>
    </row>
    <row r="238" ht="15.75" customHeight="1">
      <c r="H238" s="9"/>
    </row>
    <row r="239" ht="15.75" customHeight="1">
      <c r="H239" s="9"/>
    </row>
    <row r="240" ht="15.75" customHeight="1">
      <c r="H240" s="9"/>
    </row>
    <row r="241" ht="15.75" customHeight="1">
      <c r="H241" s="9"/>
    </row>
    <row r="242" ht="15.75" customHeight="1">
      <c r="H242" s="9"/>
    </row>
    <row r="243" ht="15.75" customHeight="1">
      <c r="H243" s="9"/>
    </row>
    <row r="244" ht="15.75" customHeight="1">
      <c r="H244" s="9"/>
    </row>
    <row r="245" ht="15.75" customHeight="1">
      <c r="H245" s="9"/>
    </row>
    <row r="246" ht="15.75" customHeight="1">
      <c r="H246" s="9"/>
    </row>
    <row r="247" ht="15.75" customHeight="1">
      <c r="H247" s="9"/>
    </row>
    <row r="248" ht="15.75" customHeight="1">
      <c r="H248" s="9"/>
    </row>
    <row r="249" ht="15.75" customHeight="1">
      <c r="H249" s="9"/>
    </row>
    <row r="250" ht="15.75" customHeight="1">
      <c r="H250" s="9"/>
    </row>
    <row r="251" ht="15.75" customHeight="1">
      <c r="H251" s="9"/>
    </row>
    <row r="252" ht="15.75" customHeight="1">
      <c r="H252" s="9"/>
    </row>
    <row r="253" ht="15.75" customHeight="1">
      <c r="H253" s="9"/>
    </row>
    <row r="254" ht="15.75" customHeight="1">
      <c r="H254" s="9"/>
    </row>
    <row r="255" ht="15.75" customHeight="1">
      <c r="H255" s="9"/>
    </row>
    <row r="256" ht="15.75" customHeight="1">
      <c r="H256" s="9"/>
    </row>
    <row r="257" ht="15.75" customHeight="1">
      <c r="H257" s="9"/>
    </row>
    <row r="258" ht="15.75" customHeight="1">
      <c r="H258" s="9"/>
    </row>
    <row r="259" ht="15.75" customHeight="1">
      <c r="H259" s="9"/>
    </row>
    <row r="260" ht="15.75" customHeight="1">
      <c r="H260" s="9"/>
    </row>
    <row r="261" ht="15.75" customHeight="1">
      <c r="H261" s="9"/>
    </row>
    <row r="262" ht="15.75" customHeight="1">
      <c r="H262" s="9"/>
    </row>
    <row r="263" ht="15.75" customHeight="1">
      <c r="H263" s="9"/>
    </row>
    <row r="264" ht="15.75" customHeight="1">
      <c r="H264" s="9"/>
    </row>
    <row r="265" ht="15.75" customHeight="1">
      <c r="H265" s="9"/>
    </row>
    <row r="266" ht="15.75" customHeight="1">
      <c r="H266" s="9"/>
    </row>
    <row r="267" ht="15.75" customHeight="1">
      <c r="H267" s="9"/>
    </row>
    <row r="268" ht="15.75" customHeight="1">
      <c r="H268" s="9"/>
    </row>
    <row r="269" ht="15.75" customHeight="1">
      <c r="H269" s="9"/>
    </row>
    <row r="270" ht="15.75" customHeight="1">
      <c r="H270" s="9"/>
    </row>
    <row r="271" ht="15.75" customHeight="1">
      <c r="H271" s="9"/>
    </row>
    <row r="272" ht="15.75" customHeight="1">
      <c r="H272" s="9"/>
    </row>
    <row r="273" ht="15.75" customHeight="1">
      <c r="H273" s="9"/>
    </row>
    <row r="274" ht="15.75" customHeight="1">
      <c r="H274" s="9"/>
    </row>
    <row r="275" ht="15.75" customHeight="1">
      <c r="H275" s="9"/>
    </row>
    <row r="276" ht="15.75" customHeight="1">
      <c r="H276" s="9"/>
    </row>
    <row r="277" ht="15.75" customHeight="1">
      <c r="H277" s="9"/>
    </row>
    <row r="278" ht="15.75" customHeight="1">
      <c r="H278" s="9"/>
    </row>
    <row r="279" ht="15.75" customHeight="1">
      <c r="H279" s="9"/>
    </row>
    <row r="280" ht="15.75" customHeight="1">
      <c r="H280" s="9"/>
    </row>
    <row r="281" ht="15.75" customHeight="1">
      <c r="H281" s="9"/>
    </row>
    <row r="282" ht="15.75" customHeight="1">
      <c r="H282" s="9"/>
    </row>
    <row r="283" ht="15.75" customHeight="1">
      <c r="H283" s="9"/>
    </row>
    <row r="284" ht="15.75" customHeight="1">
      <c r="H284" s="9"/>
    </row>
    <row r="285" ht="15.75" customHeight="1">
      <c r="H285" s="9"/>
    </row>
    <row r="286" ht="15.75" customHeight="1">
      <c r="H286" s="9"/>
    </row>
    <row r="287" ht="15.75" customHeight="1">
      <c r="H287" s="9"/>
    </row>
    <row r="288" ht="15.75" customHeight="1">
      <c r="H288" s="9"/>
    </row>
    <row r="289" ht="15.75" customHeight="1">
      <c r="H289" s="9"/>
    </row>
    <row r="290" ht="15.75" customHeight="1">
      <c r="H290" s="9"/>
    </row>
    <row r="291" ht="15.75" customHeight="1">
      <c r="H291" s="9"/>
    </row>
    <row r="292" ht="15.75" customHeight="1">
      <c r="H292" s="9"/>
    </row>
    <row r="293" ht="15.75" customHeight="1">
      <c r="H293" s="9"/>
    </row>
    <row r="294" ht="15.75" customHeight="1">
      <c r="H294" s="9"/>
    </row>
    <row r="295" ht="15.75" customHeight="1">
      <c r="H295" s="9"/>
    </row>
    <row r="296" ht="15.75" customHeight="1">
      <c r="H296" s="9"/>
    </row>
    <row r="297" ht="15.75" customHeight="1">
      <c r="H297" s="9"/>
    </row>
    <row r="298" ht="15.75" customHeight="1">
      <c r="H298" s="9"/>
    </row>
    <row r="299" ht="15.75" customHeight="1">
      <c r="H299" s="9"/>
    </row>
    <row r="300" ht="15.75" customHeight="1">
      <c r="H300" s="9"/>
    </row>
    <row r="301" ht="15.75" customHeight="1">
      <c r="H301" s="9"/>
    </row>
    <row r="302" ht="15.75" customHeight="1">
      <c r="H302" s="9"/>
    </row>
    <row r="303" ht="15.75" customHeight="1">
      <c r="H303" s="9"/>
    </row>
    <row r="304" ht="15.75" customHeight="1">
      <c r="H304" s="9"/>
    </row>
    <row r="305" ht="15.75" customHeight="1">
      <c r="H305" s="9"/>
    </row>
    <row r="306" ht="15.75" customHeight="1">
      <c r="H306" s="9"/>
    </row>
    <row r="307" ht="15.75" customHeight="1">
      <c r="H307" s="9"/>
    </row>
    <row r="308" ht="15.75" customHeight="1">
      <c r="H308" s="9"/>
    </row>
    <row r="309" ht="15.75" customHeight="1">
      <c r="H309" s="9"/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3">
      <c r="B3" s="7" t="s">
        <v>9</v>
      </c>
      <c r="C3" s="7" t="s">
        <v>10</v>
      </c>
      <c r="D3" s="7" t="s">
        <v>11</v>
      </c>
      <c r="E3" s="7" t="s">
        <v>12</v>
      </c>
      <c r="G3" s="10" t="s">
        <v>13</v>
      </c>
      <c r="H3" s="7" t="s">
        <v>14</v>
      </c>
      <c r="I3" s="7" t="s">
        <v>9</v>
      </c>
      <c r="J3" s="7" t="s">
        <v>10</v>
      </c>
      <c r="K3" s="7" t="s">
        <v>11</v>
      </c>
      <c r="L3" s="7" t="s">
        <v>12</v>
      </c>
    </row>
    <row r="4">
      <c r="A4" s="7" t="s">
        <v>13</v>
      </c>
      <c r="B4" s="9">
        <f>AVERAGE(VOO!H3:H109)</f>
        <v>0.01091552661</v>
      </c>
      <c r="C4" s="11">
        <f>VAR(VOO!H3:H109)</f>
        <v>0.001182682011</v>
      </c>
      <c r="D4" s="11">
        <f>STDEV(VOO!H3:H109)</f>
        <v>0.03439014409</v>
      </c>
      <c r="E4" s="11">
        <f t="shared" ref="E4:E5" si="1">(B4-0.19%)/D4</f>
        <v>0.2621543714</v>
      </c>
      <c r="G4" s="12">
        <v>0.0</v>
      </c>
      <c r="H4" s="12">
        <v>1.0</v>
      </c>
      <c r="I4" s="9">
        <f t="shared" ref="I4:I14" si="2">G4*$B$4+H4*$B$5</f>
        <v>0.006259666172</v>
      </c>
      <c r="J4" s="11">
        <f t="shared" ref="J4:J14" si="3">G4^2*$C$4+H4^2*$C$5+G4*H4*$B$7</f>
        <v>0.0006872012174</v>
      </c>
      <c r="K4" s="11">
        <f t="shared" ref="K4:K14" si="4">SQRT(J4)</f>
        <v>0.02621452302</v>
      </c>
      <c r="L4" s="11">
        <f t="shared" ref="L4:L14" si="5">(I4-0.19%)/K4</f>
        <v>0.1663072858</v>
      </c>
    </row>
    <row r="5">
      <c r="A5" s="7" t="s">
        <v>14</v>
      </c>
      <c r="B5" s="9">
        <f>AVERAGE(BLV!H3:H109)</f>
        <v>0.006259666172</v>
      </c>
      <c r="C5" s="11">
        <f>VAR(BLV!H3:H109)</f>
        <v>0.0006872012174</v>
      </c>
      <c r="D5" s="11">
        <f>STDEV(BLV!H3:H109)</f>
        <v>0.02621452302</v>
      </c>
      <c r="E5" s="11">
        <f t="shared" si="1"/>
        <v>0.1663072858</v>
      </c>
      <c r="G5" s="12">
        <v>0.1</v>
      </c>
      <c r="H5" s="12">
        <v>0.9</v>
      </c>
      <c r="I5" s="9">
        <f t="shared" si="2"/>
        <v>0.006725252216</v>
      </c>
      <c r="J5" s="11">
        <f t="shared" si="3"/>
        <v>0.0005547972202</v>
      </c>
      <c r="K5" s="11">
        <f t="shared" si="4"/>
        <v>0.02355413382</v>
      </c>
      <c r="L5" s="11">
        <f t="shared" si="5"/>
        <v>0.2048579774</v>
      </c>
    </row>
    <row r="6">
      <c r="G6" s="12">
        <v>0.2</v>
      </c>
      <c r="H6" s="12">
        <v>0.8</v>
      </c>
      <c r="I6" s="9">
        <f t="shared" si="2"/>
        <v>0.007190838259</v>
      </c>
      <c r="J6" s="11">
        <f t="shared" si="3"/>
        <v>0.0004628270178</v>
      </c>
      <c r="K6" s="11">
        <f t="shared" si="4"/>
        <v>0.02151341483</v>
      </c>
      <c r="L6" s="11">
        <f t="shared" si="5"/>
        <v>0.2459320522</v>
      </c>
    </row>
    <row r="7">
      <c r="A7" s="7" t="s">
        <v>15</v>
      </c>
      <c r="B7" s="13">
        <f>COVAR(VOO!H3:H109, BLV!H3:H109)</f>
        <v>-0.0001518065111</v>
      </c>
      <c r="G7" s="12">
        <v>0.3</v>
      </c>
      <c r="H7" s="12">
        <v>0.7</v>
      </c>
      <c r="I7" s="9">
        <f t="shared" si="2"/>
        <v>0.007656424303</v>
      </c>
      <c r="J7" s="11">
        <f t="shared" si="3"/>
        <v>0.0004112906102</v>
      </c>
      <c r="K7" s="11">
        <f t="shared" si="4"/>
        <v>0.02028030104</v>
      </c>
      <c r="L7" s="11">
        <f t="shared" si="5"/>
        <v>0.2838431388</v>
      </c>
    </row>
    <row r="8">
      <c r="A8" s="7" t="s">
        <v>16</v>
      </c>
      <c r="B8" s="13">
        <f>CORREL(VOO!H3:H109, BLV!H3:H109)</f>
        <v>-0.1699778595</v>
      </c>
      <c r="G8" s="12">
        <v>0.4</v>
      </c>
      <c r="H8" s="12">
        <v>0.6</v>
      </c>
      <c r="I8" s="9">
        <f t="shared" si="2"/>
        <v>0.008122010346</v>
      </c>
      <c r="J8" s="11">
        <f t="shared" si="3"/>
        <v>0.0004001879973</v>
      </c>
      <c r="K8" s="11">
        <f t="shared" si="4"/>
        <v>0.02000469938</v>
      </c>
      <c r="L8" s="11">
        <f t="shared" si="5"/>
        <v>0.3110274355</v>
      </c>
    </row>
    <row r="9">
      <c r="G9" s="12">
        <v>0.5</v>
      </c>
      <c r="H9" s="12">
        <v>0.500000000000001</v>
      </c>
      <c r="I9" s="9">
        <f t="shared" si="2"/>
        <v>0.00858759639</v>
      </c>
      <c r="J9" s="11">
        <f t="shared" si="3"/>
        <v>0.0004295191792</v>
      </c>
      <c r="K9" s="11">
        <f t="shared" si="4"/>
        <v>0.02072484449</v>
      </c>
      <c r="L9" s="11">
        <f t="shared" si="5"/>
        <v>0.3226849973</v>
      </c>
    </row>
    <row r="10">
      <c r="G10" s="12">
        <v>0.6</v>
      </c>
      <c r="H10" s="12">
        <v>0.400000000000001</v>
      </c>
      <c r="I10" s="9">
        <f t="shared" si="2"/>
        <v>0.009053182434</v>
      </c>
      <c r="J10" s="11">
        <f t="shared" si="3"/>
        <v>0.0004992841559</v>
      </c>
      <c r="K10" s="11">
        <f t="shared" si="4"/>
        <v>0.02234466728</v>
      </c>
      <c r="L10" s="11">
        <f t="shared" si="5"/>
        <v>0.3201292883</v>
      </c>
    </row>
    <row r="11">
      <c r="G11" s="12">
        <v>0.7</v>
      </c>
      <c r="H11" s="12">
        <v>0.300000000000001</v>
      </c>
      <c r="I11" s="9">
        <f t="shared" si="2"/>
        <v>0.009518768477</v>
      </c>
      <c r="J11" s="11">
        <f t="shared" si="3"/>
        <v>0.0006094829274</v>
      </c>
      <c r="K11" s="11">
        <f t="shared" si="4"/>
        <v>0.02468770802</v>
      </c>
      <c r="L11" s="11">
        <f t="shared" si="5"/>
        <v>0.308605743</v>
      </c>
    </row>
    <row r="12">
      <c r="G12" s="12">
        <v>0.8</v>
      </c>
      <c r="H12" s="12">
        <v>0.200000000000001</v>
      </c>
      <c r="I12" s="9">
        <f t="shared" si="2"/>
        <v>0.009984354521</v>
      </c>
      <c r="J12" s="11">
        <f t="shared" si="3"/>
        <v>0.0007601154937</v>
      </c>
      <c r="K12" s="11">
        <f t="shared" si="4"/>
        <v>0.02757019212</v>
      </c>
      <c r="L12" s="11">
        <f t="shared" si="5"/>
        <v>0.2932280807</v>
      </c>
    </row>
    <row r="13">
      <c r="G13" s="12">
        <v>0.9</v>
      </c>
      <c r="H13" s="12">
        <v>0.100000000000001</v>
      </c>
      <c r="I13" s="9">
        <f t="shared" si="2"/>
        <v>0.01044994056</v>
      </c>
      <c r="J13" s="11">
        <f t="shared" si="3"/>
        <v>0.0009511818547</v>
      </c>
      <c r="K13" s="11">
        <f t="shared" si="4"/>
        <v>0.03084123627</v>
      </c>
      <c r="L13" s="11">
        <f t="shared" si="5"/>
        <v>0.2772243139</v>
      </c>
    </row>
    <row r="14">
      <c r="G14" s="12">
        <v>1.0</v>
      </c>
      <c r="H14" s="12">
        <v>1.11022302462516E-15</v>
      </c>
      <c r="I14" s="9">
        <f t="shared" si="2"/>
        <v>0.01091552661</v>
      </c>
      <c r="J14" s="11">
        <f t="shared" si="3"/>
        <v>0.001182682011</v>
      </c>
      <c r="K14" s="11">
        <f t="shared" si="4"/>
        <v>0.03439014409</v>
      </c>
      <c r="L14" s="11">
        <f t="shared" si="5"/>
        <v>0.2621543714</v>
      </c>
    </row>
  </sheetData>
  <drawing r:id="rId1"/>
</worksheet>
</file>