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Administracion_Financiera\"/>
    </mc:Choice>
  </mc:AlternateContent>
  <xr:revisionPtr revIDLastSave="0" documentId="8_{6752585B-DBDC-4A9E-95DD-7C825C83EB63}" xr6:coauthVersionLast="46" xr6:coauthVersionMax="46" xr10:uidLastSave="{00000000-0000-0000-0000-000000000000}"/>
  <bookViews>
    <workbookView minimized="1" xWindow="4995" yWindow="2760" windowWidth="14580" windowHeight="11505" xr2:uid="{13C46BA1-AA3A-440C-89A9-812974A550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C24" i="1"/>
  <c r="C26" i="1" s="1"/>
  <c r="B24" i="1"/>
  <c r="B26" i="1" s="1"/>
  <c r="E19" i="1"/>
  <c r="E32" i="1" s="1"/>
  <c r="E33" i="1" s="1"/>
  <c r="E37" i="1" s="1"/>
  <c r="E39" i="1" s="1"/>
  <c r="D19" i="1"/>
  <c r="D32" i="1" s="1"/>
  <c r="D33" i="1" s="1"/>
  <c r="D37" i="1" s="1"/>
  <c r="D39" i="1" s="1"/>
  <c r="C19" i="1"/>
  <c r="C32" i="1" s="1"/>
  <c r="C33" i="1" s="1"/>
  <c r="C37" i="1" s="1"/>
  <c r="C39" i="1" s="1"/>
  <c r="B19" i="1"/>
  <c r="B32" i="1" s="1"/>
  <c r="B33" i="1" s="1"/>
  <c r="B37" i="1" s="1"/>
  <c r="B39" i="1" s="1"/>
  <c r="E12" i="1"/>
  <c r="D10" i="1"/>
  <c r="D12" i="1" s="1"/>
  <c r="C10" i="1"/>
  <c r="C12" i="1" s="1"/>
  <c r="E6" i="1"/>
  <c r="D6" i="1"/>
  <c r="C6" i="1"/>
  <c r="B6" i="1"/>
  <c r="B10" i="1" s="1"/>
  <c r="B12" i="1" s="1"/>
  <c r="C41" i="1" l="1"/>
  <c r="C42" i="1"/>
  <c r="E41" i="1"/>
  <c r="E42" i="1"/>
  <c r="B41" i="1"/>
  <c r="B42" i="1" s="1"/>
  <c r="D41" i="1"/>
  <c r="D42" i="1"/>
  <c r="E24" i="1"/>
  <c r="E26" i="1" s="1"/>
  <c r="D24" i="1"/>
  <c r="D26" i="1" s="1"/>
</calcChain>
</file>

<file path=xl/sharedStrings.xml><?xml version="1.0" encoding="utf-8"?>
<sst xmlns="http://schemas.openxmlformats.org/spreadsheetml/2006/main" count="59" uniqueCount="42">
  <si>
    <t>intereses</t>
  </si>
  <si>
    <t>PRESUPUESTO DE VENTAS</t>
  </si>
  <si>
    <t>ENERO</t>
  </si>
  <si>
    <t>FEBRERO</t>
  </si>
  <si>
    <t>MARZO</t>
  </si>
  <si>
    <t>ABRIL</t>
  </si>
  <si>
    <t>UNIDADES</t>
  </si>
  <si>
    <t>Va creciendo un 8% en cada cambio de mes</t>
  </si>
  <si>
    <t>PRECIO</t>
  </si>
  <si>
    <t>TOTAL DE VENTAS</t>
  </si>
  <si>
    <t>PRESUPUESTO DE COBROS</t>
  </si>
  <si>
    <t>COBRO DE CONTADO 60%</t>
  </si>
  <si>
    <t>COBRO A 1 MES 40%</t>
  </si>
  <si>
    <t>TOTAL DE COBROS</t>
  </si>
  <si>
    <t>PRESUPUESTO DE COMPRAS</t>
  </si>
  <si>
    <t>PRECIO DE COMPRA</t>
  </si>
  <si>
    <t>TOTAL DE COMPRAS</t>
  </si>
  <si>
    <t>PRESUPUESTO DE PAGOS</t>
  </si>
  <si>
    <t>PAGO DE CONTADO 50%</t>
  </si>
  <si>
    <t>Se va haciendo el pago de forma desfasada de acuerdo a la indicacion del ejercicio</t>
  </si>
  <si>
    <t>PAGO A 1 MES 50%</t>
  </si>
  <si>
    <t xml:space="preserve">CUANDO NO VENDEMOS PRODUCTO NOSOTROS TENEMOS COSTO DE PRODUCCION </t>
  </si>
  <si>
    <t>TOTAL</t>
  </si>
  <si>
    <t>PRESUPUESTO DE OPERACIÓN</t>
  </si>
  <si>
    <t>D= VALOR ACTIVO - VALOR DE RESCATE)/VIDA UTIL</t>
  </si>
  <si>
    <t>VENTAS</t>
  </si>
  <si>
    <t xml:space="preserve">Resultado entre 12 </t>
  </si>
  <si>
    <t>(-)COSTO DE VENTAS</t>
  </si>
  <si>
    <t>(=) UTILIDAD BRUTA</t>
  </si>
  <si>
    <t>(-)GASTO DE ADMIN</t>
  </si>
  <si>
    <t>(-) GASTO DE VENTA</t>
  </si>
  <si>
    <t>(-) DEPRECIACION</t>
  </si>
  <si>
    <t>(=) UTILIDAD DE OPERACIÓN</t>
  </si>
  <si>
    <t>(-) INTERESES</t>
  </si>
  <si>
    <t>amortizacion</t>
  </si>
  <si>
    <t>(=) UTILIDAD ANTES DE
IMPUESTOS</t>
  </si>
  <si>
    <t>Pago del prestamos</t>
  </si>
  <si>
    <t>(-) IMPUESTOS</t>
  </si>
  <si>
    <t>IMPUESTOS</t>
  </si>
  <si>
    <t>UTILIDAD NETA</t>
  </si>
  <si>
    <t xml:space="preserve">Gerente de ventas anucia que taza incrementa 3% </t>
  </si>
  <si>
    <t xml:space="preserve">NOS DICE QUE NUESTRAS VENTAS AUMENTAN EL 3%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</si>
</sst>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theme="7"/>
      </top>
      <bottom/>
      <diagonal/>
    </border>
    <border>
      <left style="thick">
        <color theme="3" tint="0.39991454817346722"/>
      </left>
      <right style="thick">
        <color indexed="64"/>
      </right>
      <top/>
      <bottom style="thick">
        <color theme="7"/>
      </bottom>
      <diagonal/>
    </border>
    <border>
      <left style="thick">
        <color theme="3" tint="0.39991454817346722"/>
      </left>
      <right style="thick">
        <color indexed="64"/>
      </right>
      <top style="thick">
        <color theme="2" tint="-0.499984740745262"/>
      </top>
      <bottom style="thick">
        <color theme="7"/>
      </bottom>
      <diagonal/>
    </border>
  </borders>
  <cellStyleXfs count="16">
    <xf numFmtId="0" fontId="0" fillId="0" borderId="0"/>
    <xf numFmtId="3" fontId="1" fillId="2" borderId="1">
      <alignment vertical="center" wrapText="1"/>
    </xf>
    <xf numFmtId="3" fontId="1" fillId="3" borderId="1">
      <alignment vertical="center"/>
    </xf>
    <xf numFmtId="3" fontId="1" fillId="4" borderId="1">
      <alignment vertical="center"/>
    </xf>
    <xf numFmtId="3" fontId="1" fillId="5" borderId="1">
      <alignment vertical="center"/>
    </xf>
    <xf numFmtId="3" fontId="4" fillId="6" borderId="1">
      <alignment vertical="center"/>
    </xf>
    <xf numFmtId="3" fontId="2" fillId="7" borderId="1">
      <alignment vertical="center"/>
    </xf>
    <xf numFmtId="3" fontId="2" fillId="8" borderId="1">
      <alignment vertical="center"/>
    </xf>
    <xf numFmtId="3" fontId="5" fillId="9" borderId="1">
      <alignment vertical="center"/>
    </xf>
    <xf numFmtId="3" fontId="3" fillId="10" borderId="2">
      <alignment horizontal="center" vertical="center" wrapText="1"/>
    </xf>
    <xf numFmtId="3" fontId="1" fillId="11" borderId="1">
      <alignment vertical="center"/>
    </xf>
    <xf numFmtId="3" fontId="2" fillId="12" borderId="1">
      <alignment vertical="center"/>
    </xf>
    <xf numFmtId="3" fontId="2" fillId="13" borderId="1">
      <alignment vertical="center"/>
    </xf>
    <xf numFmtId="3" fontId="6" fillId="14" borderId="3">
      <alignment horizontal="center" vertical="center" wrapText="1"/>
    </xf>
    <xf numFmtId="3" fontId="6" fillId="14" borderId="5">
      <alignment horizontal="center" vertical="center" wrapText="1"/>
    </xf>
    <xf numFmtId="3" fontId="6" fillId="14" borderId="4">
      <alignment horizontal="center" vertical="center" wrapText="1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3" fontId="3" fillId="10" borderId="2" xfId="9">
      <alignment horizontal="center" vertical="center" wrapText="1"/>
    </xf>
    <xf numFmtId="3" fontId="6" fillId="14" borderId="3" xfId="13">
      <alignment horizontal="center" vertical="center" wrapText="1"/>
    </xf>
    <xf numFmtId="1" fontId="0" fillId="0" borderId="0" xfId="0" applyNumberFormat="1" applyAlignment="1">
      <alignment horizontal="center" vertical="center"/>
    </xf>
    <xf numFmtId="3" fontId="3" fillId="10" borderId="2" xfId="9">
      <alignment horizontal="center" vertical="center" wrapText="1"/>
    </xf>
    <xf numFmtId="164" fontId="0" fillId="0" borderId="0" xfId="0" applyNumberFormat="1" applyAlignment="1">
      <alignment horizontal="center" vertical="center"/>
    </xf>
    <xf numFmtId="3" fontId="6" fillId="14" borderId="6" xfId="13" applyBorder="1">
      <alignment horizontal="center" vertical="center" wrapText="1"/>
    </xf>
    <xf numFmtId="3" fontId="6" fillId="14" borderId="0" xfId="13" applyBorder="1">
      <alignment horizontal="center" vertical="center" wrapText="1"/>
    </xf>
    <xf numFmtId="3" fontId="6" fillId="14" borderId="7" xfId="13" applyBorder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6" fillId="14" borderId="19" xfId="13" applyBorder="1">
      <alignment horizontal="center" vertical="center" wrapText="1"/>
    </xf>
    <xf numFmtId="3" fontId="6" fillId="14" borderId="20" xfId="13" applyBorder="1">
      <alignment horizontal="center" vertical="center" wrapText="1"/>
    </xf>
  </cellXfs>
  <cellStyles count="16">
    <cellStyle name="BordeLimpio" xfId="1" xr:uid="{228E36CA-539A-4E07-B1BA-4001D0C37A41}"/>
    <cellStyle name="CeldaCompleta" xfId="13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1" xr:uid="{17DA8838-40A2-4EFC-8F9E-F08A86B7E7CB}"/>
    <cellStyle name="Color9" xfId="12" xr:uid="{05D19A5A-433E-4097-993E-F59C432D3292}"/>
    <cellStyle name="Inf" xfId="15" xr:uid="{537CF541-7511-411E-9973-194849B46011}"/>
    <cellStyle name="Normal" xfId="0" builtinId="0"/>
    <cellStyle name="Sup" xfId="14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:I47"/>
  <sheetViews>
    <sheetView tabSelected="1" topLeftCell="A25" workbookViewId="0">
      <selection activeCell="A2" sqref="A2:B2"/>
    </sheetView>
  </sheetViews>
  <sheetFormatPr baseColWidth="10" defaultRowHeight="15" x14ac:dyDescent="0.25"/>
  <cols>
    <col min="1" max="1" width="20.875" style="1" bestFit="1" customWidth="1"/>
    <col min="2" max="2" width="9.125" style="1" customWidth="1"/>
    <col min="3" max="3" width="13.375" style="1" bestFit="1" customWidth="1"/>
    <col min="4" max="5" width="14.875" style="1" bestFit="1" customWidth="1"/>
    <col min="6" max="6" width="11" style="1"/>
    <col min="7" max="7" width="35.25" style="1" bestFit="1" customWidth="1"/>
    <col min="8" max="16384" width="11" style="1"/>
  </cols>
  <sheetData>
    <row r="1" spans="1:7" ht="15.75" thickBot="1" x14ac:dyDescent="0.3"/>
    <row r="2" spans="1:7" ht="17.25" thickTop="1" thickBot="1" x14ac:dyDescent="0.3">
      <c r="A2" s="2" t="s">
        <v>1</v>
      </c>
      <c r="B2" s="2"/>
    </row>
    <row r="3" spans="1:7" ht="17.25" thickTop="1" thickBot="1" x14ac:dyDescent="0.3">
      <c r="B3" s="3" t="s">
        <v>2</v>
      </c>
      <c r="C3" s="3" t="s">
        <v>3</v>
      </c>
      <c r="D3" s="3" t="s">
        <v>4</v>
      </c>
      <c r="E3" s="3" t="s">
        <v>5</v>
      </c>
    </row>
    <row r="4" spans="1:7" ht="15.75" thickTop="1" x14ac:dyDescent="0.25">
      <c r="A4" s="1" t="s">
        <v>6</v>
      </c>
      <c r="B4" s="1">
        <v>500</v>
      </c>
      <c r="C4" s="1">
        <v>540</v>
      </c>
      <c r="D4" s="1">
        <v>583.20000000000005</v>
      </c>
      <c r="E4" s="1">
        <v>629.65</v>
      </c>
      <c r="G4" s="1" t="s">
        <v>7</v>
      </c>
    </row>
    <row r="5" spans="1:7" x14ac:dyDescent="0.25">
      <c r="A5" s="1" t="s">
        <v>8</v>
      </c>
      <c r="B5" s="1">
        <v>15</v>
      </c>
      <c r="C5" s="1">
        <v>15</v>
      </c>
      <c r="D5" s="1">
        <v>15</v>
      </c>
      <c r="E5" s="1">
        <v>15</v>
      </c>
    </row>
    <row r="6" spans="1:7" x14ac:dyDescent="0.25">
      <c r="A6" s="1" t="s">
        <v>9</v>
      </c>
      <c r="B6" s="1">
        <f>B4*B5</f>
        <v>7500</v>
      </c>
      <c r="C6" s="1">
        <f t="shared" ref="C6:E6" si="0">C4*C5</f>
        <v>8100</v>
      </c>
      <c r="D6" s="1">
        <f t="shared" si="0"/>
        <v>8748</v>
      </c>
      <c r="E6" s="4">
        <f t="shared" si="0"/>
        <v>9444.75</v>
      </c>
    </row>
    <row r="8" spans="1:7" ht="15.75" thickBot="1" x14ac:dyDescent="0.3"/>
    <row r="9" spans="1:7" ht="33" thickTop="1" thickBot="1" x14ac:dyDescent="0.3">
      <c r="A9" s="5" t="s">
        <v>10</v>
      </c>
      <c r="B9" s="3" t="s">
        <v>2</v>
      </c>
      <c r="C9" s="3" t="s">
        <v>3</v>
      </c>
      <c r="D9" s="3" t="s">
        <v>4</v>
      </c>
      <c r="E9" s="3" t="s">
        <v>5</v>
      </c>
    </row>
    <row r="10" spans="1:7" ht="15.75" thickTop="1" x14ac:dyDescent="0.25">
      <c r="A10" s="1" t="s">
        <v>11</v>
      </c>
      <c r="B10" s="1">
        <f>(B6*60)/100</f>
        <v>4500</v>
      </c>
      <c r="C10" s="1">
        <f t="shared" ref="C10:D10" si="1">(C6*60)/100</f>
        <v>4860</v>
      </c>
      <c r="D10" s="1">
        <f t="shared" si="1"/>
        <v>5248.8</v>
      </c>
      <c r="E10" s="6">
        <v>5666.4</v>
      </c>
    </row>
    <row r="11" spans="1:7" x14ac:dyDescent="0.25">
      <c r="A11" s="1" t="s">
        <v>12</v>
      </c>
      <c r="C11" s="1">
        <v>3000</v>
      </c>
      <c r="D11" s="1">
        <v>3240</v>
      </c>
      <c r="E11" s="1">
        <v>3499.2</v>
      </c>
    </row>
    <row r="12" spans="1:7" x14ac:dyDescent="0.25">
      <c r="A12" s="1" t="s">
        <v>13</v>
      </c>
      <c r="B12" s="1">
        <f>B10+B11</f>
        <v>4500</v>
      </c>
      <c r="C12" s="1">
        <f t="shared" ref="C12:E12" si="2">C10+C11</f>
        <v>7860</v>
      </c>
      <c r="D12" s="1">
        <f t="shared" si="2"/>
        <v>8488.7999999999993</v>
      </c>
      <c r="E12" s="6">
        <f t="shared" si="2"/>
        <v>9165.5999999999985</v>
      </c>
    </row>
    <row r="15" spans="1:7" ht="15.75" thickBot="1" x14ac:dyDescent="0.3"/>
    <row r="16" spans="1:7" ht="48.75" thickTop="1" thickBot="1" x14ac:dyDescent="0.3">
      <c r="A16" s="5" t="s">
        <v>14</v>
      </c>
      <c r="B16" s="3" t="s">
        <v>2</v>
      </c>
      <c r="C16" s="3" t="s">
        <v>3</v>
      </c>
      <c r="D16" s="3" t="s">
        <v>4</v>
      </c>
      <c r="E16" s="3" t="s">
        <v>5</v>
      </c>
    </row>
    <row r="17" spans="1:8" ht="15.75" thickTop="1" x14ac:dyDescent="0.25">
      <c r="A17" s="1" t="s">
        <v>6</v>
      </c>
      <c r="B17" s="1">
        <v>400</v>
      </c>
      <c r="C17" s="1">
        <v>440</v>
      </c>
      <c r="D17" s="1">
        <v>484</v>
      </c>
      <c r="E17" s="1">
        <v>532.4</v>
      </c>
    </row>
    <row r="18" spans="1:8" x14ac:dyDescent="0.25">
      <c r="A18" s="1" t="s">
        <v>15</v>
      </c>
      <c r="B18" s="1">
        <v>10</v>
      </c>
      <c r="C18" s="1">
        <v>10</v>
      </c>
      <c r="D18" s="1">
        <v>10</v>
      </c>
      <c r="E18" s="1">
        <v>10</v>
      </c>
    </row>
    <row r="19" spans="1:8" x14ac:dyDescent="0.25">
      <c r="A19" s="1" t="s">
        <v>16</v>
      </c>
      <c r="B19" s="1">
        <f>B17*B18</f>
        <v>4000</v>
      </c>
      <c r="C19" s="1">
        <f t="shared" ref="C19:E19" si="3">C17*C18</f>
        <v>4400</v>
      </c>
      <c r="D19" s="1">
        <f t="shared" si="3"/>
        <v>4840</v>
      </c>
      <c r="E19" s="1">
        <f t="shared" si="3"/>
        <v>5324</v>
      </c>
    </row>
    <row r="22" spans="1:8" ht="15.75" thickBot="1" x14ac:dyDescent="0.3"/>
    <row r="23" spans="1:8" ht="33" thickTop="1" thickBot="1" x14ac:dyDescent="0.3">
      <c r="A23" s="5" t="s">
        <v>17</v>
      </c>
      <c r="B23" s="3" t="s">
        <v>2</v>
      </c>
      <c r="C23" s="3" t="s">
        <v>3</v>
      </c>
      <c r="D23" s="3" t="s">
        <v>4</v>
      </c>
      <c r="E23" s="3" t="s">
        <v>5</v>
      </c>
    </row>
    <row r="24" spans="1:8" ht="15.75" thickTop="1" x14ac:dyDescent="0.25">
      <c r="A24" s="1" t="s">
        <v>18</v>
      </c>
      <c r="B24" s="1">
        <f>B19/2</f>
        <v>2000</v>
      </c>
      <c r="C24" s="1">
        <f t="shared" ref="C24:E24" si="4">C19/2</f>
        <v>2200</v>
      </c>
      <c r="D24" s="1">
        <f t="shared" si="4"/>
        <v>2420</v>
      </c>
      <c r="E24" s="1">
        <f t="shared" si="4"/>
        <v>2662</v>
      </c>
      <c r="H24" s="1" t="s">
        <v>19</v>
      </c>
    </row>
    <row r="25" spans="1:8" x14ac:dyDescent="0.25">
      <c r="A25" s="1" t="s">
        <v>20</v>
      </c>
      <c r="C25" s="1">
        <v>2000</v>
      </c>
      <c r="D25" s="1">
        <v>2200</v>
      </c>
      <c r="E25" s="1">
        <v>2420</v>
      </c>
      <c r="H25" s="1" t="s">
        <v>21</v>
      </c>
    </row>
    <row r="26" spans="1:8" x14ac:dyDescent="0.25">
      <c r="A26" s="1" t="s">
        <v>22</v>
      </c>
      <c r="B26" s="1">
        <f>B24+B25</f>
        <v>2000</v>
      </c>
      <c r="C26" s="1">
        <f t="shared" ref="C26:E26" si="5">C24+C25</f>
        <v>4200</v>
      </c>
      <c r="D26" s="1">
        <f t="shared" si="5"/>
        <v>4620</v>
      </c>
      <c r="E26" s="1">
        <f t="shared" si="5"/>
        <v>5082</v>
      </c>
    </row>
    <row r="29" spans="1:8" ht="15.75" thickBot="1" x14ac:dyDescent="0.3"/>
    <row r="30" spans="1:8" ht="33" thickTop="1" thickBot="1" x14ac:dyDescent="0.3">
      <c r="A30" s="5" t="s">
        <v>23</v>
      </c>
      <c r="B30" s="7" t="s">
        <v>2</v>
      </c>
      <c r="C30" s="7" t="s">
        <v>3</v>
      </c>
      <c r="D30" s="7" t="s">
        <v>4</v>
      </c>
      <c r="E30" s="7" t="s">
        <v>5</v>
      </c>
      <c r="G30" s="8" t="s">
        <v>24</v>
      </c>
    </row>
    <row r="31" spans="1:8" ht="17.25" thickTop="1" thickBot="1" x14ac:dyDescent="0.3">
      <c r="A31" s="27" t="s">
        <v>25</v>
      </c>
      <c r="B31" s="15">
        <f>B6</f>
        <v>7500</v>
      </c>
      <c r="C31" s="16">
        <f t="shared" ref="C31:D31" si="6">C6</f>
        <v>8100</v>
      </c>
      <c r="D31" s="16">
        <f t="shared" si="6"/>
        <v>8748</v>
      </c>
      <c r="E31" s="17">
        <v>9444</v>
      </c>
      <c r="G31" s="1" t="s">
        <v>26</v>
      </c>
    </row>
    <row r="32" spans="1:8" ht="17.25" thickTop="1" thickBot="1" x14ac:dyDescent="0.3">
      <c r="A32" s="26" t="s">
        <v>27</v>
      </c>
      <c r="B32" s="18">
        <f>B19</f>
        <v>4000</v>
      </c>
      <c r="C32" s="12">
        <f t="shared" ref="C32:E32" si="7">C19</f>
        <v>4400</v>
      </c>
      <c r="D32" s="12">
        <f t="shared" si="7"/>
        <v>4840</v>
      </c>
      <c r="E32" s="19">
        <f t="shared" si="7"/>
        <v>5324</v>
      </c>
    </row>
    <row r="33" spans="1:9" ht="17.25" thickTop="1" thickBot="1" x14ac:dyDescent="0.3">
      <c r="A33" s="26" t="s">
        <v>28</v>
      </c>
      <c r="B33" s="18">
        <f>B31-B32</f>
        <v>3500</v>
      </c>
      <c r="C33" s="12">
        <f t="shared" ref="C33:E33" si="8">C31-C32</f>
        <v>3700</v>
      </c>
      <c r="D33" s="12">
        <f t="shared" si="8"/>
        <v>3908</v>
      </c>
      <c r="E33" s="19">
        <f t="shared" si="8"/>
        <v>4120</v>
      </c>
    </row>
    <row r="34" spans="1:9" ht="17.25" thickTop="1" thickBot="1" x14ac:dyDescent="0.3">
      <c r="A34" s="26" t="s">
        <v>29</v>
      </c>
      <c r="B34" s="18">
        <v>300</v>
      </c>
      <c r="C34" s="12">
        <v>300</v>
      </c>
      <c r="D34" s="12">
        <v>300</v>
      </c>
      <c r="E34" s="19">
        <v>300</v>
      </c>
    </row>
    <row r="35" spans="1:9" ht="17.25" thickTop="1" thickBot="1" x14ac:dyDescent="0.3">
      <c r="A35" s="9" t="s">
        <v>30</v>
      </c>
      <c r="B35" s="18">
        <v>210</v>
      </c>
      <c r="C35" s="12">
        <v>210</v>
      </c>
      <c r="D35" s="12">
        <v>210</v>
      </c>
      <c r="E35" s="19">
        <v>210</v>
      </c>
    </row>
    <row r="36" spans="1:9" ht="17.25" thickTop="1" thickBot="1" x14ac:dyDescent="0.3">
      <c r="A36" s="9" t="s">
        <v>31</v>
      </c>
      <c r="B36" s="18">
        <v>40</v>
      </c>
      <c r="C36" s="12">
        <v>40</v>
      </c>
      <c r="D36" s="12">
        <v>40</v>
      </c>
      <c r="E36" s="19">
        <v>40</v>
      </c>
    </row>
    <row r="37" spans="1:9" ht="33" thickTop="1" thickBot="1" x14ac:dyDescent="0.3">
      <c r="A37" s="9" t="s">
        <v>32</v>
      </c>
      <c r="B37" s="18">
        <f>B33-B34-B35-B36</f>
        <v>2950</v>
      </c>
      <c r="C37" s="12">
        <f t="shared" ref="C37:E37" si="9">C33-C34-C35-C36</f>
        <v>3150</v>
      </c>
      <c r="D37" s="12">
        <f t="shared" si="9"/>
        <v>3358</v>
      </c>
      <c r="E37" s="19">
        <f t="shared" si="9"/>
        <v>3570</v>
      </c>
    </row>
    <row r="38" spans="1:9" ht="17.25" thickTop="1" thickBot="1" x14ac:dyDescent="0.3">
      <c r="A38" s="9" t="s">
        <v>33</v>
      </c>
      <c r="B38" s="18"/>
      <c r="C38" s="12">
        <v>300</v>
      </c>
      <c r="D38" s="12">
        <v>240</v>
      </c>
      <c r="E38" s="19">
        <v>150</v>
      </c>
      <c r="H38" s="1" t="s">
        <v>34</v>
      </c>
    </row>
    <row r="39" spans="1:9" ht="31.5" thickTop="1" thickBot="1" x14ac:dyDescent="0.3">
      <c r="A39" s="10" t="s">
        <v>35</v>
      </c>
      <c r="B39" s="18">
        <f>B37-B38</f>
        <v>2950</v>
      </c>
      <c r="C39" s="12">
        <f t="shared" ref="C39:E39" si="10">C37-C38</f>
        <v>2850</v>
      </c>
      <c r="D39" s="12">
        <f t="shared" si="10"/>
        <v>3118</v>
      </c>
      <c r="E39" s="19">
        <f t="shared" si="10"/>
        <v>3420</v>
      </c>
      <c r="G39" s="1" t="s">
        <v>36</v>
      </c>
    </row>
    <row r="40" spans="1:9" ht="17.25" thickTop="1" thickBot="1" x14ac:dyDescent="0.3">
      <c r="A40" s="9" t="s">
        <v>37</v>
      </c>
      <c r="B40" s="20">
        <v>0.03</v>
      </c>
      <c r="C40" s="13">
        <v>0.03</v>
      </c>
      <c r="D40" s="13">
        <v>0.03</v>
      </c>
      <c r="E40" s="21">
        <v>0.03</v>
      </c>
      <c r="H40" s="1" t="s">
        <v>0</v>
      </c>
    </row>
    <row r="41" spans="1:9" ht="16.5" thickTop="1" thickBot="1" x14ac:dyDescent="0.3">
      <c r="A41" s="11" t="s">
        <v>38</v>
      </c>
      <c r="B41" s="18">
        <f>B39*B40</f>
        <v>88.5</v>
      </c>
      <c r="C41" s="12">
        <f t="shared" ref="C41:E41" si="11">C39*C40</f>
        <v>85.5</v>
      </c>
      <c r="D41" s="14">
        <f t="shared" si="11"/>
        <v>93.539999999999992</v>
      </c>
      <c r="E41" s="19">
        <f t="shared" si="11"/>
        <v>102.6</v>
      </c>
    </row>
    <row r="42" spans="1:9" ht="16.5" thickTop="1" thickBot="1" x14ac:dyDescent="0.3">
      <c r="A42" s="1" t="s">
        <v>39</v>
      </c>
      <c r="B42" s="22">
        <f>B39-B41</f>
        <v>2861.5</v>
      </c>
      <c r="C42" s="23">
        <f t="shared" ref="C42:E42" si="12">C39-C41</f>
        <v>2764.5</v>
      </c>
      <c r="D42" s="23">
        <f t="shared" si="12"/>
        <v>3024.46</v>
      </c>
      <c r="E42" s="24">
        <f t="shared" si="12"/>
        <v>3317.4</v>
      </c>
    </row>
    <row r="43" spans="1:9" ht="15.75" thickTop="1" x14ac:dyDescent="0.25">
      <c r="A43" s="25"/>
    </row>
    <row r="45" spans="1:9" x14ac:dyDescent="0.25">
      <c r="A45"/>
      <c r="B45"/>
      <c r="C45"/>
      <c r="D45"/>
      <c r="E45"/>
      <c r="F45"/>
      <c r="G45"/>
    </row>
    <row r="47" spans="1:9" x14ac:dyDescent="0.25">
      <c r="F47" s="1" t="s">
        <v>40</v>
      </c>
      <c r="I47" s="1" t="s">
        <v>41</v>
      </c>
    </row>
  </sheetData>
  <mergeCells count="1"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2021-05-13T17:11:32Z</dcterms:modified>
</cp:coreProperties>
</file>