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NY AYALA\Google Drive\Escolar\College\CuartoSemestre\Administracion_Financiera\Entregables\"/>
    </mc:Choice>
  </mc:AlternateContent>
  <xr:revisionPtr revIDLastSave="0" documentId="13_ncr:1_{02959129-120B-4378-84E5-E81AF10DD73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5" i="4" l="1"/>
  <c r="Q19" i="4"/>
  <c r="V10" i="4"/>
  <c r="V17" i="4" s="1"/>
  <c r="V27" i="4" s="1"/>
  <c r="Q10" i="4"/>
  <c r="Q21" i="4" s="1"/>
  <c r="C70" i="2" l="1"/>
  <c r="J67" i="2"/>
  <c r="H25" i="1" l="1"/>
  <c r="C21" i="1"/>
  <c r="C19" i="1"/>
  <c r="C10" i="1"/>
  <c r="H10" i="1"/>
  <c r="H17" i="1"/>
  <c r="C48" i="1"/>
  <c r="H52" i="1"/>
  <c r="H54" i="1" s="1"/>
  <c r="H63" i="1" s="1"/>
  <c r="H46" i="1"/>
  <c r="H27" i="1" l="1"/>
  <c r="C57" i="1"/>
  <c r="C60" i="1" s="1"/>
</calcChain>
</file>

<file path=xl/sharedStrings.xml><?xml version="1.0" encoding="utf-8"?>
<sst xmlns="http://schemas.openxmlformats.org/spreadsheetml/2006/main" count="267" uniqueCount="170">
  <si>
    <t>ACTIVO</t>
  </si>
  <si>
    <t>CIRCULANTE</t>
  </si>
  <si>
    <t>NO CIRCULANTE</t>
  </si>
  <si>
    <t>PASIVO</t>
  </si>
  <si>
    <t>CAPITAL CONTABLE</t>
  </si>
  <si>
    <t>CORTO PLAZO</t>
  </si>
  <si>
    <t>Suma activo circulante</t>
  </si>
  <si>
    <t>Suma el Pasivo Circulante</t>
  </si>
  <si>
    <t>Suma el Capital Contable</t>
  </si>
  <si>
    <t>Suma el Activo no Circulante</t>
  </si>
  <si>
    <t>Caja</t>
  </si>
  <si>
    <t>Acreedores Diversos</t>
  </si>
  <si>
    <t>Proveedores</t>
  </si>
  <si>
    <t>Moneda Nacional M-N/00</t>
  </si>
  <si>
    <t>Bancos</t>
  </si>
  <si>
    <t>Propiedades, planta y equipo</t>
  </si>
  <si>
    <t>Terreno</t>
  </si>
  <si>
    <t>Edificio</t>
  </si>
  <si>
    <t>Total del Activo</t>
  </si>
  <si>
    <t>Documentos por pagar</t>
  </si>
  <si>
    <t>LARGO PLAZO</t>
  </si>
  <si>
    <t>Suma el Pasivo Largo Plazo</t>
  </si>
  <si>
    <t>Total del Pasivo</t>
  </si>
  <si>
    <t>Capital Contribuido</t>
  </si>
  <si>
    <t>Capital Social</t>
  </si>
  <si>
    <t>A=P+C</t>
  </si>
  <si>
    <t>C=A-P</t>
  </si>
  <si>
    <t>Total Pasivo mas Capital</t>
  </si>
  <si>
    <t>Elaboro: Mora Ayala José Antonio</t>
  </si>
  <si>
    <t>Prestamo Bancario</t>
  </si>
  <si>
    <t>La Cuchara, S.A.</t>
  </si>
  <si>
    <t>Estado de Situación Financiera al 31 de agosto de 2021</t>
  </si>
  <si>
    <t>Hotel Verano, S.A.</t>
  </si>
  <si>
    <t>Estado de Situación Financiera al 31 de marzo de 2021</t>
  </si>
  <si>
    <t>Cuentas por Cobrar a Clientes</t>
  </si>
  <si>
    <t xml:space="preserve">Mobiliario </t>
  </si>
  <si>
    <t>Capital Ganado</t>
  </si>
  <si>
    <t>Utilidad del ejercicio</t>
  </si>
  <si>
    <t>Maquinaria</t>
  </si>
  <si>
    <t>Mercancia</t>
  </si>
  <si>
    <t>ACTIVO CIRCULANTE</t>
  </si>
  <si>
    <t>ACTIVO NO CIRCULANTE</t>
  </si>
  <si>
    <t>PASIVO A CORTO PLAZO</t>
  </si>
  <si>
    <t>PASIVO A LARGO PLAZO</t>
  </si>
  <si>
    <t>CAPITAL</t>
  </si>
  <si>
    <t>CAPITAL CONTRIBUIDO</t>
  </si>
  <si>
    <t>CAPITAL GANADO</t>
  </si>
  <si>
    <t>Efectivo y equivalentes de efectivo</t>
  </si>
  <si>
    <t>Inversiones Temporales</t>
  </si>
  <si>
    <t>Otras cuentas por cobrar (Deudores Diversos)</t>
  </si>
  <si>
    <t>IVA por acreditar</t>
  </si>
  <si>
    <t>Inventarios</t>
  </si>
  <si>
    <t>Pagos Anticipados</t>
  </si>
  <si>
    <t>Anticipo a Proveedores</t>
  </si>
  <si>
    <t xml:space="preserve">Papeleria y Artículos de Escritorio </t>
  </si>
  <si>
    <t>Propaganda y Publicidad</t>
  </si>
  <si>
    <t>Seguros y Finanzas</t>
  </si>
  <si>
    <t>Rentas pagadas por Anticipado</t>
  </si>
  <si>
    <t>Impuestos y Derechos</t>
  </si>
  <si>
    <t>Terrenos</t>
  </si>
  <si>
    <t>Edificios</t>
  </si>
  <si>
    <t>Maquinaria y Equipo</t>
  </si>
  <si>
    <t>Equipo de Transporte</t>
  </si>
  <si>
    <t>Mobiliario y Equipo de Oficina</t>
  </si>
  <si>
    <t>Equipo de cómputo</t>
  </si>
  <si>
    <t>Depositos en Garantía</t>
  </si>
  <si>
    <t>Intangibles</t>
  </si>
  <si>
    <t>Patentes</t>
  </si>
  <si>
    <t>Marcas</t>
  </si>
  <si>
    <t>Crédito Mercantil</t>
  </si>
  <si>
    <t>Franquicias</t>
  </si>
  <si>
    <t>Licencias de Software</t>
  </si>
  <si>
    <t>Cuentas por pagar a proveedores</t>
  </si>
  <si>
    <t>Préstamo Bancario</t>
  </si>
  <si>
    <t>Acreedores diversos</t>
  </si>
  <si>
    <t>Cobros Anticipados</t>
  </si>
  <si>
    <t>Anticipo de Clientes</t>
  </si>
  <si>
    <t>Rentas cobradas por anticipado</t>
  </si>
  <si>
    <t>Acreedores diversos a largo plazo</t>
  </si>
  <si>
    <t>Cuentas por pagat a largo plazo</t>
  </si>
  <si>
    <t>Cobros anticipados a Largo plazo</t>
  </si>
  <si>
    <t>Prima en venta de acciones</t>
  </si>
  <si>
    <t>Donaciones</t>
  </si>
  <si>
    <t>Utilidades/pérdidas de ejercicios anteriores</t>
  </si>
  <si>
    <t>Reserva legal</t>
  </si>
  <si>
    <t>Utilidad/pérdida del ejercicio</t>
  </si>
  <si>
    <t>Otros resultados integrales</t>
  </si>
  <si>
    <t>Aportaciones para futuros aumentos de capital</t>
  </si>
  <si>
    <t>Intereses Cobrados por anticipado</t>
  </si>
  <si>
    <t>Propiedades,Planta y Equipo</t>
  </si>
  <si>
    <t>Mobiliario y equipo de Oficina</t>
  </si>
  <si>
    <t>Cuentas por pagar</t>
  </si>
  <si>
    <t>Almacen de Comestibles</t>
  </si>
  <si>
    <t>Almacen de bebidas</t>
  </si>
  <si>
    <t>Cuentas pendientes de Cobro</t>
  </si>
  <si>
    <t>Efectivo</t>
  </si>
  <si>
    <t>Banco</t>
  </si>
  <si>
    <t>Manteleria, cuchilleria y loza</t>
  </si>
  <si>
    <t>Mobiliario y equipo de Habitaciones</t>
  </si>
  <si>
    <t>Reservacion de Huéspedes</t>
  </si>
  <si>
    <t>Intereses Pagados por Anticipado</t>
  </si>
  <si>
    <t>Autorizo: Rodríguez Flores Eduardo</t>
  </si>
  <si>
    <t>IVA por acreditar (Compro a crédito)</t>
  </si>
  <si>
    <t>IVA acreditable (Compro de Contado)</t>
  </si>
  <si>
    <t xml:space="preserve">Impuestos a la Utilidad por pagar </t>
  </si>
  <si>
    <t>IVA causado o Trasladado (Vendo de Contado)</t>
  </si>
  <si>
    <t>IVA por causar o trasladar (Vendo a Crédito)</t>
  </si>
  <si>
    <t>Haber</t>
  </si>
  <si>
    <t>Socio aporta 100,000</t>
  </si>
  <si>
    <t>Se compra mercancia por 5000 + IVA</t>
  </si>
  <si>
    <t>IVA Acréditado</t>
  </si>
  <si>
    <t>Se compra papeleria a credito por 2000 + IVA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</si>
  <si>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Inicio de operaciones con caja: $ 1 50000 y capital social $ 1 50000</t>
    </r>
  </si>
  <si>
    <t>CAJA</t>
  </si>
  <si>
    <t>MERCANCIA</t>
  </si>
  <si>
    <t>ENTRA</t>
  </si>
  <si>
    <t>SALE</t>
  </si>
  <si>
    <t>IVA ACREDITADO</t>
  </si>
  <si>
    <t>Entra</t>
  </si>
  <si>
    <t>Sale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</si>
  <si>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Compra de mercancía a crédito: $ 175.00 más IVA</t>
    </r>
  </si>
  <si>
    <t>Iva por acreditar</t>
  </si>
  <si>
    <t>Debe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</si>
  <si>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Pago en efectivo a proveedores: $ 125.00 más IVA</t>
    </r>
  </si>
  <si>
    <t>Esta deuda contiene IVA por acreditar (175+28=203)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</si>
  <si>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recibe una donación de una máquina con valor de: $ 500.00</t>
    </r>
  </si>
  <si>
    <t>Donación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</si>
  <si>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recibe en efectivo el anticipo de un cliente por: $ 55.00 más IVA</t>
    </r>
  </si>
  <si>
    <t>IVA 8.80</t>
  </si>
  <si>
    <t>Anticipo de Cliente</t>
  </si>
  <si>
    <t>IVA por trasladar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</si>
  <si>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compara equipo de cómputo por: $ 200.00 más IVA, el 50% se paga en efectivo y         el resto queda a crédito</t>
    </r>
  </si>
  <si>
    <t>IVA=32</t>
  </si>
  <si>
    <t>Equipo de Computo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</si>
  <si>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paga a proveedores $ 58.00, ya incluyendo IVA</t>
    </r>
  </si>
  <si>
    <t>Para sacar el IVA dividimos entre 1.16 = 50 pesos (lo que pago) el IVA es de 8 pesos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</si>
  <si>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Un socio se retira y se le regresa su aportación $ 100.00</t>
    </r>
  </si>
  <si>
    <r>
      <t>1)</t>
    </r>
    <r>
      <rPr>
        <sz val="7"/>
        <color rgb="FF1F2B2B"/>
        <rFont val="Times New Roman"/>
        <family val="1"/>
      </rPr>
      <t xml:space="preserve">      </t>
    </r>
    <r>
      <rPr>
        <sz val="11"/>
        <color rgb="FF1F2B2B"/>
        <rFont val="Arial"/>
        <family val="2"/>
      </rPr>
      <t>Se compra equipo de transporte a crédito: $ 550.00 más IVA</t>
    </r>
  </si>
  <si>
    <t>IVA = 88</t>
  </si>
  <si>
    <t>Total = 638</t>
  </si>
  <si>
    <t>Lo que se Registra es sin IVA</t>
  </si>
  <si>
    <t>DEBE</t>
  </si>
  <si>
    <t>HABER</t>
  </si>
  <si>
    <t>ACTIVOS</t>
  </si>
  <si>
    <t>Saldo Deudor</t>
  </si>
  <si>
    <t>Saldo Acreedor</t>
  </si>
  <si>
    <t>Mercancias</t>
  </si>
  <si>
    <t>DEBE (aumento)</t>
  </si>
  <si>
    <t>HABER (disminucion)</t>
  </si>
  <si>
    <t>DEBE (disminuye)</t>
  </si>
  <si>
    <t>HABER (aumenta)</t>
  </si>
  <si>
    <t>Deudores Diversos</t>
  </si>
  <si>
    <t>Prestamo a Corto Plazo</t>
  </si>
  <si>
    <r>
      <t>1)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compran mercancía por $ 80,000 más IVA, pagándose mediante transferencia bancaria.</t>
    </r>
  </si>
  <si>
    <r>
      <t>2)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da un anticipo a proveedores, mediante transferencia bancaria, por $ 450,000 más IVA.</t>
    </r>
  </si>
  <si>
    <r>
      <t>3)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compra maquinaria por $ 1,100,000, más IVA, pagando $ 200,000 más IVA mediante transferencia bancaria, por la diferencia el proveedor otorga un crédito a 90 días.</t>
    </r>
  </si>
  <si>
    <r>
      <t>4)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obtiene un crédito bancario de largo plazo por $ 1,800,000, cantidad que es depositada en la cuenta de la empresa.</t>
    </r>
  </si>
  <si>
    <r>
      <t>5)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paga $ 260,000 al proveedor de la operación 3</t>
    </r>
  </si>
  <si>
    <r>
      <t>6)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compran $ 400,000 más IVA en mercancías a crédito.</t>
    </r>
  </si>
  <si>
    <r>
      <t>7)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10 trabajadores que debían a la empresa pagan $ 500,000 del adeudo, cantidad que es depositada en la cuenta bancaria.</t>
    </r>
  </si>
  <si>
    <r>
      <t>8)</t>
    </r>
    <r>
      <rPr>
        <sz val="7"/>
        <color rgb="FF1F2B2B"/>
        <rFont val="Times New Roman"/>
        <family val="1"/>
      </rPr>
      <t xml:space="preserve">   </t>
    </r>
    <r>
      <rPr>
        <sz val="11"/>
        <color rgb="FF1F2B2B"/>
        <rFont val="Arial"/>
        <family val="2"/>
      </rPr>
      <t>Se pagan por adelantado $ 150,000 más IVA por concepto de publicidad, cantidad por la que se realiza una transferencia bancaria.</t>
    </r>
  </si>
  <si>
    <t>IVA=12,800</t>
  </si>
  <si>
    <t>Iva Acreditado</t>
  </si>
  <si>
    <t>DEBE (Aumenta)</t>
  </si>
  <si>
    <t>HABER (Disminuye)</t>
  </si>
  <si>
    <t>Iva por Acreditar</t>
  </si>
  <si>
    <t>Publicidad</t>
  </si>
  <si>
    <t>precio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</si>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</sst>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b/>
      <i/>
      <sz val="11"/>
      <color theme="1"/>
      <name val="Arial Nova Cond"/>
      <family val="2"/>
      <scheme val="minor"/>
    </font>
    <font>
      <sz val="12"/>
      <color theme="1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11"/>
      <color rgb="FF1F2B2B"/>
      <name val="Arial"/>
      <family val="2"/>
    </font>
    <font>
      <sz val="7"/>
      <color rgb="FF1F2B2B"/>
      <name val="Times New Roman"/>
      <family val="1"/>
    </font>
    <font>
      <sz val="8"/>
      <color theme="1"/>
      <name val="Arial Nova Cond"/>
      <family val="2"/>
      <scheme val="minor"/>
    </font>
    <font>
      <sz val="8"/>
      <color theme="0"/>
      <name val="Arial Nova Cond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7" tint="-0.249977111117893"/>
      </bottom>
      <diagonal/>
    </border>
    <border>
      <left/>
      <right/>
      <top style="thick">
        <color theme="7" tint="-0.249977111117893"/>
      </top>
      <bottom/>
      <diagonal/>
    </border>
    <border>
      <left style="thick">
        <color theme="7" tint="-0.249977111117893"/>
      </left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 style="double">
        <color theme="7" tint="-0.249977111117893"/>
      </left>
      <right style="double">
        <color theme="7" tint="-0.249977111117893"/>
      </right>
      <top style="double">
        <color theme="7" tint="-0.249977111117893"/>
      </top>
      <bottom style="double">
        <color theme="7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theme="7" tint="-0.499984740745262"/>
      </right>
      <top/>
      <bottom/>
      <diagonal/>
    </border>
    <border>
      <left/>
      <right/>
      <top/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thick">
        <color theme="7" tint="-0.499984740745262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indexed="64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n">
        <color indexed="64"/>
      </left>
      <right style="thick">
        <color theme="7" tint="-0.49998474074526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3">
    <xf numFmtId="0" fontId="0" fillId="0" borderId="0" xfId="0"/>
    <xf numFmtId="0" fontId="0" fillId="0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5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8" xfId="1" applyFont="1" applyFill="1" applyBorder="1" applyAlignment="1">
      <alignment horizontal="center" vertical="center"/>
    </xf>
    <xf numFmtId="0" fontId="0" fillId="0" borderId="8" xfId="1" applyFont="1" applyFill="1" applyBorder="1"/>
    <xf numFmtId="0" fontId="2" fillId="0" borderId="8" xfId="1" applyFont="1" applyFill="1" applyBorder="1"/>
    <xf numFmtId="0" fontId="0" fillId="0" borderId="8" xfId="0" applyBorder="1"/>
    <xf numFmtId="3" fontId="0" fillId="0" borderId="8" xfId="0" applyNumberFormat="1" applyBorder="1"/>
    <xf numFmtId="3" fontId="0" fillId="0" borderId="8" xfId="1" applyNumberFormat="1" applyFont="1" applyFill="1" applyBorder="1"/>
    <xf numFmtId="0" fontId="3" fillId="0" borderId="8" xfId="1" applyFont="1" applyFill="1" applyBorder="1"/>
    <xf numFmtId="3" fontId="2" fillId="0" borderId="8" xfId="1" applyNumberFormat="1" applyFont="1" applyFill="1" applyBorder="1"/>
    <xf numFmtId="0" fontId="3" fillId="0" borderId="8" xfId="1" applyFont="1" applyFill="1" applyBorder="1" applyAlignment="1">
      <alignment vertical="center"/>
    </xf>
    <xf numFmtId="0" fontId="2" fillId="0" borderId="8" xfId="1" applyFont="1" applyFill="1" applyBorder="1" applyAlignment="1">
      <alignment horizontal="right"/>
    </xf>
    <xf numFmtId="0" fontId="0" fillId="0" borderId="0" xfId="1" applyFont="1" applyFill="1" applyBorder="1"/>
    <xf numFmtId="0" fontId="5" fillId="4" borderId="8" xfId="1" applyFont="1" applyFill="1" applyBorder="1"/>
    <xf numFmtId="0" fontId="5" fillId="4" borderId="8" xfId="1" applyFont="1" applyFill="1" applyBorder="1" applyAlignment="1">
      <alignment horizontal="center" vertical="center"/>
    </xf>
    <xf numFmtId="0" fontId="6" fillId="4" borderId="8" xfId="1" applyFont="1" applyFill="1" applyBorder="1"/>
    <xf numFmtId="0" fontId="7" fillId="0" borderId="0" xfId="0" applyFont="1" applyAlignment="1">
      <alignment horizontal="left" vertical="center" indent="9"/>
    </xf>
    <xf numFmtId="0" fontId="0" fillId="5" borderId="0" xfId="0" applyFill="1"/>
    <xf numFmtId="0" fontId="0" fillId="6" borderId="0" xfId="0" applyFill="1"/>
    <xf numFmtId="0" fontId="7" fillId="7" borderId="0" xfId="0" applyFont="1" applyFill="1" applyAlignment="1">
      <alignment horizontal="left" vertical="center" indent="9"/>
    </xf>
    <xf numFmtId="0" fontId="0" fillId="7" borderId="0" xfId="0" applyFill="1"/>
    <xf numFmtId="0" fontId="7" fillId="8" borderId="0" xfId="0" applyFont="1" applyFill="1" applyAlignment="1">
      <alignment horizontal="left" vertical="center" indent="9"/>
    </xf>
    <xf numFmtId="0" fontId="0" fillId="8" borderId="0" xfId="0" applyFill="1"/>
    <xf numFmtId="0" fontId="7" fillId="9" borderId="0" xfId="0" applyFont="1" applyFill="1" applyAlignment="1">
      <alignment horizontal="left" vertical="center" indent="9"/>
    </xf>
    <xf numFmtId="0" fontId="0" fillId="9" borderId="0" xfId="0" applyFill="1"/>
    <xf numFmtId="0" fontId="7" fillId="10" borderId="0" xfId="0" applyFont="1" applyFill="1" applyAlignment="1">
      <alignment horizontal="left" vertical="center" indent="9"/>
    </xf>
    <xf numFmtId="9" fontId="0" fillId="0" borderId="0" xfId="0" applyNumberFormat="1"/>
    <xf numFmtId="0" fontId="0" fillId="10" borderId="0" xfId="0" applyFill="1"/>
    <xf numFmtId="0" fontId="7" fillId="11" borderId="0" xfId="0" applyFont="1" applyFill="1" applyAlignment="1">
      <alignment horizontal="left" vertical="center" indent="9"/>
    </xf>
    <xf numFmtId="0" fontId="0" fillId="11" borderId="0" xfId="0" applyFill="1"/>
    <xf numFmtId="0" fontId="7" fillId="12" borderId="0" xfId="0" applyFont="1" applyFill="1" applyAlignment="1">
      <alignment horizontal="left" vertical="center" indent="9"/>
    </xf>
    <xf numFmtId="0" fontId="0" fillId="12" borderId="0" xfId="0" applyFill="1"/>
    <xf numFmtId="0" fontId="7" fillId="13" borderId="0" xfId="0" applyFont="1" applyFill="1" applyAlignment="1">
      <alignment horizontal="left" vertical="center" indent="10"/>
    </xf>
    <xf numFmtId="0" fontId="0" fillId="1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14" borderId="0" xfId="0" applyFill="1"/>
    <xf numFmtId="0" fontId="0" fillId="15" borderId="0" xfId="0" applyFill="1"/>
    <xf numFmtId="0" fontId="0" fillId="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3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8" xfId="0" applyNumberFormat="1" applyBorder="1"/>
    <xf numFmtId="3" fontId="0" fillId="0" borderId="10" xfId="0" applyNumberFormat="1" applyBorder="1"/>
    <xf numFmtId="0" fontId="9" fillId="0" borderId="1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7" xfId="0" applyFont="1" applyBorder="1"/>
    <xf numFmtId="0" fontId="9" fillId="0" borderId="10" xfId="0" applyFont="1" applyBorder="1"/>
    <xf numFmtId="3" fontId="9" fillId="0" borderId="10" xfId="0" applyNumberFormat="1" applyFont="1" applyBorder="1"/>
    <xf numFmtId="3" fontId="0" fillId="28" borderId="0" xfId="0" applyNumberFormat="1" applyFill="1"/>
    <xf numFmtId="3" fontId="0" fillId="29" borderId="0" xfId="0" applyNumberFormat="1" applyFill="1"/>
    <xf numFmtId="3" fontId="0" fillId="19" borderId="0" xfId="0" applyNumberFormat="1" applyFill="1"/>
    <xf numFmtId="3" fontId="0" fillId="19" borderId="10" xfId="0" applyNumberFormat="1" applyFill="1" applyBorder="1"/>
    <xf numFmtId="0" fontId="7" fillId="32" borderId="0" xfId="0" applyFont="1" applyFill="1" applyAlignment="1">
      <alignment vertical="center"/>
    </xf>
    <xf numFmtId="3" fontId="0" fillId="33" borderId="18" xfId="0" applyNumberFormat="1" applyFill="1" applyBorder="1"/>
    <xf numFmtId="3" fontId="0" fillId="33" borderId="10" xfId="0" applyNumberFormat="1" applyFill="1" applyBorder="1"/>
    <xf numFmtId="3" fontId="0" fillId="3" borderId="18" xfId="0" applyNumberFormat="1" applyFill="1" applyBorder="1"/>
    <xf numFmtId="0" fontId="7" fillId="3" borderId="0" xfId="0" applyFont="1" applyFill="1" applyAlignment="1">
      <alignment vertical="center"/>
    </xf>
    <xf numFmtId="3" fontId="0" fillId="3" borderId="10" xfId="0" applyNumberFormat="1" applyFill="1" applyBorder="1"/>
    <xf numFmtId="0" fontId="7" fillId="34" borderId="0" xfId="0" applyFont="1" applyFill="1" applyAlignment="1">
      <alignment vertical="center"/>
    </xf>
    <xf numFmtId="3" fontId="6" fillId="34" borderId="0" xfId="0" applyNumberFormat="1" applyFont="1" applyFill="1"/>
    <xf numFmtId="3" fontId="10" fillId="34" borderId="17" xfId="0" applyNumberFormat="1" applyFont="1" applyFill="1" applyBorder="1"/>
    <xf numFmtId="3" fontId="0" fillId="24" borderId="18" xfId="0" applyNumberFormat="1" applyFill="1" applyBorder="1"/>
    <xf numFmtId="3" fontId="9" fillId="24" borderId="17" xfId="0" applyNumberFormat="1" applyFont="1" applyFill="1" applyBorder="1"/>
    <xf numFmtId="3" fontId="0" fillId="24" borderId="10" xfId="0" applyNumberFormat="1" applyFill="1" applyBorder="1"/>
    <xf numFmtId="0" fontId="7" fillId="24" borderId="0" xfId="0" applyFont="1" applyFill="1" applyAlignment="1">
      <alignment vertical="center"/>
    </xf>
    <xf numFmtId="3" fontId="0" fillId="9" borderId="18" xfId="0" applyNumberFormat="1" applyFill="1" applyBorder="1"/>
    <xf numFmtId="3" fontId="0" fillId="9" borderId="0" xfId="0" applyNumberFormat="1" applyFill="1"/>
    <xf numFmtId="0" fontId="7" fillId="9" borderId="0" xfId="0" applyFont="1" applyFill="1" applyAlignment="1">
      <alignment vertical="center"/>
    </xf>
    <xf numFmtId="0" fontId="0" fillId="0" borderId="8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8" xfId="1" applyFont="1" applyFill="1" applyBorder="1"/>
    <xf numFmtId="3" fontId="1" fillId="0" borderId="8" xfId="1" applyNumberFormat="1" applyFont="1" applyFill="1" applyBorder="1"/>
    <xf numFmtId="0" fontId="1" fillId="0" borderId="8" xfId="0" applyFont="1" applyBorder="1"/>
    <xf numFmtId="3" fontId="1" fillId="0" borderId="8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0" xfId="1" applyFont="1" applyFill="1" applyBorder="1"/>
  </cellXfs>
  <cellStyles count="2">
    <cellStyle name="Normal" xfId="0" builtinId="0"/>
    <cellStyle name="Notas" xfId="1" builtinId="1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minor"/>
      </font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minor"/>
      </font>
      <alignment horizontal="center" vertical="bottom" textRotation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4587B-2392-456F-9E57-C7E90A67BE9F}" name="Tabla2" displayName="Tabla2" ref="J2:J11" totalsRowShown="0" headerRowDxfId="10" headerRowBorderDxfId="9" tableBorderDxfId="8" totalsRowBorderDxfId="7">
  <autoFilter ref="J2:J11" xr:uid="{BA371BDC-A669-4793-966A-3ED6E19CF78A}"/>
  <tableColumns count="1">
    <tableColumn id="1" xr3:uid="{6DD8A5AC-D912-4F66-976E-696FEFE9527D}" name="ACTIVO CIRCULANTE" dataDxfId="6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2A4DC-5415-435C-90BE-3CEFF8FB11C0}" name="Tabla3" displayName="Tabla3" ref="J19:J29" totalsRowShown="0" headerRowDxfId="5" dataDxfId="4">
  <autoFilter ref="J19:J29" xr:uid="{5CB2E84C-9F03-4B0E-83A6-B2F643590C88}"/>
  <tableColumns count="1">
    <tableColumn id="1" xr3:uid="{A7FBC47C-0C11-4091-8850-205682BE825D}" name="ACTIVO NO CIRCULANTE" dataDxfId="3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96026-B80D-46AD-BE31-5A64A2973AB4}" name="Tabla4" displayName="Tabla4" ref="M2:M10" totalsRowShown="0" headerRowDxfId="2">
  <autoFilter ref="M2:M10" xr:uid="{BB2771CA-8237-477F-88CB-FB6988ADDB8B}"/>
  <tableColumns count="1">
    <tableColumn id="1" xr3:uid="{1712F624-5E2D-4050-93C3-5C572425EEB0}" name="PASIVO A CORTO PLAZO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5EA6B3-B9D5-4F4D-AFEB-1B62D72F18E9}" name="Tabla5" displayName="Tabla5" ref="M13:M16" totalsRowShown="0" headerRowDxfId="1">
  <autoFilter ref="M13:M16" xr:uid="{6E73F776-AF5A-44D7-A176-AD849785ACD4}"/>
  <tableColumns count="1">
    <tableColumn id="1" xr3:uid="{24A9BF1E-E628-451E-A5B1-B456314B4B61}" name="PASIVO A LARGO PLAZO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E11E6F-E7C1-460A-8413-5917779F830B}" name="Tabla7" displayName="Tabla7" ref="M20:M26" totalsRowShown="0" headerRowDxfId="0">
  <autoFilter ref="M20:M26" xr:uid="{D7263C1E-6001-4907-9F1D-72D5C6AA8D2E}"/>
  <tableColumns count="1">
    <tableColumn id="1" xr3:uid="{54394773-8B4A-4E28-95C7-A0129CC41BE6}" name="CAPITA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ca">
      <a:dk1>
        <a:srgbClr val="383838"/>
      </a:dk1>
      <a:lt1>
        <a:srgbClr val="FFFFFF"/>
      </a:lt1>
      <a:dk2>
        <a:srgbClr val="A3793E"/>
      </a:dk2>
      <a:lt2>
        <a:srgbClr val="E4E5E4"/>
      </a:lt2>
      <a:accent1>
        <a:srgbClr val="383838"/>
      </a:accent1>
      <a:accent2>
        <a:srgbClr val="A87973"/>
      </a:accent2>
      <a:accent3>
        <a:srgbClr val="A3793E"/>
      </a:accent3>
      <a:accent4>
        <a:srgbClr val="DBBFC0"/>
      </a:accent4>
      <a:accent5>
        <a:srgbClr val="5B5B5A"/>
      </a:accent5>
      <a:accent6>
        <a:srgbClr val="C1B283"/>
      </a:accent6>
      <a:hlink>
        <a:srgbClr val="763240"/>
      </a:hlink>
      <a:folHlink>
        <a:srgbClr val="383838"/>
      </a:folHlink>
    </a:clrScheme>
    <a:fontScheme name="Fuentes">
      <a:majorFont>
        <a:latin typeface="Barlow Condensed Black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B1" zoomScale="85" zoomScaleNormal="85" workbookViewId="0">
      <selection activeCell="M34" sqref="M34"/>
    </sheetView>
  </sheetViews>
  <sheetFormatPr baseColWidth="10" defaultColWidth="9" defaultRowHeight="15" x14ac:dyDescent="0.25"/>
  <cols>
    <col min="1" max="1" width="25" bestFit="1" customWidth="1"/>
    <col min="2" max="2" width="8.875" bestFit="1" customWidth="1"/>
    <col min="3" max="3" width="11.75" customWidth="1"/>
    <col min="6" max="6" width="26.5" bestFit="1" customWidth="1"/>
    <col min="7" max="7" width="9.875" bestFit="1" customWidth="1"/>
    <col min="8" max="8" width="11.125" customWidth="1"/>
    <col min="10" max="10" width="35.75" customWidth="1"/>
    <col min="11" max="11" width="26.875" bestFit="1" customWidth="1"/>
    <col min="13" max="13" width="37.375" bestFit="1" customWidth="1"/>
    <col min="14" max="14" width="40.75" customWidth="1"/>
    <col min="15" max="15" width="19.75" bestFit="1" customWidth="1"/>
    <col min="16" max="16" width="27" bestFit="1" customWidth="1"/>
    <col min="17" max="17" width="34" bestFit="1" customWidth="1"/>
    <col min="18" max="18" width="7" customWidth="1"/>
    <col min="19" max="19" width="19.625" bestFit="1" customWidth="1"/>
    <col min="20" max="20" width="25.375" bestFit="1" customWidth="1"/>
    <col min="29" max="29" width="34" bestFit="1" customWidth="1"/>
  </cols>
  <sheetData>
    <row r="1" spans="1:14" ht="17.25" thickTop="1" thickBot="1" x14ac:dyDescent="0.3">
      <c r="A1" s="110" t="s">
        <v>30</v>
      </c>
      <c r="B1" s="110"/>
      <c r="C1" s="110"/>
      <c r="D1" s="110"/>
      <c r="E1" s="110"/>
      <c r="F1" s="110"/>
      <c r="G1" s="110"/>
      <c r="H1" s="110"/>
    </row>
    <row r="2" spans="1:14" ht="16.5" thickTop="1" thickBot="1" x14ac:dyDescent="0.3">
      <c r="A2" s="109" t="s">
        <v>31</v>
      </c>
      <c r="B2" s="109"/>
      <c r="C2" s="109"/>
      <c r="D2" s="109"/>
      <c r="E2" s="109"/>
      <c r="F2" s="109"/>
      <c r="G2" s="109"/>
      <c r="H2" s="109"/>
      <c r="J2" s="7" t="s">
        <v>40</v>
      </c>
      <c r="K2" s="9"/>
      <c r="M2" s="3" t="s">
        <v>42</v>
      </c>
    </row>
    <row r="3" spans="1:14" ht="16.5" thickTop="1" thickBot="1" x14ac:dyDescent="0.3">
      <c r="A3" s="109" t="s">
        <v>13</v>
      </c>
      <c r="B3" s="109"/>
      <c r="C3" s="109"/>
      <c r="D3" s="109"/>
      <c r="E3" s="109"/>
      <c r="F3" s="109"/>
      <c r="G3" s="109"/>
      <c r="H3" s="109"/>
      <c r="J3" s="5" t="s">
        <v>47</v>
      </c>
      <c r="K3" s="15" t="s">
        <v>10</v>
      </c>
      <c r="M3" t="s">
        <v>72</v>
      </c>
    </row>
    <row r="4" spans="1:14" ht="16.5" thickTop="1" thickBot="1" x14ac:dyDescent="0.3">
      <c r="A4" s="18" t="s">
        <v>0</v>
      </c>
      <c r="B4" s="19"/>
      <c r="C4" s="19"/>
      <c r="D4" s="19"/>
      <c r="E4" s="19"/>
      <c r="F4" s="18" t="s">
        <v>3</v>
      </c>
      <c r="G4" s="19"/>
      <c r="H4" s="19"/>
      <c r="J4" s="5"/>
      <c r="K4" s="15" t="s">
        <v>14</v>
      </c>
      <c r="M4" t="s">
        <v>73</v>
      </c>
    </row>
    <row r="5" spans="1:14" ht="16.5" thickTop="1" thickBot="1" x14ac:dyDescent="0.3">
      <c r="A5" s="29" t="s">
        <v>1</v>
      </c>
      <c r="B5" s="19"/>
      <c r="C5" s="19"/>
      <c r="D5" s="19"/>
      <c r="E5" s="19"/>
      <c r="F5" s="29" t="s">
        <v>5</v>
      </c>
      <c r="G5" s="19"/>
      <c r="H5" s="19"/>
      <c r="J5" s="5" t="s">
        <v>48</v>
      </c>
      <c r="K5" s="10"/>
      <c r="M5" t="s">
        <v>74</v>
      </c>
    </row>
    <row r="6" spans="1:14" ht="16.5" thickTop="1" thickBot="1" x14ac:dyDescent="0.3">
      <c r="A6" s="19" t="s">
        <v>14</v>
      </c>
      <c r="B6" s="23">
        <v>400000</v>
      </c>
      <c r="C6" s="19"/>
      <c r="D6" s="19"/>
      <c r="E6" s="19"/>
      <c r="F6" s="19" t="s">
        <v>12</v>
      </c>
      <c r="G6" s="23">
        <v>660000</v>
      </c>
      <c r="H6" s="19"/>
      <c r="J6" s="5" t="s">
        <v>34</v>
      </c>
      <c r="M6" s="4" t="s">
        <v>104</v>
      </c>
    </row>
    <row r="7" spans="1:14" ht="31.5" thickTop="1" thickBot="1" x14ac:dyDescent="0.3">
      <c r="A7" s="19" t="s">
        <v>34</v>
      </c>
      <c r="B7" s="23">
        <v>1600000</v>
      </c>
      <c r="C7" s="19"/>
      <c r="D7" s="19"/>
      <c r="E7" s="19"/>
      <c r="F7" s="19" t="s">
        <v>19</v>
      </c>
      <c r="G7" s="23">
        <v>210000</v>
      </c>
      <c r="H7" s="19"/>
      <c r="J7" s="6" t="s">
        <v>49</v>
      </c>
      <c r="M7" t="s">
        <v>106</v>
      </c>
    </row>
    <row r="8" spans="1:14" ht="16.5" thickTop="1" thickBot="1" x14ac:dyDescent="0.3">
      <c r="A8" s="19" t="s">
        <v>39</v>
      </c>
      <c r="B8" s="23">
        <v>3000000</v>
      </c>
      <c r="C8" s="19"/>
      <c r="D8" s="19"/>
      <c r="E8" s="19"/>
      <c r="F8" s="19" t="s">
        <v>11</v>
      </c>
      <c r="G8" s="23">
        <v>430000</v>
      </c>
      <c r="H8" s="19"/>
      <c r="J8" s="5" t="s">
        <v>102</v>
      </c>
      <c r="M8" t="s">
        <v>105</v>
      </c>
    </row>
    <row r="9" spans="1:14" ht="16.5" thickTop="1" thickBot="1" x14ac:dyDescent="0.3">
      <c r="A9" s="21"/>
      <c r="B9" s="21"/>
      <c r="C9" s="19"/>
      <c r="D9" s="19"/>
      <c r="E9" s="19"/>
      <c r="F9" s="19"/>
      <c r="G9" s="23"/>
      <c r="H9" s="19"/>
      <c r="J9" s="5" t="s">
        <v>103</v>
      </c>
      <c r="M9" t="s">
        <v>75</v>
      </c>
      <c r="N9" s="15" t="s">
        <v>76</v>
      </c>
    </row>
    <row r="10" spans="1:14" ht="16.5" thickTop="1" thickBot="1" x14ac:dyDescent="0.3">
      <c r="A10" s="24" t="s">
        <v>6</v>
      </c>
      <c r="B10" s="19"/>
      <c r="C10" s="25">
        <f>SUM(B6:B8,0)</f>
        <v>5000000</v>
      </c>
      <c r="D10" s="19"/>
      <c r="E10" s="19"/>
      <c r="F10" s="24" t="s">
        <v>7</v>
      </c>
      <c r="G10" s="19"/>
      <c r="H10" s="25">
        <f>SUM(G6:G8,G9)</f>
        <v>1300000</v>
      </c>
      <c r="J10" s="5" t="s">
        <v>51</v>
      </c>
      <c r="K10" s="9"/>
      <c r="M10" t="s">
        <v>12</v>
      </c>
      <c r="N10" s="15" t="s">
        <v>77</v>
      </c>
    </row>
    <row r="11" spans="1:14" ht="16.5" thickTop="1" thickBot="1" x14ac:dyDescent="0.3">
      <c r="A11" s="21"/>
      <c r="B11" s="21"/>
      <c r="C11" s="19"/>
      <c r="D11" s="19"/>
      <c r="E11" s="19"/>
      <c r="F11" s="21"/>
      <c r="G11" s="21"/>
      <c r="H11" s="21"/>
      <c r="J11" s="8" t="s">
        <v>52</v>
      </c>
      <c r="K11" s="15" t="s">
        <v>53</v>
      </c>
      <c r="N11" s="16" t="s">
        <v>88</v>
      </c>
    </row>
    <row r="12" spans="1:14" ht="16.5" thickTop="1" thickBot="1" x14ac:dyDescent="0.3">
      <c r="A12" s="29" t="s">
        <v>2</v>
      </c>
      <c r="B12" s="19"/>
      <c r="C12" s="19"/>
      <c r="D12" s="19"/>
      <c r="E12" s="19"/>
      <c r="F12" s="29" t="s">
        <v>20</v>
      </c>
      <c r="G12" s="19"/>
      <c r="H12" s="19"/>
      <c r="K12" s="16" t="s">
        <v>54</v>
      </c>
    </row>
    <row r="13" spans="1:14" ht="16.5" thickTop="1" thickBot="1" x14ac:dyDescent="0.3">
      <c r="A13" s="20" t="s">
        <v>15</v>
      </c>
      <c r="B13" s="19"/>
      <c r="C13" s="19"/>
      <c r="D13" s="19"/>
      <c r="E13" s="19"/>
      <c r="F13" s="19" t="s">
        <v>29</v>
      </c>
      <c r="G13" s="23">
        <v>6000000</v>
      </c>
      <c r="H13" s="19"/>
      <c r="K13" s="15" t="s">
        <v>55</v>
      </c>
      <c r="M13" s="3" t="s">
        <v>43</v>
      </c>
    </row>
    <row r="14" spans="1:14" ht="16.5" thickTop="1" thickBot="1" x14ac:dyDescent="0.3">
      <c r="A14" s="19" t="s">
        <v>16</v>
      </c>
      <c r="B14" s="23">
        <v>2700000</v>
      </c>
      <c r="C14" s="19"/>
      <c r="D14" s="19"/>
      <c r="E14" s="19"/>
      <c r="F14" s="21"/>
      <c r="G14" s="21"/>
      <c r="H14" s="19"/>
      <c r="K14" s="15" t="s">
        <v>56</v>
      </c>
      <c r="M14" t="s">
        <v>78</v>
      </c>
    </row>
    <row r="15" spans="1:14" ht="16.5" thickTop="1" thickBot="1" x14ac:dyDescent="0.3">
      <c r="A15" s="19" t="s">
        <v>17</v>
      </c>
      <c r="B15" s="23">
        <v>7900000</v>
      </c>
      <c r="C15" s="19"/>
      <c r="D15" s="19"/>
      <c r="E15" s="19"/>
      <c r="F15" s="24" t="s">
        <v>21</v>
      </c>
      <c r="G15" s="19"/>
      <c r="H15" s="25">
        <v>6000000</v>
      </c>
      <c r="K15" s="15" t="s">
        <v>57</v>
      </c>
      <c r="M15" t="s">
        <v>79</v>
      </c>
    </row>
    <row r="16" spans="1:14" ht="16.5" thickTop="1" thickBot="1" x14ac:dyDescent="0.3">
      <c r="A16" s="19" t="s">
        <v>38</v>
      </c>
      <c r="B16" s="22">
        <v>1000000</v>
      </c>
      <c r="C16" s="19"/>
      <c r="D16" s="19"/>
      <c r="E16" s="19"/>
      <c r="F16" s="21"/>
      <c r="G16" s="21"/>
      <c r="H16" s="21"/>
      <c r="K16" s="16" t="s">
        <v>100</v>
      </c>
      <c r="M16" t="s">
        <v>80</v>
      </c>
    </row>
    <row r="17" spans="1:14" ht="16.5" thickTop="1" thickBot="1" x14ac:dyDescent="0.3">
      <c r="A17" s="19" t="s">
        <v>35</v>
      </c>
      <c r="B17" s="23">
        <v>3000000</v>
      </c>
      <c r="C17" s="19"/>
      <c r="D17" s="19"/>
      <c r="E17" s="19"/>
      <c r="F17" s="24" t="s">
        <v>22</v>
      </c>
      <c r="G17" s="19"/>
      <c r="H17" s="25">
        <f>SUM(H10:H15)</f>
        <v>7300000</v>
      </c>
      <c r="K17" s="15" t="s">
        <v>58</v>
      </c>
    </row>
    <row r="18" spans="1:14" ht="16.5" thickTop="1" thickBot="1" x14ac:dyDescent="0.3">
      <c r="A18" s="19"/>
      <c r="B18" s="19"/>
      <c r="C18" s="19"/>
      <c r="D18" s="19"/>
      <c r="E18" s="19"/>
      <c r="F18" s="19"/>
      <c r="G18" s="19"/>
      <c r="H18" s="19"/>
    </row>
    <row r="19" spans="1:14" ht="16.5" thickTop="1" thickBot="1" x14ac:dyDescent="0.3">
      <c r="A19" s="26" t="s">
        <v>9</v>
      </c>
      <c r="B19" s="19"/>
      <c r="C19" s="25">
        <f>SUM(B14:B17,B18)</f>
        <v>14600000</v>
      </c>
      <c r="D19" s="19"/>
      <c r="E19" s="19"/>
      <c r="F19" s="30" t="s">
        <v>4</v>
      </c>
      <c r="G19" s="19"/>
      <c r="H19" s="19"/>
      <c r="J19" s="13" t="s">
        <v>41</v>
      </c>
      <c r="K19" s="9"/>
    </row>
    <row r="20" spans="1:14" ht="16.5" thickTop="1" thickBot="1" x14ac:dyDescent="0.3">
      <c r="A20" s="19"/>
      <c r="B20" s="19"/>
      <c r="C20" s="19"/>
      <c r="D20" s="19"/>
      <c r="E20" s="19"/>
      <c r="J20" s="79" t="s">
        <v>89</v>
      </c>
      <c r="K20" s="15" t="s">
        <v>59</v>
      </c>
      <c r="M20" s="3" t="s">
        <v>44</v>
      </c>
      <c r="N20" s="9"/>
    </row>
    <row r="21" spans="1:14" ht="16.5" thickTop="1" thickBot="1" x14ac:dyDescent="0.3">
      <c r="A21" s="27" t="s">
        <v>18</v>
      </c>
      <c r="B21" s="19"/>
      <c r="C21" s="25">
        <f>SUM(C10,C19)</f>
        <v>19600000</v>
      </c>
      <c r="D21" s="19"/>
      <c r="E21" s="19"/>
      <c r="F21" s="31" t="s">
        <v>23</v>
      </c>
      <c r="G21" s="19"/>
      <c r="H21" s="19"/>
      <c r="J21" s="17"/>
      <c r="K21" s="15" t="s">
        <v>60</v>
      </c>
      <c r="M21" s="3" t="s">
        <v>45</v>
      </c>
      <c r="N21" s="15" t="s">
        <v>24</v>
      </c>
    </row>
    <row r="22" spans="1:14" ht="16.5" thickTop="1" thickBot="1" x14ac:dyDescent="0.3">
      <c r="A22" s="21"/>
      <c r="B22" s="21"/>
      <c r="C22" s="21"/>
      <c r="D22" s="19"/>
      <c r="E22" s="19"/>
      <c r="F22" s="19" t="s">
        <v>24</v>
      </c>
      <c r="G22" s="23">
        <v>11000000</v>
      </c>
      <c r="H22" s="19"/>
      <c r="J22" s="17"/>
      <c r="K22" s="15" t="s">
        <v>61</v>
      </c>
      <c r="N22" s="16" t="s">
        <v>87</v>
      </c>
    </row>
    <row r="23" spans="1:14" ht="16.5" thickTop="1" thickBot="1" x14ac:dyDescent="0.3">
      <c r="A23" s="21"/>
      <c r="B23" s="21"/>
      <c r="C23" s="21"/>
      <c r="D23" s="19"/>
      <c r="E23" s="19"/>
      <c r="F23" s="31" t="s">
        <v>36</v>
      </c>
      <c r="G23" s="19"/>
      <c r="H23" s="19"/>
      <c r="J23" s="17"/>
      <c r="K23" s="15" t="s">
        <v>62</v>
      </c>
      <c r="N23" s="15" t="s">
        <v>81</v>
      </c>
    </row>
    <row r="24" spans="1:14" ht="16.5" thickTop="1" thickBot="1" x14ac:dyDescent="0.3">
      <c r="A24" s="21"/>
      <c r="B24" s="21"/>
      <c r="C24" s="21"/>
      <c r="D24" s="19"/>
      <c r="E24" s="19"/>
      <c r="F24" s="19" t="s">
        <v>37</v>
      </c>
      <c r="G24" s="23">
        <v>1300000</v>
      </c>
      <c r="H24" s="19"/>
      <c r="J24" s="17"/>
      <c r="K24" s="15" t="s">
        <v>63</v>
      </c>
      <c r="N24" s="15" t="s">
        <v>82</v>
      </c>
    </row>
    <row r="25" spans="1:14" ht="16.5" thickTop="1" thickBot="1" x14ac:dyDescent="0.3">
      <c r="A25" s="21"/>
      <c r="B25" s="21"/>
      <c r="C25" s="21"/>
      <c r="D25" s="19"/>
      <c r="E25" s="19"/>
      <c r="F25" s="24" t="s">
        <v>8</v>
      </c>
      <c r="G25" s="19"/>
      <c r="H25" s="25">
        <f>SUM(G22:G25)</f>
        <v>12300000</v>
      </c>
      <c r="J25" s="17"/>
      <c r="K25" s="15" t="s">
        <v>64</v>
      </c>
      <c r="N25" s="12"/>
    </row>
    <row r="26" spans="1:14" ht="16.5" thickTop="1" thickBot="1" x14ac:dyDescent="0.3">
      <c r="A26" s="21"/>
      <c r="B26" s="21"/>
      <c r="C26" s="21"/>
      <c r="D26" s="19"/>
      <c r="E26" s="19"/>
      <c r="F26" s="19"/>
      <c r="G26" s="19"/>
      <c r="H26" s="19"/>
      <c r="J26" s="14"/>
      <c r="M26" s="3" t="s">
        <v>46</v>
      </c>
      <c r="N26" s="15" t="s">
        <v>83</v>
      </c>
    </row>
    <row r="27" spans="1:14" ht="16.5" thickTop="1" thickBot="1" x14ac:dyDescent="0.3">
      <c r="A27" s="21"/>
      <c r="B27" s="21"/>
      <c r="C27" s="21"/>
      <c r="D27" s="19"/>
      <c r="E27" s="19"/>
      <c r="F27" s="24" t="s">
        <v>27</v>
      </c>
      <c r="G27" s="19"/>
      <c r="H27" s="25">
        <f>SUM(H17:H25)</f>
        <v>19600000</v>
      </c>
      <c r="J27" s="13" t="s">
        <v>65</v>
      </c>
      <c r="N27" s="15" t="s">
        <v>84</v>
      </c>
    </row>
    <row r="28" spans="1:14" ht="16.5" thickTop="1" thickBot="1" x14ac:dyDescent="0.3">
      <c r="A28" s="11"/>
      <c r="B28" s="11"/>
      <c r="C28" s="11"/>
      <c r="D28" s="28"/>
      <c r="E28" s="28"/>
      <c r="F28" s="11"/>
      <c r="G28" s="11"/>
      <c r="H28" s="11"/>
      <c r="J28" s="14"/>
      <c r="K28" s="9"/>
      <c r="N28" s="15" t="s">
        <v>85</v>
      </c>
    </row>
    <row r="29" spans="1:14" ht="16.5" thickTop="1" thickBot="1" x14ac:dyDescent="0.3">
      <c r="A29" t="s">
        <v>28</v>
      </c>
      <c r="B29" s="28"/>
      <c r="C29" s="28"/>
      <c r="D29" s="28"/>
      <c r="E29" s="28"/>
      <c r="F29" t="s">
        <v>101</v>
      </c>
      <c r="G29" s="11"/>
      <c r="H29" s="11"/>
      <c r="J29" s="13" t="s">
        <v>66</v>
      </c>
      <c r="K29" s="15" t="s">
        <v>67</v>
      </c>
      <c r="N29" s="15" t="s">
        <v>86</v>
      </c>
    </row>
    <row r="30" spans="1:14" ht="16.5" thickTop="1" thickBot="1" x14ac:dyDescent="0.3">
      <c r="G30" s="28"/>
      <c r="H30" s="28"/>
      <c r="J30" s="11"/>
      <c r="K30" s="15" t="s">
        <v>68</v>
      </c>
    </row>
    <row r="31" spans="1:14" ht="16.5" thickTop="1" thickBot="1" x14ac:dyDescent="0.3">
      <c r="A31" s="11"/>
      <c r="B31" s="11"/>
      <c r="C31" s="11"/>
      <c r="D31" s="28"/>
      <c r="E31" s="28"/>
      <c r="F31" s="28"/>
      <c r="G31" s="28"/>
      <c r="H31" s="28"/>
      <c r="J31" s="11"/>
      <c r="K31" s="15" t="s">
        <v>69</v>
      </c>
    </row>
    <row r="32" spans="1:14" ht="16.5" thickTop="1" thickBot="1" x14ac:dyDescent="0.3">
      <c r="A32" s="11"/>
      <c r="B32" s="11"/>
      <c r="C32" s="11"/>
      <c r="D32" s="11"/>
      <c r="E32" s="11"/>
      <c r="F32" s="11"/>
      <c r="G32" s="11"/>
      <c r="H32" s="11"/>
      <c r="J32" s="11"/>
      <c r="K32" s="15" t="s">
        <v>70</v>
      </c>
    </row>
    <row r="33" spans="1:11" ht="16.5" thickTop="1" thickBot="1" x14ac:dyDescent="0.3">
      <c r="J33" s="11"/>
      <c r="K33" s="15" t="s">
        <v>71</v>
      </c>
    </row>
    <row r="34" spans="1:11" ht="15.75" thickTop="1" x14ac:dyDescent="0.25"/>
    <row r="36" spans="1:11" ht="15.75" thickBot="1" x14ac:dyDescent="0.3">
      <c r="J36" t="s">
        <v>25</v>
      </c>
    </row>
    <row r="37" spans="1:11" ht="17.25" thickTop="1" thickBot="1" x14ac:dyDescent="0.3">
      <c r="A37" s="110" t="s">
        <v>32</v>
      </c>
      <c r="B37" s="110"/>
      <c r="C37" s="110"/>
      <c r="D37" s="110"/>
      <c r="E37" s="110"/>
      <c r="F37" s="110"/>
      <c r="G37" s="110"/>
      <c r="H37" s="110"/>
      <c r="J37" t="s">
        <v>26</v>
      </c>
    </row>
    <row r="38" spans="1:11" ht="16.5" thickTop="1" thickBot="1" x14ac:dyDescent="0.3">
      <c r="A38" s="109" t="s">
        <v>33</v>
      </c>
      <c r="B38" s="109"/>
      <c r="C38" s="109"/>
      <c r="D38" s="109"/>
      <c r="E38" s="109"/>
      <c r="F38" s="109"/>
      <c r="G38" s="109"/>
      <c r="H38" s="109"/>
    </row>
    <row r="39" spans="1:11" ht="16.5" thickTop="1" thickBot="1" x14ac:dyDescent="0.3">
      <c r="A39" s="109" t="s">
        <v>13</v>
      </c>
      <c r="B39" s="109"/>
      <c r="C39" s="109"/>
      <c r="D39" s="109"/>
      <c r="E39" s="109"/>
      <c r="F39" s="109"/>
      <c r="G39" s="109"/>
      <c r="H39" s="109"/>
    </row>
    <row r="40" spans="1:11" ht="16.5" thickTop="1" thickBot="1" x14ac:dyDescent="0.3">
      <c r="A40" s="18" t="s">
        <v>0</v>
      </c>
      <c r="B40" s="19"/>
      <c r="C40" s="19"/>
      <c r="D40" s="19"/>
      <c r="E40" s="19"/>
      <c r="F40" s="18" t="s">
        <v>3</v>
      </c>
      <c r="G40" s="19"/>
      <c r="H40" s="19"/>
      <c r="J40" s="78"/>
      <c r="K40" s="78"/>
    </row>
    <row r="41" spans="1:11" ht="16.5" thickTop="1" thickBot="1" x14ac:dyDescent="0.3">
      <c r="A41" s="29" t="s">
        <v>1</v>
      </c>
      <c r="B41" s="19"/>
      <c r="C41" s="19"/>
      <c r="D41" s="19"/>
      <c r="E41" s="19"/>
      <c r="F41" s="29" t="s">
        <v>5</v>
      </c>
      <c r="G41" s="19"/>
      <c r="H41" s="19"/>
      <c r="J41" s="78"/>
      <c r="K41" s="78"/>
    </row>
    <row r="42" spans="1:11" ht="16.5" thickTop="1" thickBot="1" x14ac:dyDescent="0.3">
      <c r="A42" s="21" t="s">
        <v>95</v>
      </c>
      <c r="B42" s="22">
        <v>2000</v>
      </c>
      <c r="C42" s="19"/>
      <c r="D42" s="19"/>
      <c r="E42" s="19"/>
      <c r="F42" s="19" t="s">
        <v>12</v>
      </c>
      <c r="G42" s="23">
        <v>64000</v>
      </c>
      <c r="H42" s="19"/>
      <c r="J42" s="78"/>
      <c r="K42" s="78"/>
    </row>
    <row r="43" spans="1:11" ht="16.5" thickTop="1" thickBot="1" x14ac:dyDescent="0.3">
      <c r="A43" s="21" t="s">
        <v>96</v>
      </c>
      <c r="B43" s="22">
        <v>37000</v>
      </c>
      <c r="C43" s="19"/>
      <c r="D43" s="19"/>
      <c r="E43" s="19"/>
      <c r="F43" s="19" t="s">
        <v>91</v>
      </c>
      <c r="G43" s="23">
        <v>75000</v>
      </c>
      <c r="H43" s="19"/>
    </row>
    <row r="44" spans="1:11" ht="16.5" thickTop="1" thickBot="1" x14ac:dyDescent="0.3">
      <c r="A44" s="21" t="s">
        <v>94</v>
      </c>
      <c r="B44" s="22">
        <v>53000</v>
      </c>
      <c r="C44" s="19"/>
      <c r="D44" s="19"/>
      <c r="E44" s="19"/>
      <c r="F44" s="19" t="s">
        <v>99</v>
      </c>
      <c r="G44" s="23">
        <v>90000</v>
      </c>
      <c r="H44" s="19"/>
    </row>
    <row r="45" spans="1:11" ht="16.5" thickTop="1" thickBot="1" x14ac:dyDescent="0.3">
      <c r="A45" s="19" t="s">
        <v>93</v>
      </c>
      <c r="B45" s="23">
        <v>100000</v>
      </c>
      <c r="C45" s="19"/>
      <c r="D45" s="19"/>
      <c r="E45" s="19"/>
      <c r="F45" s="19"/>
      <c r="G45" s="23"/>
      <c r="H45" s="19"/>
    </row>
    <row r="46" spans="1:11" ht="16.5" thickTop="1" thickBot="1" x14ac:dyDescent="0.3">
      <c r="A46" s="19" t="s">
        <v>92</v>
      </c>
      <c r="B46" s="23">
        <v>88000</v>
      </c>
      <c r="C46" s="19"/>
      <c r="D46" s="19"/>
      <c r="E46" s="19"/>
      <c r="F46" s="24" t="s">
        <v>7</v>
      </c>
      <c r="G46" s="19"/>
      <c r="H46" s="25">
        <f>SUM(G42:G44,G45)</f>
        <v>229000</v>
      </c>
    </row>
    <row r="47" spans="1:11" ht="16.5" thickTop="1" thickBot="1" x14ac:dyDescent="0.3">
      <c r="A47" s="19"/>
      <c r="B47" s="23"/>
      <c r="C47" s="19"/>
      <c r="D47" s="19"/>
      <c r="E47" s="19"/>
      <c r="F47" s="21"/>
      <c r="G47" s="21"/>
      <c r="H47" s="21"/>
    </row>
    <row r="48" spans="1:11" ht="16.5" thickTop="1" thickBot="1" x14ac:dyDescent="0.3">
      <c r="A48" s="24" t="s">
        <v>6</v>
      </c>
      <c r="B48" s="19"/>
      <c r="C48" s="25">
        <f>SUM(B42:B46,B47)</f>
        <v>280000</v>
      </c>
      <c r="D48" s="19"/>
      <c r="E48" s="19"/>
      <c r="F48" s="29" t="s">
        <v>20</v>
      </c>
      <c r="G48" s="19"/>
      <c r="H48" s="19"/>
    </row>
    <row r="49" spans="1:11" ht="16.5" thickTop="1" thickBot="1" x14ac:dyDescent="0.3">
      <c r="A49" s="19"/>
      <c r="B49" s="19"/>
      <c r="C49" s="19"/>
      <c r="D49" s="19"/>
      <c r="E49" s="19"/>
      <c r="F49" s="19" t="s">
        <v>19</v>
      </c>
      <c r="G49" s="23">
        <v>477000</v>
      </c>
      <c r="H49" s="19"/>
    </row>
    <row r="50" spans="1:11" ht="16.5" thickTop="1" thickBot="1" x14ac:dyDescent="0.3">
      <c r="A50" s="29" t="s">
        <v>2</v>
      </c>
      <c r="B50" s="19"/>
      <c r="C50" s="19"/>
      <c r="D50" s="19"/>
      <c r="E50" s="19"/>
      <c r="F50" s="19" t="s">
        <v>29</v>
      </c>
      <c r="G50" s="23">
        <v>600000</v>
      </c>
      <c r="H50" s="19"/>
    </row>
    <row r="51" spans="1:11" ht="16.5" thickTop="1" thickBot="1" x14ac:dyDescent="0.3">
      <c r="A51" s="20" t="s">
        <v>15</v>
      </c>
      <c r="B51" s="19"/>
      <c r="C51" s="19"/>
      <c r="D51" s="19"/>
      <c r="E51" s="19"/>
      <c r="F51" s="19"/>
      <c r="G51" s="19"/>
      <c r="H51" s="19"/>
    </row>
    <row r="52" spans="1:11" ht="16.5" thickTop="1" thickBot="1" x14ac:dyDescent="0.3">
      <c r="A52" s="19" t="s">
        <v>16</v>
      </c>
      <c r="B52" s="23">
        <v>300000</v>
      </c>
      <c r="C52" s="19"/>
      <c r="D52" s="19"/>
      <c r="E52" s="19"/>
      <c r="F52" s="24" t="s">
        <v>21</v>
      </c>
      <c r="G52" s="19"/>
      <c r="H52" s="25">
        <f>SUM(G49:G50)</f>
        <v>1077000</v>
      </c>
    </row>
    <row r="53" spans="1:11" ht="16.5" thickTop="1" thickBot="1" x14ac:dyDescent="0.3">
      <c r="A53" s="19" t="s">
        <v>17</v>
      </c>
      <c r="B53" s="23">
        <v>1000000</v>
      </c>
      <c r="C53" s="19"/>
      <c r="D53" s="19"/>
      <c r="E53" s="19"/>
      <c r="F53" s="19"/>
      <c r="G53" s="19"/>
      <c r="H53" s="19"/>
    </row>
    <row r="54" spans="1:11" ht="16.5" thickTop="1" thickBot="1" x14ac:dyDescent="0.3">
      <c r="A54" s="19" t="s">
        <v>98</v>
      </c>
      <c r="B54" s="23">
        <v>96000</v>
      </c>
      <c r="C54" s="19"/>
      <c r="D54" s="19"/>
      <c r="E54" s="19"/>
      <c r="F54" s="24" t="s">
        <v>22</v>
      </c>
      <c r="G54" s="19"/>
      <c r="H54" s="25">
        <f>SUM(H46:H53)</f>
        <v>1306000</v>
      </c>
    </row>
    <row r="55" spans="1:11" ht="16.5" thickTop="1" thickBot="1" x14ac:dyDescent="0.3">
      <c r="A55" s="19" t="s">
        <v>90</v>
      </c>
      <c r="B55" s="23">
        <v>45000</v>
      </c>
      <c r="C55" s="19"/>
      <c r="D55" s="19"/>
      <c r="E55" s="19"/>
      <c r="F55" s="19"/>
      <c r="G55" s="19"/>
      <c r="H55" s="19"/>
    </row>
    <row r="56" spans="1:11" ht="16.5" thickTop="1" thickBot="1" x14ac:dyDescent="0.3">
      <c r="A56" s="19" t="s">
        <v>97</v>
      </c>
      <c r="B56" s="23">
        <v>21000</v>
      </c>
      <c r="C56" s="19"/>
      <c r="D56" s="19"/>
      <c r="E56" s="19"/>
      <c r="F56" s="18" t="s">
        <v>4</v>
      </c>
      <c r="G56" s="19"/>
      <c r="H56" s="19"/>
    </row>
    <row r="57" spans="1:11" ht="16.5" thickTop="1" thickBot="1" x14ac:dyDescent="0.3">
      <c r="A57" s="26" t="s">
        <v>9</v>
      </c>
      <c r="B57" s="19"/>
      <c r="C57" s="25">
        <f>SUM(B52:B55,B56)</f>
        <v>1462000</v>
      </c>
      <c r="D57" s="19"/>
      <c r="E57" s="19"/>
      <c r="F57" s="31" t="s">
        <v>23</v>
      </c>
      <c r="G57" s="19"/>
      <c r="H57" s="19"/>
    </row>
    <row r="58" spans="1:11" ht="16.5" thickTop="1" thickBot="1" x14ac:dyDescent="0.3">
      <c r="A58" s="19"/>
      <c r="B58" s="19"/>
      <c r="C58" s="19"/>
      <c r="D58" s="19"/>
      <c r="E58" s="19"/>
      <c r="F58" s="31" t="s">
        <v>24</v>
      </c>
      <c r="G58" s="23">
        <v>436000</v>
      </c>
      <c r="H58" s="19"/>
    </row>
    <row r="59" spans="1:11" ht="16.5" thickTop="1" thickBot="1" x14ac:dyDescent="0.3">
      <c r="A59" s="19"/>
      <c r="B59" s="19"/>
      <c r="C59" s="19"/>
      <c r="D59" s="19"/>
      <c r="E59" s="19"/>
      <c r="F59" s="19"/>
      <c r="G59" s="19"/>
      <c r="H59" s="19"/>
    </row>
    <row r="60" spans="1:11" ht="16.5" thickTop="1" thickBot="1" x14ac:dyDescent="0.3">
      <c r="A60" s="27" t="s">
        <v>18</v>
      </c>
      <c r="B60" s="19"/>
      <c r="C60" s="25">
        <f>SUM(C48,C57)</f>
        <v>1742000</v>
      </c>
      <c r="D60" s="19"/>
      <c r="E60" s="19"/>
      <c r="F60" s="19"/>
      <c r="G60" s="19"/>
      <c r="H60" s="19"/>
    </row>
    <row r="61" spans="1:11" ht="16.5" thickTop="1" thickBot="1" x14ac:dyDescent="0.3">
      <c r="A61" s="21"/>
      <c r="B61" s="21"/>
      <c r="C61" s="21"/>
      <c r="D61" s="19"/>
      <c r="E61" s="19"/>
      <c r="F61" s="24" t="s">
        <v>8</v>
      </c>
      <c r="G61" s="19"/>
      <c r="H61" s="25">
        <v>436000</v>
      </c>
    </row>
    <row r="62" spans="1:11" ht="16.5" thickTop="1" thickBot="1" x14ac:dyDescent="0.3">
      <c r="A62" s="21"/>
      <c r="B62" s="21"/>
      <c r="C62" s="21"/>
      <c r="D62" s="19"/>
      <c r="E62" s="19"/>
      <c r="F62" s="19"/>
      <c r="G62" s="19"/>
      <c r="H62" s="19"/>
      <c r="K62" s="2"/>
    </row>
    <row r="63" spans="1:11" ht="16.5" thickTop="1" thickBot="1" x14ac:dyDescent="0.3">
      <c r="A63" s="21"/>
      <c r="B63" s="21"/>
      <c r="C63" s="21"/>
      <c r="D63" s="19"/>
      <c r="E63" s="19"/>
      <c r="F63" s="19" t="s">
        <v>27</v>
      </c>
      <c r="G63" s="19"/>
      <c r="H63" s="25">
        <f>SUM(H54,H61)</f>
        <v>1742000</v>
      </c>
      <c r="K63" s="2"/>
    </row>
    <row r="64" spans="1:11" ht="15.75" thickTop="1" x14ac:dyDescent="0.25"/>
    <row r="65" spans="1:8" x14ac:dyDescent="0.25">
      <c r="A65" s="11"/>
      <c r="B65" s="11"/>
      <c r="C65" s="11"/>
      <c r="D65" s="28"/>
      <c r="E65" s="28"/>
      <c r="F65" s="11"/>
      <c r="G65" s="11"/>
      <c r="H65" s="11"/>
    </row>
    <row r="66" spans="1:8" x14ac:dyDescent="0.25">
      <c r="A66" s="1" t="s">
        <v>28</v>
      </c>
      <c r="B66" s="1"/>
      <c r="C66" s="1"/>
      <c r="D66" s="1"/>
      <c r="E66" s="1"/>
      <c r="F66" t="s">
        <v>101</v>
      </c>
    </row>
    <row r="68" spans="1:8" x14ac:dyDescent="0.25"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G70" s="1"/>
      <c r="H70" s="1"/>
    </row>
  </sheetData>
  <mergeCells count="6">
    <mergeCell ref="A39:H39"/>
    <mergeCell ref="A1:H1"/>
    <mergeCell ref="A2:H2"/>
    <mergeCell ref="A3:H3"/>
    <mergeCell ref="A37:H37"/>
    <mergeCell ref="A38:H38"/>
  </mergeCells>
  <pageMargins left="0.7" right="0.7" top="0.75" bottom="0.75" header="0.3" footer="0.3"/>
  <pageSetup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9C5F-1A13-40CA-9C71-5E8C05DCF8A4}">
  <dimension ref="A1:X86"/>
  <sheetViews>
    <sheetView topLeftCell="D1" workbookViewId="0">
      <selection activeCell="Q52" sqref="Q52"/>
    </sheetView>
  </sheetViews>
  <sheetFormatPr baseColWidth="10" defaultRowHeight="15" x14ac:dyDescent="0.25"/>
  <cols>
    <col min="1" max="1" width="6.875" bestFit="1" customWidth="1"/>
    <col min="2" max="2" width="7.375" bestFit="1" customWidth="1"/>
    <col min="4" max="5" width="7.375" bestFit="1" customWidth="1"/>
  </cols>
  <sheetData>
    <row r="1" spans="1:20" ht="15.75" thickBot="1" x14ac:dyDescent="0.3">
      <c r="A1" s="114"/>
      <c r="B1" s="114"/>
      <c r="D1" s="114"/>
      <c r="E1" s="114"/>
      <c r="F1" s="114" t="s">
        <v>143</v>
      </c>
      <c r="G1" s="114"/>
      <c r="J1" s="113" t="s">
        <v>3</v>
      </c>
      <c r="K1" s="113"/>
    </row>
    <row r="2" spans="1:20" ht="16.5" thickTop="1" thickBot="1" x14ac:dyDescent="0.3">
      <c r="B2" s="3"/>
      <c r="D2" s="2"/>
      <c r="F2" s="111"/>
      <c r="G2" s="112"/>
      <c r="J2" s="111"/>
      <c r="K2" s="112"/>
      <c r="M2" s="111" t="s">
        <v>14</v>
      </c>
      <c r="N2" s="112"/>
      <c r="O2" s="1"/>
      <c r="P2" s="111" t="s">
        <v>12</v>
      </c>
      <c r="Q2" s="112"/>
      <c r="S2" s="111" t="s">
        <v>24</v>
      </c>
      <c r="T2" s="112"/>
    </row>
    <row r="3" spans="1:20" ht="15.75" thickTop="1" x14ac:dyDescent="0.25">
      <c r="B3" s="2"/>
      <c r="F3" s="86" t="s">
        <v>163</v>
      </c>
      <c r="G3" s="86" t="s">
        <v>164</v>
      </c>
      <c r="J3" s="86" t="s">
        <v>149</v>
      </c>
      <c r="K3" s="87" t="s">
        <v>150</v>
      </c>
      <c r="M3" s="84" t="s">
        <v>147</v>
      </c>
      <c r="N3" s="85" t="s">
        <v>148</v>
      </c>
      <c r="O3" s="1"/>
      <c r="P3" s="56" t="s">
        <v>141</v>
      </c>
      <c r="Q3" s="51" t="s">
        <v>142</v>
      </c>
      <c r="S3" s="56" t="s">
        <v>141</v>
      </c>
      <c r="T3" s="51" t="s">
        <v>142</v>
      </c>
    </row>
    <row r="4" spans="1:20" x14ac:dyDescent="0.25">
      <c r="A4" t="s">
        <v>108</v>
      </c>
      <c r="F4" s="57"/>
      <c r="G4" s="51"/>
      <c r="J4" s="57"/>
      <c r="K4" s="51"/>
      <c r="M4" s="82">
        <v>1500000</v>
      </c>
      <c r="N4" s="89">
        <v>92800</v>
      </c>
      <c r="O4" s="1"/>
      <c r="P4" s="90">
        <v>450000</v>
      </c>
      <c r="Q4" s="83">
        <v>1000000</v>
      </c>
      <c r="S4" s="57"/>
      <c r="T4" s="83">
        <v>2100000</v>
      </c>
    </row>
    <row r="5" spans="1:20" x14ac:dyDescent="0.25">
      <c r="F5" s="57"/>
      <c r="G5" s="51"/>
      <c r="J5" s="57"/>
      <c r="K5" s="51"/>
      <c r="M5" s="57"/>
      <c r="N5" s="90">
        <v>522000</v>
      </c>
      <c r="O5" s="1"/>
      <c r="P5" s="106">
        <v>260000</v>
      </c>
      <c r="Q5" s="98">
        <v>464000</v>
      </c>
      <c r="S5" s="57"/>
      <c r="T5" s="51"/>
    </row>
    <row r="6" spans="1:20" x14ac:dyDescent="0.25">
      <c r="A6" s="114" t="s">
        <v>24</v>
      </c>
      <c r="B6" s="114"/>
      <c r="D6" s="114" t="s">
        <v>14</v>
      </c>
      <c r="E6" s="114"/>
      <c r="F6" s="57"/>
      <c r="G6" s="51"/>
      <c r="J6" s="57"/>
      <c r="K6" s="51"/>
      <c r="M6" s="57"/>
      <c r="N6" s="92"/>
      <c r="O6" s="1"/>
      <c r="P6" s="57"/>
      <c r="Q6" s="104">
        <v>174000</v>
      </c>
      <c r="S6" s="57"/>
      <c r="T6" s="51"/>
    </row>
    <row r="7" spans="1:20" x14ac:dyDescent="0.25">
      <c r="A7" s="2"/>
      <c r="B7" s="2">
        <v>100000</v>
      </c>
      <c r="D7" s="2">
        <v>100000</v>
      </c>
      <c r="E7">
        <v>5800</v>
      </c>
      <c r="F7" s="57"/>
      <c r="G7" s="51"/>
      <c r="J7" s="57"/>
      <c r="K7" s="51"/>
      <c r="M7" s="94">
        <v>1800000</v>
      </c>
      <c r="N7" s="104">
        <v>174000</v>
      </c>
      <c r="P7" s="57"/>
      <c r="Q7" s="92">
        <v>1276000</v>
      </c>
      <c r="S7" s="57"/>
      <c r="T7" s="51"/>
    </row>
    <row r="8" spans="1:20" x14ac:dyDescent="0.25">
      <c r="E8">
        <v>2320</v>
      </c>
      <c r="F8" s="50"/>
      <c r="G8" s="51"/>
      <c r="J8" s="50"/>
      <c r="K8" s="51"/>
      <c r="M8" s="100">
        <v>500000</v>
      </c>
      <c r="N8" s="107">
        <v>260000</v>
      </c>
      <c r="Q8" s="89">
        <v>92800</v>
      </c>
    </row>
    <row r="9" spans="1:20" x14ac:dyDescent="0.25">
      <c r="F9" s="50"/>
      <c r="G9" s="51"/>
      <c r="J9" s="50"/>
      <c r="K9" s="51"/>
    </row>
    <row r="10" spans="1:20" ht="15.75" thickBot="1" x14ac:dyDescent="0.3">
      <c r="F10" s="52" t="s">
        <v>144</v>
      </c>
      <c r="G10" s="53"/>
      <c r="J10" s="52"/>
      <c r="K10" s="53" t="s">
        <v>145</v>
      </c>
    </row>
    <row r="11" spans="1:20" ht="16.5" thickTop="1" thickBot="1" x14ac:dyDescent="0.3">
      <c r="M11" s="111" t="s">
        <v>146</v>
      </c>
      <c r="N11" s="112"/>
      <c r="P11" s="111" t="s">
        <v>151</v>
      </c>
      <c r="Q11" s="112"/>
    </row>
    <row r="12" spans="1:20" ht="16.5" thickTop="1" thickBot="1" x14ac:dyDescent="0.3">
      <c r="J12" t="s">
        <v>4</v>
      </c>
      <c r="M12" s="80"/>
      <c r="N12" s="81"/>
      <c r="P12" s="101">
        <v>500000</v>
      </c>
      <c r="Q12" s="88">
        <v>1000000</v>
      </c>
    </row>
    <row r="13" spans="1:20" ht="16.5" thickTop="1" thickBot="1" x14ac:dyDescent="0.3">
      <c r="J13" s="111"/>
      <c r="K13" s="112"/>
      <c r="M13" s="82">
        <v>1800000</v>
      </c>
      <c r="N13" s="51"/>
      <c r="P13" s="57"/>
      <c r="Q13" s="51"/>
    </row>
    <row r="14" spans="1:20" ht="15.75" thickTop="1" x14ac:dyDescent="0.25">
      <c r="A14" t="s">
        <v>109</v>
      </c>
      <c r="J14" s="86" t="s">
        <v>149</v>
      </c>
      <c r="K14" s="87" t="s">
        <v>150</v>
      </c>
      <c r="M14" s="89">
        <v>80000</v>
      </c>
      <c r="N14" s="51"/>
      <c r="P14" s="57"/>
      <c r="Q14" s="51"/>
    </row>
    <row r="15" spans="1:20" x14ac:dyDescent="0.25">
      <c r="J15" s="57"/>
      <c r="K15" s="51"/>
      <c r="M15" s="96">
        <v>400000</v>
      </c>
      <c r="N15" s="51"/>
      <c r="P15" s="57"/>
      <c r="Q15" s="51"/>
    </row>
    <row r="16" spans="1:20" x14ac:dyDescent="0.25">
      <c r="A16" s="114" t="s">
        <v>39</v>
      </c>
      <c r="B16" s="114"/>
      <c r="D16" s="114" t="s">
        <v>110</v>
      </c>
      <c r="E16" s="114"/>
      <c r="G16" s="114" t="s">
        <v>24</v>
      </c>
      <c r="H16" s="114"/>
      <c r="J16" s="57"/>
      <c r="K16" s="51"/>
      <c r="M16" s="57"/>
      <c r="N16" s="51"/>
      <c r="P16" s="57"/>
      <c r="Q16" s="51"/>
    </row>
    <row r="17" spans="1:24" ht="15.75" thickBot="1" x14ac:dyDescent="0.3">
      <c r="A17" s="2">
        <v>5000</v>
      </c>
      <c r="B17" s="2"/>
      <c r="D17" s="2">
        <v>800</v>
      </c>
      <c r="E17" s="2"/>
      <c r="G17" s="2"/>
      <c r="H17" s="2">
        <v>100000</v>
      </c>
      <c r="J17" s="57"/>
      <c r="K17" s="51"/>
    </row>
    <row r="18" spans="1:24" ht="16.5" thickTop="1" thickBot="1" x14ac:dyDescent="0.3">
      <c r="J18" s="57"/>
      <c r="K18" s="51"/>
      <c r="M18" s="111" t="s">
        <v>162</v>
      </c>
      <c r="N18" s="112"/>
      <c r="P18" s="111" t="s">
        <v>152</v>
      </c>
      <c r="Q18" s="112"/>
    </row>
    <row r="19" spans="1:24" ht="15.75" thickTop="1" x14ac:dyDescent="0.25">
      <c r="A19" t="s">
        <v>111</v>
      </c>
      <c r="J19" s="50"/>
      <c r="K19" s="51"/>
      <c r="M19" s="89">
        <v>12800</v>
      </c>
      <c r="N19" s="81"/>
      <c r="P19" s="86" t="s">
        <v>149</v>
      </c>
      <c r="Q19" s="88">
        <v>1200000</v>
      </c>
    </row>
    <row r="20" spans="1:24" x14ac:dyDescent="0.25">
      <c r="J20" s="50"/>
      <c r="K20" s="51"/>
      <c r="M20" s="90">
        <v>72000</v>
      </c>
      <c r="N20" s="51"/>
      <c r="P20" s="57"/>
      <c r="Q20" s="51"/>
    </row>
    <row r="21" spans="1:24" x14ac:dyDescent="0.25">
      <c r="A21" s="114" t="s">
        <v>39</v>
      </c>
      <c r="B21" s="114"/>
      <c r="D21" s="114" t="s">
        <v>50</v>
      </c>
      <c r="E21" s="114"/>
      <c r="G21" s="114" t="s">
        <v>12</v>
      </c>
      <c r="H21" s="114"/>
      <c r="J21" s="52"/>
      <c r="K21" s="53" t="s">
        <v>145</v>
      </c>
      <c r="M21" s="64"/>
      <c r="N21" s="51"/>
      <c r="P21" s="57"/>
      <c r="Q21" s="51"/>
    </row>
    <row r="22" spans="1:24" x14ac:dyDescent="0.25">
      <c r="A22" s="2">
        <v>2000</v>
      </c>
      <c r="B22" s="2"/>
      <c r="D22" s="2">
        <v>320</v>
      </c>
      <c r="E22" s="2"/>
      <c r="G22" s="2"/>
      <c r="H22" s="2">
        <v>2320</v>
      </c>
      <c r="M22" s="102">
        <v>24000</v>
      </c>
      <c r="N22" s="51"/>
      <c r="P22" s="57"/>
      <c r="Q22" s="51"/>
    </row>
    <row r="23" spans="1:24" x14ac:dyDescent="0.25">
      <c r="M23" s="57"/>
      <c r="N23" s="51"/>
      <c r="P23" s="57"/>
      <c r="Q23" s="51"/>
    </row>
    <row r="24" spans="1:24" ht="15.75" thickBot="1" x14ac:dyDescent="0.3"/>
    <row r="25" spans="1:24" ht="16.5" thickTop="1" thickBot="1" x14ac:dyDescent="0.3">
      <c r="M25" s="111" t="s">
        <v>38</v>
      </c>
      <c r="N25" s="112"/>
      <c r="P25" s="111" t="s">
        <v>29</v>
      </c>
      <c r="Q25" s="112"/>
      <c r="X25" s="2"/>
    </row>
    <row r="26" spans="1:24" ht="15.75" thickTop="1" x14ac:dyDescent="0.25">
      <c r="M26" s="86" t="s">
        <v>163</v>
      </c>
      <c r="N26" s="86" t="s">
        <v>164</v>
      </c>
      <c r="P26" s="86" t="s">
        <v>149</v>
      </c>
      <c r="Q26" s="87" t="s">
        <v>150</v>
      </c>
    </row>
    <row r="27" spans="1:24" x14ac:dyDescent="0.25">
      <c r="M27" s="91">
        <v>1100000</v>
      </c>
      <c r="N27" s="51"/>
      <c r="P27" s="57"/>
      <c r="Q27" s="95">
        <v>1800000</v>
      </c>
    </row>
    <row r="28" spans="1:24" x14ac:dyDescent="0.25">
      <c r="M28" s="57"/>
      <c r="N28" s="51"/>
      <c r="P28" s="57"/>
      <c r="Q28" s="51"/>
    </row>
    <row r="29" spans="1:24" x14ac:dyDescent="0.25">
      <c r="M29" s="57"/>
      <c r="N29" s="51"/>
      <c r="P29" s="57"/>
      <c r="Q29" s="51"/>
    </row>
    <row r="30" spans="1:24" ht="15.75" thickBot="1" x14ac:dyDescent="0.3">
      <c r="P30" s="57"/>
      <c r="Q30" s="51"/>
      <c r="S30" t="s">
        <v>167</v>
      </c>
      <c r="T30" t="s">
        <v>168</v>
      </c>
      <c r="U30" t="s">
        <v>169</v>
      </c>
    </row>
    <row r="31" spans="1:24" ht="16.5" thickTop="1" thickBot="1" x14ac:dyDescent="0.3">
      <c r="M31" s="111" t="s">
        <v>165</v>
      </c>
      <c r="N31" s="112"/>
      <c r="S31" s="2">
        <v>1100000</v>
      </c>
      <c r="T31" s="2">
        <v>176000</v>
      </c>
      <c r="U31" s="2">
        <v>1276000</v>
      </c>
    </row>
    <row r="32" spans="1:24" ht="15.75" thickTop="1" x14ac:dyDescent="0.25">
      <c r="M32" s="86" t="s">
        <v>163</v>
      </c>
      <c r="N32" s="86" t="s">
        <v>164</v>
      </c>
      <c r="S32" s="2">
        <v>200000</v>
      </c>
      <c r="T32" s="2">
        <v>32000</v>
      </c>
      <c r="U32" s="2">
        <v>232000</v>
      </c>
    </row>
    <row r="33" spans="10:24" x14ac:dyDescent="0.25">
      <c r="M33" s="96">
        <v>64000</v>
      </c>
      <c r="N33" s="51"/>
    </row>
    <row r="34" spans="10:24" x14ac:dyDescent="0.25">
      <c r="M34" s="57"/>
      <c r="N34" s="51"/>
      <c r="U34" s="2">
        <v>1044000</v>
      </c>
    </row>
    <row r="35" spans="10:24" x14ac:dyDescent="0.25">
      <c r="M35" s="57"/>
      <c r="N35" s="51"/>
    </row>
    <row r="36" spans="10:24" x14ac:dyDescent="0.25">
      <c r="M36" s="57"/>
      <c r="N36" s="51"/>
    </row>
    <row r="37" spans="10:24" ht="15.75" thickBot="1" x14ac:dyDescent="0.3"/>
    <row r="38" spans="10:24" ht="16.5" thickTop="1" thickBot="1" x14ac:dyDescent="0.3">
      <c r="M38" s="111" t="s">
        <v>166</v>
      </c>
      <c r="N38" s="112"/>
    </row>
    <row r="39" spans="10:24" ht="15.75" thickTop="1" x14ac:dyDescent="0.25">
      <c r="M39" s="103">
        <v>150000</v>
      </c>
      <c r="N39" s="86"/>
    </row>
    <row r="40" spans="10:24" x14ac:dyDescent="0.25">
      <c r="M40" s="57"/>
      <c r="N40" s="51"/>
    </row>
    <row r="41" spans="10:24" x14ac:dyDescent="0.25">
      <c r="M41" s="57"/>
      <c r="N41" s="51"/>
    </row>
    <row r="42" spans="10:24" x14ac:dyDescent="0.25">
      <c r="M42" s="57"/>
      <c r="N42" s="51"/>
    </row>
    <row r="43" spans="10:24" x14ac:dyDescent="0.25">
      <c r="M43" s="57"/>
      <c r="N43" s="51"/>
    </row>
    <row r="46" spans="10:24" x14ac:dyDescent="0.25">
      <c r="J46" s="58"/>
      <c r="K46" s="36"/>
      <c r="L46" s="66"/>
      <c r="M46" s="70"/>
      <c r="N46" s="74"/>
    </row>
    <row r="47" spans="10:24" x14ac:dyDescent="0.25">
      <c r="J47" s="59"/>
      <c r="K47" s="40"/>
      <c r="L47" s="67"/>
      <c r="M47" s="71"/>
      <c r="N47" s="75"/>
      <c r="P47" s="74" t="s">
        <v>153</v>
      </c>
      <c r="X47" t="s">
        <v>161</v>
      </c>
    </row>
    <row r="48" spans="10:24" x14ac:dyDescent="0.25">
      <c r="J48" s="60"/>
      <c r="K48" s="63"/>
      <c r="L48" s="47"/>
      <c r="M48" s="72"/>
      <c r="N48" s="76"/>
      <c r="P48" s="75" t="s">
        <v>154</v>
      </c>
      <c r="X48" s="2">
        <v>522000</v>
      </c>
    </row>
    <row r="49" spans="1:16" x14ac:dyDescent="0.25">
      <c r="J49" s="61"/>
      <c r="K49" s="64"/>
      <c r="L49" s="68"/>
      <c r="M49" s="49"/>
      <c r="N49" s="43"/>
      <c r="P49" s="64" t="s">
        <v>155</v>
      </c>
    </row>
    <row r="50" spans="1:16" x14ac:dyDescent="0.25">
      <c r="J50" s="62"/>
      <c r="K50" s="65"/>
      <c r="L50" s="69"/>
      <c r="M50" s="73"/>
      <c r="N50" s="77"/>
      <c r="P50" s="93" t="s">
        <v>156</v>
      </c>
    </row>
    <row r="51" spans="1:16" x14ac:dyDescent="0.25">
      <c r="A51" s="32" t="s">
        <v>112</v>
      </c>
      <c r="P51" s="108" t="s">
        <v>157</v>
      </c>
    </row>
    <row r="52" spans="1:16" x14ac:dyDescent="0.25">
      <c r="P52" s="97" t="s">
        <v>158</v>
      </c>
    </row>
    <row r="53" spans="1:16" x14ac:dyDescent="0.25">
      <c r="B53" s="114" t="s">
        <v>44</v>
      </c>
      <c r="C53" s="114"/>
      <c r="E53" s="114" t="s">
        <v>113</v>
      </c>
      <c r="F53" s="114"/>
      <c r="H53" t="s">
        <v>114</v>
      </c>
      <c r="K53" t="s">
        <v>117</v>
      </c>
      <c r="M53" t="s">
        <v>121</v>
      </c>
      <c r="P53" s="99" t="s">
        <v>159</v>
      </c>
    </row>
    <row r="54" spans="1:16" x14ac:dyDescent="0.25">
      <c r="B54" s="47">
        <v>100</v>
      </c>
      <c r="C54">
        <v>1500</v>
      </c>
      <c r="E54" t="s">
        <v>118</v>
      </c>
      <c r="F54" t="s">
        <v>119</v>
      </c>
      <c r="H54" t="s">
        <v>115</v>
      </c>
      <c r="I54" t="s">
        <v>116</v>
      </c>
      <c r="K54" s="33">
        <v>32</v>
      </c>
      <c r="M54" s="34">
        <v>28</v>
      </c>
      <c r="N54" s="36">
        <v>20</v>
      </c>
      <c r="P54" s="105" t="s">
        <v>160</v>
      </c>
    </row>
    <row r="55" spans="1:16" x14ac:dyDescent="0.25">
      <c r="E55">
        <v>1500</v>
      </c>
      <c r="F55" s="33">
        <v>232</v>
      </c>
      <c r="H55" s="33">
        <v>200</v>
      </c>
      <c r="K55" s="36">
        <v>20</v>
      </c>
      <c r="M55" s="43">
        <v>16</v>
      </c>
      <c r="N55" s="45">
        <v>8</v>
      </c>
    </row>
    <row r="56" spans="1:16" x14ac:dyDescent="0.25">
      <c r="E56" s="40">
        <v>63.8</v>
      </c>
      <c r="F56" s="36">
        <v>145</v>
      </c>
      <c r="H56" s="34">
        <v>175</v>
      </c>
      <c r="K56" s="43">
        <v>16</v>
      </c>
      <c r="M56" s="49">
        <v>88</v>
      </c>
    </row>
    <row r="57" spans="1:16" x14ac:dyDescent="0.25">
      <c r="F57" s="43">
        <v>116</v>
      </c>
      <c r="K57" s="45">
        <v>8</v>
      </c>
    </row>
    <row r="58" spans="1:16" x14ac:dyDescent="0.25">
      <c r="F58" s="45">
        <v>58</v>
      </c>
      <c r="M58" t="s">
        <v>12</v>
      </c>
    </row>
    <row r="59" spans="1:16" x14ac:dyDescent="0.25">
      <c r="F59" s="47">
        <v>100</v>
      </c>
      <c r="M59" t="s">
        <v>122</v>
      </c>
      <c r="N59" t="s">
        <v>107</v>
      </c>
    </row>
    <row r="60" spans="1:16" x14ac:dyDescent="0.25">
      <c r="A60" s="32" t="s">
        <v>120</v>
      </c>
      <c r="M60" s="36">
        <v>145</v>
      </c>
      <c r="N60" s="34">
        <v>203</v>
      </c>
      <c r="O60" t="s">
        <v>124</v>
      </c>
    </row>
    <row r="61" spans="1:16" x14ac:dyDescent="0.25">
      <c r="M61" s="45">
        <v>58</v>
      </c>
      <c r="N61" s="43">
        <v>116</v>
      </c>
    </row>
    <row r="62" spans="1:16" x14ac:dyDescent="0.25">
      <c r="N62" s="49">
        <v>638</v>
      </c>
    </row>
    <row r="63" spans="1:16" x14ac:dyDescent="0.25">
      <c r="A63" s="35" t="s">
        <v>123</v>
      </c>
    </row>
    <row r="65" spans="1:17" x14ac:dyDescent="0.25">
      <c r="A65" s="37" t="s">
        <v>125</v>
      </c>
      <c r="M65" s="114" t="s">
        <v>38</v>
      </c>
      <c r="N65" s="114"/>
      <c r="P65" s="114" t="s">
        <v>126</v>
      </c>
      <c r="Q65" s="114"/>
    </row>
    <row r="66" spans="1:17" x14ac:dyDescent="0.25">
      <c r="M66" t="s">
        <v>118</v>
      </c>
      <c r="N66" t="s">
        <v>119</v>
      </c>
      <c r="Q66" s="38">
        <v>500</v>
      </c>
    </row>
    <row r="67" spans="1:17" x14ac:dyDescent="0.25">
      <c r="A67" s="39" t="s">
        <v>127</v>
      </c>
      <c r="I67" t="s">
        <v>128</v>
      </c>
      <c r="J67" s="40">
        <f>63.8</f>
        <v>63.8</v>
      </c>
      <c r="M67" s="38">
        <v>500</v>
      </c>
    </row>
    <row r="69" spans="1:17" x14ac:dyDescent="0.25">
      <c r="A69" s="41" t="s">
        <v>131</v>
      </c>
    </row>
    <row r="70" spans="1:17" x14ac:dyDescent="0.25">
      <c r="B70" t="s">
        <v>132</v>
      </c>
      <c r="C70">
        <f>232</f>
        <v>232</v>
      </c>
      <c r="M70" t="s">
        <v>129</v>
      </c>
      <c r="P70" t="s">
        <v>130</v>
      </c>
    </row>
    <row r="71" spans="1:17" x14ac:dyDescent="0.25">
      <c r="B71" s="42">
        <v>0.5</v>
      </c>
      <c r="C71">
        <v>116</v>
      </c>
    </row>
    <row r="72" spans="1:17" x14ac:dyDescent="0.25">
      <c r="N72">
        <v>55</v>
      </c>
      <c r="Q72">
        <v>8.8000000000000007</v>
      </c>
    </row>
    <row r="74" spans="1:17" x14ac:dyDescent="0.25">
      <c r="A74" s="44" t="s">
        <v>134</v>
      </c>
      <c r="M74" t="s">
        <v>133</v>
      </c>
    </row>
    <row r="75" spans="1:17" x14ac:dyDescent="0.25">
      <c r="B75" t="s">
        <v>135</v>
      </c>
      <c r="M75" s="43">
        <v>200</v>
      </c>
    </row>
    <row r="78" spans="1:17" x14ac:dyDescent="0.25">
      <c r="A78" s="46" t="s">
        <v>136</v>
      </c>
      <c r="M78" t="s">
        <v>62</v>
      </c>
    </row>
    <row r="79" spans="1:17" x14ac:dyDescent="0.25">
      <c r="M79" s="49">
        <v>550</v>
      </c>
    </row>
    <row r="81" spans="1:2" x14ac:dyDescent="0.25">
      <c r="A81" s="48" t="s">
        <v>137</v>
      </c>
    </row>
    <row r="82" spans="1:2" x14ac:dyDescent="0.25">
      <c r="B82" t="s">
        <v>138</v>
      </c>
    </row>
    <row r="83" spans="1:2" x14ac:dyDescent="0.25">
      <c r="B83" t="s">
        <v>139</v>
      </c>
    </row>
    <row r="86" spans="1:2" x14ac:dyDescent="0.25">
      <c r="B86" t="s">
        <v>140</v>
      </c>
    </row>
  </sheetData>
  <mergeCells count="30">
    <mergeCell ref="P65:Q65"/>
    <mergeCell ref="A21:B21"/>
    <mergeCell ref="D21:E21"/>
    <mergeCell ref="G21:H21"/>
    <mergeCell ref="B53:C53"/>
    <mergeCell ref="E53:F53"/>
    <mergeCell ref="M65:N65"/>
    <mergeCell ref="D1:E1"/>
    <mergeCell ref="F1:G1"/>
    <mergeCell ref="A1:B1"/>
    <mergeCell ref="A6:B6"/>
    <mergeCell ref="D6:E6"/>
    <mergeCell ref="J13:K13"/>
    <mergeCell ref="F2:G2"/>
    <mergeCell ref="M2:N2"/>
    <mergeCell ref="M11:N11"/>
    <mergeCell ref="A16:B16"/>
    <mergeCell ref="D16:E16"/>
    <mergeCell ref="G16:H16"/>
    <mergeCell ref="J1:K1"/>
    <mergeCell ref="P2:Q2"/>
    <mergeCell ref="P11:Q11"/>
    <mergeCell ref="S2:T2"/>
    <mergeCell ref="J2:K2"/>
    <mergeCell ref="M18:N18"/>
    <mergeCell ref="M38:N38"/>
    <mergeCell ref="P18:Q18"/>
    <mergeCell ref="P25:Q25"/>
    <mergeCell ref="M31:N31"/>
    <mergeCell ref="M25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033A-5A2F-4907-A6BD-8F0DA8B1090A}">
  <dimension ref="A1:I10"/>
  <sheetViews>
    <sheetView workbookViewId="0">
      <selection activeCell="A23" sqref="A23:H35"/>
    </sheetView>
  </sheetViews>
  <sheetFormatPr baseColWidth="10" defaultRowHeight="15" x14ac:dyDescent="0.25"/>
  <sheetData>
    <row r="1" spans="1:9" ht="15.75" thickBot="1" x14ac:dyDescent="0.3">
      <c r="B1" s="55"/>
      <c r="C1" s="55"/>
    </row>
    <row r="2" spans="1:9" ht="16.5" thickTop="1" thickBot="1" x14ac:dyDescent="0.3">
      <c r="A2" s="54"/>
      <c r="B2" s="111"/>
      <c r="C2" s="112"/>
      <c r="E2" s="58"/>
      <c r="F2" s="36"/>
      <c r="G2" s="66"/>
      <c r="H2" s="70"/>
      <c r="I2" s="74"/>
    </row>
    <row r="3" spans="1:9" ht="15.75" thickTop="1" x14ac:dyDescent="0.25">
      <c r="B3" s="56"/>
      <c r="C3" s="51"/>
      <c r="E3" s="59"/>
      <c r="F3" s="40"/>
      <c r="G3" s="67"/>
      <c r="H3" s="71"/>
      <c r="I3" s="75"/>
    </row>
    <row r="4" spans="1:9" x14ac:dyDescent="0.25">
      <c r="B4" s="57"/>
      <c r="C4" s="51"/>
      <c r="E4" s="60"/>
      <c r="F4" s="63"/>
      <c r="G4" s="47"/>
      <c r="H4" s="72"/>
      <c r="I4" s="76"/>
    </row>
    <row r="5" spans="1:9" x14ac:dyDescent="0.25">
      <c r="B5" s="57"/>
      <c r="C5" s="51"/>
      <c r="E5" s="61"/>
      <c r="F5" s="64"/>
      <c r="G5" s="68"/>
      <c r="H5" s="49"/>
      <c r="I5" s="43"/>
    </row>
    <row r="6" spans="1:9" x14ac:dyDescent="0.25">
      <c r="B6" s="57"/>
      <c r="C6" s="51"/>
      <c r="E6" s="62"/>
      <c r="F6" s="65"/>
      <c r="G6" s="69"/>
      <c r="H6" s="73"/>
      <c r="I6" s="77"/>
    </row>
    <row r="7" spans="1:9" x14ac:dyDescent="0.25">
      <c r="B7" s="57"/>
      <c r="C7" s="51"/>
    </row>
    <row r="8" spans="1:9" x14ac:dyDescent="0.25">
      <c r="B8" s="50"/>
      <c r="C8" s="51"/>
    </row>
    <row r="9" spans="1:9" x14ac:dyDescent="0.25">
      <c r="B9" s="50"/>
      <c r="C9" s="51"/>
    </row>
    <row r="10" spans="1:9" x14ac:dyDescent="0.25">
      <c r="B10" s="52"/>
      <c r="C10" s="53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0038-C706-4D8D-BCEE-B96B75DBD1B4}">
  <dimension ref="O1:V29"/>
  <sheetViews>
    <sheetView zoomScale="85" zoomScaleNormal="85" workbookViewId="0">
      <selection activeCell="F9" sqref="F9"/>
    </sheetView>
  </sheetViews>
  <sheetFormatPr baseColWidth="10" defaultRowHeight="15" x14ac:dyDescent="0.25"/>
  <cols>
    <col min="15" max="15" width="27" bestFit="1" customWidth="1"/>
    <col min="20" max="20" width="28.25" bestFit="1" customWidth="1"/>
  </cols>
  <sheetData>
    <row r="1" spans="15:22" ht="16.5" thickTop="1" thickBot="1" x14ac:dyDescent="0.3">
      <c r="O1" s="115" t="s">
        <v>30</v>
      </c>
      <c r="P1" s="115"/>
      <c r="Q1" s="115"/>
      <c r="R1" s="115"/>
      <c r="S1" s="115"/>
      <c r="T1" s="115"/>
      <c r="U1" s="115"/>
      <c r="V1" s="115"/>
    </row>
    <row r="2" spans="15:22" ht="16.5" thickTop="1" thickBot="1" x14ac:dyDescent="0.3">
      <c r="O2" s="115" t="s">
        <v>31</v>
      </c>
      <c r="P2" s="115"/>
      <c r="Q2" s="115"/>
      <c r="R2" s="115"/>
      <c r="S2" s="115"/>
      <c r="T2" s="115"/>
      <c r="U2" s="115"/>
      <c r="V2" s="115"/>
    </row>
    <row r="3" spans="15:22" ht="16.5" thickTop="1" thickBot="1" x14ac:dyDescent="0.3">
      <c r="O3" s="115" t="s">
        <v>13</v>
      </c>
      <c r="P3" s="115"/>
      <c r="Q3" s="115"/>
      <c r="R3" s="115"/>
      <c r="S3" s="115"/>
      <c r="T3" s="115"/>
      <c r="U3" s="115"/>
      <c r="V3" s="115"/>
    </row>
    <row r="4" spans="15:22" ht="16.5" thickTop="1" thickBot="1" x14ac:dyDescent="0.3">
      <c r="O4" s="18" t="s">
        <v>0</v>
      </c>
      <c r="P4" s="116"/>
      <c r="Q4" s="116"/>
      <c r="R4" s="116"/>
      <c r="S4" s="116"/>
      <c r="T4" s="18" t="s">
        <v>3</v>
      </c>
      <c r="U4" s="116"/>
      <c r="V4" s="116"/>
    </row>
    <row r="5" spans="15:22" ht="16.5" thickTop="1" thickBot="1" x14ac:dyDescent="0.3">
      <c r="O5" s="29" t="s">
        <v>1</v>
      </c>
      <c r="P5" s="116"/>
      <c r="Q5" s="116"/>
      <c r="R5" s="116"/>
      <c r="S5" s="116"/>
      <c r="T5" s="29" t="s">
        <v>5</v>
      </c>
      <c r="U5" s="116"/>
      <c r="V5" s="116"/>
    </row>
    <row r="6" spans="15:22" ht="16.5" thickTop="1" thickBot="1" x14ac:dyDescent="0.3">
      <c r="O6" s="116" t="s">
        <v>14</v>
      </c>
      <c r="P6" s="117">
        <v>400000</v>
      </c>
      <c r="Q6" s="116"/>
      <c r="R6" s="116"/>
      <c r="S6" s="116"/>
      <c r="T6" s="116" t="s">
        <v>12</v>
      </c>
      <c r="U6" s="117">
        <v>660000</v>
      </c>
      <c r="V6" s="116"/>
    </row>
    <row r="7" spans="15:22" ht="16.5" thickTop="1" thickBot="1" x14ac:dyDescent="0.3">
      <c r="O7" s="116" t="s">
        <v>34</v>
      </c>
      <c r="P7" s="117">
        <v>1600000</v>
      </c>
      <c r="Q7" s="116"/>
      <c r="R7" s="116"/>
      <c r="S7" s="116"/>
      <c r="T7" s="116" t="s">
        <v>19</v>
      </c>
      <c r="U7" s="117">
        <v>210000</v>
      </c>
      <c r="V7" s="116"/>
    </row>
    <row r="8" spans="15:22" ht="16.5" thickTop="1" thickBot="1" x14ac:dyDescent="0.3">
      <c r="O8" s="116" t="s">
        <v>39</v>
      </c>
      <c r="P8" s="117">
        <v>3000000</v>
      </c>
      <c r="Q8" s="116"/>
      <c r="R8" s="116"/>
      <c r="S8" s="116"/>
      <c r="T8" s="116" t="s">
        <v>11</v>
      </c>
      <c r="U8" s="117">
        <v>430000</v>
      </c>
      <c r="V8" s="116"/>
    </row>
    <row r="9" spans="15:22" ht="16.5" thickTop="1" thickBot="1" x14ac:dyDescent="0.3">
      <c r="O9" s="118"/>
      <c r="P9" s="118"/>
      <c r="Q9" s="116"/>
      <c r="R9" s="116"/>
      <c r="S9" s="116"/>
      <c r="T9" s="116"/>
      <c r="U9" s="117"/>
      <c r="V9" s="116"/>
    </row>
    <row r="10" spans="15:22" ht="16.5" thickTop="1" thickBot="1" x14ac:dyDescent="0.3">
      <c r="O10" s="24" t="s">
        <v>6</v>
      </c>
      <c r="P10" s="116"/>
      <c r="Q10" s="25">
        <f>SUM(P6:P8,0)</f>
        <v>5000000</v>
      </c>
      <c r="R10" s="116"/>
      <c r="S10" s="116"/>
      <c r="T10" s="24" t="s">
        <v>7</v>
      </c>
      <c r="U10" s="116"/>
      <c r="V10" s="25">
        <f>SUM(U6:U8,U9)</f>
        <v>1300000</v>
      </c>
    </row>
    <row r="11" spans="15:22" ht="16.5" thickTop="1" thickBot="1" x14ac:dyDescent="0.3">
      <c r="O11" s="118"/>
      <c r="P11" s="118"/>
      <c r="Q11" s="116"/>
      <c r="R11" s="116"/>
      <c r="S11" s="116"/>
      <c r="T11" s="118"/>
      <c r="U11" s="118"/>
      <c r="V11" s="118"/>
    </row>
    <row r="12" spans="15:22" ht="16.5" thickTop="1" thickBot="1" x14ac:dyDescent="0.3">
      <c r="O12" s="29" t="s">
        <v>2</v>
      </c>
      <c r="P12" s="116"/>
      <c r="Q12" s="116"/>
      <c r="R12" s="116"/>
      <c r="S12" s="116"/>
      <c r="T12" s="29" t="s">
        <v>20</v>
      </c>
      <c r="U12" s="116"/>
      <c r="V12" s="116"/>
    </row>
    <row r="13" spans="15:22" ht="16.5" thickTop="1" thickBot="1" x14ac:dyDescent="0.3">
      <c r="O13" s="20" t="s">
        <v>15</v>
      </c>
      <c r="P13" s="116"/>
      <c r="Q13" s="116"/>
      <c r="R13" s="116"/>
      <c r="S13" s="116"/>
      <c r="T13" s="116" t="s">
        <v>29</v>
      </c>
      <c r="U13" s="117">
        <v>6000000</v>
      </c>
      <c r="V13" s="116"/>
    </row>
    <row r="14" spans="15:22" ht="16.5" thickTop="1" thickBot="1" x14ac:dyDescent="0.3">
      <c r="O14" s="116" t="s">
        <v>16</v>
      </c>
      <c r="P14" s="117">
        <v>2700000</v>
      </c>
      <c r="Q14" s="116"/>
      <c r="R14" s="116"/>
      <c r="S14" s="116"/>
      <c r="T14" s="118"/>
      <c r="U14" s="118"/>
      <c r="V14" s="116"/>
    </row>
    <row r="15" spans="15:22" ht="16.5" thickTop="1" thickBot="1" x14ac:dyDescent="0.3">
      <c r="O15" s="116" t="s">
        <v>17</v>
      </c>
      <c r="P15" s="117">
        <v>7900000</v>
      </c>
      <c r="Q15" s="116"/>
      <c r="R15" s="116"/>
      <c r="S15" s="116"/>
      <c r="T15" s="24" t="s">
        <v>21</v>
      </c>
      <c r="U15" s="116"/>
      <c r="V15" s="25">
        <v>6000000</v>
      </c>
    </row>
    <row r="16" spans="15:22" ht="16.5" thickTop="1" thickBot="1" x14ac:dyDescent="0.3">
      <c r="O16" s="116" t="s">
        <v>38</v>
      </c>
      <c r="P16" s="119">
        <v>1000000</v>
      </c>
      <c r="Q16" s="116"/>
      <c r="R16" s="116"/>
      <c r="S16" s="116"/>
      <c r="T16" s="118"/>
      <c r="U16" s="118"/>
      <c r="V16" s="118"/>
    </row>
    <row r="17" spans="15:22" ht="16.5" thickTop="1" thickBot="1" x14ac:dyDescent="0.3">
      <c r="O17" s="116" t="s">
        <v>35</v>
      </c>
      <c r="P17" s="117">
        <v>3000000</v>
      </c>
      <c r="Q17" s="116"/>
      <c r="R17" s="116"/>
      <c r="S17" s="116"/>
      <c r="T17" s="24" t="s">
        <v>22</v>
      </c>
      <c r="U17" s="116"/>
      <c r="V17" s="25">
        <f>SUM(V10:V15)</f>
        <v>7300000</v>
      </c>
    </row>
    <row r="18" spans="15:22" ht="16.5" thickTop="1" thickBot="1" x14ac:dyDescent="0.3">
      <c r="O18" s="116"/>
      <c r="P18" s="116"/>
      <c r="Q18" s="116"/>
      <c r="R18" s="116"/>
      <c r="S18" s="116"/>
      <c r="T18" s="116"/>
      <c r="U18" s="116"/>
      <c r="V18" s="116"/>
    </row>
    <row r="19" spans="15:22" ht="16.5" thickTop="1" thickBot="1" x14ac:dyDescent="0.3">
      <c r="O19" s="26" t="s">
        <v>9</v>
      </c>
      <c r="P19" s="116"/>
      <c r="Q19" s="25">
        <f>SUM(P14:P17,P18)</f>
        <v>14600000</v>
      </c>
      <c r="R19" s="116"/>
      <c r="S19" s="116"/>
      <c r="T19" s="30" t="s">
        <v>4</v>
      </c>
      <c r="U19" s="116"/>
      <c r="V19" s="116"/>
    </row>
    <row r="20" spans="15:22" ht="16.5" thickTop="1" thickBot="1" x14ac:dyDescent="0.3">
      <c r="O20" s="116"/>
      <c r="P20" s="116"/>
      <c r="Q20" s="116"/>
      <c r="R20" s="116"/>
      <c r="S20" s="116"/>
      <c r="T20" s="120"/>
      <c r="U20" s="120"/>
      <c r="V20" s="120"/>
    </row>
    <row r="21" spans="15:22" ht="16.5" thickTop="1" thickBot="1" x14ac:dyDescent="0.3">
      <c r="O21" s="27" t="s">
        <v>18</v>
      </c>
      <c r="P21" s="116"/>
      <c r="Q21" s="25">
        <f>SUM(Q10,Q19)</f>
        <v>19600000</v>
      </c>
      <c r="R21" s="116"/>
      <c r="S21" s="116"/>
      <c r="T21" s="31" t="s">
        <v>23</v>
      </c>
      <c r="U21" s="116"/>
      <c r="V21" s="116"/>
    </row>
    <row r="22" spans="15:22" ht="16.5" thickTop="1" thickBot="1" x14ac:dyDescent="0.3">
      <c r="O22" s="118"/>
      <c r="P22" s="118"/>
      <c r="Q22" s="118"/>
      <c r="R22" s="116"/>
      <c r="S22" s="116"/>
      <c r="T22" s="116" t="s">
        <v>24</v>
      </c>
      <c r="U22" s="117">
        <v>11000000</v>
      </c>
      <c r="V22" s="116"/>
    </row>
    <row r="23" spans="15:22" ht="16.5" thickTop="1" thickBot="1" x14ac:dyDescent="0.3">
      <c r="O23" s="118"/>
      <c r="P23" s="118"/>
      <c r="Q23" s="118"/>
      <c r="R23" s="116"/>
      <c r="S23" s="116"/>
      <c r="T23" s="31" t="s">
        <v>36</v>
      </c>
      <c r="U23" s="116"/>
      <c r="V23" s="116"/>
    </row>
    <row r="24" spans="15:22" ht="16.5" thickTop="1" thickBot="1" x14ac:dyDescent="0.3">
      <c r="O24" s="118"/>
      <c r="P24" s="118"/>
      <c r="Q24" s="118"/>
      <c r="R24" s="116"/>
      <c r="S24" s="116"/>
      <c r="T24" s="116" t="s">
        <v>37</v>
      </c>
      <c r="U24" s="117">
        <v>1300000</v>
      </c>
      <c r="V24" s="116"/>
    </row>
    <row r="25" spans="15:22" ht="16.5" thickTop="1" thickBot="1" x14ac:dyDescent="0.3">
      <c r="O25" s="118"/>
      <c r="P25" s="118"/>
      <c r="Q25" s="118"/>
      <c r="R25" s="116"/>
      <c r="S25" s="116"/>
      <c r="T25" s="24" t="s">
        <v>8</v>
      </c>
      <c r="U25" s="116"/>
      <c r="V25" s="25">
        <f>SUM(U22:U25)</f>
        <v>12300000</v>
      </c>
    </row>
    <row r="26" spans="15:22" ht="16.5" thickTop="1" thickBot="1" x14ac:dyDescent="0.3">
      <c r="O26" s="118"/>
      <c r="P26" s="118"/>
      <c r="Q26" s="118"/>
      <c r="R26" s="116"/>
      <c r="S26" s="116"/>
      <c r="T26" s="116"/>
      <c r="U26" s="116"/>
      <c r="V26" s="116"/>
    </row>
    <row r="27" spans="15:22" ht="16.5" thickTop="1" thickBot="1" x14ac:dyDescent="0.3">
      <c r="O27" s="118"/>
      <c r="P27" s="118"/>
      <c r="Q27" s="118"/>
      <c r="R27" s="116"/>
      <c r="S27" s="116"/>
      <c r="T27" s="24" t="s">
        <v>27</v>
      </c>
      <c r="U27" s="116"/>
      <c r="V27" s="25">
        <f>SUM(V17:V25)</f>
        <v>19600000</v>
      </c>
    </row>
    <row r="28" spans="15:22" ht="15.75" thickTop="1" x14ac:dyDescent="0.25">
      <c r="O28" s="121"/>
      <c r="P28" s="121"/>
      <c r="Q28" s="121"/>
      <c r="R28" s="122"/>
      <c r="S28" s="122"/>
      <c r="T28" s="121"/>
      <c r="U28" s="121"/>
      <c r="V28" s="121"/>
    </row>
    <row r="29" spans="15:22" x14ac:dyDescent="0.25">
      <c r="O29" s="120" t="s">
        <v>28</v>
      </c>
      <c r="P29" s="122"/>
      <c r="Q29" s="122"/>
      <c r="R29" s="122"/>
      <c r="S29" s="122"/>
      <c r="T29" s="120" t="s">
        <v>101</v>
      </c>
      <c r="U29" s="121"/>
      <c r="V29" s="121"/>
    </row>
  </sheetData>
  <mergeCells count="3">
    <mergeCell ref="O1:V1"/>
    <mergeCell ref="O2:V2"/>
    <mergeCell ref="O3:V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TONY AYALA</cp:lastModifiedBy>
  <dcterms:created xsi:type="dcterms:W3CDTF">2015-06-05T18:19:34Z</dcterms:created>
  <dcterms:modified xsi:type="dcterms:W3CDTF">2021-03-08T17:04:30Z</dcterms:modified>
</cp:coreProperties>
</file>