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https://d.docs.live.net/21e2290bf9df685f/"/>
    </mc:Choice>
  </mc:AlternateContent>
  <xr:revisionPtr revIDLastSave="3788" documentId="8_{92B0E1A7-439D-463B-9037-8C788EA10D7D}" xr6:coauthVersionLast="46" xr6:coauthVersionMax="47" xr10:uidLastSave="{B44F089A-54DC-4F8A-93BA-B46B1D16EDD1}"/>
  <bookViews>
    <workbookView xWindow="-120" yWindow="-120" windowWidth="29040" windowHeight="15990" tabRatio="625" activeTab="7" xr2:uid="{835F8666-DB69-4EC0-950F-7E78C48060EC}"/>
  </bookViews>
  <sheets>
    <sheet name="Menu" sheetId="7" r:id="rId1"/>
    <sheet name="Razones" sheetId="1" r:id="rId2"/>
    <sheet name="BACHOCO" sheetId="2" r:id="rId3"/>
    <sheet name="HERDEZ" sheetId="3" r:id="rId4"/>
    <sheet name="BIMBO" sheetId="5" r:id="rId5"/>
    <sheet name="COCACOLA" sheetId="4" r:id="rId6"/>
    <sheet name="LALA" sheetId="6" r:id="rId7"/>
    <sheet name="Resultados" sheetId="10" r:id="rId8"/>
    <sheet name="Graficos" sheetId="12" r:id="rId9"/>
  </sheets>
  <definedNames>
    <definedName name="EMPRESAS">Menu!$J$8:$J$12</definedName>
  </definedNames>
  <calcPr calcId="191028" calcCompleted="0"/>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3" i="10" l="1"/>
  <c r="P90" i="10" s="1"/>
  <c r="Q55" i="10"/>
  <c r="P89" i="10" s="1"/>
  <c r="Q54" i="10"/>
  <c r="T88" i="10" s="1"/>
  <c r="P87" i="10"/>
  <c r="Q87" i="10"/>
  <c r="R87" i="10"/>
  <c r="S87" i="10"/>
  <c r="T87" i="10"/>
  <c r="Q88" i="10"/>
  <c r="R88" i="10"/>
  <c r="S88" i="10"/>
  <c r="Q89" i="10"/>
  <c r="R89" i="10"/>
  <c r="S89" i="10"/>
  <c r="R90" i="10"/>
  <c r="S90" i="10"/>
  <c r="T90" i="10"/>
  <c r="P91" i="10"/>
  <c r="Q91" i="10"/>
  <c r="R91" i="10"/>
  <c r="S91" i="10"/>
  <c r="T91" i="10"/>
  <c r="L6" i="12" a="1"/>
  <c r="L6" i="12" s="1"/>
  <c r="M6" i="12" s="1"/>
  <c r="N6" i="12" s="1"/>
  <c r="O6" i="12" s="1"/>
  <c r="P6" i="12" s="1"/>
  <c r="Q6" i="12" s="1"/>
  <c r="R6" i="12" s="1"/>
  <c r="S6" i="12" s="1"/>
  <c r="T6" i="12" s="1"/>
  <c r="U6" i="12" s="1"/>
  <c r="I162" i="12"/>
  <c r="J162" i="12"/>
  <c r="K162" i="12"/>
  <c r="I163" i="12"/>
  <c r="J163" i="12"/>
  <c r="K163" i="12"/>
  <c r="I164" i="12"/>
  <c r="J164" i="12"/>
  <c r="K164" i="12"/>
  <c r="I165" i="12"/>
  <c r="J165" i="12"/>
  <c r="K165" i="12"/>
  <c r="I166" i="12"/>
  <c r="J166" i="12"/>
  <c r="K166" i="12"/>
  <c r="H166" i="12"/>
  <c r="H165" i="12"/>
  <c r="H164" i="12"/>
  <c r="H163" i="12"/>
  <c r="H162" i="12"/>
  <c r="E166" i="12"/>
  <c r="D166" i="12"/>
  <c r="F166" i="12"/>
  <c r="G166" i="12"/>
  <c r="C166" i="12"/>
  <c r="D165" i="12"/>
  <c r="E165" i="12"/>
  <c r="F165" i="12"/>
  <c r="G165" i="12"/>
  <c r="D164" i="12"/>
  <c r="E164" i="12"/>
  <c r="F164" i="12"/>
  <c r="G164" i="12"/>
  <c r="D163" i="12"/>
  <c r="E163" i="12"/>
  <c r="F163" i="12"/>
  <c r="G163" i="12"/>
  <c r="C165" i="12"/>
  <c r="C164" i="12"/>
  <c r="C163" i="12"/>
  <c r="D162" i="12"/>
  <c r="E162" i="12"/>
  <c r="F162" i="12"/>
  <c r="G162" i="12"/>
  <c r="C162" i="12"/>
  <c r="D71" i="10"/>
  <c r="E71" i="10"/>
  <c r="F71" i="10"/>
  <c r="G71" i="10"/>
  <c r="H71" i="10"/>
  <c r="D72" i="10"/>
  <c r="E72" i="10"/>
  <c r="F72" i="10"/>
  <c r="G72" i="10"/>
  <c r="H72" i="10"/>
  <c r="D73" i="10"/>
  <c r="E73" i="10"/>
  <c r="F73" i="10"/>
  <c r="G73" i="10"/>
  <c r="H73" i="10"/>
  <c r="D74" i="10"/>
  <c r="E74" i="10"/>
  <c r="F74" i="10"/>
  <c r="G74" i="10"/>
  <c r="H74" i="10"/>
  <c r="D75" i="10"/>
  <c r="E75" i="10"/>
  <c r="F75" i="10"/>
  <c r="G75" i="10"/>
  <c r="H75" i="10"/>
  <c r="D76" i="10"/>
  <c r="E76" i="10"/>
  <c r="F76" i="10"/>
  <c r="G76" i="10"/>
  <c r="H76" i="10"/>
  <c r="D77" i="10"/>
  <c r="E77" i="10"/>
  <c r="F77" i="10"/>
  <c r="G77" i="10"/>
  <c r="H77" i="10"/>
  <c r="D78" i="10"/>
  <c r="E78" i="10"/>
  <c r="F78" i="10"/>
  <c r="G78" i="10"/>
  <c r="H78" i="10"/>
  <c r="D79" i="10"/>
  <c r="E79" i="10"/>
  <c r="F79" i="10"/>
  <c r="G79" i="10"/>
  <c r="H79" i="10"/>
  <c r="B36" i="12" a="1"/>
  <c r="B36" i="12" s="1"/>
  <c r="E36" i="12" s="1"/>
  <c r="O56" i="10"/>
  <c r="Q56" i="10" s="1"/>
  <c r="O55" i="10"/>
  <c r="O54" i="10"/>
  <c r="O53" i="10"/>
  <c r="Q53" i="10" s="1"/>
  <c r="O52" i="10"/>
  <c r="Q52" i="10" s="1"/>
  <c r="I56" i="10"/>
  <c r="K56" i="10" s="1"/>
  <c r="I55" i="10"/>
  <c r="I54" i="10"/>
  <c r="K54" i="10" s="1"/>
  <c r="I53" i="10"/>
  <c r="I52" i="10"/>
  <c r="C56" i="10"/>
  <c r="C55" i="10"/>
  <c r="C54" i="10"/>
  <c r="C53" i="10"/>
  <c r="E53" i="10" s="1"/>
  <c r="C52" i="10"/>
  <c r="C12" i="10"/>
  <c r="E12" i="10" s="1"/>
  <c r="O16" i="10"/>
  <c r="O15" i="10"/>
  <c r="O14" i="10"/>
  <c r="O13" i="10"/>
  <c r="O12" i="10"/>
  <c r="I16" i="10"/>
  <c r="I15" i="10"/>
  <c r="I14" i="10"/>
  <c r="K14" i="10" s="1"/>
  <c r="I13" i="10"/>
  <c r="I12" i="10"/>
  <c r="C16" i="10"/>
  <c r="C15" i="10"/>
  <c r="E15" i="10" s="1"/>
  <c r="O43" i="10"/>
  <c r="O42" i="10"/>
  <c r="O41" i="10"/>
  <c r="O40" i="10"/>
  <c r="Q40" i="10" s="1"/>
  <c r="O39" i="10"/>
  <c r="I43" i="10"/>
  <c r="I42" i="10"/>
  <c r="I41" i="10"/>
  <c r="I40" i="10"/>
  <c r="I39" i="10"/>
  <c r="C43" i="10"/>
  <c r="C42" i="10"/>
  <c r="C41" i="10"/>
  <c r="C40" i="10"/>
  <c r="C39" i="10"/>
  <c r="I29" i="10"/>
  <c r="I28" i="10"/>
  <c r="I27" i="10"/>
  <c r="K27" i="10" s="1"/>
  <c r="I26" i="10"/>
  <c r="I25" i="10"/>
  <c r="K28" i="10" s="1"/>
  <c r="C28" i="10"/>
  <c r="C29" i="10"/>
  <c r="C27" i="10"/>
  <c r="C14" i="10"/>
  <c r="E14" i="10" s="1"/>
  <c r="C13" i="10"/>
  <c r="C26" i="10"/>
  <c r="E26" i="10" s="1"/>
  <c r="C25" i="10"/>
  <c r="Q90" i="10" l="1"/>
  <c r="T89" i="10"/>
  <c r="P88" i="10"/>
  <c r="E43" i="10"/>
  <c r="K15" i="10"/>
  <c r="E52" i="10"/>
  <c r="K55" i="10"/>
  <c r="E54" i="10"/>
  <c r="E13" i="10"/>
  <c r="K29" i="10"/>
  <c r="K41" i="10"/>
  <c r="E55" i="10"/>
  <c r="E27" i="10"/>
  <c r="E39" i="10"/>
  <c r="K42" i="10"/>
  <c r="E56" i="10"/>
  <c r="K16" i="10"/>
  <c r="E29" i="10"/>
  <c r="E42" i="10"/>
  <c r="K40" i="10"/>
  <c r="K12" i="10"/>
  <c r="Q15" i="10"/>
  <c r="K52" i="10"/>
  <c r="E28" i="10"/>
  <c r="E41" i="10"/>
  <c r="Q43" i="10"/>
  <c r="Q16" i="10"/>
  <c r="K53" i="10"/>
  <c r="Q42" i="10"/>
  <c r="E16" i="10"/>
  <c r="E25" i="10"/>
  <c r="K43" i="10"/>
  <c r="E40" i="10"/>
  <c r="Q39" i="10"/>
  <c r="K25" i="10"/>
  <c r="Q12" i="10"/>
  <c r="Q41" i="10"/>
  <c r="K26" i="10"/>
  <c r="Q13" i="10"/>
  <c r="Q14" i="10"/>
  <c r="K39" i="10"/>
  <c r="F36" i="12"/>
  <c r="G36" i="12"/>
  <c r="D36" i="12"/>
  <c r="C36"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<sst xmlns="http://schemas.openxmlformats.org/spreadsheetml/2006/main" count="383" uniqueCount="165">
  <si>
    <t>RAZON FINANCIERA</t>
  </si>
  <si>
    <t>FORMULA</t>
  </si>
  <si>
    <t>¿QUÉ MIDE?</t>
  </si>
  <si>
    <t>Liquidez</t>
  </si>
  <si>
    <t>Razón Rápida</t>
  </si>
  <si>
    <t xml:space="preserve">Razon rapida=  (Activo Circulante)/(Pasivo Circulante)  </t>
  </si>
  <si>
    <t>Endeudamiento</t>
  </si>
  <si>
    <t>Prueba del Acido</t>
  </si>
  <si>
    <t>Prueba del Acido =((Activo Circulante-Inventarios))/(Pasivo Circulante)</t>
  </si>
  <si>
    <t>Rentabilidad</t>
  </si>
  <si>
    <t>Capital del trabajo</t>
  </si>
  <si>
    <t>Capital del trabajo = (Activo circulante) - (Pasivo circulante)</t>
  </si>
  <si>
    <t>Actividad, Rotacion</t>
  </si>
  <si>
    <t>Razon de endeudamiento</t>
  </si>
  <si>
    <t>Pasivo total / Activo total</t>
  </si>
  <si>
    <t>Apalancamiento</t>
  </si>
  <si>
    <t>Pasivo total / Capital Contable</t>
  </si>
  <si>
    <t>Mide el porcentaje del activo que esta financiado con recursos ajenos</t>
  </si>
  <si>
    <t>Rendimiento Sobre los Activos</t>
  </si>
  <si>
    <t>RSA=(Utilidad Neta)/(Activo Total)</t>
  </si>
  <si>
    <t>Rendimiento sobre el capital</t>
  </si>
  <si>
    <t>RSC = (Utilidad neta) / (Capital contable)</t>
  </si>
  <si>
    <t>Evalúa la capacidad de generar recursos de una empresa</t>
  </si>
  <si>
    <t>Rotacion del Inventario</t>
  </si>
  <si>
    <t>Rotacion del Inventario=Ventas/Inventarios</t>
  </si>
  <si>
    <t>Rotación del Activo Total</t>
  </si>
  <si>
    <t>AT=Ventas/(Activo Total)</t>
  </si>
  <si>
    <t>Periodo Promedio de Cobranzas</t>
  </si>
  <si>
    <t>PPC=(Cuentas por Cobrar)/(((Ventas))/(360 días))</t>
  </si>
  <si>
    <t>Razon Rapida</t>
  </si>
  <si>
    <t>RSA</t>
  </si>
  <si>
    <t>RSC</t>
  </si>
  <si>
    <t>MU</t>
  </si>
  <si>
    <t xml:space="preserve">Cuentas a considerar </t>
  </si>
  <si>
    <t>Activo circulante</t>
  </si>
  <si>
    <t>Inventarios</t>
  </si>
  <si>
    <t>Activo total</t>
  </si>
  <si>
    <t>Ventas</t>
  </si>
  <si>
    <t>Cuentas por cobrar</t>
  </si>
  <si>
    <t>Pasivo Circulante</t>
  </si>
  <si>
    <t>utilidad neta</t>
  </si>
  <si>
    <t>Pasivo total</t>
  </si>
  <si>
    <t>Capital contable</t>
  </si>
  <si>
    <t>LIQUIDEZ</t>
  </si>
  <si>
    <t>Prueba del Ácido</t>
  </si>
  <si>
    <t>Capital de Trabajo</t>
  </si>
  <si>
    <t>Razon rapida=  (Activo Circulante)/(Pasivo Circulante)</t>
  </si>
  <si>
    <t>Capital deTrabajo =  Activo Circulante - Pasivo Circulante</t>
  </si>
  <si>
    <t>Empresa</t>
  </si>
  <si>
    <t>Valor Obtenido</t>
  </si>
  <si>
    <t>Interpretacion</t>
  </si>
  <si>
    <t>Evaluacion</t>
  </si>
  <si>
    <t>EMPRESA</t>
  </si>
  <si>
    <t>BACHOCO</t>
  </si>
  <si>
    <t>La empresa tiene un ratio  la deuda a corto plazo circulante de 4.05 veces,  que son utiles para cubrir</t>
  </si>
  <si>
    <t>La empresa durante a finales del 2020 pudo cubrir 3.33  veces sus obligaciones corrientes</t>
  </si>
  <si>
    <t>La empresa cuenta con la liquidez necesaria para hacer frente con las obligaciones a corto plazo</t>
  </si>
  <si>
    <t>HERDEZ</t>
  </si>
  <si>
    <t>La empresa a finales del año pasado pudo cubrir 1.72 veces sus obligaciones corrientes</t>
  </si>
  <si>
    <t>BIMBO</t>
  </si>
  <si>
    <t>La empresa tiene .83 veces  de la deuda a corto plazo en activos circulante para cubrirlo</t>
  </si>
  <si>
    <t>La empresa a finales del año pasado pudo cubrir 0.64 veces sus obligaciones corrientes</t>
  </si>
  <si>
    <t>La empresa no cuenta con la liquidez necesaria para hacer frente con las obligaciones a corto plazo</t>
  </si>
  <si>
    <t>COCA
COLA</t>
  </si>
  <si>
    <t>La empresa tiene un ratio corriente de .17 veces que se pueden usar para cubrir deuda a corto plazo</t>
  </si>
  <si>
    <t>COCA COLA</t>
  </si>
  <si>
    <t>La empresa a finales del año pasado pudo cubrir 1.46 veces sus obligaciones corrientes</t>
  </si>
  <si>
    <t>LALA</t>
  </si>
  <si>
    <t>La empresa tiene .98 el ratio corriente lo que significa que por cada 100 pesos de deuda a corto plazo tiene 98 pesos en activos circulantes para cubrirla</t>
  </si>
  <si>
    <t>La empresa a finales del año pasado pudo cubrir .71veces sus obligaciones corrientes</t>
  </si>
  <si>
    <t>GRAFICO</t>
  </si>
  <si>
    <t>ENDEUDAMIENTO</t>
  </si>
  <si>
    <t>Razon de Endeudamiento</t>
  </si>
  <si>
    <t>Razon de endeudamiento = (Pasivo total)/(Activo total)</t>
  </si>
  <si>
    <t>Apalancamiento = (Pasivo total)/(Capital contable)</t>
  </si>
  <si>
    <t xml:space="preserve">La empresa tuvo un apalancamiento de .32 puntos, esto quiere decir que la empresa no tiene un muy buen nivel de aplacamiento en sus pasivos para incrementar la rentabilidad del patrimonio </t>
  </si>
  <si>
    <t>48% de los recursos utilizados para inversión no pertenecen a la empresa, es decir, son recursos ajenos</t>
  </si>
  <si>
    <t xml:space="preserve">La empresa esta teniendo un adecuado nivel de gastos financieros como de su estructura de capital </t>
  </si>
  <si>
    <t>71% de los recursos utilizados para inversión no pertenecen a la empresa, es decir, son recursos ajenos</t>
  </si>
  <si>
    <t>La empresa tiene un apalancamiento de 2.49 puntos, lo cual nos dice que tiene una muy buena estructura de capital</t>
  </si>
  <si>
    <t>53% de los recursos utilizados para inversión no pertenecen a la empresa, es decir, son recursos ajenos</t>
  </si>
  <si>
    <t>La empresa tiene un apalancamiento mayor a 1, esto quiere decir que la empresa tiene un correcto apalancamiento en sus pasivos</t>
  </si>
  <si>
    <t>76% de los recursos utilizados para inversión no pertenecen a la empresa, es decir, son recursos ajenos</t>
  </si>
  <si>
    <t>La empresa tiene un apalancamiento de 3.24 puntos, lo cual nos dice que tiene una muy buena estructura de capital</t>
  </si>
  <si>
    <t xml:space="preserve">ACTIVIDAD </t>
  </si>
  <si>
    <t>Rotacion de Inventario</t>
  </si>
  <si>
    <t>Rotación de Activos</t>
  </si>
  <si>
    <t>Periodo Promedio de Cobranza</t>
  </si>
  <si>
    <t>la inversion en inventario se ha transformado
12.12 en efectivo o cuentas por cobrar</t>
  </si>
  <si>
    <t>los activos rotaron 1 veces en el año, lo que es igual a cada 302 dias</t>
  </si>
  <si>
    <t>el periodo de cobranza es bajo, lo que nos indica que las cuentas por cobrar se convierten en efectivo de manera
mas rapida</t>
  </si>
  <si>
    <t>el inventario de la empresa ha rotado 7.13 veces
concirtiendose en efectivo</t>
  </si>
  <si>
    <t>los activos no pudieron rotar ni una sola vez en todo
2020</t>
  </si>
  <si>
    <t>el ratio nos indica un periodo de cobranza muy grande lo que nos da como resultado poca liquidez</t>
  </si>
  <si>
    <t>los activos rotaron una vez en 2020, lo que es igual a una rotacion
en 333 dias</t>
  </si>
  <si>
    <t>el inventario ha rotado un total de 18.88 
convirtiendo el producto en efectivo o cuentas 
por cobrar</t>
  </si>
  <si>
    <t>en el 2020 los activos no lograron rotar ni una sola vez 
en todo el año</t>
  </si>
  <si>
    <t>la conversion de cuentas por cobrar a efectivo sucede rapido gracias al corto perido de cobranza</t>
  </si>
  <si>
    <t>el ratio de rotacion es de 13.42,
quiere decir que su inventario roto es cantidad de veces en todo 2020</t>
  </si>
  <si>
    <t>los activos de la empresa pudieron rotar una vez en 2020, lo que es un periodo de 321 dias</t>
  </si>
  <si>
    <t xml:space="preserve">El ratio de cobranza es muy grande, lo que le impide a la empresa convertir en efectivo las cuentas por cobrar </t>
  </si>
  <si>
    <t>RENTABILIDAD</t>
  </si>
  <si>
    <t>Rendimiento Sobre Capital</t>
  </si>
  <si>
    <t>Margen de Utilidad</t>
  </si>
  <si>
    <t>RSC = (utilidad neta)/(Capital contable)</t>
  </si>
  <si>
    <t>Margen de Utilidad=(utilidad neta)/Ventas</t>
  </si>
  <si>
    <t>la empresa tuvo un rendimiento del 6% lo cual a generado un buen rendimiento de los activos  totales</t>
  </si>
  <si>
    <t>la empresa tiene un ROE de 8% lo cual es un porcentaje estandar en la remuneracion a sus accionistas</t>
  </si>
  <si>
    <t xml:space="preserve">La empresa tiene una utilidad del 5% lo que quiere decir que por cada 100 pesos  tiene una utilidad final de 5 pesos </t>
  </si>
  <si>
    <t>la empresa tuvo un rendimiento del 7%
 lo cual a generado un buen rendimiento 
de los activos  totales</t>
  </si>
  <si>
    <t>La empresa tiene un muy buen porcentaje de remuneracion a accionistas que es del 14%</t>
  </si>
  <si>
    <t xml:space="preserve">la empresa tuvo un rendimiento del 3% lo cual no ha generado un buen rendimiento de los activos  totales, lo que nos indica que la empresa no tiene una situacion muy prospera
</t>
  </si>
  <si>
    <t xml:space="preserve">La empresa tiene una utilidad del 3% lo que quiere decir que por cada 100 pesos  tiene una utilidad final de 3 pesos </t>
  </si>
  <si>
    <t>la empresa tuvo un rendimiento del 4% lo cual no ha generado un buen rendimiento de los activos  totales, lo que nos indica que la 
empresa no tiene una situacion muy prospera</t>
  </si>
  <si>
    <t xml:space="preserve">La empresa tiene una utilidad del 6% lo que quiere decir que por cada 100 pesos  tiene una utilidad final de 6 pesos </t>
  </si>
  <si>
    <t xml:space="preserve">La empresa tiene una utilidad del 1% lo que quiere decir que por cada 100 pesos  tiene una utilidad final de 1 pesos </t>
  </si>
  <si>
    <t>La empresa tiene 2.42 el ratio corriente lo que significa que por cada 100 pesos de deuda a corto plazo tiene 242 pesos en activos circulantes para cubrirla</t>
  </si>
  <si>
    <t>el ratio de rotacion es muy grande, su inventario ha rotado un total de 30.39 a finales de 2020, convirtiendose en efectivo o cuentas por cobrar</t>
  </si>
  <si>
    <t>El ratio de cobranza es corto, esto da una buena liquidez para lla empresa ya que cobra sus cuentas por cobrar rapido</t>
  </si>
  <si>
    <t xml:space="preserve">Mide el porcentaje de activos que se encuentran financiados por los acredores, </t>
  </si>
  <si>
    <t>RAZONES FINANCIERAS</t>
  </si>
  <si>
    <t>CRITERIO DE EVALUACIÓN</t>
  </si>
  <si>
    <t>Razon Financiera</t>
  </si>
  <si>
    <t>ACTIVO CIRCULANTE</t>
  </si>
  <si>
    <t>COCA-COLA</t>
  </si>
  <si>
    <t>PASIVO CIRCULANTE</t>
  </si>
  <si>
    <t>CAPITAL CONTABLE</t>
  </si>
  <si>
    <t>25% de los recursos utilizados para inversión no pertenecen a la empresa, es decir, son recursos ajenos</t>
  </si>
  <si>
    <t>INVENTARIO</t>
  </si>
  <si>
    <t>ACTIVO TOTAL</t>
  </si>
  <si>
    <t>VENTAS</t>
  </si>
  <si>
    <t>CUENTAS POR COBRAR</t>
  </si>
  <si>
    <t>UTILIDAD NETA</t>
  </si>
  <si>
    <t>PASIVO TOTAL</t>
  </si>
  <si>
    <t>EMPRESAS</t>
  </si>
  <si>
    <t>COCACOLA</t>
  </si>
  <si>
    <t>RAZÓN RÁPIDA</t>
  </si>
  <si>
    <t>PRUEBA DEL ÁCIDO</t>
  </si>
  <si>
    <t>CAPITAL DE TRABAJO</t>
  </si>
  <si>
    <t xml:space="preserve"> </t>
  </si>
  <si>
    <t>ACTIVIDAD</t>
  </si>
  <si>
    <t>RAZÓN DE ENDEUDAMIENTO</t>
  </si>
  <si>
    <t>APALANCAMIENTO</t>
  </si>
  <si>
    <t>ROTACIÓN DE INVENTARIO</t>
  </si>
  <si>
    <t>TOTACIÓN DE ACTIVO</t>
  </si>
  <si>
    <t>PERÍODO PROMEDIO DE COBRANZA</t>
  </si>
  <si>
    <t>Mide la capacidad que tiene la empresa para pagar sus deudas en el corto plazo</t>
  </si>
  <si>
    <t>Mide la capacidad que tiene la empresa para hacer frente a sus obligaciones en el corto plazo</t>
  </si>
  <si>
    <t>Mide los recursos con que dispone una empresa para operar sin sobresaltos y de forma eficiente</t>
  </si>
  <si>
    <t>Nos indica las unidades monetarias de utilidad que genera cada unidad monetaria invertida en activo, o el porcentaje de la inversión en activos que se convierte en utilidad</t>
  </si>
  <si>
    <t>Permite conocer el número de veces en que el inventario es realizado en un periodo determinado. Lo que determina la rotación de inventarios.</t>
  </si>
  <si>
    <t>Mide la actividad de los activos y la capacidad de la empresa para generar ventas a través del uso de los activos.</t>
  </si>
  <si>
    <t>Mide el tiempo que tarda la empresa en recuperar sus cuentas por cobrar</t>
  </si>
  <si>
    <t>EMPRESA BACHOCO</t>
  </si>
  <si>
    <t>EMPRESA BIMBO</t>
  </si>
  <si>
    <t>EMPRESA HERDEZ</t>
  </si>
  <si>
    <t>EMPRESA COCA-COLA</t>
  </si>
  <si>
    <t>EMPRESA LALA</t>
  </si>
  <si>
    <t>RANKING</t>
  </si>
  <si>
    <t>PROMEDIO GENERAL</t>
  </si>
  <si>
    <t>CUENTAS</t>
  </si>
  <si>
    <t>La empresa tiene un ROE de 12% lo que implica una alta remuneracion a sus accionistas obtenido de las utilidades despues de impuestos</t>
  </si>
  <si>
    <t>La empresa tiene un ROE de 8% lo cual es un porcentaje estandar en la remuneracion a sus accionistas</t>
  </si>
  <si>
    <t>La empresa tiene un porcentaje bajisimo en remuneracion a accionistas, lo que implica que menos personas quieran ser participes de la empresa como accionistas</t>
  </si>
  <si>
    <t xml:space="preserve">La empresa tiene una utilidad del 10% lo que quiere decir que por cada 100 pesos  tiene una utilidad final de 10 pesos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</si>
</sst>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x14ac:knownFonts="1">
    <font>
      <sz val="11"/>
      <color theme="1"/>
      <name val="Arial Nova Cond"/>
      <family val="2"/>
      <scheme val="minor"/>
    </font>
    <font>
      <sz val="11"/>
      <color theme="1"/>
      <name val="Arial Nova Cond"/>
      <family val="2"/>
      <scheme val="minor"/>
    </font>
    <font>
      <sz val="11"/>
      <color theme="0"/>
      <name val="Arial Nova Cond"/>
      <family val="2"/>
      <scheme val="minor"/>
    </font>
    <font>
      <b/>
      <sz val="12"/>
      <color theme="1"/>
      <name val="Arial Nova Cond"/>
      <family val="2"/>
      <scheme val="minor"/>
    </font>
    <font>
      <b/>
      <sz val="11"/>
      <color theme="0"/>
      <name val="Arial Nova Cond"/>
      <family val="2"/>
      <scheme val="minor"/>
    </font>
    <font>
      <b/>
      <sz val="11"/>
      <color theme="5" tint="0.79998168889431442"/>
      <name val="Arial Nova Cond"/>
      <family val="2"/>
      <scheme val="minor"/>
    </font>
    <font>
      <sz val="12"/>
      <color theme="1"/>
      <name val="Arial Nova Cond"/>
      <family val="2"/>
      <scheme val="minor"/>
    </font>
    <font>
      <b/>
      <sz val="11"/>
      <color theme="1"/>
      <name val="Arial Nova Cond"/>
      <family val="2"/>
      <scheme val="minor"/>
    </font>
    <font>
      <u/>
      <sz val="11"/>
      <color theme="10"/>
      <name val="Arial Nova Cond"/>
      <family val="2"/>
      <scheme val="minor"/>
    </font>
    <font>
      <sz val="10"/>
      <color theme="1"/>
      <name val="Arial Nova Cond"/>
      <family val="2"/>
      <scheme val="minor"/>
    </font>
    <font>
      <b/>
      <sz val="26"/>
      <color theme="1"/>
      <name val="Arial Nova Cond"/>
      <family val="2"/>
      <scheme val="minor"/>
    </font>
    <font>
      <b/>
      <sz val="24"/>
      <color theme="1"/>
      <name val="Arial Nova Cond"/>
      <family val="2"/>
      <scheme val="minor"/>
    </font>
    <font>
      <b/>
      <sz val="28"/>
      <color theme="1"/>
      <name val="Arial Nova Cond"/>
      <family val="2"/>
      <scheme val="minor"/>
    </font>
    <font>
      <sz val="9"/>
      <color theme="1"/>
      <name val="Arial Nova Cond"/>
      <family val="2"/>
      <scheme val="minor"/>
    </font>
    <font>
      <b/>
      <sz val="12"/>
      <color theme="0"/>
      <name val="Arial Nova Cond"/>
      <family val="2"/>
      <scheme val="minor"/>
    </font>
  </fonts>
  <fills count="22">
    <fill>
      <patternFill patternType="none"/>
    </fill>
    <fill>
      <patternFill patternType="gray125"/>
    </fill>
    <fill>
      <patternFill patternType="solid">
        <fgColor auto="1"/>
        <bgColor theme="2"/>
      </patternFill>
    </fill>
    <fill>
      <patternFill patternType="solid">
        <fgColor theme="7"/>
        <bgColor theme="2"/>
      </patternFill>
    </fill>
    <fill>
      <patternFill patternType="lightUp">
        <fgColor theme="2"/>
        <bgColor theme="3" tint="0.59996337778862885"/>
      </patternFill>
    </fill>
    <fill>
      <patternFill patternType="lightUp">
        <fgColor theme="2"/>
        <bgColor theme="4" tint="0.79998168889431442"/>
      </patternFill>
    </fill>
    <fill>
      <patternFill patternType="gray0625">
        <fgColor theme="5" tint="0.79998168889431442"/>
        <bgColor theme="4" tint="0.59996337778862885"/>
      </patternFill>
    </fill>
    <fill>
      <patternFill patternType="gray0625">
        <fgColor theme="9"/>
        <bgColor theme="6" tint="0.39991454817346722"/>
      </patternFill>
    </fill>
    <fill>
      <patternFill patternType="solid">
        <fgColor theme="8" tint="-0.24994659260841701"/>
        <bgColor theme="0"/>
      </patternFill>
    </fill>
    <fill>
      <patternFill patternType="solid">
        <fgColor theme="5" tint="-0.24994659260841701"/>
        <bgColor theme="0"/>
      </patternFill>
    </fill>
    <fill>
      <patternFill patternType="lightUp">
        <fgColor theme="2"/>
        <bgColor theme="0"/>
      </patternFill>
    </fill>
    <fill>
      <patternFill patternType="solid">
        <fgColor theme="9" tint="0.39994506668294322"/>
        <bgColor theme="0"/>
      </patternFill>
    </fill>
    <fill>
      <patternFill patternType="solid">
        <fgColor theme="9" tint="-0.24994659260841701"/>
        <bgColor theme="0"/>
      </patternFill>
    </fill>
    <fill>
      <patternFill patternType="solid">
        <fgColor theme="9" tint="-0.499984740745262"/>
        <bgColor theme="0"/>
      </patternFill>
    </fill>
    <fill>
      <patternFill patternType="solid">
        <fgColor theme="7" tint="-0.24994659260841701"/>
        <bgColor theme="0"/>
      </patternFill>
    </fill>
    <fill>
      <patternFill patternType="solid">
        <fgColor theme="0"/>
        <bgColor theme="0"/>
      </patternFill>
    </fill>
    <fill>
      <patternFill patternType="solid">
        <fgColor rgb="FFF6B0A8"/>
        <bgColor theme="2"/>
      </patternFill>
    </fill>
    <fill>
      <patternFill patternType="solid">
        <fgColor rgb="FFF6B0A8"/>
        <bgColor theme="0"/>
      </patternFill>
    </fill>
    <fill>
      <patternFill patternType="solid">
        <fgColor rgb="FFF6B0A8"/>
        <bgColor indexed="64"/>
      </patternFill>
    </fill>
    <fill>
      <patternFill patternType="solid">
        <fgColor theme="0"/>
        <bgColor theme="2"/>
      </patternFill>
    </fill>
    <fill>
      <patternFill patternType="lightUp">
        <fgColor theme="2"/>
        <bgColor rgb="FFF6B0A8"/>
      </patternFill>
    </fill>
    <fill>
      <patternFill patternType="solid">
        <fgColor rgb="FFC4536B"/>
        <bgColor theme="0"/>
      </patternFill>
    </fill>
  </fills>
  <borders count="12">
    <border>
      <left/>
      <right/>
      <top/>
      <bottom/>
      <diagonal/>
    </border>
    <border>
      <left style="thick">
        <color theme="3" tint="0.39994506668294322"/>
      </left>
      <right style="thick">
        <color theme="3" tint="0.39994506668294322"/>
      </right>
      <top/>
      <bottom/>
      <diagonal/>
    </border>
    <border>
      <left style="thick">
        <color theme="2" tint="-0.499984740745262"/>
      </left>
      <right style="thick">
        <color theme="2" tint="-0.499984740745262"/>
      </right>
      <top style="thick">
        <color theme="2" tint="-0.499984740745262"/>
      </top>
      <bottom style="thick">
        <color theme="2" tint="-0.499984740745262"/>
      </bottom>
      <diagonal/>
    </border>
    <border>
      <left style="thick">
        <color theme="3" tint="0.39991454817346722"/>
      </left>
      <right style="thick">
        <color theme="3" tint="0.39991454817346722"/>
      </right>
      <top style="thick">
        <color theme="3" tint="0.39991454817346722"/>
      </top>
      <bottom style="thick">
        <color theme="3" tint="0.39991454817346722"/>
      </bottom>
      <diagonal/>
    </border>
    <border>
      <left style="thick">
        <color theme="3" tint="0.39982299264503923"/>
      </left>
      <right style="thick">
        <color theme="3" tint="0.39982299264503923"/>
      </right>
      <top/>
      <bottom style="thick">
        <color theme="3" tint="0.39985351115451523"/>
      </bottom>
      <diagonal/>
    </border>
    <border>
      <left style="thick">
        <color theme="3" tint="0.39985351115451523"/>
      </left>
      <right style="thick">
        <color theme="3" tint="0.39985351115451523"/>
      </right>
      <top style="thick">
        <color theme="3" tint="0.39988402966399123"/>
      </top>
      <bottom/>
      <diagonal/>
    </border>
    <border>
      <left style="thick">
        <color theme="2" tint="-0.499984740745262"/>
      </left>
      <right/>
      <top style="thick">
        <color theme="2" tint="-0.499984740745262"/>
      </top>
      <bottom style="thick">
        <color theme="2" tint="-0.499984740745262"/>
      </bottom>
      <diagonal/>
    </border>
    <border>
      <left/>
      <right/>
      <top style="thick">
        <color theme="2" tint="-0.499984740745262"/>
      </top>
      <bottom style="thick">
        <color theme="2" tint="-0.499984740745262"/>
      </bottom>
      <diagonal/>
    </border>
    <border>
      <left/>
      <right style="thick">
        <color theme="2" tint="-0.499984740745262"/>
      </right>
      <top style="thick">
        <color theme="2" tint="-0.499984740745262"/>
      </top>
      <bottom style="thick">
        <color theme="2" tint="-0.499984740745262"/>
      </bottom>
      <diagonal/>
    </border>
    <border>
      <left style="thick">
        <color theme="3" tint="0.39982299264503923"/>
      </left>
      <right style="thick">
        <color theme="3" tint="0.39982299264503923"/>
      </right>
      <top/>
      <bottom style="thick">
        <color theme="2" tint="-0.499984740745262"/>
      </bottom>
      <diagonal/>
    </border>
    <border>
      <left style="thick">
        <color theme="3" tint="0.39982299264503923"/>
      </left>
      <right style="thick">
        <color theme="3" tint="0.39982299264503923"/>
      </right>
      <top style="thick">
        <color theme="2" tint="-0.499984740745262"/>
      </top>
      <bottom/>
      <diagonal/>
    </border>
    <border>
      <left style="thick">
        <color theme="3" tint="0.39982299264503923"/>
      </left>
      <right style="thick">
        <color theme="3" tint="0.39982299264503923"/>
      </right>
      <top/>
      <bottom/>
      <diagonal/>
    </border>
  </borders>
  <cellStyleXfs count="19">
    <xf numFmtId="0" fontId="0" fillId="0" borderId="0"/>
    <xf numFmtId="3" fontId="1" fillId="2" borderId="1"/>
    <xf numFmtId="3" fontId="1" fillId="3" borderId="1"/>
    <xf numFmtId="3" fontId="1" fillId="4" borderId="1"/>
    <xf numFmtId="3" fontId="1" fillId="5" borderId="1"/>
    <xf numFmtId="3" fontId="4" fillId="6" borderId="1"/>
    <xf numFmtId="3" fontId="2" fillId="7" borderId="1"/>
    <xf numFmtId="3" fontId="2" fillId="8" borderId="1"/>
    <xf numFmtId="3" fontId="5" fillId="9" borderId="1"/>
    <xf numFmtId="3" fontId="3" fillId="10" borderId="2">
      <alignment horizontal="center" wrapText="1"/>
    </xf>
    <xf numFmtId="3" fontId="1" fillId="11" borderId="1"/>
    <xf numFmtId="3" fontId="2" fillId="12" borderId="1"/>
    <xf numFmtId="3" fontId="2" fillId="13" borderId="1"/>
    <xf numFmtId="3" fontId="2" fillId="14" borderId="1"/>
    <xf numFmtId="3" fontId="6" fillId="15" borderId="3">
      <alignment horizontal="center" wrapText="1"/>
    </xf>
    <xf numFmtId="3" fontId="6" fillId="15" borderId="5">
      <alignment horizontal="center" wrapText="1"/>
    </xf>
    <xf numFmtId="3" fontId="6" fillId="15" borderId="4">
      <alignment horizontal="center" wrapText="1"/>
    </xf>
    <xf numFmtId="0" fontId="8" fillId="0" borderId="0" applyNumberFormat="0" applyFill="0" applyBorder="0" applyAlignment="0" applyProtection="0"/>
    <xf numFmtId="0" fontId="9" fillId="0" borderId="0"/>
  </cellStyleXfs>
  <cellXfs count="84">
    <xf numFmtId="0" fontId="0" fillId="0" borderId="0" xfId="0"/>
    <xf numFmtId="0" fontId="0" fillId="0" borderId="0" xfId="0" applyAlignment="1">
      <alignment vertical="center" wrapText="1"/>
    </xf>
    <xf numFmtId="0" fontId="7" fillId="0" borderId="0" xfId="0" applyFont="1" applyAlignment="1">
      <alignment horizontal="center" vertical="center"/>
    </xf>
    <xf numFmtId="0" fontId="7" fillId="0" borderId="0" xfId="0" applyFont="1" applyAlignment="1">
      <alignment horizontal="center" vertical="center" wrapText="1"/>
    </xf>
    <xf numFmtId="0" fontId="8" fillId="0" borderId="0" xfId="17"/>
    <xf numFmtId="3" fontId="3" fillId="10" borderId="2" xfId="9">
      <alignment horizontal="center" wrapText="1"/>
    </xf>
    <xf numFmtId="0" fontId="0" fillId="0" borderId="0" xfId="0" applyFill="1"/>
    <xf numFmtId="0" fontId="0" fillId="0" borderId="0" xfId="0" applyAlignment="1">
      <alignment vertical="center"/>
    </xf>
    <xf numFmtId="3" fontId="3" fillId="10" borderId="2" xfId="9" applyAlignment="1">
      <alignment horizontal="center" vertical="center" wrapText="1"/>
    </xf>
    <xf numFmtId="4" fontId="4" fillId="16" borderId="1" xfId="1" applyNumberFormat="1" applyFont="1" applyFill="1" applyAlignment="1">
      <alignment horizontal="center" vertical="center"/>
    </xf>
    <xf numFmtId="4" fontId="4" fillId="17" borderId="4" xfId="16" applyNumberFormat="1" applyFont="1" applyFill="1" applyAlignment="1">
      <alignment horizontal="center" vertical="center" wrapText="1"/>
    </xf>
    <xf numFmtId="3" fontId="4" fillId="16" borderId="1" xfId="1" applyFont="1" applyFill="1" applyAlignment="1">
      <alignment horizontal="center" vertical="center"/>
    </xf>
    <xf numFmtId="3" fontId="4" fillId="17" borderId="4" xfId="16" applyFont="1" applyFill="1" applyAlignment="1">
      <alignment horizontal="center" vertical="center" wrapText="1"/>
    </xf>
    <xf numFmtId="4" fontId="1" fillId="18" borderId="1" xfId="1" applyNumberFormat="1" applyFill="1" applyAlignment="1">
      <alignment horizontal="center" vertical="center"/>
    </xf>
    <xf numFmtId="4" fontId="0" fillId="18" borderId="4" xfId="16" applyNumberFormat="1" applyFont="1" applyFill="1" applyAlignment="1">
      <alignment horizontal="center" vertical="center" wrapText="1"/>
    </xf>
    <xf numFmtId="4" fontId="1" fillId="16" borderId="1" xfId="1" applyNumberFormat="1" applyFill="1" applyAlignment="1">
      <alignment horizontal="center" vertical="center"/>
    </xf>
    <xf numFmtId="4" fontId="0" fillId="17" borderId="4" xfId="16" applyNumberFormat="1" applyFont="1" applyFill="1" applyAlignment="1">
      <alignment horizontal="center" vertical="center" wrapText="1"/>
    </xf>
    <xf numFmtId="4" fontId="6" fillId="17" borderId="4" xfId="16" applyNumberFormat="1" applyFill="1" applyAlignment="1">
      <alignment horizontal="center" vertical="center" wrapText="1"/>
    </xf>
    <xf numFmtId="3" fontId="13" fillId="19" borderId="1" xfId="1" applyFont="1" applyFill="1" applyAlignment="1">
      <alignment horizontal="left" vertical="top" wrapText="1"/>
    </xf>
    <xf numFmtId="3" fontId="13" fillId="19" borderId="1" xfId="1" applyFont="1" applyFill="1" applyAlignment="1">
      <alignment horizontal="left" vertical="center" wrapText="1"/>
    </xf>
    <xf numFmtId="3" fontId="13" fillId="15" borderId="4" xfId="16" applyFont="1" applyFill="1" applyAlignment="1">
      <alignment horizontal="left" vertical="center" wrapText="1"/>
    </xf>
    <xf numFmtId="3" fontId="9" fillId="15" borderId="4" xfId="16" applyFont="1" applyFill="1" applyAlignment="1">
      <alignment horizontal="left" vertical="center" wrapText="1"/>
    </xf>
    <xf numFmtId="3" fontId="13" fillId="15" borderId="4" xfId="16" applyFont="1" applyFill="1" applyAlignment="1">
      <alignment horizontal="left" wrapText="1"/>
    </xf>
    <xf numFmtId="164" fontId="6" fillId="17" borderId="4" xfId="16" applyNumberFormat="1" applyFill="1" applyAlignment="1">
      <alignment horizontal="center" vertical="center" wrapText="1"/>
    </xf>
    <xf numFmtId="164" fontId="1" fillId="16" borderId="1" xfId="1" applyNumberFormat="1" applyFill="1" applyAlignment="1">
      <alignment horizontal="center" vertical="center"/>
    </xf>
    <xf numFmtId="4" fontId="7" fillId="19" borderId="1" xfId="1" applyNumberFormat="1" applyFont="1" applyFill="1" applyAlignment="1">
      <alignment horizontal="center" vertical="center"/>
    </xf>
    <xf numFmtId="4" fontId="3" fillId="15" borderId="10" xfId="16" applyNumberFormat="1" applyFont="1" applyFill="1" applyBorder="1" applyAlignment="1">
      <alignment horizontal="center" vertical="center" wrapText="1"/>
    </xf>
    <xf numFmtId="4" fontId="3" fillId="15" borderId="11" xfId="16" applyNumberFormat="1" applyFont="1" applyFill="1" applyBorder="1" applyAlignment="1">
      <alignment horizontal="center" vertical="center" wrapText="1"/>
    </xf>
    <xf numFmtId="4" fontId="3" fillId="15" borderId="9" xfId="16" applyNumberFormat="1" applyFont="1" applyFill="1" applyBorder="1" applyAlignment="1">
      <alignment horizontal="center" vertical="center" wrapText="1"/>
    </xf>
    <xf numFmtId="4" fontId="3" fillId="15" borderId="4" xfId="16" applyNumberFormat="1" applyFont="1" applyFill="1" applyBorder="1" applyAlignment="1">
      <alignment horizontal="center" vertical="center" wrapText="1"/>
    </xf>
    <xf numFmtId="3" fontId="6" fillId="15" borderId="4" xfId="16">
      <alignment horizontal="center" wrapText="1"/>
    </xf>
    <xf numFmtId="4" fontId="3" fillId="15" borderId="4" xfId="16" applyNumberFormat="1" applyFont="1" applyAlignment="1">
      <alignment horizontal="center" vertical="center" wrapText="1"/>
    </xf>
    <xf numFmtId="0" fontId="9" fillId="0" borderId="0" xfId="18"/>
    <xf numFmtId="4" fontId="6" fillId="15" borderId="4" xfId="16" applyNumberFormat="1">
      <alignment horizontal="center" wrapText="1"/>
    </xf>
    <xf numFmtId="0" fontId="0" fillId="0" borderId="0" xfId="0" applyBorder="1"/>
    <xf numFmtId="4" fontId="0" fillId="18" borderId="1" xfId="1" applyNumberFormat="1" applyFont="1" applyFill="1" applyAlignment="1">
      <alignment horizontal="center" vertical="center"/>
    </xf>
    <xf numFmtId="4" fontId="0" fillId="0" borderId="0" xfId="0" applyNumberFormat="1"/>
    <xf numFmtId="3" fontId="3" fillId="10" borderId="2" xfId="9">
      <alignment horizontal="center" wrapText="1"/>
    </xf>
    <xf numFmtId="3" fontId="6" fillId="15" borderId="5" xfId="15">
      <alignment horizontal="center" wrapText="1"/>
    </xf>
    <xf numFmtId="3" fontId="6" fillId="15" borderId="4" xfId="16" applyAlignment="1">
      <alignment horizontal="center" vertical="center" wrapText="1"/>
    </xf>
    <xf numFmtId="4" fontId="6" fillId="15" borderId="4" xfId="16" applyNumberFormat="1" applyAlignment="1">
      <alignment horizontal="center" vertical="center" wrapText="1"/>
    </xf>
    <xf numFmtId="3" fontId="6" fillId="15" borderId="3" xfId="14" applyAlignment="1">
      <alignment horizontal="center" vertical="center" wrapText="1"/>
    </xf>
    <xf numFmtId="4" fontId="14" fillId="21" borderId="4" xfId="16" applyNumberFormat="1" applyFont="1" applyFill="1" applyAlignment="1">
      <alignment horizontal="center" vertical="center" wrapText="1"/>
    </xf>
    <xf numFmtId="3" fontId="3" fillId="10" borderId="2" xfId="0" applyNumberFormat="1" applyFont="1" applyFill="1" applyBorder="1" applyAlignment="1" applyProtection="1">
      <alignment horizontal="center" vertical="center" wrapText="1"/>
    </xf>
    <xf numFmtId="3" fontId="6" fillId="15" borderId="3" xfId="0" applyNumberFormat="1" applyFont="1" applyFill="1" applyBorder="1" applyAlignment="1" applyProtection="1">
      <alignment horizontal="center" vertical="center" wrapText="1"/>
    </xf>
    <xf numFmtId="3" fontId="1" fillId="2" borderId="1" xfId="1" applyAlignment="1">
      <alignment horizontal="center" vertical="center"/>
    </xf>
    <xf numFmtId="3" fontId="3" fillId="15" borderId="5" xfId="15" applyFont="1">
      <alignment horizontal="center" wrapText="1"/>
    </xf>
    <xf numFmtId="0" fontId="4" fillId="0" borderId="0" xfId="0" applyFont="1"/>
    <xf numFmtId="4" fontId="14" fillId="17" borderId="4" xfId="16" applyNumberFormat="1" applyFont="1" applyFill="1" applyAlignment="1">
      <alignment horizontal="center" vertical="center" wrapText="1"/>
    </xf>
    <xf numFmtId="3" fontId="1" fillId="19" borderId="1" xfId="1" applyFill="1"/>
    <xf numFmtId="3" fontId="1" fillId="19" borderId="4" xfId="1" applyFill="1" applyBorder="1"/>
    <xf numFmtId="3" fontId="6" fillId="15" borderId="1" xfId="16" applyBorder="1" applyAlignment="1">
      <alignment horizontal="left" wrapText="1"/>
    </xf>
    <xf numFmtId="4" fontId="1" fillId="19" borderId="1" xfId="1" applyNumberFormat="1" applyFill="1" applyAlignment="1">
      <alignment horizontal="center" vertical="center"/>
    </xf>
    <xf numFmtId="4" fontId="1" fillId="19" borderId="4" xfId="1" applyNumberFormat="1" applyFill="1" applyBorder="1" applyAlignment="1">
      <alignment horizontal="center" vertical="center"/>
    </xf>
    <xf numFmtId="4" fontId="6" fillId="15" borderId="1" xfId="16" applyNumberFormat="1" applyBorder="1" applyAlignment="1">
      <alignment horizontal="center" vertical="center" wrapText="1"/>
    </xf>
    <xf numFmtId="3" fontId="1" fillId="19" borderId="1" xfId="1" applyFill="1" applyBorder="1"/>
    <xf numFmtId="4" fontId="1" fillId="19" borderId="1" xfId="1" applyNumberFormat="1" applyFill="1" applyBorder="1" applyAlignment="1">
      <alignment horizontal="center" vertical="center"/>
    </xf>
    <xf numFmtId="2" fontId="1" fillId="19" borderId="1" xfId="1" applyNumberFormat="1" applyFill="1" applyAlignment="1">
      <alignment horizontal="center" vertical="center"/>
    </xf>
    <xf numFmtId="2" fontId="6" fillId="15" borderId="1" xfId="16" applyNumberFormat="1" applyFill="1" applyBorder="1" applyAlignment="1">
      <alignment horizontal="center" vertical="center" wrapText="1"/>
    </xf>
    <xf numFmtId="2" fontId="1" fillId="19" borderId="1" xfId="1" applyNumberFormat="1" applyFill="1" applyBorder="1" applyAlignment="1">
      <alignment horizontal="center" vertical="center"/>
    </xf>
    <xf numFmtId="2" fontId="1" fillId="19" borderId="4" xfId="1" applyNumberFormat="1" applyFill="1" applyBorder="1" applyAlignment="1">
      <alignment horizontal="center" vertical="center"/>
    </xf>
    <xf numFmtId="2" fontId="0" fillId="0" borderId="0" xfId="0" applyNumberFormat="1"/>
    <xf numFmtId="0" fontId="0" fillId="0" borderId="0" xfId="0"/>
    <xf numFmtId="3" fontId="3" fillId="10" borderId="6" xfId="9" applyBorder="1" applyAlignment="1">
      <alignment horizontal="center" vertical="center" wrapText="1"/>
    </xf>
    <xf numFmtId="3" fontId="3" fillId="10" borderId="8" xfId="9" applyBorder="1" applyAlignment="1">
      <alignment horizontal="center" vertical="center" wrapText="1"/>
    </xf>
    <xf numFmtId="3" fontId="3" fillId="10" borderId="6" xfId="9" applyBorder="1" applyAlignment="1">
      <alignment horizontal="center" wrapText="1"/>
    </xf>
    <xf numFmtId="3" fontId="3" fillId="10" borderId="7" xfId="9" applyBorder="1" applyAlignment="1">
      <alignment horizontal="center" wrapText="1"/>
    </xf>
    <xf numFmtId="3" fontId="3" fillId="10" borderId="8" xfId="9" applyBorder="1" applyAlignment="1">
      <alignment horizontal="center" wrapText="1"/>
    </xf>
    <xf numFmtId="3" fontId="3" fillId="10" borderId="6" xfId="9" applyBorder="1">
      <alignment horizontal="center" wrapText="1"/>
    </xf>
    <xf numFmtId="3" fontId="3" fillId="10" borderId="7" xfId="9" applyBorder="1">
      <alignment horizontal="center" wrapText="1"/>
    </xf>
    <xf numFmtId="3" fontId="3" fillId="10" borderId="8" xfId="9" applyBorder="1">
      <alignment horizontal="center" wrapText="1"/>
    </xf>
    <xf numFmtId="3" fontId="11" fillId="10" borderId="6" xfId="9" applyFont="1" applyBorder="1" applyAlignment="1">
      <alignment horizontal="center" wrapText="1"/>
    </xf>
    <xf numFmtId="3" fontId="11" fillId="10" borderId="7" xfId="9" applyFont="1" applyBorder="1" applyAlignment="1">
      <alignment horizontal="center" wrapText="1"/>
    </xf>
    <xf numFmtId="3" fontId="11" fillId="10" borderId="8" xfId="9" applyFont="1" applyBorder="1" applyAlignment="1">
      <alignment horizontal="center" wrapText="1"/>
    </xf>
    <xf numFmtId="3" fontId="3" fillId="10" borderId="7" xfId="9" applyBorder="1" applyAlignment="1">
      <alignment horizontal="center" vertical="center" wrapText="1"/>
    </xf>
    <xf numFmtId="3" fontId="12" fillId="10" borderId="6" xfId="9" applyFont="1" applyBorder="1" applyAlignment="1">
      <alignment horizontal="center" wrapText="1"/>
    </xf>
    <xf numFmtId="3" fontId="12" fillId="10" borderId="7" xfId="9" applyFont="1" applyBorder="1" applyAlignment="1">
      <alignment horizontal="center" wrapText="1"/>
    </xf>
    <xf numFmtId="3" fontId="12" fillId="10" borderId="8" xfId="9" applyFont="1" applyBorder="1" applyAlignment="1">
      <alignment horizontal="center" wrapText="1"/>
    </xf>
    <xf numFmtId="3" fontId="14" fillId="20" borderId="2" xfId="9" applyFont="1" applyFill="1">
      <alignment horizontal="center" wrapText="1"/>
    </xf>
    <xf numFmtId="3" fontId="4" fillId="20" borderId="2" xfId="17" applyNumberFormat="1" applyFont="1" applyFill="1" applyBorder="1" applyAlignment="1">
      <alignment horizontal="center" wrapText="1"/>
    </xf>
    <xf numFmtId="3" fontId="10" fillId="10" borderId="6" xfId="9" applyFont="1" applyBorder="1" applyAlignment="1">
      <alignment horizontal="center" wrapText="1"/>
    </xf>
    <xf numFmtId="3" fontId="10" fillId="10" borderId="7" xfId="9" applyFont="1" applyBorder="1" applyAlignment="1">
      <alignment horizontal="center" wrapText="1"/>
    </xf>
    <xf numFmtId="3" fontId="10" fillId="10" borderId="8" xfId="9" applyFont="1" applyBorder="1" applyAlignment="1">
      <alignment horizontal="center" wrapText="1"/>
    </xf>
    <xf numFmtId="3" fontId="3" fillId="10" borderId="2" xfId="9">
      <alignment horizontal="center" wrapText="1"/>
    </xf>
  </cellXfs>
  <cellStyles count="19">
    <cellStyle name="BordeLimpio" xfId="1" xr:uid="{228E36CA-539A-4E07-B1BA-4001D0C37A41}"/>
    <cellStyle name="CeldaCompleta" xfId="14" xr:uid="{89A084FD-EDA7-4D28-926F-9A8B5D3E3D2A}"/>
    <cellStyle name="Color 1" xfId="2" xr:uid="{55F221C0-5200-4E65-9D00-86F8AA61939D}"/>
    <cellStyle name="Color 2" xfId="3" xr:uid="{E0077029-A321-403C-8509-A56C3C08340D}"/>
    <cellStyle name="Color10" xfId="10" xr:uid="{D30B9A61-2AE2-49D3-BCBF-02521A189CF5}"/>
    <cellStyle name="Color11" xfId="11" xr:uid="{28AB9B2C-28DB-4FA3-848F-738555BD1482}"/>
    <cellStyle name="Color3" xfId="4" xr:uid="{CB02C0FD-D3E7-4A86-BE6F-FFE685998EF7}"/>
    <cellStyle name="Color4" xfId="5" xr:uid="{6DAAC705-7ECB-4F5F-A278-1917B79EB86E}"/>
    <cellStyle name="Color5" xfId="6" xr:uid="{C99C85D2-FFE6-493E-8C23-1FB0991DEB72}"/>
    <cellStyle name="Color6" xfId="7" xr:uid="{D620C5BA-2638-49A7-B49F-9010411C5967}"/>
    <cellStyle name="Color7" xfId="8" xr:uid="{C6A1EE24-3FAB-415C-89F8-7A2535C04ECD}"/>
    <cellStyle name="Color8" xfId="12" xr:uid="{17DA8838-40A2-4EFC-8F9E-F08A86B7E7CB}"/>
    <cellStyle name="Color9" xfId="13" xr:uid="{05D19A5A-433E-4097-993E-F59C432D3292}"/>
    <cellStyle name="Hipervínculo" xfId="17" builtinId="8"/>
    <cellStyle name="Inf" xfId="16" xr:uid="{537CF541-7511-411E-9973-194849B46011}"/>
    <cellStyle name="Normal" xfId="0" builtinId="0"/>
    <cellStyle name="Normal 2" xfId="18" xr:uid="{672B2456-8F0C-41A4-B2F2-A80E9B6C5D51}"/>
    <cellStyle name="Sup" xfId="15" xr:uid="{53BA3305-0980-4BD0-9EA0-09E659B54986}"/>
    <cellStyle name="Titulos" xfId="9" xr:uid="{56C93FE0-A99F-4056-8CE3-F2818CD7C944}"/>
  </cellStyles>
  <dxfs count="19">
    <dxf>
      <font>
        <b/>
        <i val="0"/>
        <strike val="0"/>
        <condense val="0"/>
        <extend val="0"/>
        <outline val="0"/>
        <shadow val="0"/>
        <u val="none"/>
        <vertAlign val="baseline"/>
        <sz val="12"/>
        <color theme="1"/>
        <name val="Arial Nova Cond"/>
        <family val="2"/>
        <scheme val="minor"/>
      </font>
      <numFmt numFmtId="3" formatCode="#,##0"/>
      <fill>
        <patternFill patternType="lightUp">
          <fgColor theme="2"/>
          <bgColor theme="0"/>
        </patternFill>
      </fill>
      <alignment horizontal="center" vertical="bottom" textRotation="0" wrapText="1" indent="0" justifyLastLine="0" shrinkToFit="0" readingOrder="0"/>
      <border diagonalUp="0" diagonalDown="0" outline="0">
        <left style="thick">
          <color theme="2" tint="-0.499984740745262"/>
        </left>
        <right style="thick">
          <color theme="2" tint="-0.499984740745262"/>
        </right>
        <top style="thick">
          <color theme="2" tint="-0.499984740745262"/>
        </top>
        <bottom style="thick">
          <color theme="2" tint="-0.499984740745262"/>
        </bottom>
      </border>
      <protection locked="1" hidden="0"/>
    </dxf>
    <dxf>
      <font>
        <b/>
        <i val="0"/>
        <strike val="0"/>
        <condense val="0"/>
        <extend val="0"/>
        <outline val="0"/>
        <shadow val="0"/>
        <u val="none"/>
        <vertAlign val="baseline"/>
        <sz val="12"/>
        <color theme="1"/>
        <name val="Arial Nova Cond"/>
        <family val="2"/>
        <scheme val="minor"/>
      </font>
      <numFmt numFmtId="3" formatCode="#,##0"/>
      <fill>
        <patternFill patternType="lightUp">
          <fgColor theme="2"/>
          <bgColor theme="0"/>
        </patternFill>
      </fill>
      <alignment horizontal="center" vertical="bottom" textRotation="0" wrapText="1" indent="0" justifyLastLine="0" shrinkToFit="0" readingOrder="0"/>
      <border diagonalUp="0" diagonalDown="0" outline="0">
        <left style="thick">
          <color theme="2" tint="-0.499984740745262"/>
        </left>
        <right style="thick">
          <color theme="2" tint="-0.499984740745262"/>
        </right>
        <top style="thick">
          <color theme="2" tint="-0.499984740745262"/>
        </top>
        <bottom style="thick">
          <color theme="2" tint="-0.499984740745262"/>
        </bottom>
      </border>
      <protection locked="1" hidden="0"/>
    </dxf>
    <dxf>
      <alignment vertical="center"/>
    </dxf>
    <dxf>
      <alignment vertical="center"/>
    </dxf>
    <dxf>
      <font>
        <b val="0"/>
        <i val="0"/>
        <strike val="0"/>
        <condense val="0"/>
        <extend val="0"/>
        <outline val="0"/>
        <shadow val="0"/>
        <u val="none"/>
        <vertAlign val="baseline"/>
        <sz val="12"/>
        <color theme="1"/>
        <name val="Arial Nova Cond"/>
        <family val="2"/>
        <scheme val="minor"/>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ck">
          <color theme="3" tint="0.39991454817346722"/>
        </left>
        <right style="thick">
          <color theme="3" tint="0.39991454817346722"/>
        </right>
        <top style="thick">
          <color theme="3" tint="0.39991454817346722"/>
        </top>
        <bottom style="thick">
          <color theme="3" tint="0.39991454817346722"/>
        </bottom>
      </border>
      <protection locked="1" hidden="0"/>
    </dxf>
    <dxf>
      <font>
        <b val="0"/>
        <i val="0"/>
        <strike val="0"/>
        <condense val="0"/>
        <extend val="0"/>
        <outline val="0"/>
        <shadow val="0"/>
        <u val="none"/>
        <vertAlign val="baseline"/>
        <sz val="12"/>
        <color theme="1"/>
        <name val="Arial Nova Cond"/>
        <family val="2"/>
        <scheme val="minor"/>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ck">
          <color theme="3" tint="0.39991454817346722"/>
        </left>
        <right style="thick">
          <color theme="3" tint="0.39991454817346722"/>
        </right>
        <top style="thick">
          <color theme="3" tint="0.39991454817346722"/>
        </top>
        <bottom style="thick">
          <color theme="3" tint="0.39991454817346722"/>
        </bottom>
      </border>
      <protection locked="1" hidden="0"/>
    </dxf>
    <dxf>
      <alignment vertical="center"/>
    </dxf>
    <dxf>
      <alignment vertical="center"/>
    </dxf>
    <dxf>
      <alignment vertical="center"/>
    </dxf>
    <dxf>
      <alignment vertical="center"/>
    </dxf>
    <dxf>
      <font>
        <b val="0"/>
        <i val="0"/>
        <strike val="0"/>
        <condense val="0"/>
        <extend val="0"/>
        <outline val="0"/>
        <shadow val="0"/>
        <u val="none"/>
        <vertAlign val="baseline"/>
        <sz val="12"/>
        <color theme="1"/>
        <name val="Arial Nova Cond"/>
        <family val="2"/>
        <scheme val="minor"/>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ck">
          <color theme="3" tint="0.39991454817346722"/>
        </left>
        <right style="thick">
          <color theme="3" tint="0.39991454817346722"/>
        </right>
        <top style="thick">
          <color theme="3" tint="0.39991454817346722"/>
        </top>
        <bottom style="thick">
          <color theme="3" tint="0.39991454817346722"/>
        </bottom>
      </border>
      <protection locked="1" hidden="0"/>
    </dxf>
    <dxf>
      <font>
        <b val="0"/>
        <i val="0"/>
        <strike val="0"/>
        <condense val="0"/>
        <extend val="0"/>
        <outline val="0"/>
        <shadow val="0"/>
        <u val="none"/>
        <vertAlign val="baseline"/>
        <sz val="12"/>
        <color theme="1"/>
        <name val="Arial Nova Cond"/>
        <family val="2"/>
        <scheme val="minor"/>
      </font>
      <numFmt numFmtId="3" formatCode="#,##0"/>
      <fill>
        <patternFill patternType="solid">
          <fgColor theme="0"/>
          <bgColor theme="0"/>
        </patternFill>
      </fill>
      <alignment horizontal="center" vertical="bottom" textRotation="0" wrapText="1" indent="0" justifyLastLine="0" shrinkToFit="0" readingOrder="0"/>
      <border diagonalUp="0" diagonalDown="0" outline="0">
        <left style="thick">
          <color theme="3" tint="0.39991454817346722"/>
        </left>
        <right style="thick">
          <color theme="3" tint="0.39991454817346722"/>
        </right>
        <top style="thick">
          <color theme="3" tint="0.39991454817346722"/>
        </top>
        <bottom style="thick">
          <color theme="3" tint="0.39991454817346722"/>
        </bottom>
      </border>
      <protection locked="1" hidden="0"/>
    </dxf>
    <dxf>
      <alignment vertical="center"/>
    </dxf>
    <dxf>
      <alignment vertical="center"/>
    </dxf>
    <dxf>
      <font>
        <b/>
        <i val="0"/>
        <strike val="0"/>
        <condense val="0"/>
        <extend val="0"/>
        <outline val="0"/>
        <shadow val="0"/>
        <u val="none"/>
        <vertAlign val="baseline"/>
        <sz val="12"/>
        <color theme="1"/>
        <name val="Arial Nova Cond"/>
        <family val="2"/>
        <scheme val="minor"/>
      </font>
      <numFmt numFmtId="3" formatCode="#,##0"/>
      <fill>
        <patternFill patternType="lightUp">
          <fgColor theme="2"/>
          <bgColor theme="0"/>
        </patternFill>
      </fill>
      <alignment horizontal="center" vertical="bottom" textRotation="0" wrapText="1" indent="0" justifyLastLine="0" shrinkToFit="0" readingOrder="0"/>
      <border diagonalUp="0" diagonalDown="0" outline="0">
        <left style="thick">
          <color theme="2" tint="-0.499984740745262"/>
        </left>
        <right style="thick">
          <color theme="2" tint="-0.499984740745262"/>
        </right>
        <top style="thick">
          <color theme="2" tint="-0.499984740745262"/>
        </top>
        <bottom style="thick">
          <color theme="2" tint="-0.499984740745262"/>
        </bottom>
      </border>
      <protection locked="1" hidden="0"/>
    </dxf>
    <dxf>
      <font>
        <b/>
        <i val="0"/>
        <strike val="0"/>
        <condense val="0"/>
        <extend val="0"/>
        <outline val="0"/>
        <shadow val="0"/>
        <u val="none"/>
        <vertAlign val="baseline"/>
        <sz val="12"/>
        <color theme="1"/>
        <name val="Arial Nova Cond"/>
        <family val="2"/>
        <scheme val="minor"/>
      </font>
      <numFmt numFmtId="3" formatCode="#,##0"/>
      <fill>
        <patternFill patternType="lightUp">
          <fgColor theme="2"/>
          <bgColor theme="0"/>
        </patternFill>
      </fill>
      <alignment horizontal="center" vertical="bottom" textRotation="0" wrapText="1" indent="0" justifyLastLine="0" shrinkToFit="0" readingOrder="0"/>
      <border diagonalUp="0" diagonalDown="0" outline="0">
        <left style="thick">
          <color theme="2" tint="-0.499984740745262"/>
        </left>
        <right style="thick">
          <color theme="2" tint="-0.499984740745262"/>
        </right>
        <top style="thick">
          <color theme="2" tint="-0.499984740745262"/>
        </top>
        <bottom style="thick">
          <color theme="2" tint="-0.499984740745262"/>
        </bottom>
      </border>
      <protection locked="1" hidden="0"/>
    </dxf>
    <dxf>
      <alignment horizontal="general" vertical="center" textRotation="0" wrapText="1" indent="0" justifyLastLine="0" shrinkToFit="0" readingOrder="0"/>
    </dxf>
    <dxf>
      <font>
        <b/>
      </font>
      <alignment horizontal="center" vertical="center" textRotation="0" wrapText="0" indent="0" justifyLastLine="0" shrinkToFit="0" readingOrder="0"/>
    </dxf>
    <dxf>
      <font>
        <b/>
      </font>
      <alignment horizontal="center" vertical="center" textRotation="0" wrapText="0" indent="0" justifyLastLine="0" shrinkToFit="0" readingOrder="0"/>
    </dxf>
  </dxfs>
  <tableStyles count="0" defaultTableStyle="TableStyleMedium2" defaultPivotStyle="PivotStyleLight16"/>
  <colors>
    <mruColors>
      <color rgb="FFC4536B"/>
      <color rgb="FFF6B0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BACHOCO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86-44BC-AE1B-B16702D790A3}"/>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86-44BC-AE1B-B16702D790A3}"/>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86-44BC-AE1B-B16702D790A3}"/>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86-44BC-AE1B-B16702D790A3}"/>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86-44BC-AE1B-B16702D790A3}"/>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(BACHOCO!$B$21:$F$21,BACHOCO!$B$24:$E$24)</c:f>
              <c:numCache>
                <c:formatCode>#,##0.00</c:formatCode>
                <c:ptCount val="9"/>
                <c:pt idx="0">
                  <c:v>32372591</c:v>
                </c:pt>
                <c:pt idx="1">
                  <c:v>5674286</c:v>
                </c:pt>
                <c:pt idx="2">
                  <c:v>58011189</c:v>
                </c:pt>
                <c:pt idx="3">
                  <c:v>68791260</c:v>
                </c:pt>
                <c:pt idx="4">
                  <c:v>3936326</c:v>
                </c:pt>
                <c:pt idx="5" formatCode="#,##0">
                  <c:v>7999017</c:v>
                </c:pt>
                <c:pt idx="6" formatCode="#,##0">
                  <c:v>3702365</c:v>
                </c:pt>
                <c:pt idx="7" formatCode="#,##0">
                  <c:v>14381880</c:v>
                </c:pt>
                <c:pt idx="8" formatCode="#,##0">
                  <c:v>43629309</c:v>
                </c:pt>
              </c:numCache>
            </c:numRef>
          </c:val>
          <c:extLst>
            <c:ext xmlns:c16="http://schemas.microsoft.com/office/drawing/2014/chart" uri="{C3380CC4-5D6E-409C-BE32-E72D297353CC}">
              <c16:uniqueId val="{00000005-0586-44BC-AE1B-B16702D790A3}"/>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0D-45F2-AAFB-AB617429CDA1}"/>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0D-45F2-AAFB-AB617429CDA1}"/>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0D-45F2-AAFB-AB617429CDA1}"/>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0D-45F2-AAFB-AB617429CDA1}"/>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0D-45F2-AAFB-AB617429CDA1}"/>
                </c:ext>
              </c:extLst>
            </c:dLbl>
            <c:spPr>
              <a:noFill/>
              <a:ln>
                <a:noFill/>
              </a:ln>
              <a:effectLst/>
            </c:spPr>
            <c:txPr>
              <a:bodyPr rot="600000" spcFirstLastPara="1" vertOverflow="ellipsis"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(HERDEZ!$B$21:$F$21,HERDEZ!$B$24:$E$24)</c:f>
              <c:numCache>
                <c:formatCode>#,##0.00</c:formatCode>
                <c:ptCount val="9"/>
                <c:pt idx="0">
                  <c:v>11640780</c:v>
                </c:pt>
                <c:pt idx="1">
                  <c:v>3370027</c:v>
                </c:pt>
                <c:pt idx="2">
                  <c:v>33574653</c:v>
                </c:pt>
                <c:pt idx="3">
                  <c:v>24036279</c:v>
                </c:pt>
                <c:pt idx="4">
                  <c:v>3583644</c:v>
                </c:pt>
                <c:pt idx="5">
                  <c:v>4807349</c:v>
                </c:pt>
                <c:pt idx="6">
                  <c:v>2368456</c:v>
                </c:pt>
                <c:pt idx="7">
                  <c:v>16238190</c:v>
                </c:pt>
                <c:pt idx="8">
                  <c:v>17336463</c:v>
                </c:pt>
              </c:numCache>
            </c:numRef>
          </c:val>
          <c:extLst>
            <c:ext xmlns:c16="http://schemas.microsoft.com/office/drawing/2014/chart" uri="{C3380CC4-5D6E-409C-BE32-E72D297353CC}">
              <c16:uniqueId val="{00000000-C17A-4E95-BBE2-767AB90489A5}"/>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BA-41FD-A259-65AA48C4851F}"/>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BA-41FD-A259-65AA48C4851F}"/>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BA-41FD-A259-65AA48C4851F}"/>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BA-41FD-A259-65AA48C4851F}"/>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BA-41FD-A259-65AA48C4851F}"/>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(BIMBO!$B$21:$F$21,BIMBO!$B$24:$E$24)</c:f>
              <c:numCache>
                <c:formatCode>#,##0.00</c:formatCode>
                <c:ptCount val="9"/>
                <c:pt idx="0">
                  <c:v>50601967</c:v>
                </c:pt>
                <c:pt idx="1">
                  <c:v>10893292</c:v>
                </c:pt>
                <c:pt idx="2">
                  <c:v>307650260</c:v>
                </c:pt>
                <c:pt idx="3">
                  <c:v>331050545</c:v>
                </c:pt>
                <c:pt idx="4">
                  <c:v>20745436</c:v>
                </c:pt>
                <c:pt idx="5">
                  <c:v>61264175</c:v>
                </c:pt>
                <c:pt idx="6">
                  <c:v>10550721</c:v>
                </c:pt>
                <c:pt idx="7">
                  <c:v>219639170</c:v>
                </c:pt>
                <c:pt idx="8">
                  <c:v>88011090</c:v>
                </c:pt>
              </c:numCache>
            </c:numRef>
          </c:val>
          <c:extLst>
            <c:ext xmlns:c16="http://schemas.microsoft.com/office/drawing/2014/chart" uri="{C3380CC4-5D6E-409C-BE32-E72D297353CC}">
              <c16:uniqueId val="{00000005-0EBA-41FD-A259-65AA48C4851F}"/>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10-4158-A4A2-2E4EBF6B2F2B}"/>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10-4158-A4A2-2E4EBF6B2F2B}"/>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10-4158-A4A2-2E4EBF6B2F2B}"/>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10-4158-A4A2-2E4EBF6B2F2B}"/>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10-4158-A4A2-2E4EBF6B2F2B}"/>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(COCACOLA!$B$21:$F$21,COCACOLA!$B$24:$E$24)</c:f>
              <c:numCache>
                <c:formatCode>#,##0.00</c:formatCode>
                <c:ptCount val="9"/>
                <c:pt idx="0">
                  <c:v>72439646</c:v>
                </c:pt>
                <c:pt idx="1">
                  <c:v>9726676</c:v>
                </c:pt>
                <c:pt idx="2">
                  <c:v>263066151</c:v>
                </c:pt>
                <c:pt idx="3">
                  <c:v>183614618</c:v>
                </c:pt>
                <c:pt idx="4">
                  <c:v>11522823</c:v>
                </c:pt>
                <c:pt idx="5">
                  <c:v>42844241</c:v>
                </c:pt>
                <c:pt idx="6">
                  <c:v>10368047</c:v>
                </c:pt>
                <c:pt idx="7">
                  <c:v>140608776</c:v>
                </c:pt>
                <c:pt idx="8">
                  <c:v>122457375</c:v>
                </c:pt>
              </c:numCache>
            </c:numRef>
          </c:val>
          <c:extLst>
            <c:ext xmlns:c16="http://schemas.microsoft.com/office/drawing/2014/chart" uri="{C3380CC4-5D6E-409C-BE32-E72D297353CC}">
              <c16:uniqueId val="{00000005-A410-4158-A4A2-2E4EBF6B2F2B}"/>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CUENTAS A CONSIDERAR</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2295426696332119E-2"/>
                  <c:y val="-4.6043158512334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E6-43DA-B0E7-076B0847B69E}"/>
                </c:ext>
              </c:extLst>
            </c:dLbl>
            <c:dLbl>
              <c:idx val="4"/>
              <c:layout>
                <c:manualLayout>
                  <c:x val="4.3060568928442828E-3"/>
                  <c:y val="-4.98800883883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E6-43DA-B0E7-076B0847B69E}"/>
                </c:ext>
              </c:extLst>
            </c:dLbl>
            <c:dLbl>
              <c:idx val="5"/>
              <c:layout>
                <c:manualLayout>
                  <c:x val="6.4590853392663449E-3"/>
                  <c:y val="-0.103597106652752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E6-43DA-B0E7-076B0847B69E}"/>
                </c:ext>
              </c:extLst>
            </c:dLbl>
            <c:dLbl>
              <c:idx val="7"/>
              <c:layout>
                <c:manualLayout>
                  <c:x val="-3.0142398249910059E-2"/>
                  <c:y val="-8.0443500754394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E6-43DA-B0E7-076B0847B69E}"/>
                </c:ext>
              </c:extLst>
            </c:dLbl>
            <c:dLbl>
              <c:idx val="8"/>
              <c:layout>
                <c:manualLayout>
                  <c:x val="3.6601483589176406E-2"/>
                  <c:y val="-6.8884371852282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E6-43DA-B0E7-076B0847B69E}"/>
                </c:ext>
              </c:extLst>
            </c:dLbl>
            <c:spPr>
              <a:noFill/>
              <a:ln>
                <a:noFill/>
              </a:ln>
              <a:effectLst/>
            </c:spPr>
            <c:txPr>
              <a:bodyPr rot="600000" spcFirstLastPara="1" vertOverflow="ellipsis" horzOverflow="clip" vert="horz" wrap="square" lIns="91440" tIns="0" rIns="9144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(HERDEZ!$B$20:$F$20,HERDEZ!$B$23:$E$23)</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(LALA!$B$21:$F$21,LALA!$B$24:$E$24)</c:f>
              <c:numCache>
                <c:formatCode>#,##0</c:formatCode>
                <c:ptCount val="9"/>
                <c:pt idx="0">
                  <c:v>22425618</c:v>
                </c:pt>
                <c:pt idx="1">
                  <c:v>6021523</c:v>
                </c:pt>
                <c:pt idx="2">
                  <c:v>71977654</c:v>
                </c:pt>
                <c:pt idx="3">
                  <c:v>80831322</c:v>
                </c:pt>
                <c:pt idx="4">
                  <c:v>9916022</c:v>
                </c:pt>
                <c:pt idx="5">
                  <c:v>22869316</c:v>
                </c:pt>
                <c:pt idx="6">
                  <c:v>484966</c:v>
                </c:pt>
                <c:pt idx="7">
                  <c:v>55012176</c:v>
                </c:pt>
                <c:pt idx="8">
                  <c:v>16965478</c:v>
                </c:pt>
              </c:numCache>
            </c:numRef>
          </c:val>
          <c:extLst>
            <c:ext xmlns:c16="http://schemas.microsoft.com/office/drawing/2014/chart" uri="{C3380CC4-5D6E-409C-BE32-E72D297353CC}">
              <c16:uniqueId val="{00000005-3AE6-43DA-B0E7-076B0847B69E}"/>
            </c:ext>
          </c:extLst>
        </c:ser>
        <c:dLbls>
          <c:showLegendKey val="0"/>
          <c:showVal val="1"/>
          <c:showCatName val="0"/>
          <c:showSerName val="0"/>
          <c:showPercent val="0"/>
          <c:showBubbleSize val="0"/>
        </c:dLbls>
        <c:gapWidth val="150"/>
        <c:shape val="box"/>
        <c:axId val="1063133583"/>
        <c:axId val="1063135663"/>
        <c:axId val="0"/>
      </c:bar3DChart>
      <c:catAx>
        <c:axId val="1063133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5663"/>
        <c:crosses val="autoZero"/>
        <c:auto val="1"/>
        <c:lblAlgn val="ctr"/>
        <c:lblOffset val="100"/>
        <c:noMultiLvlLbl val="0"/>
      </c:catAx>
      <c:valAx>
        <c:axId val="1063135663"/>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10631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MX"/>
        </a:p>
      </c:txPr>
    </c:title>
    <c:autoTitleDeleted val="0"/>
    <c:plotArea>
      <c:layout/>
      <c:barChart>
        <c:barDir val="bar"/>
        <c:grouping val="clustered"/>
        <c:varyColors val="0"/>
        <c:ser>
          <c:idx val="0"/>
          <c:order val="0"/>
          <c:tx>
            <c:strRef>
              <c:f>Resultados!$O$87</c:f>
              <c:strCache>
                <c:ptCount val="1"/>
                <c:pt idx="0">
                  <c:v>BACHOCO</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2-E3EB-4AB2-85D6-A549539F0273}"/>
              </c:ext>
            </c:extLst>
          </c:dPt>
          <c:dPt>
            <c:idx val="1"/>
            <c:invertIfNegative val="0"/>
            <c:bubble3D val="0"/>
            <c:extLst>
              <c:ext xmlns:c16="http://schemas.microsoft.com/office/drawing/2014/chart" uri="{C3380CC4-5D6E-409C-BE32-E72D297353CC}">
                <c16:uniqueId val="{00000003-E3EB-4AB2-85D6-A549539F0273}"/>
              </c:ext>
            </c:extLst>
          </c:dPt>
          <c:dPt>
            <c:idx val="2"/>
            <c:invertIfNegative val="0"/>
            <c:bubble3D val="0"/>
            <c:extLst>
              <c:ext xmlns:c16="http://schemas.microsoft.com/office/drawing/2014/chart" uri="{C3380CC4-5D6E-409C-BE32-E72D297353CC}">
                <c16:uniqueId val="{00000004-E3EB-4AB2-85D6-A549539F0273}"/>
              </c:ext>
            </c:extLst>
          </c:dPt>
          <c:dPt>
            <c:idx val="3"/>
            <c:invertIfNegative val="0"/>
            <c:bubble3D val="0"/>
            <c:extLst>
              <c:ext xmlns:c16="http://schemas.microsoft.com/office/drawing/2014/chart" uri="{C3380CC4-5D6E-409C-BE32-E72D297353CC}">
                <c16:uniqueId val="{00000005-E3EB-4AB2-85D6-A549539F0273}"/>
              </c:ext>
            </c:extLst>
          </c:dPt>
          <c:dPt>
            <c:idx val="4"/>
            <c:invertIfNegative val="0"/>
            <c:bubble3D val="0"/>
            <c:extLst>
              <c:ext xmlns:c16="http://schemas.microsoft.com/office/drawing/2014/chart" uri="{C3380CC4-5D6E-409C-BE32-E72D297353CC}">
                <c16:uniqueId val="{0000000A-E341-4E40-96F7-438361055A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Resultados!$P$87:$T$87</c:f>
              <c:numCache>
                <c:formatCode>0.00</c:formatCode>
                <c:ptCount val="5"/>
                <c:pt idx="0" formatCode="#,##0.00">
                  <c:v>64.452295833577367</c:v>
                </c:pt>
                <c:pt idx="1">
                  <c:v>28.23559400521804</c:v>
                </c:pt>
                <c:pt idx="2">
                  <c:v>5.3738668256312847</c:v>
                </c:pt>
                <c:pt idx="3">
                  <c:v>17.751541292414537</c:v>
                </c:pt>
                <c:pt idx="4">
                  <c:v>13.09129371031352</c:v>
                </c:pt>
              </c:numCache>
            </c:numRef>
          </c:val>
          <c:extLst>
            <c:ext xmlns:c16="http://schemas.microsoft.com/office/drawing/2014/chart" uri="{C3380CC4-5D6E-409C-BE32-E72D297353CC}">
              <c16:uniqueId val="{00000000-E3EB-4AB2-85D6-A549539F0273}"/>
            </c:ext>
          </c:extLst>
        </c:ser>
        <c:ser>
          <c:idx val="1"/>
          <c:order val="1"/>
          <c:tx>
            <c:strRef>
              <c:f>Resultados!$O$88</c:f>
              <c:strCache>
                <c:ptCount val="1"/>
                <c:pt idx="0">
                  <c:v>BIMBO</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Resultados!$P$88:$T$88</c:f>
              <c:numCache>
                <c:formatCode>0.00</c:formatCode>
                <c:ptCount val="5"/>
                <c:pt idx="0" formatCode="#,##0.00">
                  <c:v>48.671286926659725</c:v>
                </c:pt>
                <c:pt idx="1">
                  <c:v>0.38015697765906697</c:v>
                </c:pt>
                <c:pt idx="2">
                  <c:v>17.859564909225831</c:v>
                </c:pt>
                <c:pt idx="3">
                  <c:v>20.379013196068318</c:v>
                </c:pt>
                <c:pt idx="4">
                  <c:v>10.052551843706505</c:v>
                </c:pt>
              </c:numCache>
            </c:numRef>
          </c:val>
          <c:extLst>
            <c:ext xmlns:c16="http://schemas.microsoft.com/office/drawing/2014/chart" uri="{C3380CC4-5D6E-409C-BE32-E72D297353CC}">
              <c16:uniqueId val="{0000000B-CA45-4E72-A726-FD34E524E193}"/>
            </c:ext>
          </c:extLst>
        </c:ser>
        <c:ser>
          <c:idx val="2"/>
          <c:order val="2"/>
          <c:tx>
            <c:strRef>
              <c:f>Resultados!$O$89</c:f>
              <c:strCache>
                <c:ptCount val="1"/>
                <c:pt idx="0">
                  <c:v>COCACOLA</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Resultados!$P$89:$T$89</c:f>
              <c:numCache>
                <c:formatCode>0.00</c:formatCode>
                <c:ptCount val="5"/>
                <c:pt idx="0" formatCode="#,##0.00">
                  <c:v>57.752053919359803</c:v>
                </c:pt>
                <c:pt idx="1">
                  <c:v>18.563242725127019</c:v>
                </c:pt>
                <c:pt idx="2">
                  <c:v>12.26058652817048</c:v>
                </c:pt>
                <c:pt idx="3">
                  <c:v>15.305556249567012</c:v>
                </c:pt>
                <c:pt idx="4">
                  <c:v>11.622668416495291</c:v>
                </c:pt>
              </c:numCache>
            </c:numRef>
          </c:val>
          <c:extLst>
            <c:ext xmlns:c16="http://schemas.microsoft.com/office/drawing/2014/chart" uri="{C3380CC4-5D6E-409C-BE32-E72D297353CC}">
              <c16:uniqueId val="{0000000C-CA45-4E72-A726-FD34E524E193}"/>
            </c:ext>
          </c:extLst>
        </c:ser>
        <c:ser>
          <c:idx val="3"/>
          <c:order val="3"/>
          <c:tx>
            <c:strRef>
              <c:f>Resultados!$O$90</c:f>
              <c:strCache>
                <c:ptCount val="1"/>
                <c:pt idx="0">
                  <c:v>HERDEZ</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Resultados!$P$90:$T$90</c:f>
              <c:numCache>
                <c:formatCode>0.00</c:formatCode>
                <c:ptCount val="5"/>
                <c:pt idx="0" formatCode="#,##0.00">
                  <c:v>66.191068136523597</c:v>
                </c:pt>
                <c:pt idx="1">
                  <c:v>13.446747151523118</c:v>
                </c:pt>
                <c:pt idx="2">
                  <c:v>10.533678747440314</c:v>
                </c:pt>
                <c:pt idx="3">
                  <c:v>22.210642237560169</c:v>
                </c:pt>
                <c:pt idx="4">
                  <c:v>20</c:v>
                </c:pt>
              </c:numCache>
            </c:numRef>
          </c:val>
          <c:extLst>
            <c:ext xmlns:c16="http://schemas.microsoft.com/office/drawing/2014/chart" uri="{C3380CC4-5D6E-409C-BE32-E72D297353CC}">
              <c16:uniqueId val="{0000000D-CA45-4E72-A726-FD34E524E193}"/>
            </c:ext>
          </c:extLst>
        </c:ser>
        <c:ser>
          <c:idx val="4"/>
          <c:order val="4"/>
          <c:tx>
            <c:strRef>
              <c:f>Resultados!$O$91</c:f>
              <c:strCache>
                <c:ptCount val="1"/>
                <c:pt idx="0">
                  <c:v>LALA</c:v>
                </c:pt>
              </c:strCache>
            </c:strRef>
          </c:tx>
          <c:spPr>
            <a:solidFill>
              <a:schemeClr val="accent3">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182880" tIns="19050" rIns="38100" bIns="19050" anchor="ctr" anchorCtr="1">
                <a:spAutoFit/>
              </a:bodyPr>
              <a:lstStyle/>
              <a:p>
                <a:pPr>
                  <a:defRPr sz="900" b="1" i="0" u="none" strike="noStrike" kern="1200" baseline="0">
                    <a:solidFill>
                      <a:schemeClr val="tx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Ref>
              <c:f>Resultados!$P$91:$T$91</c:f>
              <c:numCache>
                <c:formatCode>0.00</c:formatCode>
                <c:ptCount val="5"/>
                <c:pt idx="0" formatCode="#,##0.00">
                  <c:v>50.57572497526975</c:v>
                </c:pt>
                <c:pt idx="1">
                  <c:v>4.4221392256519891</c:v>
                </c:pt>
                <c:pt idx="2">
                  <c:v>20</c:v>
                </c:pt>
                <c:pt idx="3">
                  <c:v>24.02095160134116</c:v>
                </c:pt>
                <c:pt idx="4">
                  <c:v>2.1326341482766011</c:v>
                </c:pt>
              </c:numCache>
            </c:numRef>
          </c:val>
          <c:extLst>
            <c:ext xmlns:c16="http://schemas.microsoft.com/office/drawing/2014/chart" uri="{C3380CC4-5D6E-409C-BE32-E72D297353CC}">
              <c16:uniqueId val="{0000000E-CA45-4E72-A726-FD34E524E193}"/>
            </c:ext>
          </c:extLst>
        </c:ser>
        <c:ser>
          <c:idx val="5"/>
          <c:order val="5"/>
          <c:tx>
            <c:v>CALIFICACION MAXIMA</c:v>
          </c:tx>
          <c:spPr>
            <a:solidFill>
              <a:schemeClr val="accent5">
                <a:lumMod val="6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Resultados!$P$86:$T$86</c:f>
              <c:strCache>
                <c:ptCount val="5"/>
                <c:pt idx="0">
                  <c:v>PROMEDIO GENERAL</c:v>
                </c:pt>
                <c:pt idx="1">
                  <c:v>LIQUIDEZ</c:v>
                </c:pt>
                <c:pt idx="2">
                  <c:v>ENDEUDAMIENTO</c:v>
                </c:pt>
                <c:pt idx="3">
                  <c:v>ACTIVIDAD</c:v>
                </c:pt>
                <c:pt idx="4">
                  <c:v>RENTABILIDAD</c:v>
                </c:pt>
              </c:strCache>
            </c:strRef>
          </c:cat>
          <c:val>
            <c:numLit>
              <c:formatCode>General</c:formatCode>
              <c:ptCount val="5"/>
              <c:pt idx="0">
                <c:v>100</c:v>
              </c:pt>
              <c:pt idx="1">
                <c:v>30</c:v>
              </c:pt>
              <c:pt idx="2">
                <c:v>20</c:v>
              </c:pt>
              <c:pt idx="3">
                <c:v>30</c:v>
              </c:pt>
              <c:pt idx="4">
                <c:v>20</c:v>
              </c:pt>
            </c:numLit>
          </c:val>
          <c:extLst>
            <c:ext xmlns:c16="http://schemas.microsoft.com/office/drawing/2014/chart" uri="{C3380CC4-5D6E-409C-BE32-E72D297353CC}">
              <c16:uniqueId val="{00000010-CA45-4E72-A726-FD34E524E193}"/>
            </c:ext>
          </c:extLst>
        </c:ser>
        <c:dLbls>
          <c:dLblPos val="inEnd"/>
          <c:showLegendKey val="0"/>
          <c:showVal val="1"/>
          <c:showCatName val="0"/>
          <c:showSerName val="0"/>
          <c:showPercent val="0"/>
          <c:showBubbleSize val="0"/>
        </c:dLbls>
        <c:gapWidth val="65"/>
        <c:axId val="1409887263"/>
        <c:axId val="1409897247"/>
      </c:barChart>
      <c:catAx>
        <c:axId val="140988726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MX"/>
                  <a:t>RAOZN</a:t>
                </a:r>
              </a:p>
            </c:rich>
          </c:tx>
          <c:overlay val="0"/>
          <c:spPr>
            <a:noFill/>
            <a:ln>
              <a:noFill/>
            </a:ln>
            <a:effectLst/>
          </c:sp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MX"/>
          </a:p>
        </c:txPr>
        <c:crossAx val="1409897247"/>
        <c:crosses val="autoZero"/>
        <c:auto val="1"/>
        <c:lblAlgn val="ctr"/>
        <c:lblOffset val="100"/>
        <c:noMultiLvlLbl val="0"/>
      </c:catAx>
      <c:valAx>
        <c:axId val="1409897247"/>
        <c:scaling>
          <c:orientation val="minMax"/>
          <c:max val="100"/>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MX"/>
                  <a:t>VAKIR OLBTENIDO</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MX"/>
          </a:p>
        </c:txPr>
        <c:crossAx val="1409887263"/>
        <c:crosses val="autoZero"/>
        <c:crossBetween val="between"/>
        <c:majorUnit val="20"/>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[RazonesFinancieras.xlsx]Resultados!TablaDinámica3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Resultados!$P$70</c:f>
              <c:strCache>
                <c:ptCount val="1"/>
                <c:pt idx="0">
                  <c:v>EMPRESA BACHOCO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Resultados!$P$71:$P$72</c:f>
              <c:numCache>
                <c:formatCode>#,##0</c:formatCode>
                <c:ptCount val="2"/>
                <c:pt idx="0">
                  <c:v>32372591</c:v>
                </c:pt>
                <c:pt idx="1">
                  <c:v>68791260</c:v>
                </c:pt>
              </c:numCache>
            </c:numRef>
          </c:val>
          <c:extLst>
            <c:ext xmlns:c16="http://schemas.microsoft.com/office/drawing/2014/chart" uri="{C3380CC4-5D6E-409C-BE32-E72D297353CC}">
              <c16:uniqueId val="{00000001-E6BC-49D2-86DD-A89D266B69EC}"/>
            </c:ext>
          </c:extLst>
        </c:ser>
        <c:ser>
          <c:idx val="1"/>
          <c:order val="1"/>
          <c:tx>
            <c:strRef>
              <c:f>Resultados!$Q$70</c:f>
              <c:strCache>
                <c:ptCount val="1"/>
                <c:pt idx="0">
                  <c:v>EMPRESA BIMBO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Resultados!$Q$71:$Q$72</c:f>
              <c:numCache>
                <c:formatCode>#,##0</c:formatCode>
                <c:ptCount val="2"/>
                <c:pt idx="0">
                  <c:v>50601967</c:v>
                </c:pt>
                <c:pt idx="1">
                  <c:v>331050545</c:v>
                </c:pt>
              </c:numCache>
            </c:numRef>
          </c:val>
          <c:extLst>
            <c:ext xmlns:c16="http://schemas.microsoft.com/office/drawing/2014/chart" uri="{C3380CC4-5D6E-409C-BE32-E72D297353CC}">
              <c16:uniqueId val="{00000002-E6BC-49D2-86DD-A89D266B69EC}"/>
            </c:ext>
          </c:extLst>
        </c:ser>
        <c:ser>
          <c:idx val="2"/>
          <c:order val="2"/>
          <c:tx>
            <c:strRef>
              <c:f>Resultados!$R$70</c:f>
              <c:strCache>
                <c:ptCount val="1"/>
                <c:pt idx="0">
                  <c:v>EMPRESA HERDEZ</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Resultados!$R$71:$R$72</c:f>
              <c:numCache>
                <c:formatCode>#,##0</c:formatCode>
                <c:ptCount val="2"/>
                <c:pt idx="0">
                  <c:v>11640780</c:v>
                </c:pt>
                <c:pt idx="1">
                  <c:v>24036279</c:v>
                </c:pt>
              </c:numCache>
            </c:numRef>
          </c:val>
          <c:extLst>
            <c:ext xmlns:c16="http://schemas.microsoft.com/office/drawing/2014/chart" uri="{C3380CC4-5D6E-409C-BE32-E72D297353CC}">
              <c16:uniqueId val="{00000003-E6BC-49D2-86DD-A89D266B69EC}"/>
            </c:ext>
          </c:extLst>
        </c:ser>
        <c:ser>
          <c:idx val="3"/>
          <c:order val="3"/>
          <c:tx>
            <c:strRef>
              <c:f>Resultados!$S$70</c:f>
              <c:strCache>
                <c:ptCount val="1"/>
                <c:pt idx="0">
                  <c:v>EMPRESA COCA-COLA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Resultados!$S$71:$S$72</c:f>
              <c:numCache>
                <c:formatCode>#,##0</c:formatCode>
                <c:ptCount val="2"/>
                <c:pt idx="0">
                  <c:v>72439646</c:v>
                </c:pt>
                <c:pt idx="1">
                  <c:v>183614618</c:v>
                </c:pt>
              </c:numCache>
            </c:numRef>
          </c:val>
          <c:extLst>
            <c:ext xmlns:c16="http://schemas.microsoft.com/office/drawing/2014/chart" uri="{C3380CC4-5D6E-409C-BE32-E72D297353CC}">
              <c16:uniqueId val="{00000004-E6BC-49D2-86DD-A89D266B69EC}"/>
            </c:ext>
          </c:extLst>
        </c:ser>
        <c:ser>
          <c:idx val="4"/>
          <c:order val="4"/>
          <c:tx>
            <c:strRef>
              <c:f>Resultados!$T$70</c:f>
              <c:strCache>
                <c:ptCount val="1"/>
                <c:pt idx="0">
                  <c:v>EMPRESA LALA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rgbClr val="FFFFFF"/>
              </a:solidFill>
              <a:ln>
                <a:solidFill>
                  <a:srgbClr val="383838">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Resultados!$O$71:$O$72</c:f>
              <c:strCache>
                <c:ptCount val="2"/>
                <c:pt idx="0">
                  <c:v>ACTIVO CIRCULANTE</c:v>
                </c:pt>
                <c:pt idx="1">
                  <c:v>VENTAS</c:v>
                </c:pt>
              </c:strCache>
            </c:strRef>
          </c:cat>
          <c:val>
            <c:numRef>
              <c:f>Resultados!$T$71:$T$72</c:f>
              <c:numCache>
                <c:formatCode>#,##0</c:formatCode>
                <c:ptCount val="2"/>
                <c:pt idx="0">
                  <c:v>22425618</c:v>
                </c:pt>
                <c:pt idx="1">
                  <c:v>80831322</c:v>
                </c:pt>
              </c:numCache>
            </c:numRef>
          </c:val>
          <c:extLst>
            <c:ext xmlns:c16="http://schemas.microsoft.com/office/drawing/2014/chart" uri="{C3380CC4-5D6E-409C-BE32-E72D297353CC}">
              <c16:uniqueId val="{00000005-E6BC-49D2-86DD-A89D266B69EC}"/>
            </c:ext>
          </c:extLst>
        </c:ser>
        <c:dLbls>
          <c:showLegendKey val="0"/>
          <c:showVal val="0"/>
          <c:showCatName val="0"/>
          <c:showSerName val="0"/>
          <c:showPercent val="0"/>
          <c:showBubbleSize val="0"/>
        </c:dLbls>
        <c:gapWidth val="100"/>
        <c:overlap val="-24"/>
        <c:axId val="1556326128"/>
        <c:axId val="1556328208"/>
      </c:barChart>
      <c:catAx>
        <c:axId val="15563261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556328208"/>
        <c:crosses val="autoZero"/>
        <c:auto val="1"/>
        <c:lblAlgn val="ctr"/>
        <c:lblOffset val="100"/>
        <c:noMultiLvlLbl val="0"/>
      </c:catAx>
      <c:valAx>
        <c:axId val="1556328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55632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MX"/>
        </a:p>
      </c:txPr>
    </c:title>
    <c:autoTitleDeleted val="0"/>
    <c:plotArea>
      <c:layout/>
      <c:lineChart>
        <c:grouping val="stacked"/>
        <c:varyColors val="0"/>
        <c:ser>
          <c:idx val="0"/>
          <c:order val="0"/>
          <c:tx>
            <c:strRef>
              <c:f>Graficos!$B$36</c:f>
              <c:strCache>
                <c:ptCount val="1"/>
                <c:pt idx="0">
                  <c:v>ACTIVO CIRCULANTE</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dLbls>
            <c:dLbl>
              <c:idx val="0"/>
              <c:layout>
                <c:manualLayout>
                  <c:x val="-8.1960703927922707E-2"/>
                  <c:y val="-0.1051630783914248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76-4803-9E58-9575E3FD4C90}"/>
                </c:ext>
              </c:extLst>
            </c:dLbl>
            <c:dLbl>
              <c:idx val="1"/>
              <c:layout>
                <c:manualLayout>
                  <c:x val="-7.9182374981213471E-2"/>
                  <c:y val="-0.2263751996035460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76-4803-9E58-9575E3FD4C90}"/>
                </c:ext>
              </c:extLst>
            </c:dLbl>
            <c:dLbl>
              <c:idx val="2"/>
              <c:layout>
                <c:manualLayout>
                  <c:x val="-7.8235025499861374E-2"/>
                  <c:y val="-5.26292766041419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76-4803-9E58-9575E3FD4C90}"/>
                </c:ext>
              </c:extLst>
            </c:dLbl>
            <c:dLbl>
              <c:idx val="3"/>
              <c:layout>
                <c:manualLayout>
                  <c:x val="-1.8753720390287297E-2"/>
                  <c:y val="-0.10050107372942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76-4803-9E58-9575E3FD4C90}"/>
                </c:ext>
              </c:extLst>
            </c:dLbl>
            <c:dLbl>
              <c:idx val="4"/>
              <c:layout>
                <c:manualLayout>
                  <c:x val="-1.9179001608586932E-2"/>
                  <c:y val="-0.2123891856175320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76-4803-9E58-9575E3FD4C90}"/>
                </c:ext>
              </c:extLst>
            </c:dLbl>
            <c:spPr>
              <a:solidFill>
                <a:schemeClr val="lt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MX"/>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Resultados!$D$70:$H$70</c:f>
              <c:strCache>
                <c:ptCount val="5"/>
                <c:pt idx="0">
                  <c:v>BACHOCO</c:v>
                </c:pt>
                <c:pt idx="1">
                  <c:v>HERDEZ</c:v>
                </c:pt>
                <c:pt idx="2">
                  <c:v>BIMBO</c:v>
                </c:pt>
                <c:pt idx="3">
                  <c:v>COCA-COLA</c:v>
                </c:pt>
                <c:pt idx="4">
                  <c:v>LALA</c:v>
                </c:pt>
              </c:strCache>
            </c:strRef>
          </c:cat>
          <c:val>
            <c:numRef>
              <c:f>Graficos!$C$36:$G$36</c:f>
              <c:numCache>
                <c:formatCode>#,##0</c:formatCode>
                <c:ptCount val="5"/>
                <c:pt idx="0">
                  <c:v>32372591</c:v>
                </c:pt>
                <c:pt idx="1">
                  <c:v>11640780</c:v>
                </c:pt>
                <c:pt idx="2">
                  <c:v>50601967</c:v>
                </c:pt>
                <c:pt idx="3">
                  <c:v>72439646</c:v>
                </c:pt>
                <c:pt idx="4">
                  <c:v>22425618</c:v>
                </c:pt>
              </c:numCache>
            </c:numRef>
          </c:val>
          <c:smooth val="0"/>
          <c:extLst>
            <c:ext xmlns:c16="http://schemas.microsoft.com/office/drawing/2014/chart" uri="{C3380CC4-5D6E-409C-BE32-E72D297353CC}">
              <c16:uniqueId val="{00000000-F6EE-4CD3-A318-F96F0A6E9DF7}"/>
            </c:ext>
          </c:extLst>
        </c:ser>
        <c:dLbls>
          <c:dLblPos val="ctr"/>
          <c:showLegendKey val="0"/>
          <c:showVal val="1"/>
          <c:showCatName val="0"/>
          <c:showSerName val="0"/>
          <c:showPercent val="0"/>
          <c:showBubbleSize val="0"/>
        </c:dLbls>
        <c:smooth val="0"/>
        <c:axId val="344196799"/>
        <c:axId val="344190143"/>
      </c:lineChart>
      <c:catAx>
        <c:axId val="3441967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344190143"/>
        <c:crosses val="autoZero"/>
        <c:auto val="1"/>
        <c:lblAlgn val="ctr"/>
        <c:lblOffset val="100"/>
        <c:noMultiLvlLbl val="0"/>
      </c:catAx>
      <c:valAx>
        <c:axId val="3441901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MX"/>
          </a:p>
        </c:txPr>
        <c:crossAx val="34419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MX"/>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s-MX"/>
        </a:p>
      </c:txPr>
    </c:title>
    <c:autoTitleDeleted val="0"/>
    <c:plotArea>
      <c:layout/>
      <c:barChart>
        <c:barDir val="col"/>
        <c:grouping val="clustered"/>
        <c:varyColors val="0"/>
        <c:ser>
          <c:idx val="0"/>
          <c:order val="0"/>
          <c:tx>
            <c:strRef>
              <c:f>Graficos!$L$6</c:f>
              <c:strCache>
                <c:ptCount val="1"/>
                <c:pt idx="0">
                  <c:v>BACHOCO</c:v>
                </c:pt>
              </c:strCache>
            </c:strRef>
          </c:tx>
          <c:spPr>
            <a:pattFill prst="ltUpDiag">
              <a:fgClr>
                <a:schemeClr val="accent5"/>
              </a:fgClr>
              <a:bgClr>
                <a:schemeClr val="lt1"/>
              </a:bgClr>
            </a:pattFill>
            <a:ln>
              <a:noFill/>
            </a:ln>
            <a:effectLst/>
          </c:spPr>
          <c:invertIfNegative val="0"/>
          <c:dLbls>
            <c:spPr>
              <a:solidFill>
                <a:schemeClr val="lt1"/>
              </a:solidFill>
              <a:ln>
                <a:solidFill>
                  <a:schemeClr val="accent5"/>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solidFill>
                    <a:schemeClr val="accent5">
                      <a:tint val="30000"/>
                      <a:alpha val="70000"/>
                    </a:schemeClr>
                  </a:solidFill>
                  <a:ln>
                    <a:noFill/>
                  </a:ln>
                </c15:spPr>
                <c15:showLeaderLines val="1"/>
                <c15:leaderLines>
                  <c:spPr>
                    <a:ln w="9525">
                      <a:solidFill>
                        <a:schemeClr val="accent5">
                          <a:lumMod val="60000"/>
                          <a:lumOff val="40000"/>
                        </a:schemeClr>
                      </a:solidFill>
                    </a:ln>
                    <a:effectLst/>
                  </c:spPr>
                </c15:leaderLines>
              </c:ext>
            </c:extLst>
          </c:dLbls>
          <c:cat>
            <c:strRef>
              <c:f>Graficos!$M$5:$U$5</c:f>
              <c:strCache>
                <c:ptCount val="9"/>
                <c:pt idx="0">
                  <c:v>Activo circulante</c:v>
                </c:pt>
                <c:pt idx="1">
                  <c:v>Inventarios</c:v>
                </c:pt>
                <c:pt idx="2">
                  <c:v>Activo total</c:v>
                </c:pt>
                <c:pt idx="3">
                  <c:v>Ventas</c:v>
                </c:pt>
                <c:pt idx="4">
                  <c:v>Cuentas por cobrar</c:v>
                </c:pt>
                <c:pt idx="5">
                  <c:v>Pasivo Circulante</c:v>
                </c:pt>
                <c:pt idx="6">
                  <c:v>utilidad neta</c:v>
                </c:pt>
                <c:pt idx="7">
                  <c:v>Pasivo total</c:v>
                </c:pt>
                <c:pt idx="8">
                  <c:v>Capital contable</c:v>
                </c:pt>
              </c:strCache>
            </c:strRef>
          </c:cat>
          <c:val>
            <c:numRef>
              <c:f>Graficos!$M$6:$U$6</c:f>
              <c:numCache>
                <c:formatCode>#,##0</c:formatCode>
                <c:ptCount val="9"/>
                <c:pt idx="0">
                  <c:v>32372591</c:v>
                </c:pt>
                <c:pt idx="1">
                  <c:v>5674286</c:v>
                </c:pt>
                <c:pt idx="2">
                  <c:v>58011189</c:v>
                </c:pt>
                <c:pt idx="3">
                  <c:v>68791260</c:v>
                </c:pt>
                <c:pt idx="4">
                  <c:v>3936326</c:v>
                </c:pt>
                <c:pt idx="5">
                  <c:v>7999017</c:v>
                </c:pt>
                <c:pt idx="6">
                  <c:v>3702365</c:v>
                </c:pt>
                <c:pt idx="7">
                  <c:v>14381880</c:v>
                </c:pt>
                <c:pt idx="8">
                  <c:v>43629309</c:v>
                </c:pt>
              </c:numCache>
            </c:numRef>
          </c:val>
          <c:extLst>
            <c:ext xmlns:c16="http://schemas.microsoft.com/office/drawing/2014/chart" uri="{C3380CC4-5D6E-409C-BE32-E72D297353CC}">
              <c16:uniqueId val="{00000005-9820-4192-B0D8-6AD08B99FCED}"/>
            </c:ext>
          </c:extLst>
        </c:ser>
        <c:dLbls>
          <c:dLblPos val="ctr"/>
          <c:showLegendKey val="0"/>
          <c:showVal val="1"/>
          <c:showCatName val="0"/>
          <c:showSerName val="0"/>
          <c:showPercent val="0"/>
          <c:showBubbleSize val="0"/>
        </c:dLbls>
        <c:gapWidth val="269"/>
        <c:overlap val="-20"/>
        <c:axId val="344196799"/>
        <c:axId val="344190143"/>
      </c:barChart>
      <c:catAx>
        <c:axId val="34419679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s-MX"/>
          </a:p>
        </c:txPr>
        <c:crossAx val="344190143"/>
        <c:crosses val="autoZero"/>
        <c:auto val="1"/>
        <c:lblAlgn val="ctr"/>
        <c:lblOffset val="100"/>
        <c:noMultiLvlLbl val="0"/>
      </c:catAx>
      <c:valAx>
        <c:axId val="3441901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s-MX"/>
          </a:p>
        </c:txPr>
        <c:crossAx val="34419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s-MX"/>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RAZÓN</a:t>
            </a:r>
            <a:r>
              <a:rPr lang="es-MX" baseline="0"/>
              <a:t> RÁPIDA</a:t>
            </a:r>
            <a:endParaRPr lang="es-MX"/>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Resultados!$C$11</c:f>
              <c:strCache>
                <c:ptCount val="1"/>
                <c:pt idx="0">
                  <c:v>Valor Obtenido</c:v>
                </c:pt>
              </c:strCache>
            </c:strRef>
          </c:tx>
          <c:spPr>
            <a:noFill/>
            <a:ln w="9525" cap="flat" cmpd="sng" algn="ctr">
              <a:solidFill>
                <a:schemeClr val="accent6">
                  <a:tint val="77000"/>
                </a:schemeClr>
              </a:solidFill>
              <a:miter lim="800000"/>
            </a:ln>
            <a:effectLst>
              <a:glow rad="63500">
                <a:schemeClr val="accent6">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Resultados!$C$12:$C$16</c:f>
              <c:numCache>
                <c:formatCode>#,##0.00</c:formatCode>
                <c:ptCount val="5"/>
                <c:pt idx="0">
                  <c:v>4.0470711588686461</c:v>
                </c:pt>
                <c:pt idx="1">
                  <c:v>2.4214551512694418</c:v>
                </c:pt>
                <c:pt idx="2">
                  <c:v>0.82596341173287646</c:v>
                </c:pt>
                <c:pt idx="3">
                  <c:v>1.6907674009209313</c:v>
                </c:pt>
                <c:pt idx="4">
                  <c:v>0.9805985452297743</c:v>
                </c:pt>
              </c:numCache>
            </c:numRef>
          </c:val>
          <c:extLst>
            <c:ext xmlns:c16="http://schemas.microsoft.com/office/drawing/2014/chart" uri="{C3380CC4-5D6E-409C-BE32-E72D297353CC}">
              <c16:uniqueId val="{00000000-ED12-4AF7-B793-DCA3955A0BFF}"/>
            </c:ext>
          </c:extLst>
        </c:ser>
        <c:ser>
          <c:idx val="1"/>
          <c:order val="1"/>
          <c:tx>
            <c:strRef>
              <c:f>Resultados!$E$11</c:f>
              <c:strCache>
                <c:ptCount val="1"/>
                <c:pt idx="0">
                  <c:v>Evaluacion</c:v>
                </c:pt>
              </c:strCache>
            </c:strRef>
          </c:tx>
          <c:spPr>
            <a:noFill/>
            <a:ln w="9525" cap="flat" cmpd="sng" algn="ctr">
              <a:solidFill>
                <a:schemeClr val="accent6">
                  <a:shade val="76000"/>
                </a:schemeClr>
              </a:solidFill>
              <a:miter lim="800000"/>
            </a:ln>
            <a:effectLst>
              <a:glow rad="63500">
                <a:schemeClr val="accent6">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Resultados!$E$12:$E$16</c:f>
              <c:numCache>
                <c:formatCode>#,##0.00</c:formatCode>
                <c:ptCount val="5"/>
                <c:pt idx="0">
                  <c:v>10</c:v>
                </c:pt>
                <c:pt idx="1">
                  <c:v>5.9832285033168446</c:v>
                </c:pt>
                <c:pt idx="2">
                  <c:v>2.0408917444480359</c:v>
                </c:pt>
                <c:pt idx="3">
                  <c:v>4.1777555534595132</c:v>
                </c:pt>
                <c:pt idx="4">
                  <c:v>2.4229832062154784</c:v>
                </c:pt>
              </c:numCache>
            </c:numRef>
          </c:val>
          <c:extLst>
            <c:ext xmlns:c16="http://schemas.microsoft.com/office/drawing/2014/chart" uri="{C3380CC4-5D6E-409C-BE32-E72D297353CC}">
              <c16:uniqueId val="{00000002-ED12-4AF7-B793-DCA3955A0BFF}"/>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PRUEBA DEL ÁCIDO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Resultados!$I$11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Resultados!$I$12:$I$16</c:f>
              <c:numCache>
                <c:formatCode>#,##0.00</c:formatCode>
                <c:ptCount val="5"/>
                <c:pt idx="0">
                  <c:v>3.337698244671814</c:v>
                </c:pt>
                <c:pt idx="1">
                  <c:v>1.7204394771421838</c:v>
                </c:pt>
                <c:pt idx="2">
                  <c:v>0.64815489639744595</c:v>
                </c:pt>
                <c:pt idx="3">
                  <c:v>1.4637432834905395</c:v>
                </c:pt>
                <c:pt idx="4">
                  <c:v>0.7172971417247459</c:v>
                </c:pt>
              </c:numCache>
            </c:numRef>
          </c:val>
          <c:extLst>
            <c:ext xmlns:c16="http://schemas.microsoft.com/office/drawing/2014/chart" uri="{C3380CC4-5D6E-409C-BE32-E72D297353CC}">
              <c16:uniqueId val="{00000000-C440-44B5-970D-65902958A041}"/>
            </c:ext>
          </c:extLst>
        </c:ser>
        <c:ser>
          <c:idx val="1"/>
          <c:order val="1"/>
          <c:tx>
            <c:strRef>
              <c:f>Resultados!$K$11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Resultados!$K$12:$K$16</c:f>
              <c:numCache>
                <c:formatCode>#,##0.00</c:formatCode>
                <c:ptCount val="5"/>
                <c:pt idx="0">
                  <c:v>10</c:v>
                </c:pt>
                <c:pt idx="1">
                  <c:v>5.1545686608687111</c:v>
                </c:pt>
                <c:pt idx="2">
                  <c:v>1.9419217942548821</c:v>
                </c:pt>
                <c:pt idx="3">
                  <c:v>4.3854871716675063</c:v>
                </c:pt>
                <c:pt idx="4">
                  <c:v>2.1490772656569965</c:v>
                </c:pt>
              </c:numCache>
            </c:numRef>
          </c:val>
          <c:extLst>
            <c:ext xmlns:c16="http://schemas.microsoft.com/office/drawing/2014/chart" uri="{C3380CC4-5D6E-409C-BE32-E72D297353CC}">
              <c16:uniqueId val="{00000001-C440-44B5-970D-65902958A041}"/>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CAPITAL DE TRABAJO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Resultados!$O$11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Resultados!$O$12:$O$16</c:f>
              <c:numCache>
                <c:formatCode>#,##0</c:formatCode>
                <c:ptCount val="5"/>
                <c:pt idx="0">
                  <c:v>24373574</c:v>
                </c:pt>
                <c:pt idx="1">
                  <c:v>6833431</c:v>
                </c:pt>
                <c:pt idx="2">
                  <c:v>-10662208</c:v>
                </c:pt>
                <c:pt idx="3">
                  <c:v>29595405</c:v>
                </c:pt>
                <c:pt idx="4">
                  <c:v>-443698</c:v>
                </c:pt>
              </c:numCache>
            </c:numRef>
          </c:val>
          <c:extLst>
            <c:ext xmlns:c16="http://schemas.microsoft.com/office/drawing/2014/chart" uri="{C3380CC4-5D6E-409C-BE32-E72D297353CC}">
              <c16:uniqueId val="{00000000-EB6D-4E33-9A06-3FA1207257F3}"/>
            </c:ext>
          </c:extLst>
        </c:ser>
        <c:ser>
          <c:idx val="1"/>
          <c:order val="1"/>
          <c:tx>
            <c:strRef>
              <c:f>Resultados!$Q$11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Resultados!$Q$12:$Q$16</c:f>
              <c:numCache>
                <c:formatCode>#,##0.00</c:formatCode>
                <c:ptCount val="5"/>
                <c:pt idx="0">
                  <c:v>8.2355940052180401</c:v>
                </c:pt>
                <c:pt idx="1">
                  <c:v>2.3089499873375612</c:v>
                </c:pt>
                <c:pt idx="2">
                  <c:v>-3.602656561043851</c:v>
                </c:pt>
                <c:pt idx="3">
                  <c:v>10</c:v>
                </c:pt>
                <c:pt idx="4">
                  <c:v>-0.14992124622048592</c:v>
                </c:pt>
              </c:numCache>
            </c:numRef>
          </c:val>
          <c:extLst>
            <c:ext xmlns:c16="http://schemas.microsoft.com/office/drawing/2014/chart" uri="{C3380CC4-5D6E-409C-BE32-E72D297353CC}">
              <c16:uniqueId val="{00000001-EB6D-4E33-9A06-3FA1207257F3}"/>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RAZÓN DE ENDEUDAMIENTO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Resultados!$C$24</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delete val="1"/>
          </c:dLbls>
          <c:cat>
            <c:strRef>
              <c:f>Resultados!$B$12:$B$16</c:f>
              <c:strCache>
                <c:ptCount val="5"/>
                <c:pt idx="0">
                  <c:v>BACHOCO</c:v>
                </c:pt>
                <c:pt idx="1">
                  <c:v>HERDEZ</c:v>
                </c:pt>
                <c:pt idx="2">
                  <c:v>BIMBO</c:v>
                </c:pt>
                <c:pt idx="3">
                  <c:v>COCA
COLA</c:v>
                </c:pt>
                <c:pt idx="4">
                  <c:v>LALA</c:v>
                </c:pt>
              </c:strCache>
            </c:strRef>
          </c:cat>
          <c:val>
            <c:numRef>
              <c:f>Resultados!$C$25:$C$29</c:f>
              <c:numCache>
                <c:formatCode>#,##0.00</c:formatCode>
                <c:ptCount val="5"/>
                <c:pt idx="0">
                  <c:v>0.2479156219328654</c:v>
                </c:pt>
                <c:pt idx="1">
                  <c:v>0.48364431346468423</c:v>
                </c:pt>
                <c:pt idx="2">
                  <c:v>0.71392486390227661</c:v>
                </c:pt>
                <c:pt idx="3">
                  <c:v>0.53449968939561521</c:v>
                </c:pt>
                <c:pt idx="4">
                  <c:v>0.76429520750981961</c:v>
                </c:pt>
              </c:numCache>
            </c:numRef>
          </c:val>
          <c:extLst>
            <c:ext xmlns:c16="http://schemas.microsoft.com/office/drawing/2014/chart" uri="{C3380CC4-5D6E-409C-BE32-E72D297353CC}">
              <c16:uniqueId val="{00000000-D060-4FE2-866D-B651F2041119}"/>
            </c:ext>
          </c:extLst>
        </c:ser>
        <c:ser>
          <c:idx val="1"/>
          <c:order val="1"/>
          <c:tx>
            <c:strRef>
              <c:f>Resultados!$E$24</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delete val="1"/>
          </c:dLbls>
          <c:val>
            <c:numRef>
              <c:f>Resultados!$E$25:$E$29</c:f>
              <c:numCache>
                <c:formatCode>#,##0.00</c:formatCode>
                <c:ptCount val="5"/>
                <c:pt idx="0">
                  <c:v>4.8655732660016753</c:v>
                </c:pt>
                <c:pt idx="1">
                  <c:v>9.4919667566763533</c:v>
                </c:pt>
                <c:pt idx="2">
                  <c:v>14.011435441843409</c:v>
                </c:pt>
                <c:pt idx="3">
                  <c:v>10.490050522567513</c:v>
                </c:pt>
                <c:pt idx="4">
                  <c:v>15</c:v>
                </c:pt>
              </c:numCache>
            </c:numRef>
          </c:val>
          <c:extLst>
            <c:ext xmlns:c16="http://schemas.microsoft.com/office/drawing/2014/chart" uri="{C3380CC4-5D6E-409C-BE32-E72D297353CC}">
              <c16:uniqueId val="{00000001-D060-4FE2-866D-B651F2041119}"/>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APALANCAMIENTO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Resultados!$I$24</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Resultados!$I$25:$I$29</c:f>
              <c:numCache>
                <c:formatCode>#,##0.00</c:formatCode>
                <c:ptCount val="5"/>
                <c:pt idx="0">
                  <c:v>0.32963804217023013</c:v>
                </c:pt>
                <c:pt idx="1">
                  <c:v>0.6755700414361141</c:v>
                </c:pt>
                <c:pt idx="2">
                  <c:v>2.4955851586430757</c:v>
                </c:pt>
                <c:pt idx="3">
                  <c:v>1.1482262787357642</c:v>
                </c:pt>
                <c:pt idx="4">
                  <c:v>3.2425951099049493</c:v>
                </c:pt>
              </c:numCache>
            </c:numRef>
          </c:val>
          <c:extLst>
            <c:ext xmlns:c16="http://schemas.microsoft.com/office/drawing/2014/chart" uri="{C3380CC4-5D6E-409C-BE32-E72D297353CC}">
              <c16:uniqueId val="{00000000-17B2-4A52-A800-BADB3F21FF54}"/>
            </c:ext>
          </c:extLst>
        </c:ser>
        <c:ser>
          <c:idx val="1"/>
          <c:order val="1"/>
          <c:tx>
            <c:strRef>
              <c:f>Resultados!$K$24</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Resultados!$K$25:$K$29</c:f>
              <c:numCache>
                <c:formatCode>#,##0.00</c:formatCode>
                <c:ptCount val="5"/>
                <c:pt idx="0">
                  <c:v>0.5082935596296092</c:v>
                </c:pt>
                <c:pt idx="1">
                  <c:v>1.0417119907639614</c:v>
                </c:pt>
                <c:pt idx="2">
                  <c:v>3.8481294673824222</c:v>
                </c:pt>
                <c:pt idx="3">
                  <c:v>1.7705360056029666</c:v>
                </c:pt>
                <c:pt idx="4">
                  <c:v>5</c:v>
                </c:pt>
              </c:numCache>
            </c:numRef>
          </c:val>
          <c:extLst>
            <c:ext xmlns:c16="http://schemas.microsoft.com/office/drawing/2014/chart" uri="{C3380CC4-5D6E-409C-BE32-E72D297353CC}">
              <c16:uniqueId val="{00000001-17B2-4A52-A800-BADB3F21FF54}"/>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ROTACIÓN DEL INVENTARIO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Resultados!$C$38</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Resultados!$B$25:$B$29</c:f>
              <c:strCache>
                <c:ptCount val="5"/>
                <c:pt idx="0">
                  <c:v>BACHOCO</c:v>
                </c:pt>
                <c:pt idx="1">
                  <c:v>HERDEZ</c:v>
                </c:pt>
                <c:pt idx="2">
                  <c:v>BIMBO</c:v>
                </c:pt>
                <c:pt idx="3">
                  <c:v>COCA COLA</c:v>
                </c:pt>
                <c:pt idx="4">
                  <c:v>LALA</c:v>
                </c:pt>
              </c:strCache>
            </c:strRef>
          </c:cat>
          <c:val>
            <c:numRef>
              <c:f>Resultados!$C$39:$C$43</c:f>
              <c:numCache>
                <c:formatCode>#,##0.00</c:formatCode>
                <c:ptCount val="5"/>
                <c:pt idx="0">
                  <c:v>12.123333226418266</c:v>
                </c:pt>
                <c:pt idx="1">
                  <c:v>7.1323698593512752</c:v>
                </c:pt>
                <c:pt idx="2">
                  <c:v>30.390312221502921</c:v>
                </c:pt>
                <c:pt idx="3">
                  <c:v>18.87742719095403</c:v>
                </c:pt>
                <c:pt idx="4">
                  <c:v>13.423733829464739</c:v>
                </c:pt>
              </c:numCache>
            </c:numRef>
          </c:val>
          <c:extLst>
            <c:ext xmlns:c16="http://schemas.microsoft.com/office/drawing/2014/chart" uri="{C3380CC4-5D6E-409C-BE32-E72D297353CC}">
              <c16:uniqueId val="{00000000-F0E7-4C13-9C04-3D366B64F51B}"/>
            </c:ext>
          </c:extLst>
        </c:ser>
        <c:ser>
          <c:idx val="1"/>
          <c:order val="1"/>
          <c:tx>
            <c:strRef>
              <c:f>Resultados!$E$38</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Resultados!$B$25:$B$29</c:f>
              <c:strCache>
                <c:ptCount val="5"/>
                <c:pt idx="0">
                  <c:v>BACHOCO</c:v>
                </c:pt>
                <c:pt idx="1">
                  <c:v>HERDEZ</c:v>
                </c:pt>
                <c:pt idx="2">
                  <c:v>BIMBO</c:v>
                </c:pt>
                <c:pt idx="3">
                  <c:v>COCA COLA</c:v>
                </c:pt>
                <c:pt idx="4">
                  <c:v>LALA</c:v>
                </c:pt>
              </c:strCache>
            </c:strRef>
          </c:cat>
          <c:val>
            <c:numRef>
              <c:f>Resultados!$E$39:$E$43</c:f>
              <c:numCache>
                <c:formatCode>#,##0.00</c:formatCode>
                <c:ptCount val="5"/>
                <c:pt idx="0">
                  <c:v>1.9946049152203675</c:v>
                </c:pt>
                <c:pt idx="1">
                  <c:v>1.1734611028946103</c:v>
                </c:pt>
                <c:pt idx="2">
                  <c:v>5</c:v>
                </c:pt>
                <c:pt idx="3">
                  <c:v>3.1058297547856628</c:v>
                </c:pt>
                <c:pt idx="4">
                  <c:v>2.2085547742360254</c:v>
                </c:pt>
              </c:numCache>
            </c:numRef>
          </c:val>
          <c:extLst>
            <c:ext xmlns:c16="http://schemas.microsoft.com/office/drawing/2014/chart" uri="{C3380CC4-5D6E-409C-BE32-E72D297353CC}">
              <c16:uniqueId val="{00000001-CB0D-4F66-AB9A-029C15CAF67C}"/>
            </c:ext>
          </c:extLst>
        </c:ser>
        <c:dLbls>
          <c:dLblPos val="outEnd"/>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ROTACIÓN DE ACTIVOS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Resultados!$I$24</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Resultados!$I$39:$I$43</c:f>
              <c:numCache>
                <c:formatCode>#,##0.00</c:formatCode>
                <c:ptCount val="5"/>
                <c:pt idx="0">
                  <c:v>1.1858274444262813</c:v>
                </c:pt>
                <c:pt idx="1">
                  <c:v>0.71590550764590177</c:v>
                </c:pt>
                <c:pt idx="2">
                  <c:v>1.0760613204097407</c:v>
                </c:pt>
                <c:pt idx="3">
                  <c:v>0.69797888212535564</c:v>
                </c:pt>
                <c:pt idx="4">
                  <c:v>1.1230057873239381</c:v>
                </c:pt>
              </c:numCache>
            </c:numRef>
          </c:val>
          <c:extLst>
            <c:ext xmlns:c16="http://schemas.microsoft.com/office/drawing/2014/chart" uri="{C3380CC4-5D6E-409C-BE32-E72D297353CC}">
              <c16:uniqueId val="{00000000-F2B5-48F5-A99E-53C75E2F9EFA}"/>
            </c:ext>
          </c:extLst>
        </c:ser>
        <c:ser>
          <c:idx val="1"/>
          <c:order val="1"/>
          <c:tx>
            <c:strRef>
              <c:f>Resultados!$K$38</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Resultados!$K$39:$K$43</c:f>
              <c:numCache>
                <c:formatCode>#,##0.00</c:formatCode>
                <c:ptCount val="5"/>
                <c:pt idx="0">
                  <c:v>10</c:v>
                </c:pt>
                <c:pt idx="1">
                  <c:v>6.0371811346655591</c:v>
                </c:pt>
                <c:pt idx="2">
                  <c:v>9.0743499441468316</c:v>
                </c:pt>
                <c:pt idx="3">
                  <c:v>5.8860071539586176</c:v>
                </c:pt>
                <c:pt idx="4">
                  <c:v>9.4702293542148777</c:v>
                </c:pt>
              </c:numCache>
            </c:numRef>
          </c:val>
          <c:extLst>
            <c:ext xmlns:c16="http://schemas.microsoft.com/office/drawing/2014/chart" uri="{C3380CC4-5D6E-409C-BE32-E72D297353CC}">
              <c16:uniqueId val="{00000001-F2B5-48F5-A99E-53C75E2F9EFA}"/>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PERIODO PROMEDIO DE COBRANZA</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Resultados!$O$38</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Resultados!$O$39:$O$43</c:f>
              <c:numCache>
                <c:formatCode>#,##0.00</c:formatCode>
                <c:ptCount val="5"/>
                <c:pt idx="0">
                  <c:v>20.599671528040044</c:v>
                </c:pt>
                <c:pt idx="1">
                  <c:v>53.673525756628138</c:v>
                </c:pt>
                <c:pt idx="2">
                  <c:v>22.559567029258325</c:v>
                </c:pt>
                <c:pt idx="3">
                  <c:v>22.591971843984666</c:v>
                </c:pt>
                <c:pt idx="4">
                  <c:v>44.163176249919552</c:v>
                </c:pt>
              </c:numCache>
            </c:numRef>
          </c:val>
          <c:extLst>
            <c:ext xmlns:c16="http://schemas.microsoft.com/office/drawing/2014/chart" uri="{C3380CC4-5D6E-409C-BE32-E72D297353CC}">
              <c16:uniqueId val="{00000000-615A-4B2C-8920-16D2746E424A}"/>
            </c:ext>
          </c:extLst>
        </c:ser>
        <c:ser>
          <c:idx val="1"/>
          <c:order val="1"/>
          <c:tx>
            <c:strRef>
              <c:f>Resultados!$Q$38</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Resultados!$Q$39:$Q$43</c:f>
              <c:numCache>
                <c:formatCode>#,##0.00</c:formatCode>
                <c:ptCount val="5"/>
                <c:pt idx="0">
                  <c:v>5.756936377194168</c:v>
                </c:pt>
                <c:pt idx="1">
                  <c:v>15</c:v>
                </c:pt>
                <c:pt idx="2">
                  <c:v>6.3046632519214869</c:v>
                </c:pt>
                <c:pt idx="3">
                  <c:v>6.3137193408227299</c:v>
                </c:pt>
                <c:pt idx="4">
                  <c:v>12.342167472890258</c:v>
                </c:pt>
              </c:numCache>
            </c:numRef>
          </c:val>
          <c:extLst>
            <c:ext xmlns:c16="http://schemas.microsoft.com/office/drawing/2014/chart" uri="{C3380CC4-5D6E-409C-BE32-E72D297353CC}">
              <c16:uniqueId val="{00000001-615A-4B2C-8920-16D2746E424A}"/>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MARGEN DE UTILIDAD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Resultados!$O$51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Resultados!$O$52:$O$56</c:f>
              <c:numCache>
                <c:formatCode>#,##0.00</c:formatCode>
                <c:ptCount val="5"/>
                <c:pt idx="0">
                  <c:v>5.3820281820684782E-2</c:v>
                </c:pt>
                <c:pt idx="1">
                  <c:v>9.8536716103187191E-2</c:v>
                </c:pt>
                <c:pt idx="2">
                  <c:v>3.1870423291404035E-2</c:v>
                </c:pt>
                <c:pt idx="3">
                  <c:v>5.6466348447267965E-2</c:v>
                </c:pt>
                <c:pt idx="4">
                  <c:v>5.9997286695372869E-3</c:v>
                </c:pt>
              </c:numCache>
            </c:numRef>
          </c:val>
          <c:extLst>
            <c:ext xmlns:c16="http://schemas.microsoft.com/office/drawing/2014/chart" uri="{C3380CC4-5D6E-409C-BE32-E72D297353CC}">
              <c16:uniqueId val="{00000000-7932-4671-87B8-D53CE5371377}"/>
            </c:ext>
          </c:extLst>
        </c:ser>
        <c:ser>
          <c:idx val="1"/>
          <c:order val="1"/>
          <c:tx>
            <c:strRef>
              <c:f>Resultados!$Q$51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Resultados!$Q$52:$Q$56</c:f>
              <c:numCache>
                <c:formatCode>#,##0.00</c:formatCode>
                <c:ptCount val="5"/>
                <c:pt idx="0">
                  <c:v>5.461952046821251</c:v>
                </c:pt>
                <c:pt idx="1">
                  <c:v>10</c:v>
                </c:pt>
                <c:pt idx="2">
                  <c:v>3.2343703496298253</c:v>
                </c:pt>
                <c:pt idx="3">
                  <c:v>5.7304881551092759</c:v>
                </c:pt>
                <c:pt idx="4">
                  <c:v>0.60888254721766844</c:v>
                </c:pt>
              </c:numCache>
            </c:numRef>
          </c:val>
          <c:extLst>
            <c:ext xmlns:c16="http://schemas.microsoft.com/office/drawing/2014/chart" uri="{C3380CC4-5D6E-409C-BE32-E72D297353CC}">
              <c16:uniqueId val="{00000001-7932-4671-87B8-D53CE5371377}"/>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RENDIMIENTO SOBRE CAPITAL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Resultados!$I$51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Resultados!$I$52:$I$56</c:f>
              <c:numCache>
                <c:formatCode>#,##0.00</c:formatCode>
                <c:ptCount val="5"/>
                <c:pt idx="0">
                  <c:v>8.4859583726159857E-2</c:v>
                </c:pt>
                <c:pt idx="1">
                  <c:v>0.13661702505291881</c:v>
                </c:pt>
                <c:pt idx="2">
                  <c:v>0.11987944928303922</c:v>
                </c:pt>
                <c:pt idx="3">
                  <c:v>8.4666578881018806E-2</c:v>
                </c:pt>
                <c:pt idx="4">
                  <c:v>2.8585460427345461E-2</c:v>
                </c:pt>
              </c:numCache>
            </c:numRef>
          </c:val>
          <c:extLst>
            <c:ext xmlns:c16="http://schemas.microsoft.com/office/drawing/2014/chart" uri="{C3380CC4-5D6E-409C-BE32-E72D297353CC}">
              <c16:uniqueId val="{00000000-B124-491F-80D3-FCD3799CF4C2}"/>
            </c:ext>
          </c:extLst>
        </c:ser>
        <c:ser>
          <c:idx val="1"/>
          <c:order val="1"/>
          <c:tx>
            <c:strRef>
              <c:f>Resultados!$K$51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Resultados!$K$52:$K$56</c:f>
              <c:numCache>
                <c:formatCode>#,##0.00</c:formatCode>
                <c:ptCount val="5"/>
                <c:pt idx="0">
                  <c:v>3.1057470214012262</c:v>
                </c:pt>
                <c:pt idx="1">
                  <c:v>5</c:v>
                </c:pt>
                <c:pt idx="2">
                  <c:v>4.3874271613147675</c:v>
                </c:pt>
                <c:pt idx="3">
                  <c:v>3.0986833027663674</c:v>
                </c:pt>
                <c:pt idx="4">
                  <c:v>1.0461895366361857</c:v>
                </c:pt>
              </c:numCache>
            </c:numRef>
          </c:val>
          <c:extLst>
            <c:ext xmlns:c16="http://schemas.microsoft.com/office/drawing/2014/chart" uri="{C3380CC4-5D6E-409C-BE32-E72D297353CC}">
              <c16:uniqueId val="{00000001-B124-491F-80D3-FCD3799CF4C2}"/>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s-MX"/>
              <a:t>RENDIMIENTO SOBRE ACTIVO</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s-MX"/>
        </a:p>
      </c:txPr>
    </c:title>
    <c:autoTitleDeleted val="0"/>
    <c:plotArea>
      <c:layout/>
      <c:barChart>
        <c:barDir val="col"/>
        <c:grouping val="clustered"/>
        <c:varyColors val="0"/>
        <c:ser>
          <c:idx val="0"/>
          <c:order val="0"/>
          <c:tx>
            <c:strRef>
              <c:f>Resultados!$C$51</c:f>
              <c:strCache>
                <c:ptCount val="1"/>
                <c:pt idx="0">
                  <c:v>Valor Obtenido</c:v>
                </c:pt>
              </c:strCache>
            </c:strRef>
          </c:tx>
          <c:spPr>
            <a:noFill/>
            <a:ln w="9525" cap="flat" cmpd="sng" algn="ctr">
              <a:solidFill>
                <a:schemeClr val="accent4">
                  <a:shade val="76000"/>
                </a:schemeClr>
              </a:solidFill>
              <a:miter lim="800000"/>
            </a:ln>
            <a:effectLst>
              <a:glow rad="63500">
                <a:schemeClr val="accent4">
                  <a:shade val="76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Resultados!$B$12:$B$16</c:f>
              <c:strCache>
                <c:ptCount val="5"/>
                <c:pt idx="0">
                  <c:v>BACHOCO</c:v>
                </c:pt>
                <c:pt idx="1">
                  <c:v>HERDEZ</c:v>
                </c:pt>
                <c:pt idx="2">
                  <c:v>BIMBO</c:v>
                </c:pt>
                <c:pt idx="3">
                  <c:v>COCA
COLA</c:v>
                </c:pt>
                <c:pt idx="4">
                  <c:v>LALA</c:v>
                </c:pt>
              </c:strCache>
            </c:strRef>
          </c:cat>
          <c:val>
            <c:numRef>
              <c:f>Resultados!$C$52:$C$56</c:f>
              <c:numCache>
                <c:formatCode>#,##0.000</c:formatCode>
                <c:ptCount val="5"/>
                <c:pt idx="0" formatCode="#,##0.00">
                  <c:v>6.3821567249724875E-2</c:v>
                </c:pt>
                <c:pt idx="1">
                  <c:v>7.0542977763612333E-2</c:v>
                </c:pt>
                <c:pt idx="2" formatCode="#,##0.00">
                  <c:v>3.4294529768965576E-2</c:v>
                </c:pt>
                <c:pt idx="3" formatCode="#,##0.00">
                  <c:v>3.94123187669249E-2</c:v>
                </c:pt>
                <c:pt idx="4">
                  <c:v>6.7377300182637238E-3</c:v>
                </c:pt>
              </c:numCache>
            </c:numRef>
          </c:val>
          <c:extLst>
            <c:ext xmlns:c16="http://schemas.microsoft.com/office/drawing/2014/chart" uri="{C3380CC4-5D6E-409C-BE32-E72D297353CC}">
              <c16:uniqueId val="{00000000-4DD4-4D8F-A035-A81EE7A66970}"/>
            </c:ext>
          </c:extLst>
        </c:ser>
        <c:ser>
          <c:idx val="1"/>
          <c:order val="1"/>
          <c:tx>
            <c:strRef>
              <c:f>Resultados!$E$51</c:f>
              <c:strCache>
                <c:ptCount val="1"/>
                <c:pt idx="0">
                  <c:v>Evaluacion</c:v>
                </c:pt>
              </c:strCache>
            </c:strRef>
          </c:tx>
          <c:spPr>
            <a:noFill/>
            <a:ln w="9525" cap="flat" cmpd="sng" algn="ctr">
              <a:solidFill>
                <a:schemeClr val="accent4">
                  <a:tint val="77000"/>
                </a:schemeClr>
              </a:solidFill>
              <a:miter lim="800000"/>
            </a:ln>
            <a:effectLst>
              <a:glow rad="63500">
                <a:schemeClr val="accent4">
                  <a:tint val="77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Resultados!$E$52:$E$56</c:f>
              <c:numCache>
                <c:formatCode>#,##0.00</c:formatCode>
                <c:ptCount val="5"/>
                <c:pt idx="0">
                  <c:v>4.5235946420910436</c:v>
                </c:pt>
                <c:pt idx="1">
                  <c:v>5</c:v>
                </c:pt>
                <c:pt idx="2">
                  <c:v>2.4307543327619117</c:v>
                </c:pt>
                <c:pt idx="3">
                  <c:v>2.7934969586196479</c:v>
                </c:pt>
                <c:pt idx="4">
                  <c:v>0.47756206442274668</c:v>
                </c:pt>
              </c:numCache>
            </c:numRef>
          </c:val>
          <c:extLst>
            <c:ext xmlns:c16="http://schemas.microsoft.com/office/drawing/2014/chart" uri="{C3380CC4-5D6E-409C-BE32-E72D297353CC}">
              <c16:uniqueId val="{00000001-4DD4-4D8F-A035-A81EE7A66970}"/>
            </c:ext>
          </c:extLst>
        </c:ser>
        <c:dLbls>
          <c:showLegendKey val="0"/>
          <c:showVal val="1"/>
          <c:showCatName val="0"/>
          <c:showSerName val="0"/>
          <c:showPercent val="0"/>
          <c:showBubbleSize val="0"/>
        </c:dLbls>
        <c:gapWidth val="315"/>
        <c:overlap val="-40"/>
        <c:axId val="638214768"/>
        <c:axId val="638212688"/>
      </c:barChart>
      <c:catAx>
        <c:axId val="638214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2688"/>
        <c:crosses val="autoZero"/>
        <c:auto val="1"/>
        <c:lblAlgn val="ctr"/>
        <c:lblOffset val="100"/>
        <c:noMultiLvlLbl val="0"/>
      </c:catAx>
      <c:valAx>
        <c:axId val="6382126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crossAx val="638214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Drop" dropLines="6" dropStyle="combo" dx="22" fmlaLink="$O$13" fmlaRange="Resultados!$C$71:$C$79" sel="1" val="0"/>
</file>

<file path=xl/ctrlProps/ctrlProp2.xml><?xml version="1.0" encoding="utf-8"?>
<formControlPr xmlns="http://schemas.microsoft.com/office/spreadsheetml/2009/9/main" objectType="Drop" dropStyle="combo" dx="22" fmlaLink="$M$41" fmlaRange="$B$162:$B$166" noThreeD="1" sel="1" val="0"/>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Menu!A1"/><Relationship Id="rId18" Type="http://schemas.openxmlformats.org/officeDocument/2006/relationships/image" Target="../media/image10.png"/><Relationship Id="rId3" Type="http://schemas.openxmlformats.org/officeDocument/2006/relationships/hyperlink" Target="#LALA!A1"/><Relationship Id="rId7" Type="http://schemas.openxmlformats.org/officeDocument/2006/relationships/hyperlink" Target="#HERDEZ!A1"/><Relationship Id="rId12" Type="http://schemas.openxmlformats.org/officeDocument/2006/relationships/image" Target="../media/image7.png"/><Relationship Id="rId17" Type="http://schemas.openxmlformats.org/officeDocument/2006/relationships/hyperlink" Target="#Graficos!A1"/><Relationship Id="rId2" Type="http://schemas.openxmlformats.org/officeDocument/2006/relationships/image" Target="../media/image2.png"/><Relationship Id="rId16" Type="http://schemas.openxmlformats.org/officeDocument/2006/relationships/image" Target="../media/image9.png"/><Relationship Id="rId20" Type="http://schemas.openxmlformats.org/officeDocument/2006/relationships/image" Target="../media/image11.png"/><Relationship Id="rId1" Type="http://schemas.openxmlformats.org/officeDocument/2006/relationships/hyperlink" Target="#BACHOCO!A1"/><Relationship Id="rId6" Type="http://schemas.openxmlformats.org/officeDocument/2006/relationships/image" Target="../media/image4.png"/><Relationship Id="rId11" Type="http://schemas.openxmlformats.org/officeDocument/2006/relationships/hyperlink" Target="#Resultados!C78:M78"/><Relationship Id="rId5" Type="http://schemas.openxmlformats.org/officeDocument/2006/relationships/hyperlink" Target="#BIMBO!A1"/><Relationship Id="rId15" Type="http://schemas.openxmlformats.org/officeDocument/2006/relationships/hyperlink" Target="#Razones!A1"/><Relationship Id="rId10" Type="http://schemas.openxmlformats.org/officeDocument/2006/relationships/image" Target="../media/image6.png"/><Relationship Id="rId19" Type="http://schemas.openxmlformats.org/officeDocument/2006/relationships/hyperlink" Target="#Resultados!A1"/><Relationship Id="rId4" Type="http://schemas.openxmlformats.org/officeDocument/2006/relationships/image" Target="../media/image3.png"/><Relationship Id="rId9" Type="http://schemas.openxmlformats.org/officeDocument/2006/relationships/hyperlink" Target="#COCACOLA!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Menu!A1"/><Relationship Id="rId18" Type="http://schemas.openxmlformats.org/officeDocument/2006/relationships/image" Target="../media/image10.png"/><Relationship Id="rId3" Type="http://schemas.openxmlformats.org/officeDocument/2006/relationships/hyperlink" Target="#LALA!A1"/><Relationship Id="rId7" Type="http://schemas.openxmlformats.org/officeDocument/2006/relationships/hyperlink" Target="#HERDEZ!A1"/><Relationship Id="rId12" Type="http://schemas.openxmlformats.org/officeDocument/2006/relationships/image" Target="../media/image7.png"/><Relationship Id="rId17" Type="http://schemas.openxmlformats.org/officeDocument/2006/relationships/hyperlink" Target="#Graficos!A1"/><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1.png"/><Relationship Id="rId1" Type="http://schemas.openxmlformats.org/officeDocument/2006/relationships/hyperlink" Target="#BACHOCO!A1"/><Relationship Id="rId6" Type="http://schemas.openxmlformats.org/officeDocument/2006/relationships/image" Target="../media/image4.png"/><Relationship Id="rId11" Type="http://schemas.openxmlformats.org/officeDocument/2006/relationships/hyperlink" Target="#Resultados!C78:M78"/><Relationship Id="rId5" Type="http://schemas.openxmlformats.org/officeDocument/2006/relationships/hyperlink" Target="#BIMBO!A1"/><Relationship Id="rId15" Type="http://schemas.openxmlformats.org/officeDocument/2006/relationships/hyperlink" Target="#Razones!A1"/><Relationship Id="rId10" Type="http://schemas.openxmlformats.org/officeDocument/2006/relationships/image" Target="../media/image6.png"/><Relationship Id="rId19" Type="http://schemas.openxmlformats.org/officeDocument/2006/relationships/hyperlink" Target="#Resultados!A1"/><Relationship Id="rId4" Type="http://schemas.openxmlformats.org/officeDocument/2006/relationships/image" Target="../media/image3.png"/><Relationship Id="rId9" Type="http://schemas.openxmlformats.org/officeDocument/2006/relationships/hyperlink" Target="#COCACOLA!A1"/><Relationship Id="rId1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hyperlink" Target="#HERDEZ!A1"/><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image" Target="../media/image15.png"/><Relationship Id="rId21" Type="http://schemas.openxmlformats.org/officeDocument/2006/relationships/hyperlink" Target="#Resultados!A1"/><Relationship Id="rId7" Type="http://schemas.openxmlformats.org/officeDocument/2006/relationships/image" Target="../media/image4.png"/><Relationship Id="rId12" Type="http://schemas.openxmlformats.org/officeDocument/2006/relationships/chart" Target="../charts/chart1.xml"/><Relationship Id="rId17" Type="http://schemas.openxmlformats.org/officeDocument/2006/relationships/hyperlink" Target="#Razones!A1"/><Relationship Id="rId2" Type="http://schemas.openxmlformats.org/officeDocument/2006/relationships/hyperlink" Target="#BACHOCO!A1"/><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14.png"/><Relationship Id="rId6" Type="http://schemas.openxmlformats.org/officeDocument/2006/relationships/hyperlink" Target="#BIMBO!A1"/><Relationship Id="rId11" Type="http://schemas.openxmlformats.org/officeDocument/2006/relationships/image" Target="../media/image6.png"/><Relationship Id="rId5" Type="http://schemas.openxmlformats.org/officeDocument/2006/relationships/image" Target="../media/image3.png"/><Relationship Id="rId15" Type="http://schemas.openxmlformats.org/officeDocument/2006/relationships/hyperlink" Target="#Menu!A1"/><Relationship Id="rId10" Type="http://schemas.openxmlformats.org/officeDocument/2006/relationships/hyperlink" Target="#COCACOLA!A1"/><Relationship Id="rId19" Type="http://schemas.openxmlformats.org/officeDocument/2006/relationships/hyperlink" Target="#Graficos!A1"/><Relationship Id="rId4" Type="http://schemas.openxmlformats.org/officeDocument/2006/relationships/hyperlink" Target="#LALA!A1"/><Relationship Id="rId9" Type="http://schemas.openxmlformats.org/officeDocument/2006/relationships/image" Target="../media/image5.png"/><Relationship Id="rId14" Type="http://schemas.openxmlformats.org/officeDocument/2006/relationships/image" Target="../media/image7.png"/><Relationship Id="rId22"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6.png"/><Relationship Id="rId17" Type="http://schemas.openxmlformats.org/officeDocument/2006/relationships/hyperlink" Target="#Razones!A1"/><Relationship Id="rId2" Type="http://schemas.openxmlformats.org/officeDocument/2006/relationships/chart" Target="../charts/chart2.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16.png"/><Relationship Id="rId6" Type="http://schemas.openxmlformats.org/officeDocument/2006/relationships/image" Target="../media/image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17.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6.png"/><Relationship Id="rId17" Type="http://schemas.openxmlformats.org/officeDocument/2006/relationships/hyperlink" Target="#Razones!A1"/><Relationship Id="rId2" Type="http://schemas.openxmlformats.org/officeDocument/2006/relationships/chart" Target="../charts/chart3.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18.png"/><Relationship Id="rId6" Type="http://schemas.openxmlformats.org/officeDocument/2006/relationships/image" Target="../media/image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5.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21.png"/><Relationship Id="rId17" Type="http://schemas.openxmlformats.org/officeDocument/2006/relationships/hyperlink" Target="#Razones!A1"/><Relationship Id="rId2" Type="http://schemas.openxmlformats.org/officeDocument/2006/relationships/chart" Target="../charts/chart4.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20.png"/><Relationship Id="rId6" Type="http://schemas.openxmlformats.org/officeDocument/2006/relationships/image" Target="../media/image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5.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Resultados!C78:M78"/><Relationship Id="rId18" Type="http://schemas.openxmlformats.org/officeDocument/2006/relationships/image" Target="../media/image9.png"/><Relationship Id="rId3" Type="http://schemas.openxmlformats.org/officeDocument/2006/relationships/hyperlink" Target="#BACHOCO!A1"/><Relationship Id="rId21" Type="http://schemas.openxmlformats.org/officeDocument/2006/relationships/hyperlink" Target="#Resultados!A1"/><Relationship Id="rId7" Type="http://schemas.openxmlformats.org/officeDocument/2006/relationships/hyperlink" Target="#BIMBO!A1"/><Relationship Id="rId12" Type="http://schemas.openxmlformats.org/officeDocument/2006/relationships/image" Target="../media/image6.png"/><Relationship Id="rId17" Type="http://schemas.openxmlformats.org/officeDocument/2006/relationships/hyperlink" Target="#Razones!A1"/><Relationship Id="rId2" Type="http://schemas.openxmlformats.org/officeDocument/2006/relationships/chart" Target="../charts/chart5.xml"/><Relationship Id="rId16" Type="http://schemas.openxmlformats.org/officeDocument/2006/relationships/image" Target="../media/image12.png"/><Relationship Id="rId20" Type="http://schemas.openxmlformats.org/officeDocument/2006/relationships/image" Target="../media/image10.png"/><Relationship Id="rId1" Type="http://schemas.openxmlformats.org/officeDocument/2006/relationships/image" Target="../media/image22.png"/><Relationship Id="rId6" Type="http://schemas.openxmlformats.org/officeDocument/2006/relationships/image" Target="../media/image23.png"/><Relationship Id="rId11" Type="http://schemas.openxmlformats.org/officeDocument/2006/relationships/hyperlink" Target="#COCACOLA!A1"/><Relationship Id="rId5" Type="http://schemas.openxmlformats.org/officeDocument/2006/relationships/hyperlink" Target="#LALA!A1"/><Relationship Id="rId15" Type="http://schemas.openxmlformats.org/officeDocument/2006/relationships/hyperlink" Target="#Menu!A1"/><Relationship Id="rId10" Type="http://schemas.openxmlformats.org/officeDocument/2006/relationships/image" Target="../media/image5.png"/><Relationship Id="rId19" Type="http://schemas.openxmlformats.org/officeDocument/2006/relationships/hyperlink" Target="#Graficos!A1"/><Relationship Id="rId4" Type="http://schemas.openxmlformats.org/officeDocument/2006/relationships/image" Target="../media/image2.png"/><Relationship Id="rId9" Type="http://schemas.openxmlformats.org/officeDocument/2006/relationships/hyperlink" Target="#HERDEZ!A1"/><Relationship Id="rId14" Type="http://schemas.openxmlformats.org/officeDocument/2006/relationships/image" Target="../media/image7.png"/><Relationship Id="rId22" Type="http://schemas.openxmlformats.org/officeDocument/2006/relationships/image" Target="../media/image11.png"/></Relationships>
</file>

<file path=xl/drawings/_rels/drawing8.xml.rels><?xml version="1.0" encoding="UTF-8" standalone="yes"?>
<Relationships xmlns="http://schemas.openxmlformats.org/package/2006/relationships"><Relationship Id="rId8" Type="http://schemas.openxmlformats.org/officeDocument/2006/relationships/hyperlink" Target="#HERDEZ!A1"/><Relationship Id="rId13" Type="http://schemas.openxmlformats.org/officeDocument/2006/relationships/image" Target="../media/image7.png"/><Relationship Id="rId18" Type="http://schemas.openxmlformats.org/officeDocument/2006/relationships/chart" Target="../charts/chart7.xml"/><Relationship Id="rId3" Type="http://schemas.openxmlformats.org/officeDocument/2006/relationships/image" Target="../media/image2.png"/><Relationship Id="rId21" Type="http://schemas.openxmlformats.org/officeDocument/2006/relationships/hyperlink" Target="#Graficos!A1"/><Relationship Id="rId7" Type="http://schemas.openxmlformats.org/officeDocument/2006/relationships/image" Target="../media/image4.png"/><Relationship Id="rId12" Type="http://schemas.openxmlformats.org/officeDocument/2006/relationships/hyperlink" Target="#Resultados!C84"/><Relationship Id="rId17" Type="http://schemas.openxmlformats.org/officeDocument/2006/relationships/image" Target="../media/image9.png"/><Relationship Id="rId25" Type="http://schemas.openxmlformats.org/officeDocument/2006/relationships/image" Target="../media/image25.png"/><Relationship Id="rId2" Type="http://schemas.openxmlformats.org/officeDocument/2006/relationships/hyperlink" Target="#BACHOCO!A1"/><Relationship Id="rId16" Type="http://schemas.openxmlformats.org/officeDocument/2006/relationships/hyperlink" Target="#Razones!A1"/><Relationship Id="rId20" Type="http://schemas.openxmlformats.org/officeDocument/2006/relationships/image" Target="../media/image24.png"/><Relationship Id="rId1" Type="http://schemas.openxmlformats.org/officeDocument/2006/relationships/chart" Target="../charts/chart6.xml"/><Relationship Id="rId6" Type="http://schemas.openxmlformats.org/officeDocument/2006/relationships/hyperlink" Target="#BIMBO!A1"/><Relationship Id="rId11" Type="http://schemas.openxmlformats.org/officeDocument/2006/relationships/image" Target="../media/image6.png"/><Relationship Id="rId24" Type="http://schemas.openxmlformats.org/officeDocument/2006/relationships/hyperlink" Target="#Resultados!C78:M78"/><Relationship Id="rId5" Type="http://schemas.openxmlformats.org/officeDocument/2006/relationships/image" Target="../media/image3.png"/><Relationship Id="rId15" Type="http://schemas.openxmlformats.org/officeDocument/2006/relationships/image" Target="../media/image12.png"/><Relationship Id="rId23" Type="http://schemas.openxmlformats.org/officeDocument/2006/relationships/image" Target="../media/image11.png"/><Relationship Id="rId10" Type="http://schemas.openxmlformats.org/officeDocument/2006/relationships/hyperlink" Target="#COCACOLA!A1"/><Relationship Id="rId19" Type="http://schemas.openxmlformats.org/officeDocument/2006/relationships/hyperlink" Target="#Resultados!A1"/><Relationship Id="rId4" Type="http://schemas.openxmlformats.org/officeDocument/2006/relationships/hyperlink" Target="#LALA!A1"/><Relationship Id="rId9" Type="http://schemas.openxmlformats.org/officeDocument/2006/relationships/image" Target="../media/image5.png"/><Relationship Id="rId14" Type="http://schemas.openxmlformats.org/officeDocument/2006/relationships/hyperlink" Target="#Menu!A1"/><Relationship Id="rId22"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3" Type="http://schemas.openxmlformats.org/officeDocument/2006/relationships/chart" Target="../charts/chart20.xml"/><Relationship Id="rId18" Type="http://schemas.openxmlformats.org/officeDocument/2006/relationships/hyperlink" Target="#BIMBO!A1"/><Relationship Id="rId26" Type="http://schemas.openxmlformats.org/officeDocument/2006/relationships/hyperlink" Target="#Menu!A1"/><Relationship Id="rId3" Type="http://schemas.openxmlformats.org/officeDocument/2006/relationships/chart" Target="../charts/chart10.xml"/><Relationship Id="rId21" Type="http://schemas.openxmlformats.org/officeDocument/2006/relationships/image" Target="../media/image5.png"/><Relationship Id="rId7" Type="http://schemas.openxmlformats.org/officeDocument/2006/relationships/chart" Target="../charts/chart14.xml"/><Relationship Id="rId12" Type="http://schemas.openxmlformats.org/officeDocument/2006/relationships/chart" Target="../charts/chart19.xml"/><Relationship Id="rId17" Type="http://schemas.openxmlformats.org/officeDocument/2006/relationships/image" Target="../media/image3.png"/><Relationship Id="rId25" Type="http://schemas.openxmlformats.org/officeDocument/2006/relationships/image" Target="../media/image7.png"/><Relationship Id="rId33" Type="http://schemas.openxmlformats.org/officeDocument/2006/relationships/image" Target="../media/image11.png"/><Relationship Id="rId2" Type="http://schemas.openxmlformats.org/officeDocument/2006/relationships/chart" Target="../charts/chart9.xml"/><Relationship Id="rId16" Type="http://schemas.openxmlformats.org/officeDocument/2006/relationships/hyperlink" Target="#LALA!A1"/><Relationship Id="rId20" Type="http://schemas.openxmlformats.org/officeDocument/2006/relationships/hyperlink" Target="#HERDEZ!A1"/><Relationship Id="rId29"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hyperlink" Target="#Resultados!C78:M78"/><Relationship Id="rId32" Type="http://schemas.openxmlformats.org/officeDocument/2006/relationships/hyperlink" Target="#Resultados!A1"/><Relationship Id="rId5" Type="http://schemas.openxmlformats.org/officeDocument/2006/relationships/chart" Target="../charts/chart12.xml"/><Relationship Id="rId15" Type="http://schemas.openxmlformats.org/officeDocument/2006/relationships/image" Target="../media/image2.png"/><Relationship Id="rId23" Type="http://schemas.openxmlformats.org/officeDocument/2006/relationships/image" Target="../media/image6.png"/><Relationship Id="rId28" Type="http://schemas.openxmlformats.org/officeDocument/2006/relationships/hyperlink" Target="#Razones!A1"/><Relationship Id="rId10" Type="http://schemas.openxmlformats.org/officeDocument/2006/relationships/chart" Target="../charts/chart17.xml"/><Relationship Id="rId19" Type="http://schemas.openxmlformats.org/officeDocument/2006/relationships/image" Target="../media/image4.png"/><Relationship Id="rId31" Type="http://schemas.openxmlformats.org/officeDocument/2006/relationships/image" Target="../media/image26.png"/><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hyperlink" Target="#BACHOCO!A1"/><Relationship Id="rId22" Type="http://schemas.openxmlformats.org/officeDocument/2006/relationships/hyperlink" Target="#COCACOLA!A1"/><Relationship Id="rId27" Type="http://schemas.openxmlformats.org/officeDocument/2006/relationships/image" Target="../media/image12.png"/><Relationship Id="rId30" Type="http://schemas.openxmlformats.org/officeDocument/2006/relationships/hyperlink" Target="#Graficos!A1"/><Relationship Id="rId8"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428625</xdr:colOff>
      <xdr:row>1</xdr:row>
      <xdr:rowOff>85725</xdr:rowOff>
    </xdr:from>
    <xdr:to>
      <xdr:col>15</xdr:col>
      <xdr:colOff>276225</xdr:colOff>
      <xdr:row>4</xdr:row>
      <xdr:rowOff>28575</xdr:rowOff>
    </xdr:to>
    <xdr:sp macro="" textlink="">
      <xdr:nvSpPr>
        <xdr:cNvPr id="3" name="Rectángulo: esquinas superiores, una redondeada y la otra cortada 2">
          <a:extLst>
            <a:ext uri="{FF2B5EF4-FFF2-40B4-BE49-F238E27FC236}">
              <a16:creationId xmlns:a16="http://schemas.microsoft.com/office/drawing/2014/main" id="{00000000-0008-0000-0000-000003000000}"/>
            </a:ext>
          </a:extLst>
        </xdr:cNvPr>
        <xdr:cNvSpPr/>
      </xdr:nvSpPr>
      <xdr:spPr>
        <a:xfrm>
          <a:off x="428625" y="276225"/>
          <a:ext cx="12420600" cy="514350"/>
        </a:xfrm>
        <a:prstGeom prst="snipRoundRect">
          <a:avLst/>
        </a:prstGeom>
        <a:solidFill>
          <a:srgbClr val="C4536B"/>
        </a:solidFill>
        <a:effectLst>
          <a:outerShdw blurRad="76200" dist="12700" dir="2700000" sy="-23000" kx="-800400" algn="bl" rotWithShape="0">
            <a:prstClr val="black">
              <a:alpha val="2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MX" sz="3200">
              <a:solidFill>
                <a:schemeClr val="bg1"/>
              </a:solidFill>
              <a:latin typeface="+mj-lt"/>
            </a:rPr>
            <a:t>RAZONES FINANCIERAS</a:t>
          </a:r>
        </a:p>
      </xdr:txBody>
    </xdr:sp>
    <xdr:clientData/>
  </xdr:twoCellAnchor>
  <xdr:twoCellAnchor editAs="oneCell">
    <xdr:from>
      <xdr:col>6</xdr:col>
      <xdr:colOff>226200</xdr:colOff>
      <xdr:row>6</xdr:row>
      <xdr:rowOff>85981</xdr:rowOff>
    </xdr:from>
    <xdr:to>
      <xdr:col>8</xdr:col>
      <xdr:colOff>257175</xdr:colOff>
      <xdr:row>10</xdr:row>
      <xdr:rowOff>80937</xdr:rowOff>
    </xdr:to>
    <xdr:pic>
      <xdr:nvPicPr>
        <xdr:cNvPr id="4" name="Imagen 3">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5255400" y="1228981"/>
          <a:ext cx="1707375" cy="756956"/>
        </a:xfrm>
        <a:prstGeom prst="rect">
          <a:avLst/>
        </a:prstGeom>
      </xdr:spPr>
    </xdr:pic>
    <xdr:clientData/>
  </xdr:twoCellAnchor>
  <xdr:twoCellAnchor editAs="oneCell">
    <xdr:from>
      <xdr:col>8</xdr:col>
      <xdr:colOff>387595</xdr:colOff>
      <xdr:row>11</xdr:row>
      <xdr:rowOff>85981</xdr:rowOff>
    </xdr:from>
    <xdr:to>
      <xdr:col>10</xdr:col>
      <xdr:colOff>427776</xdr:colOff>
      <xdr:row>15</xdr:row>
      <xdr:rowOff>82420</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7093195" y="2181481"/>
          <a:ext cx="1716581" cy="758439"/>
        </a:xfrm>
        <a:prstGeom prst="rect">
          <a:avLst/>
        </a:prstGeom>
      </xdr:spPr>
    </xdr:pic>
    <xdr:clientData/>
  </xdr:twoCellAnchor>
  <xdr:twoCellAnchor editAs="oneCell">
    <xdr:from>
      <xdr:col>4</xdr:col>
      <xdr:colOff>43028</xdr:colOff>
      <xdr:row>11</xdr:row>
      <xdr:rowOff>74056</xdr:rowOff>
    </xdr:from>
    <xdr:to>
      <xdr:col>6</xdr:col>
      <xdr:colOff>81744</xdr:colOff>
      <xdr:row>15</xdr:row>
      <xdr:rowOff>70495</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3395828" y="2169556"/>
          <a:ext cx="1715116" cy="758439"/>
        </a:xfrm>
        <a:prstGeom prst="rect">
          <a:avLst/>
        </a:prstGeom>
      </xdr:spPr>
    </xdr:pic>
    <xdr:clientData/>
  </xdr:twoCellAnchor>
  <xdr:twoCellAnchor editAs="oneCell">
    <xdr:from>
      <xdr:col>8</xdr:col>
      <xdr:colOff>423826</xdr:colOff>
      <xdr:row>6</xdr:row>
      <xdr:rowOff>109756</xdr:rowOff>
    </xdr:from>
    <xdr:to>
      <xdr:col>10</xdr:col>
      <xdr:colOff>458145</xdr:colOff>
      <xdr:row>10</xdr:row>
      <xdr:rowOff>106195</xdr:rowOff>
    </xdr:to>
    <xdr:pic>
      <xdr:nvPicPr>
        <xdr:cNvPr id="7" name="Imagen 6">
          <a:hlinkClick xmlns:r="http://schemas.openxmlformats.org/officeDocument/2006/relationships" r:id="rId7"/>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7129426" y="1252756"/>
          <a:ext cx="1710719" cy="758439"/>
        </a:xfrm>
        <a:prstGeom prst="rect">
          <a:avLst/>
        </a:prstGeom>
      </xdr:spPr>
    </xdr:pic>
    <xdr:clientData/>
  </xdr:twoCellAnchor>
  <xdr:twoCellAnchor editAs="oneCell">
    <xdr:from>
      <xdr:col>6</xdr:col>
      <xdr:colOff>199421</xdr:colOff>
      <xdr:row>11</xdr:row>
      <xdr:rowOff>78781</xdr:rowOff>
    </xdr:from>
    <xdr:to>
      <xdr:col>8</xdr:col>
      <xdr:colOff>239601</xdr:colOff>
      <xdr:row>15</xdr:row>
      <xdr:rowOff>75220</xdr:rowOff>
    </xdr:to>
    <xdr:pic>
      <xdr:nvPicPr>
        <xdr:cNvPr id="8" name="Imagen 7">
          <a:hlinkClick xmlns:r="http://schemas.openxmlformats.org/officeDocument/2006/relationships" r:id="rId9"/>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5228621" y="2174281"/>
          <a:ext cx="1716580" cy="758439"/>
        </a:xfrm>
        <a:prstGeom prst="rect">
          <a:avLst/>
        </a:prstGeom>
      </xdr:spPr>
    </xdr:pic>
    <xdr:clientData/>
  </xdr:twoCellAnchor>
  <xdr:twoCellAnchor editAs="oneCell">
    <xdr:from>
      <xdr:col>8</xdr:col>
      <xdr:colOff>428626</xdr:colOff>
      <xdr:row>16</xdr:row>
      <xdr:rowOff>47625</xdr:rowOff>
    </xdr:from>
    <xdr:to>
      <xdr:col>10</xdr:col>
      <xdr:colOff>464101</xdr:colOff>
      <xdr:row>20</xdr:row>
      <xdr:rowOff>44577</xdr:rowOff>
    </xdr:to>
    <xdr:pic>
      <xdr:nvPicPr>
        <xdr:cNvPr id="9" name="Imagen 8">
          <a:hlinkClick xmlns:r="http://schemas.openxmlformats.org/officeDocument/2006/relationships" r:id="rId11"/>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34226" y="3095625"/>
          <a:ext cx="1711875" cy="758952"/>
        </a:xfrm>
        <a:prstGeom prst="rect">
          <a:avLst/>
        </a:prstGeom>
      </xdr:spPr>
    </xdr:pic>
    <xdr:clientData/>
  </xdr:twoCellAnchor>
  <xdr:twoCellAnchor editAs="oneCell">
    <xdr:from>
      <xdr:col>6</xdr:col>
      <xdr:colOff>226458</xdr:colOff>
      <xdr:row>21</xdr:row>
      <xdr:rowOff>35700</xdr:rowOff>
    </xdr:from>
    <xdr:to>
      <xdr:col>8</xdr:col>
      <xdr:colOff>261419</xdr:colOff>
      <xdr:row>25</xdr:row>
      <xdr:rowOff>32652</xdr:rowOff>
    </xdr:to>
    <xdr:pic>
      <xdr:nvPicPr>
        <xdr:cNvPr id="10" name="Imagen 9">
          <a:hlinkClick xmlns:r="http://schemas.openxmlformats.org/officeDocument/2006/relationships" r:id="rId13"/>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255658" y="4036200"/>
          <a:ext cx="1711361" cy="758952"/>
        </a:xfrm>
        <a:prstGeom prst="rect">
          <a:avLst/>
        </a:prstGeom>
      </xdr:spPr>
    </xdr:pic>
    <xdr:clientData/>
  </xdr:twoCellAnchor>
  <xdr:twoCellAnchor editAs="oneCell">
    <xdr:from>
      <xdr:col>3</xdr:col>
      <xdr:colOff>828675</xdr:colOff>
      <xdr:row>6</xdr:row>
      <xdr:rowOff>104775</xdr:rowOff>
    </xdr:from>
    <xdr:to>
      <xdr:col>6</xdr:col>
      <xdr:colOff>5325</xdr:colOff>
      <xdr:row>10</xdr:row>
      <xdr:rowOff>92583</xdr:rowOff>
    </xdr:to>
    <xdr:pic>
      <xdr:nvPicPr>
        <xdr:cNvPr id="11" name="Imagen 10">
          <a:hlinkClick xmlns:r="http://schemas.openxmlformats.org/officeDocument/2006/relationships" r:id="rId1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43275" y="1247775"/>
          <a:ext cx="1691250" cy="749808"/>
        </a:xfrm>
        <a:prstGeom prst="rect">
          <a:avLst/>
        </a:prstGeom>
      </xdr:spPr>
    </xdr:pic>
    <xdr:clientData/>
  </xdr:twoCellAnchor>
  <xdr:twoCellAnchor editAs="oneCell">
    <xdr:from>
      <xdr:col>4</xdr:col>
      <xdr:colOff>35700</xdr:colOff>
      <xdr:row>16</xdr:row>
      <xdr:rowOff>64275</xdr:rowOff>
    </xdr:from>
    <xdr:to>
      <xdr:col>6</xdr:col>
      <xdr:colOff>50550</xdr:colOff>
      <xdr:row>20</xdr:row>
      <xdr:rowOff>52083</xdr:rowOff>
    </xdr:to>
    <xdr:pic>
      <xdr:nvPicPr>
        <xdr:cNvPr id="12" name="Imagen 11">
          <a:hlinkClick xmlns:r="http://schemas.openxmlformats.org/officeDocument/2006/relationships" r:id="rId17"/>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88500" y="3112275"/>
          <a:ext cx="1691250" cy="749808"/>
        </a:xfrm>
        <a:prstGeom prst="rect">
          <a:avLst/>
        </a:prstGeom>
      </xdr:spPr>
    </xdr:pic>
    <xdr:clientData/>
  </xdr:twoCellAnchor>
  <xdr:twoCellAnchor editAs="oneCell">
    <xdr:from>
      <xdr:col>6</xdr:col>
      <xdr:colOff>271425</xdr:colOff>
      <xdr:row>16</xdr:row>
      <xdr:rowOff>80925</xdr:rowOff>
    </xdr:from>
    <xdr:to>
      <xdr:col>8</xdr:col>
      <xdr:colOff>286275</xdr:colOff>
      <xdr:row>20</xdr:row>
      <xdr:rowOff>68733</xdr:rowOff>
    </xdr:to>
    <xdr:pic>
      <xdr:nvPicPr>
        <xdr:cNvPr id="13" name="Imagen 12">
          <a:hlinkClick xmlns:r="http://schemas.openxmlformats.org/officeDocument/2006/relationships" r:id="rId19"/>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00625" y="3128925"/>
          <a:ext cx="1691250" cy="7498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1826400</xdr:colOff>
      <xdr:row>0</xdr:row>
      <xdr:rowOff>57406</xdr:rowOff>
    </xdr:from>
    <xdr:to>
      <xdr:col>2</xdr:col>
      <xdr:colOff>1524000</xdr:colOff>
      <xdr:row>4</xdr:row>
      <xdr:rowOff>52362</xdr:rowOff>
    </xdr:to>
    <xdr:pic>
      <xdr:nvPicPr>
        <xdr:cNvPr id="2" name="Imagen 1">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664600" y="57406"/>
          <a:ext cx="1707375" cy="756956"/>
        </a:xfrm>
        <a:prstGeom prst="rect">
          <a:avLst/>
        </a:prstGeom>
      </xdr:spPr>
    </xdr:pic>
    <xdr:clientData/>
  </xdr:twoCellAnchor>
  <xdr:twoCellAnchor editAs="oneCell">
    <xdr:from>
      <xdr:col>3</xdr:col>
      <xdr:colOff>3206995</xdr:colOff>
      <xdr:row>0</xdr:row>
      <xdr:rowOff>76456</xdr:rowOff>
    </xdr:from>
    <xdr:to>
      <xdr:col>4</xdr:col>
      <xdr:colOff>799251</xdr:colOff>
      <xdr:row>4</xdr:row>
      <xdr:rowOff>72895</xdr:rowOff>
    </xdr:to>
    <xdr:pic>
      <xdr:nvPicPr>
        <xdr:cNvPr id="3" name="Imagen 2">
          <a:hlinkClick xmlns:r="http://schemas.openxmlformats.org/officeDocument/2006/relationships" r:id="rId3"/>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0160245" y="76456"/>
          <a:ext cx="1716581" cy="758439"/>
        </a:xfrm>
        <a:prstGeom prst="rect">
          <a:avLst/>
        </a:prstGeom>
      </xdr:spPr>
    </xdr:pic>
    <xdr:clientData/>
  </xdr:twoCellAnchor>
  <xdr:twoCellAnchor editAs="oneCell">
    <xdr:from>
      <xdr:col>2</xdr:col>
      <xdr:colOff>3614903</xdr:colOff>
      <xdr:row>0</xdr:row>
      <xdr:rowOff>64531</xdr:rowOff>
    </xdr:from>
    <xdr:to>
      <xdr:col>3</xdr:col>
      <xdr:colOff>1224744</xdr:colOff>
      <xdr:row>4</xdr:row>
      <xdr:rowOff>60970</xdr:rowOff>
    </xdr:to>
    <xdr:pic>
      <xdr:nvPicPr>
        <xdr:cNvPr id="4" name="Imagen 3">
          <a:hlinkClick xmlns:r="http://schemas.openxmlformats.org/officeDocument/2006/relationships" r:id="rId5"/>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6462878" y="64531"/>
          <a:ext cx="1715116" cy="758439"/>
        </a:xfrm>
        <a:prstGeom prst="rect">
          <a:avLst/>
        </a:prstGeom>
      </xdr:spPr>
    </xdr:pic>
    <xdr:clientData/>
  </xdr:twoCellAnchor>
  <xdr:twoCellAnchor editAs="oneCell">
    <xdr:from>
      <xdr:col>2</xdr:col>
      <xdr:colOff>1747801</xdr:colOff>
      <xdr:row>0</xdr:row>
      <xdr:rowOff>62131</xdr:rowOff>
    </xdr:from>
    <xdr:to>
      <xdr:col>2</xdr:col>
      <xdr:colOff>3458520</xdr:colOff>
      <xdr:row>4</xdr:row>
      <xdr:rowOff>58570</xdr:rowOff>
    </xdr:to>
    <xdr:pic>
      <xdr:nvPicPr>
        <xdr:cNvPr id="5" name="Imagen 4">
          <a:hlinkClick xmlns:r="http://schemas.openxmlformats.org/officeDocument/2006/relationships" r:id="rId7"/>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595776" y="62131"/>
          <a:ext cx="1710719" cy="758439"/>
        </a:xfrm>
        <a:prstGeom prst="rect">
          <a:avLst/>
        </a:prstGeom>
      </xdr:spPr>
    </xdr:pic>
    <xdr:clientData/>
  </xdr:twoCellAnchor>
  <xdr:twoCellAnchor editAs="oneCell">
    <xdr:from>
      <xdr:col>3</xdr:col>
      <xdr:colOff>1342421</xdr:colOff>
      <xdr:row>0</xdr:row>
      <xdr:rowOff>69256</xdr:rowOff>
    </xdr:from>
    <xdr:to>
      <xdr:col>3</xdr:col>
      <xdr:colOff>3059001</xdr:colOff>
      <xdr:row>4</xdr:row>
      <xdr:rowOff>65695</xdr:rowOff>
    </xdr:to>
    <xdr:pic>
      <xdr:nvPicPr>
        <xdr:cNvPr id="6" name="Imagen 5">
          <a:hlinkClick xmlns:r="http://schemas.openxmlformats.org/officeDocument/2006/relationships" r:id="rId9"/>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8295671" y="69256"/>
          <a:ext cx="1716580" cy="758439"/>
        </a:xfrm>
        <a:prstGeom prst="rect">
          <a:avLst/>
        </a:prstGeom>
      </xdr:spPr>
    </xdr:pic>
    <xdr:clientData/>
  </xdr:twoCellAnchor>
  <xdr:twoCellAnchor editAs="oneCell">
    <xdr:from>
      <xdr:col>4</xdr:col>
      <xdr:colOff>1933576</xdr:colOff>
      <xdr:row>22</xdr:row>
      <xdr:rowOff>85725</xdr:rowOff>
    </xdr:from>
    <xdr:to>
      <xdr:col>5</xdr:col>
      <xdr:colOff>1635676</xdr:colOff>
      <xdr:row>26</xdr:row>
      <xdr:rowOff>73152</xdr:rowOff>
    </xdr:to>
    <xdr:pic>
      <xdr:nvPicPr>
        <xdr:cNvPr id="7" name="Imagen 6">
          <a:hlinkClick xmlns:r="http://schemas.openxmlformats.org/officeDocument/2006/relationships" r:id="rId11"/>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11151" y="7781925"/>
          <a:ext cx="1711875" cy="758952"/>
        </a:xfrm>
        <a:prstGeom prst="rect">
          <a:avLst/>
        </a:prstGeom>
      </xdr:spPr>
    </xdr:pic>
    <xdr:clientData/>
  </xdr:twoCellAnchor>
  <xdr:twoCellAnchor editAs="oneCell">
    <xdr:from>
      <xdr:col>4</xdr:col>
      <xdr:colOff>978676</xdr:colOff>
      <xdr:row>0</xdr:row>
      <xdr:rowOff>102375</xdr:rowOff>
    </xdr:from>
    <xdr:to>
      <xdr:col>5</xdr:col>
      <xdr:colOff>680776</xdr:colOff>
      <xdr:row>4</xdr:row>
      <xdr:rowOff>99327</xdr:rowOff>
    </xdr:to>
    <xdr:pic>
      <xdr:nvPicPr>
        <xdr:cNvPr id="8" name="Imagen 7">
          <a:hlinkClick xmlns:r="http://schemas.openxmlformats.org/officeDocument/2006/relationships" r:id="rId13"/>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56251" y="102375"/>
          <a:ext cx="1711875" cy="758952"/>
        </a:xfrm>
        <a:prstGeom prst="rect">
          <a:avLst/>
        </a:prstGeom>
      </xdr:spPr>
    </xdr:pic>
    <xdr:clientData/>
  </xdr:twoCellAnchor>
  <xdr:twoCellAnchor editAs="oneCell">
    <xdr:from>
      <xdr:col>0</xdr:col>
      <xdr:colOff>809878</xdr:colOff>
      <xdr:row>0</xdr:row>
      <xdr:rowOff>57150</xdr:rowOff>
    </xdr:from>
    <xdr:to>
      <xdr:col>1</xdr:col>
      <xdr:colOff>1662421</xdr:colOff>
      <xdr:row>4</xdr:row>
      <xdr:rowOff>44958</xdr:rowOff>
    </xdr:to>
    <xdr:pic>
      <xdr:nvPicPr>
        <xdr:cNvPr id="9" name="Imagen 8">
          <a:hlinkClick xmlns:r="http://schemas.openxmlformats.org/officeDocument/2006/relationships" r:id="rId15"/>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809878" y="57150"/>
          <a:ext cx="1690743" cy="749808"/>
        </a:xfrm>
        <a:prstGeom prst="rect">
          <a:avLst/>
        </a:prstGeom>
      </xdr:spPr>
    </xdr:pic>
    <xdr:clientData/>
  </xdr:twoCellAnchor>
  <xdr:twoCellAnchor editAs="oneCell">
    <xdr:from>
      <xdr:col>5</xdr:col>
      <xdr:colOff>807225</xdr:colOff>
      <xdr:row>0</xdr:row>
      <xdr:rowOff>121425</xdr:rowOff>
    </xdr:from>
    <xdr:to>
      <xdr:col>6</xdr:col>
      <xdr:colOff>812550</xdr:colOff>
      <xdr:row>4</xdr:row>
      <xdr:rowOff>109233</xdr:rowOff>
    </xdr:to>
    <xdr:pic>
      <xdr:nvPicPr>
        <xdr:cNvPr id="10" name="Imagen 9">
          <a:hlinkClick xmlns:r="http://schemas.openxmlformats.org/officeDocument/2006/relationships" r:id="rId17"/>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894575" y="121425"/>
          <a:ext cx="1691250" cy="749808"/>
        </a:xfrm>
        <a:prstGeom prst="rect">
          <a:avLst/>
        </a:prstGeom>
      </xdr:spPr>
    </xdr:pic>
    <xdr:clientData/>
  </xdr:twoCellAnchor>
  <xdr:twoCellAnchor editAs="oneCell">
    <xdr:from>
      <xdr:col>7</xdr:col>
      <xdr:colOff>185700</xdr:colOff>
      <xdr:row>0</xdr:row>
      <xdr:rowOff>128550</xdr:rowOff>
    </xdr:from>
    <xdr:to>
      <xdr:col>9</xdr:col>
      <xdr:colOff>714900</xdr:colOff>
      <xdr:row>4</xdr:row>
      <xdr:rowOff>116358</xdr:rowOff>
    </xdr:to>
    <xdr:pic>
      <xdr:nvPicPr>
        <xdr:cNvPr id="11" name="Imagen 10">
          <a:hlinkClick xmlns:r="http://schemas.openxmlformats.org/officeDocument/2006/relationships" r:id="rId19"/>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778125" y="128550"/>
          <a:ext cx="1691250" cy="7498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685800</xdr:colOff>
      <xdr:row>7</xdr:row>
      <xdr:rowOff>9525</xdr:rowOff>
    </xdr:from>
    <xdr:to>
      <xdr:col>13</xdr:col>
      <xdr:colOff>123824</xdr:colOff>
      <xdr:row>14</xdr:row>
      <xdr:rowOff>142875</xdr:rowOff>
    </xdr:to>
    <xdr:sp macro="" textlink="">
      <xdr:nvSpPr>
        <xdr:cNvPr id="3" name="Rectángulo: esquinas redondeadas 8">
          <a:extLst>
            <a:ext uri="{FF2B5EF4-FFF2-40B4-BE49-F238E27FC236}">
              <a16:creationId xmlns:a16="http://schemas.microsoft.com/office/drawing/2014/main" id="{00000000-0008-0000-0200-000003000000}"/>
            </a:ext>
          </a:extLst>
        </xdr:cNvPr>
        <xdr:cNvSpPr/>
      </xdr:nvSpPr>
      <xdr:spPr>
        <a:xfrm>
          <a:off x="3400425" y="1343025"/>
          <a:ext cx="8077199" cy="1466850"/>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Industrias Bachoco es una productora avicola en México, su principales funciones incluye la preparación de pienso, la cría y el procesamiento u distribución de productos de pollo fue fundada en 1952 en una pequeña granja en ciudad obregón para producir y vender huevo, fue la primera empresa en México en emplear la docena de huevo en tiendas de autoservicio, posteriormente inicio con el procesamiento en productos de cerdo además de pavo</a:t>
          </a:r>
        </a:p>
      </xdr:txBody>
    </xdr:sp>
    <xdr:clientData/>
  </xdr:twoCellAnchor>
  <xdr:twoCellAnchor editAs="oneCell">
    <xdr:from>
      <xdr:col>0</xdr:col>
      <xdr:colOff>723900</xdr:colOff>
      <xdr:row>5</xdr:row>
      <xdr:rowOff>38100</xdr:rowOff>
    </xdr:from>
    <xdr:to>
      <xdr:col>3</xdr:col>
      <xdr:colOff>371411</xdr:colOff>
      <xdr:row>17</xdr:row>
      <xdr:rowOff>56388</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136" b="9499"/>
        <a:stretch/>
      </xdr:blipFill>
      <xdr:spPr>
        <a:xfrm>
          <a:off x="723900" y="990600"/>
          <a:ext cx="2362136" cy="2304288"/>
        </a:xfrm>
        <a:prstGeom prst="rect">
          <a:avLst/>
        </a:prstGeom>
      </xdr:spPr>
    </xdr:pic>
    <xdr:clientData/>
  </xdr:twoCellAnchor>
  <xdr:twoCellAnchor editAs="oneCell">
    <xdr:from>
      <xdr:col>2</xdr:col>
      <xdr:colOff>788175</xdr:colOff>
      <xdr:row>0</xdr:row>
      <xdr:rowOff>143018</xdr:rowOff>
    </xdr:from>
    <xdr:to>
      <xdr:col>4</xdr:col>
      <xdr:colOff>685800</xdr:colOff>
      <xdr:row>4</xdr:row>
      <xdr:rowOff>138201</xdr:rowOff>
    </xdr:to>
    <xdr:pic>
      <xdr:nvPicPr>
        <xdr:cNvPr id="13" name="Imagen 12">
          <a:hlinkClick xmlns:r="http://schemas.openxmlformats.org/officeDocument/2006/relationships" r:id="rId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636025" y="143018"/>
          <a:ext cx="1707375" cy="757183"/>
        </a:xfrm>
        <a:prstGeom prst="rect">
          <a:avLst/>
        </a:prstGeom>
      </xdr:spPr>
    </xdr:pic>
    <xdr:clientData/>
  </xdr:twoCellAnchor>
  <xdr:twoCellAnchor editAs="oneCell">
    <xdr:from>
      <xdr:col>11</xdr:col>
      <xdr:colOff>454270</xdr:colOff>
      <xdr:row>0</xdr:row>
      <xdr:rowOff>162181</xdr:rowOff>
    </xdr:from>
    <xdr:to>
      <xdr:col>13</xdr:col>
      <xdr:colOff>494451</xdr:colOff>
      <xdr:row>4</xdr:row>
      <xdr:rowOff>158620</xdr:rowOff>
    </xdr:to>
    <xdr:pic>
      <xdr:nvPicPr>
        <xdr:cNvPr id="5" name="Imagen 4">
          <a:hlinkClick xmlns:r="http://schemas.openxmlformats.org/officeDocument/2006/relationships" r:id="rId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131670" y="162181"/>
          <a:ext cx="1716581" cy="758439"/>
        </a:xfrm>
        <a:prstGeom prst="rect">
          <a:avLst/>
        </a:prstGeom>
      </xdr:spPr>
    </xdr:pic>
    <xdr:clientData/>
  </xdr:twoCellAnchor>
  <xdr:twoCellAnchor editAs="oneCell">
    <xdr:from>
      <xdr:col>7</xdr:col>
      <xdr:colOff>109703</xdr:colOff>
      <xdr:row>0</xdr:row>
      <xdr:rowOff>150256</xdr:rowOff>
    </xdr:from>
    <xdr:to>
      <xdr:col>9</xdr:col>
      <xdr:colOff>148419</xdr:colOff>
      <xdr:row>4</xdr:row>
      <xdr:rowOff>146695</xdr:rowOff>
    </xdr:to>
    <xdr:pic>
      <xdr:nvPicPr>
        <xdr:cNvPr id="7" name="Imagen 6">
          <a:hlinkClick xmlns:r="http://schemas.openxmlformats.org/officeDocument/2006/relationships" r:id="rId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434303" y="150256"/>
          <a:ext cx="1715116" cy="758439"/>
        </a:xfrm>
        <a:prstGeom prst="rect">
          <a:avLst/>
        </a:prstGeom>
      </xdr:spPr>
    </xdr:pic>
    <xdr:clientData/>
  </xdr:twoCellAnchor>
  <xdr:twoCellAnchor editAs="oneCell">
    <xdr:from>
      <xdr:col>4</xdr:col>
      <xdr:colOff>909601</xdr:colOff>
      <xdr:row>0</xdr:row>
      <xdr:rowOff>147856</xdr:rowOff>
    </xdr:from>
    <xdr:to>
      <xdr:col>6</xdr:col>
      <xdr:colOff>791520</xdr:colOff>
      <xdr:row>4</xdr:row>
      <xdr:rowOff>144295</xdr:rowOff>
    </xdr:to>
    <xdr:pic>
      <xdr:nvPicPr>
        <xdr:cNvPr id="10" name="Imagen 9">
          <a:hlinkClick xmlns:r="http://schemas.openxmlformats.org/officeDocument/2006/relationships" r:id="rId8"/>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4567201" y="147856"/>
          <a:ext cx="1710719" cy="758439"/>
        </a:xfrm>
        <a:prstGeom prst="rect">
          <a:avLst/>
        </a:prstGeom>
      </xdr:spPr>
    </xdr:pic>
    <xdr:clientData/>
  </xdr:twoCellAnchor>
  <xdr:twoCellAnchor editAs="oneCell">
    <xdr:from>
      <xdr:col>9</xdr:col>
      <xdr:colOff>266096</xdr:colOff>
      <xdr:row>0</xdr:row>
      <xdr:rowOff>154981</xdr:rowOff>
    </xdr:from>
    <xdr:to>
      <xdr:col>11</xdr:col>
      <xdr:colOff>306276</xdr:colOff>
      <xdr:row>4</xdr:row>
      <xdr:rowOff>151420</xdr:rowOff>
    </xdr:to>
    <xdr:pic>
      <xdr:nvPicPr>
        <xdr:cNvPr id="12" name="Imagen 11">
          <a:hlinkClick xmlns:r="http://schemas.openxmlformats.org/officeDocument/2006/relationships" r:id="rId10"/>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267096" y="154981"/>
          <a:ext cx="1716580" cy="758439"/>
        </a:xfrm>
        <a:prstGeom prst="rect">
          <a:avLst/>
        </a:prstGeom>
      </xdr:spPr>
    </xdr:pic>
    <xdr:clientData/>
  </xdr:twoCellAnchor>
  <xdr:twoCellAnchor>
    <xdr:from>
      <xdr:col>6</xdr:col>
      <xdr:colOff>152400</xdr:colOff>
      <xdr:row>15</xdr:row>
      <xdr:rowOff>180975</xdr:rowOff>
    </xdr:from>
    <xdr:to>
      <xdr:col>13</xdr:col>
      <xdr:colOff>183668</xdr:colOff>
      <xdr:row>34</xdr:row>
      <xdr:rowOff>152400</xdr:rowOff>
    </xdr:to>
    <xdr:graphicFrame macro="">
      <xdr:nvGraphicFramePr>
        <xdr:cNvPr id="14" name="Gráfico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13</xdr:col>
      <xdr:colOff>762001</xdr:colOff>
      <xdr:row>25</xdr:row>
      <xdr:rowOff>180975</xdr:rowOff>
    </xdr:from>
    <xdr:to>
      <xdr:col>15</xdr:col>
      <xdr:colOff>797476</xdr:colOff>
      <xdr:row>29</xdr:row>
      <xdr:rowOff>177927</xdr:rowOff>
    </xdr:to>
    <xdr:pic>
      <xdr:nvPicPr>
        <xdr:cNvPr id="16" name="Imagen 15">
          <a:hlinkClick xmlns:r="http://schemas.openxmlformats.org/officeDocument/2006/relationships" r:id="rId13"/>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15801" y="5524500"/>
          <a:ext cx="1711875" cy="758952"/>
        </a:xfrm>
        <a:prstGeom prst="rect">
          <a:avLst/>
        </a:prstGeom>
      </xdr:spPr>
    </xdr:pic>
    <xdr:clientData/>
  </xdr:twoCellAnchor>
  <xdr:twoCellAnchor editAs="oneCell">
    <xdr:from>
      <xdr:col>13</xdr:col>
      <xdr:colOff>673876</xdr:colOff>
      <xdr:row>0</xdr:row>
      <xdr:rowOff>188100</xdr:rowOff>
    </xdr:from>
    <xdr:to>
      <xdr:col>15</xdr:col>
      <xdr:colOff>709351</xdr:colOff>
      <xdr:row>4</xdr:row>
      <xdr:rowOff>185052</xdr:rowOff>
    </xdr:to>
    <xdr:pic>
      <xdr:nvPicPr>
        <xdr:cNvPr id="18" name="Imagen 17">
          <a:hlinkClick xmlns:r="http://schemas.openxmlformats.org/officeDocument/2006/relationships" r:id="rId15"/>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027676" y="188100"/>
          <a:ext cx="1711875" cy="758952"/>
        </a:xfrm>
        <a:prstGeom prst="rect">
          <a:avLst/>
        </a:prstGeom>
      </xdr:spPr>
    </xdr:pic>
    <xdr:clientData/>
  </xdr:twoCellAnchor>
  <xdr:twoCellAnchor editAs="oneCell">
    <xdr:from>
      <xdr:col>0</xdr:col>
      <xdr:colOff>781050</xdr:colOff>
      <xdr:row>0</xdr:row>
      <xdr:rowOff>142875</xdr:rowOff>
    </xdr:from>
    <xdr:to>
      <xdr:col>2</xdr:col>
      <xdr:colOff>624450</xdr:colOff>
      <xdr:row>4</xdr:row>
      <xdr:rowOff>130683</xdr:rowOff>
    </xdr:to>
    <xdr:pic>
      <xdr:nvPicPr>
        <xdr:cNvPr id="20" name="Imagen 19">
          <a:hlinkClick xmlns:r="http://schemas.openxmlformats.org/officeDocument/2006/relationships" r:id="rId17"/>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81050" y="142875"/>
          <a:ext cx="1691250" cy="749808"/>
        </a:xfrm>
        <a:prstGeom prst="rect">
          <a:avLst/>
        </a:prstGeom>
      </xdr:spPr>
    </xdr:pic>
    <xdr:clientData/>
  </xdr:twoCellAnchor>
  <xdr:twoCellAnchor editAs="oneCell">
    <xdr:from>
      <xdr:col>13</xdr:col>
      <xdr:colOff>711975</xdr:colOff>
      <xdr:row>19</xdr:row>
      <xdr:rowOff>207150</xdr:rowOff>
    </xdr:from>
    <xdr:to>
      <xdr:col>15</xdr:col>
      <xdr:colOff>726825</xdr:colOff>
      <xdr:row>22</xdr:row>
      <xdr:rowOff>109233</xdr:rowOff>
    </xdr:to>
    <xdr:pic>
      <xdr:nvPicPr>
        <xdr:cNvPr id="22" name="Imagen 21">
          <a:hlinkClick xmlns:r="http://schemas.openxmlformats.org/officeDocument/2006/relationships" r:id="rId19"/>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065775" y="3864750"/>
          <a:ext cx="1691250" cy="749808"/>
        </a:xfrm>
        <a:prstGeom prst="rect">
          <a:avLst/>
        </a:prstGeom>
      </xdr:spPr>
    </xdr:pic>
    <xdr:clientData/>
  </xdr:twoCellAnchor>
  <xdr:twoCellAnchor editAs="oneCell">
    <xdr:from>
      <xdr:col>13</xdr:col>
      <xdr:colOff>747675</xdr:colOff>
      <xdr:row>22</xdr:row>
      <xdr:rowOff>204750</xdr:rowOff>
    </xdr:from>
    <xdr:to>
      <xdr:col>15</xdr:col>
      <xdr:colOff>762525</xdr:colOff>
      <xdr:row>25</xdr:row>
      <xdr:rowOff>116358</xdr:rowOff>
    </xdr:to>
    <xdr:pic>
      <xdr:nvPicPr>
        <xdr:cNvPr id="24" name="Imagen 23">
          <a:hlinkClick xmlns:r="http://schemas.openxmlformats.org/officeDocument/2006/relationships" r:id="rId21"/>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01475" y="4710075"/>
          <a:ext cx="1691250" cy="7498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38099</xdr:colOff>
      <xdr:row>7</xdr:row>
      <xdr:rowOff>66675</xdr:rowOff>
    </xdr:from>
    <xdr:to>
      <xdr:col>14</xdr:col>
      <xdr:colOff>695324</xdr:colOff>
      <xdr:row>14</xdr:row>
      <xdr:rowOff>85725</xdr:rowOff>
    </xdr:to>
    <xdr:sp macro="" textlink="">
      <xdr:nvSpPr>
        <xdr:cNvPr id="2" name="Rectángulo: esquinas redondeadas 1">
          <a:extLst>
            <a:ext uri="{FF2B5EF4-FFF2-40B4-BE49-F238E27FC236}">
              <a16:creationId xmlns:a16="http://schemas.microsoft.com/office/drawing/2014/main" id="{00000000-0008-0000-0300-000002000000}"/>
            </a:ext>
          </a:extLst>
        </xdr:cNvPr>
        <xdr:cNvSpPr/>
      </xdr:nvSpPr>
      <xdr:spPr>
        <a:xfrm>
          <a:off x="3781424" y="1400175"/>
          <a:ext cx="9172575" cy="1352550"/>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Grupo Herdez es una empresa multinacional con sede en México dedicada a la distribución de alimentos y bebidas fundada en 1914 su actividad principal en el sector de alimentos procesados y helados de yogur así como la distribución de productos de alimentación mexicanos además en los estados unidos, fue fundado en 1914 como una distribuidora de productos de tocador y artículos para el cuidado personal en Monterrey no fue hasta las décadas de los años 60 que se  toma la decisión de crear productos enlatados incursionando en las categorías de champiñones, chicharos, concentrado de tomate y camarones</a:t>
          </a:r>
        </a:p>
      </xdr:txBody>
    </xdr:sp>
    <xdr:clientData/>
  </xdr:twoCellAnchor>
  <xdr:twoCellAnchor editAs="oneCell">
    <xdr:from>
      <xdr:col>0</xdr:col>
      <xdr:colOff>771525</xdr:colOff>
      <xdr:row>5</xdr:row>
      <xdr:rowOff>9525</xdr:rowOff>
    </xdr:from>
    <xdr:to>
      <xdr:col>3</xdr:col>
      <xdr:colOff>366493</xdr:colOff>
      <xdr:row>17</xdr:row>
      <xdr:rowOff>27813</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525" y="962025"/>
          <a:ext cx="2395318" cy="2304288"/>
        </a:xfrm>
        <a:prstGeom prst="rect">
          <a:avLst/>
        </a:prstGeom>
      </xdr:spPr>
    </xdr:pic>
    <xdr:clientData/>
  </xdr:twoCellAnchor>
  <xdr:twoCellAnchor>
    <xdr:from>
      <xdr:col>6</xdr:col>
      <xdr:colOff>128586</xdr:colOff>
      <xdr:row>15</xdr:row>
      <xdr:rowOff>80961</xdr:rowOff>
    </xdr:from>
    <xdr:to>
      <xdr:col>13</xdr:col>
      <xdr:colOff>171449</xdr:colOff>
      <xdr:row>34</xdr:row>
      <xdr:rowOff>59625</xdr:rowOff>
    </xdr:to>
    <xdr:graphicFrame macro="">
      <xdr:nvGraphicFramePr>
        <xdr:cNvPr id="5" name="Gráfico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711975</xdr:colOff>
      <xdr:row>0</xdr:row>
      <xdr:rowOff>85981</xdr:rowOff>
    </xdr:from>
    <xdr:to>
      <xdr:col>4</xdr:col>
      <xdr:colOff>609600</xdr:colOff>
      <xdr:row>4</xdr:row>
      <xdr:rowOff>80937</xdr:rowOff>
    </xdr:to>
    <xdr:pic>
      <xdr:nvPicPr>
        <xdr:cNvPr id="6" name="Imagen 5">
          <a:hlinkClick xmlns:r="http://schemas.openxmlformats.org/officeDocument/2006/relationships" r:id="rId3"/>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645550" y="85981"/>
          <a:ext cx="1707375" cy="756956"/>
        </a:xfrm>
        <a:prstGeom prst="rect">
          <a:avLst/>
        </a:prstGeom>
      </xdr:spPr>
    </xdr:pic>
    <xdr:clientData/>
  </xdr:twoCellAnchor>
  <xdr:twoCellAnchor editAs="oneCell">
    <xdr:from>
      <xdr:col>11</xdr:col>
      <xdr:colOff>397120</xdr:colOff>
      <xdr:row>0</xdr:row>
      <xdr:rowOff>105031</xdr:rowOff>
    </xdr:from>
    <xdr:to>
      <xdr:col>13</xdr:col>
      <xdr:colOff>437301</xdr:colOff>
      <xdr:row>4</xdr:row>
      <xdr:rowOff>101470</xdr:rowOff>
    </xdr:to>
    <xdr:pic>
      <xdr:nvPicPr>
        <xdr:cNvPr id="7" name="Imagen 6">
          <a:hlinkClick xmlns:r="http://schemas.openxmlformats.org/officeDocument/2006/relationships" r:id="rId5"/>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141195" y="105031"/>
          <a:ext cx="1716581" cy="758439"/>
        </a:xfrm>
        <a:prstGeom prst="rect">
          <a:avLst/>
        </a:prstGeom>
      </xdr:spPr>
    </xdr:pic>
    <xdr:clientData/>
  </xdr:twoCellAnchor>
  <xdr:twoCellAnchor editAs="oneCell">
    <xdr:from>
      <xdr:col>7</xdr:col>
      <xdr:colOff>52553</xdr:colOff>
      <xdr:row>0</xdr:row>
      <xdr:rowOff>93106</xdr:rowOff>
    </xdr:from>
    <xdr:to>
      <xdr:col>9</xdr:col>
      <xdr:colOff>91269</xdr:colOff>
      <xdr:row>4</xdr:row>
      <xdr:rowOff>89545</xdr:rowOff>
    </xdr:to>
    <xdr:pic>
      <xdr:nvPicPr>
        <xdr:cNvPr id="8" name="Imagen 7">
          <a:hlinkClick xmlns:r="http://schemas.openxmlformats.org/officeDocument/2006/relationships" r:id="rId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443828" y="93106"/>
          <a:ext cx="1715116" cy="758439"/>
        </a:xfrm>
        <a:prstGeom prst="rect">
          <a:avLst/>
        </a:prstGeom>
      </xdr:spPr>
    </xdr:pic>
    <xdr:clientData/>
  </xdr:twoCellAnchor>
  <xdr:twoCellAnchor editAs="oneCell">
    <xdr:from>
      <xdr:col>4</xdr:col>
      <xdr:colOff>833658</xdr:colOff>
      <xdr:row>0</xdr:row>
      <xdr:rowOff>90706</xdr:rowOff>
    </xdr:from>
    <xdr:to>
      <xdr:col>6</xdr:col>
      <xdr:colOff>734113</xdr:colOff>
      <xdr:row>4</xdr:row>
      <xdr:rowOff>87145</xdr:rowOff>
    </xdr:to>
    <xdr:pic>
      <xdr:nvPicPr>
        <xdr:cNvPr id="9" name="Imagen 8">
          <a:hlinkClick xmlns:r="http://schemas.openxmlformats.org/officeDocument/2006/relationships" r:id="rId9"/>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576983" y="90706"/>
          <a:ext cx="1710205" cy="758439"/>
        </a:xfrm>
        <a:prstGeom prst="rect">
          <a:avLst/>
        </a:prstGeom>
      </xdr:spPr>
    </xdr:pic>
    <xdr:clientData/>
  </xdr:twoCellAnchor>
  <xdr:twoCellAnchor editAs="oneCell">
    <xdr:from>
      <xdr:col>9</xdr:col>
      <xdr:colOff>208946</xdr:colOff>
      <xdr:row>0</xdr:row>
      <xdr:rowOff>97831</xdr:rowOff>
    </xdr:from>
    <xdr:to>
      <xdr:col>11</xdr:col>
      <xdr:colOff>249126</xdr:colOff>
      <xdr:row>4</xdr:row>
      <xdr:rowOff>94270</xdr:rowOff>
    </xdr:to>
    <xdr:pic>
      <xdr:nvPicPr>
        <xdr:cNvPr id="10" name="Imagen 9">
          <a:hlinkClick xmlns:r="http://schemas.openxmlformats.org/officeDocument/2006/relationships" r:id="rId11"/>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276621" y="97831"/>
          <a:ext cx="1716580" cy="758439"/>
        </a:xfrm>
        <a:prstGeom prst="rect">
          <a:avLst/>
        </a:prstGeom>
      </xdr:spPr>
    </xdr:pic>
    <xdr:clientData/>
  </xdr:twoCellAnchor>
  <xdr:twoCellAnchor editAs="oneCell">
    <xdr:from>
      <xdr:col>13</xdr:col>
      <xdr:colOff>704851</xdr:colOff>
      <xdr:row>25</xdr:row>
      <xdr:rowOff>114300</xdr:rowOff>
    </xdr:from>
    <xdr:to>
      <xdr:col>15</xdr:col>
      <xdr:colOff>740326</xdr:colOff>
      <xdr:row>29</xdr:row>
      <xdr:rowOff>111252</xdr:rowOff>
    </xdr:to>
    <xdr:pic>
      <xdr:nvPicPr>
        <xdr:cNvPr id="12" name="Imagen 11">
          <a:hlinkClick xmlns:r="http://schemas.openxmlformats.org/officeDocument/2006/relationships" r:id="rId13"/>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25326" y="5467350"/>
          <a:ext cx="1711875" cy="758952"/>
        </a:xfrm>
        <a:prstGeom prst="rect">
          <a:avLst/>
        </a:prstGeom>
      </xdr:spPr>
    </xdr:pic>
    <xdr:clientData/>
  </xdr:twoCellAnchor>
  <xdr:twoCellAnchor editAs="oneCell">
    <xdr:from>
      <xdr:col>13</xdr:col>
      <xdr:colOff>616726</xdr:colOff>
      <xdr:row>0</xdr:row>
      <xdr:rowOff>130950</xdr:rowOff>
    </xdr:from>
    <xdr:to>
      <xdr:col>15</xdr:col>
      <xdr:colOff>652201</xdr:colOff>
      <xdr:row>4</xdr:row>
      <xdr:rowOff>127902</xdr:rowOff>
    </xdr:to>
    <xdr:pic>
      <xdr:nvPicPr>
        <xdr:cNvPr id="13" name="Imagen 12">
          <a:hlinkClick xmlns:r="http://schemas.openxmlformats.org/officeDocument/2006/relationships" r:id="rId15"/>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037201" y="130950"/>
          <a:ext cx="1711875" cy="758952"/>
        </a:xfrm>
        <a:prstGeom prst="rect">
          <a:avLst/>
        </a:prstGeom>
      </xdr:spPr>
    </xdr:pic>
    <xdr:clientData/>
  </xdr:twoCellAnchor>
  <xdr:twoCellAnchor editAs="oneCell">
    <xdr:from>
      <xdr:col>0</xdr:col>
      <xdr:colOff>790575</xdr:colOff>
      <xdr:row>0</xdr:row>
      <xdr:rowOff>85725</xdr:rowOff>
    </xdr:from>
    <xdr:to>
      <xdr:col>2</xdr:col>
      <xdr:colOff>548250</xdr:colOff>
      <xdr:row>4</xdr:row>
      <xdr:rowOff>73533</xdr:rowOff>
    </xdr:to>
    <xdr:pic>
      <xdr:nvPicPr>
        <xdr:cNvPr id="14" name="Imagen 13">
          <a:hlinkClick xmlns:r="http://schemas.openxmlformats.org/officeDocument/2006/relationships" r:id="rId17"/>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90575" y="85725"/>
          <a:ext cx="1691250" cy="749808"/>
        </a:xfrm>
        <a:prstGeom prst="rect">
          <a:avLst/>
        </a:prstGeom>
      </xdr:spPr>
    </xdr:pic>
    <xdr:clientData/>
  </xdr:twoCellAnchor>
  <xdr:twoCellAnchor editAs="oneCell">
    <xdr:from>
      <xdr:col>13</xdr:col>
      <xdr:colOff>654825</xdr:colOff>
      <xdr:row>19</xdr:row>
      <xdr:rowOff>150000</xdr:rowOff>
    </xdr:from>
    <xdr:to>
      <xdr:col>15</xdr:col>
      <xdr:colOff>669675</xdr:colOff>
      <xdr:row>22</xdr:row>
      <xdr:rowOff>42558</xdr:rowOff>
    </xdr:to>
    <xdr:pic>
      <xdr:nvPicPr>
        <xdr:cNvPr id="15" name="Imagen 14">
          <a:hlinkClick xmlns:r="http://schemas.openxmlformats.org/officeDocument/2006/relationships" r:id="rId19"/>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075300" y="3807600"/>
          <a:ext cx="1691250" cy="749808"/>
        </a:xfrm>
        <a:prstGeom prst="rect">
          <a:avLst/>
        </a:prstGeom>
      </xdr:spPr>
    </xdr:pic>
    <xdr:clientData/>
  </xdr:twoCellAnchor>
  <xdr:twoCellAnchor editAs="oneCell">
    <xdr:from>
      <xdr:col>13</xdr:col>
      <xdr:colOff>690525</xdr:colOff>
      <xdr:row>22</xdr:row>
      <xdr:rowOff>138075</xdr:rowOff>
    </xdr:from>
    <xdr:to>
      <xdr:col>15</xdr:col>
      <xdr:colOff>705375</xdr:colOff>
      <xdr:row>25</xdr:row>
      <xdr:rowOff>49683</xdr:rowOff>
    </xdr:to>
    <xdr:pic>
      <xdr:nvPicPr>
        <xdr:cNvPr id="16" name="Imagen 15">
          <a:hlinkClick xmlns:r="http://schemas.openxmlformats.org/officeDocument/2006/relationships" r:id="rId21"/>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11000" y="4652925"/>
          <a:ext cx="1691250" cy="7498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981075</xdr:colOff>
      <xdr:row>6</xdr:row>
      <xdr:rowOff>114300</xdr:rowOff>
    </xdr:from>
    <xdr:to>
      <xdr:col>14</xdr:col>
      <xdr:colOff>800100</xdr:colOff>
      <xdr:row>14</xdr:row>
      <xdr:rowOff>123825</xdr:rowOff>
    </xdr:to>
    <xdr:sp macro="" textlink="">
      <xdr:nvSpPr>
        <xdr:cNvPr id="2" name="Rectángulo: esquinas redondeadas 1">
          <a:extLst>
            <a:ext uri="{FF2B5EF4-FFF2-40B4-BE49-F238E27FC236}">
              <a16:creationId xmlns:a16="http://schemas.microsoft.com/office/drawing/2014/main" id="{00000000-0008-0000-0400-000002000000}"/>
            </a:ext>
          </a:extLst>
        </xdr:cNvPr>
        <xdr:cNvSpPr/>
      </xdr:nvSpPr>
      <xdr:spPr>
        <a:xfrm>
          <a:off x="3819525" y="1257300"/>
          <a:ext cx="9677400" cy="1533525"/>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Bimbo es una empresa multinacional mexicana que tiene presencia en 33 países de América, Europa, Asia y África, la compañía se rige bajo la filosofía corporativa de construir una empresa sustentable altamente productiva y plenamente humana, y en la actualidad cotiza sus acciones en la Bolsa mexicana de valores, inicio sus operaciones en México el 2 de diciembre de 1945 con 34 empleados vendiendo pan de caja, blanco y tostado, el nombre surgió de la combinación del popular juego Bingo y Bambi de la película de Disney, el osito que caracteriza a la empresa nace en el mismo año con la participación de los socios fundadores mediante un dibujo en una tarjeta de navidad que llego a uno de los fundadores</a:t>
          </a:r>
        </a:p>
      </xdr:txBody>
    </xdr:sp>
    <xdr:clientData/>
  </xdr:twoCellAnchor>
  <xdr:twoCellAnchor editAs="oneCell">
    <xdr:from>
      <xdr:col>0</xdr:col>
      <xdr:colOff>759601</xdr:colOff>
      <xdr:row>4</xdr:row>
      <xdr:rowOff>152400</xdr:rowOff>
    </xdr:from>
    <xdr:to>
      <xdr:col>3</xdr:col>
      <xdr:colOff>316566</xdr:colOff>
      <xdr:row>16</xdr:row>
      <xdr:rowOff>168625</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9601" y="914400"/>
          <a:ext cx="2393174" cy="2302225"/>
        </a:xfrm>
        <a:prstGeom prst="rect">
          <a:avLst/>
        </a:prstGeom>
      </xdr:spPr>
    </xdr:pic>
    <xdr:clientData/>
  </xdr:twoCellAnchor>
  <xdr:twoCellAnchor>
    <xdr:from>
      <xdr:col>6</xdr:col>
      <xdr:colOff>133350</xdr:colOff>
      <xdr:row>15</xdr:row>
      <xdr:rowOff>85725</xdr:rowOff>
    </xdr:from>
    <xdr:to>
      <xdr:col>13</xdr:col>
      <xdr:colOff>164618</xdr:colOff>
      <xdr:row>35</xdr:row>
      <xdr:rowOff>19050</xdr:rowOff>
    </xdr:to>
    <xdr:graphicFrame macro="">
      <xdr:nvGraphicFramePr>
        <xdr:cNvPr id="11" name="Gráfico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892950</xdr:colOff>
      <xdr:row>0</xdr:row>
      <xdr:rowOff>57406</xdr:rowOff>
    </xdr:from>
    <xdr:to>
      <xdr:col>4</xdr:col>
      <xdr:colOff>523875</xdr:colOff>
      <xdr:row>4</xdr:row>
      <xdr:rowOff>52362</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31275" y="57406"/>
          <a:ext cx="1707375" cy="756956"/>
        </a:xfrm>
        <a:prstGeom prst="rect">
          <a:avLst/>
        </a:prstGeom>
      </xdr:spPr>
    </xdr:pic>
    <xdr:clientData/>
  </xdr:twoCellAnchor>
  <xdr:twoCellAnchor editAs="oneCell">
    <xdr:from>
      <xdr:col>11</xdr:col>
      <xdr:colOff>44695</xdr:colOff>
      <xdr:row>0</xdr:row>
      <xdr:rowOff>76456</xdr:rowOff>
    </xdr:from>
    <xdr:to>
      <xdr:col>13</xdr:col>
      <xdr:colOff>84876</xdr:colOff>
      <xdr:row>4</xdr:row>
      <xdr:rowOff>72895</xdr:rowOff>
    </xdr:to>
    <xdr:pic>
      <xdr:nvPicPr>
        <xdr:cNvPr id="7" name="Imagen 6">
          <a:hlinkClick xmlns:r="http://schemas.openxmlformats.org/officeDocument/2006/relationships" r:id="rId5"/>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226920" y="76456"/>
          <a:ext cx="1716581" cy="758439"/>
        </a:xfrm>
        <a:prstGeom prst="rect">
          <a:avLst/>
        </a:prstGeom>
      </xdr:spPr>
    </xdr:pic>
    <xdr:clientData/>
  </xdr:twoCellAnchor>
  <xdr:twoCellAnchor editAs="oneCell">
    <xdr:from>
      <xdr:col>6</xdr:col>
      <xdr:colOff>540783</xdr:colOff>
      <xdr:row>0</xdr:row>
      <xdr:rowOff>64531</xdr:rowOff>
    </xdr:from>
    <xdr:to>
      <xdr:col>8</xdr:col>
      <xdr:colOff>574588</xdr:colOff>
      <xdr:row>4</xdr:row>
      <xdr:rowOff>60970</xdr:rowOff>
    </xdr:to>
    <xdr:pic>
      <xdr:nvPicPr>
        <xdr:cNvPr id="8" name="Imagen 7">
          <a:hlinkClick xmlns:r="http://schemas.openxmlformats.org/officeDocument/2006/relationships" r:id="rId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532008" y="64531"/>
          <a:ext cx="1710205" cy="758439"/>
        </a:xfrm>
        <a:prstGeom prst="rect">
          <a:avLst/>
        </a:prstGeom>
      </xdr:spPr>
    </xdr:pic>
    <xdr:clientData/>
  </xdr:twoCellAnchor>
  <xdr:twoCellAnchor editAs="oneCell">
    <xdr:from>
      <xdr:col>4</xdr:col>
      <xdr:colOff>747676</xdr:colOff>
      <xdr:row>0</xdr:row>
      <xdr:rowOff>62131</xdr:rowOff>
    </xdr:from>
    <xdr:to>
      <xdr:col>6</xdr:col>
      <xdr:colOff>381945</xdr:colOff>
      <xdr:row>4</xdr:row>
      <xdr:rowOff>58570</xdr:rowOff>
    </xdr:to>
    <xdr:pic>
      <xdr:nvPicPr>
        <xdr:cNvPr id="9" name="Imagen 8">
          <a:hlinkClick xmlns:r="http://schemas.openxmlformats.org/officeDocument/2006/relationships" r:id="rId9"/>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662451" y="62131"/>
          <a:ext cx="1710719" cy="758439"/>
        </a:xfrm>
        <a:prstGeom prst="rect">
          <a:avLst/>
        </a:prstGeom>
      </xdr:spPr>
    </xdr:pic>
    <xdr:clientData/>
  </xdr:twoCellAnchor>
  <xdr:twoCellAnchor editAs="oneCell">
    <xdr:from>
      <xdr:col>8</xdr:col>
      <xdr:colOff>694721</xdr:colOff>
      <xdr:row>0</xdr:row>
      <xdr:rowOff>69256</xdr:rowOff>
    </xdr:from>
    <xdr:to>
      <xdr:col>10</xdr:col>
      <xdr:colOff>734901</xdr:colOff>
      <xdr:row>4</xdr:row>
      <xdr:rowOff>65695</xdr:rowOff>
    </xdr:to>
    <xdr:pic>
      <xdr:nvPicPr>
        <xdr:cNvPr id="10" name="Imagen 9">
          <a:hlinkClick xmlns:r="http://schemas.openxmlformats.org/officeDocument/2006/relationships" r:id="rId11"/>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362346" y="69256"/>
          <a:ext cx="1716580" cy="758439"/>
        </a:xfrm>
        <a:prstGeom prst="rect">
          <a:avLst/>
        </a:prstGeom>
      </xdr:spPr>
    </xdr:pic>
    <xdr:clientData/>
  </xdr:twoCellAnchor>
  <xdr:twoCellAnchor editAs="oneCell">
    <xdr:from>
      <xdr:col>13</xdr:col>
      <xdr:colOff>352426</xdr:colOff>
      <xdr:row>25</xdr:row>
      <xdr:rowOff>85725</xdr:rowOff>
    </xdr:from>
    <xdr:to>
      <xdr:col>15</xdr:col>
      <xdr:colOff>387901</xdr:colOff>
      <xdr:row>29</xdr:row>
      <xdr:rowOff>82677</xdr:rowOff>
    </xdr:to>
    <xdr:pic>
      <xdr:nvPicPr>
        <xdr:cNvPr id="12" name="Imagen 11">
          <a:hlinkClick xmlns:r="http://schemas.openxmlformats.org/officeDocument/2006/relationships" r:id="rId13"/>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11051" y="5438775"/>
          <a:ext cx="1711875" cy="758952"/>
        </a:xfrm>
        <a:prstGeom prst="rect">
          <a:avLst/>
        </a:prstGeom>
      </xdr:spPr>
    </xdr:pic>
    <xdr:clientData/>
  </xdr:twoCellAnchor>
  <xdr:twoCellAnchor editAs="oneCell">
    <xdr:from>
      <xdr:col>13</xdr:col>
      <xdr:colOff>264301</xdr:colOff>
      <xdr:row>0</xdr:row>
      <xdr:rowOff>102375</xdr:rowOff>
    </xdr:from>
    <xdr:to>
      <xdr:col>15</xdr:col>
      <xdr:colOff>299776</xdr:colOff>
      <xdr:row>4</xdr:row>
      <xdr:rowOff>99327</xdr:rowOff>
    </xdr:to>
    <xdr:pic>
      <xdr:nvPicPr>
        <xdr:cNvPr id="13" name="Imagen 12">
          <a:hlinkClick xmlns:r="http://schemas.openxmlformats.org/officeDocument/2006/relationships" r:id="rId15"/>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122926" y="102375"/>
          <a:ext cx="1711875" cy="758952"/>
        </a:xfrm>
        <a:prstGeom prst="rect">
          <a:avLst/>
        </a:prstGeom>
      </xdr:spPr>
    </xdr:pic>
    <xdr:clientData/>
  </xdr:twoCellAnchor>
  <xdr:twoCellAnchor editAs="oneCell">
    <xdr:from>
      <xdr:col>1</xdr:col>
      <xdr:colOff>38100</xdr:colOff>
      <xdr:row>0</xdr:row>
      <xdr:rowOff>57150</xdr:rowOff>
    </xdr:from>
    <xdr:to>
      <xdr:col>2</xdr:col>
      <xdr:colOff>729225</xdr:colOff>
      <xdr:row>4</xdr:row>
      <xdr:rowOff>44958</xdr:rowOff>
    </xdr:to>
    <xdr:pic>
      <xdr:nvPicPr>
        <xdr:cNvPr id="14" name="Imagen 13">
          <a:hlinkClick xmlns:r="http://schemas.openxmlformats.org/officeDocument/2006/relationships" r:id="rId17"/>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76300" y="57150"/>
          <a:ext cx="1691250" cy="749808"/>
        </a:xfrm>
        <a:prstGeom prst="rect">
          <a:avLst/>
        </a:prstGeom>
      </xdr:spPr>
    </xdr:pic>
    <xdr:clientData/>
  </xdr:twoCellAnchor>
  <xdr:twoCellAnchor editAs="oneCell">
    <xdr:from>
      <xdr:col>13</xdr:col>
      <xdr:colOff>302400</xdr:colOff>
      <xdr:row>19</xdr:row>
      <xdr:rowOff>121425</xdr:rowOff>
    </xdr:from>
    <xdr:to>
      <xdr:col>15</xdr:col>
      <xdr:colOff>317250</xdr:colOff>
      <xdr:row>22</xdr:row>
      <xdr:rowOff>13983</xdr:rowOff>
    </xdr:to>
    <xdr:pic>
      <xdr:nvPicPr>
        <xdr:cNvPr id="15" name="Imagen 14">
          <a:hlinkClick xmlns:r="http://schemas.openxmlformats.org/officeDocument/2006/relationships" r:id="rId19"/>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161025" y="3779025"/>
          <a:ext cx="1691250" cy="749808"/>
        </a:xfrm>
        <a:prstGeom prst="rect">
          <a:avLst/>
        </a:prstGeom>
      </xdr:spPr>
    </xdr:pic>
    <xdr:clientData/>
  </xdr:twoCellAnchor>
  <xdr:twoCellAnchor editAs="oneCell">
    <xdr:from>
      <xdr:col>13</xdr:col>
      <xdr:colOff>338100</xdr:colOff>
      <xdr:row>22</xdr:row>
      <xdr:rowOff>109500</xdr:rowOff>
    </xdr:from>
    <xdr:to>
      <xdr:col>15</xdr:col>
      <xdr:colOff>352950</xdr:colOff>
      <xdr:row>25</xdr:row>
      <xdr:rowOff>21108</xdr:rowOff>
    </xdr:to>
    <xdr:pic>
      <xdr:nvPicPr>
        <xdr:cNvPr id="16" name="Imagen 15">
          <a:hlinkClick xmlns:r="http://schemas.openxmlformats.org/officeDocument/2006/relationships" r:id="rId21"/>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96725" y="4624350"/>
          <a:ext cx="1691250" cy="7498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942975</xdr:colOff>
      <xdr:row>8</xdr:row>
      <xdr:rowOff>0</xdr:rowOff>
    </xdr:from>
    <xdr:to>
      <xdr:col>13</xdr:col>
      <xdr:colOff>76200</xdr:colOff>
      <xdr:row>14</xdr:row>
      <xdr:rowOff>161925</xdr:rowOff>
    </xdr:to>
    <xdr:sp macro="" textlink="">
      <xdr:nvSpPr>
        <xdr:cNvPr id="2" name="Rectángulo: esquinas redondeadas 1">
          <a:extLst>
            <a:ext uri="{FF2B5EF4-FFF2-40B4-BE49-F238E27FC236}">
              <a16:creationId xmlns:a16="http://schemas.microsoft.com/office/drawing/2014/main" id="{00000000-0008-0000-0500-000002000000}"/>
            </a:ext>
          </a:extLst>
        </xdr:cNvPr>
        <xdr:cNvSpPr/>
      </xdr:nvSpPr>
      <xdr:spPr>
        <a:xfrm>
          <a:off x="3667125" y="1524000"/>
          <a:ext cx="8591550" cy="1304925"/>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Coca cola FEMSA es una empresa multinacional mexicana de bebidas con sede en la ciudad de México, es una subsidiaria de FEMSA que posee el 48% de sus acciones con un 28% en manos de propiedad total de Coca Cola compay, es el embotellador publico mas grande de productos de Coca-Cola en el mundo, comenzó como una empresa conjunta de Coca Cola Company en 1991 siendo FEMSA propietaria del 51% de las acciones inicialmente</a:t>
          </a:r>
        </a:p>
      </xdr:txBody>
    </xdr:sp>
    <xdr:clientData/>
  </xdr:twoCellAnchor>
  <xdr:twoCellAnchor editAs="oneCell">
    <xdr:from>
      <xdr:col>0</xdr:col>
      <xdr:colOff>723899</xdr:colOff>
      <xdr:row>4</xdr:row>
      <xdr:rowOff>171450</xdr:rowOff>
    </xdr:from>
    <xdr:to>
      <xdr:col>3</xdr:col>
      <xdr:colOff>395067</xdr:colOff>
      <xdr:row>16</xdr:row>
      <xdr:rowOff>189738</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3899" y="933450"/>
          <a:ext cx="2395318" cy="2304288"/>
        </a:xfrm>
        <a:prstGeom prst="rect">
          <a:avLst/>
        </a:prstGeom>
      </xdr:spPr>
    </xdr:pic>
    <xdr:clientData/>
  </xdr:twoCellAnchor>
  <xdr:twoCellAnchor>
    <xdr:from>
      <xdr:col>6</xdr:col>
      <xdr:colOff>76200</xdr:colOff>
      <xdr:row>18</xdr:row>
      <xdr:rowOff>9525</xdr:rowOff>
    </xdr:from>
    <xdr:to>
      <xdr:col>12</xdr:col>
      <xdr:colOff>355118</xdr:colOff>
      <xdr:row>37</xdr:row>
      <xdr:rowOff>152400</xdr:rowOff>
    </xdr:to>
    <xdr:graphicFrame macro="">
      <xdr:nvGraphicFramePr>
        <xdr:cNvPr id="15" name="Gráfico 14">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940575</xdr:colOff>
      <xdr:row>0</xdr:row>
      <xdr:rowOff>152656</xdr:rowOff>
    </xdr:from>
    <xdr:to>
      <xdr:col>4</xdr:col>
      <xdr:colOff>666750</xdr:colOff>
      <xdr:row>4</xdr:row>
      <xdr:rowOff>147612</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21750" y="152656"/>
          <a:ext cx="1707375" cy="756956"/>
        </a:xfrm>
        <a:prstGeom prst="rect">
          <a:avLst/>
        </a:prstGeom>
      </xdr:spPr>
    </xdr:pic>
    <xdr:clientData/>
  </xdr:twoCellAnchor>
  <xdr:twoCellAnchor editAs="oneCell">
    <xdr:from>
      <xdr:col>10</xdr:col>
      <xdr:colOff>549520</xdr:colOff>
      <xdr:row>0</xdr:row>
      <xdr:rowOff>171706</xdr:rowOff>
    </xdr:from>
    <xdr:to>
      <xdr:col>12</xdr:col>
      <xdr:colOff>589701</xdr:colOff>
      <xdr:row>4</xdr:row>
      <xdr:rowOff>168145</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217395" y="171706"/>
          <a:ext cx="1716581" cy="758439"/>
        </a:xfrm>
        <a:prstGeom prst="rect">
          <a:avLst/>
        </a:prstGeom>
      </xdr:spPr>
    </xdr:pic>
    <xdr:clientData/>
  </xdr:twoCellAnchor>
  <xdr:twoCellAnchor editAs="oneCell">
    <xdr:from>
      <xdr:col>6</xdr:col>
      <xdr:colOff>795503</xdr:colOff>
      <xdr:row>0</xdr:row>
      <xdr:rowOff>159781</xdr:rowOff>
    </xdr:from>
    <xdr:to>
      <xdr:col>8</xdr:col>
      <xdr:colOff>624669</xdr:colOff>
      <xdr:row>4</xdr:row>
      <xdr:rowOff>156220</xdr:rowOff>
    </xdr:to>
    <xdr:pic>
      <xdr:nvPicPr>
        <xdr:cNvPr id="7" name="Imagen 6">
          <a:hlinkClick xmlns:r="http://schemas.openxmlformats.org/officeDocument/2006/relationships" r:id="rId7"/>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520028" y="159781"/>
          <a:ext cx="1715116" cy="758439"/>
        </a:xfrm>
        <a:prstGeom prst="rect">
          <a:avLst/>
        </a:prstGeom>
      </xdr:spPr>
    </xdr:pic>
    <xdr:clientData/>
  </xdr:twoCellAnchor>
  <xdr:twoCellAnchor editAs="oneCell">
    <xdr:from>
      <xdr:col>4</xdr:col>
      <xdr:colOff>890551</xdr:colOff>
      <xdr:row>0</xdr:row>
      <xdr:rowOff>157381</xdr:rowOff>
    </xdr:from>
    <xdr:to>
      <xdr:col>6</xdr:col>
      <xdr:colOff>639120</xdr:colOff>
      <xdr:row>4</xdr:row>
      <xdr:rowOff>153820</xdr:rowOff>
    </xdr:to>
    <xdr:pic>
      <xdr:nvPicPr>
        <xdr:cNvPr id="8" name="Imagen 7">
          <a:hlinkClick xmlns:r="http://schemas.openxmlformats.org/officeDocument/2006/relationships" r:id="rId9"/>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652926" y="157381"/>
          <a:ext cx="1710719" cy="758439"/>
        </a:xfrm>
        <a:prstGeom prst="rect">
          <a:avLst/>
        </a:prstGeom>
      </xdr:spPr>
    </xdr:pic>
    <xdr:clientData/>
  </xdr:twoCellAnchor>
  <xdr:twoCellAnchor editAs="oneCell">
    <xdr:from>
      <xdr:col>8</xdr:col>
      <xdr:colOff>745533</xdr:colOff>
      <xdr:row>0</xdr:row>
      <xdr:rowOff>164506</xdr:rowOff>
    </xdr:from>
    <xdr:to>
      <xdr:col>10</xdr:col>
      <xdr:colOff>398338</xdr:colOff>
      <xdr:row>4</xdr:row>
      <xdr:rowOff>160945</xdr:rowOff>
    </xdr:to>
    <xdr:pic>
      <xdr:nvPicPr>
        <xdr:cNvPr id="9" name="Imagen 8">
          <a:hlinkClick xmlns:r="http://schemas.openxmlformats.org/officeDocument/2006/relationships" r:id="rId11"/>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356008" y="164506"/>
          <a:ext cx="1710205" cy="758439"/>
        </a:xfrm>
        <a:prstGeom prst="rect">
          <a:avLst/>
        </a:prstGeom>
      </xdr:spPr>
    </xdr:pic>
    <xdr:clientData/>
  </xdr:twoCellAnchor>
  <xdr:twoCellAnchor editAs="oneCell">
    <xdr:from>
      <xdr:col>13</xdr:col>
      <xdr:colOff>19051</xdr:colOff>
      <xdr:row>26</xdr:row>
      <xdr:rowOff>0</xdr:rowOff>
    </xdr:from>
    <xdr:to>
      <xdr:col>15</xdr:col>
      <xdr:colOff>54526</xdr:colOff>
      <xdr:row>29</xdr:row>
      <xdr:rowOff>187452</xdr:rowOff>
    </xdr:to>
    <xdr:pic>
      <xdr:nvPicPr>
        <xdr:cNvPr id="10" name="Imagen 9">
          <a:hlinkClick xmlns:r="http://schemas.openxmlformats.org/officeDocument/2006/relationships" r:id="rId13"/>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01526" y="5534025"/>
          <a:ext cx="1711875" cy="758952"/>
        </a:xfrm>
        <a:prstGeom prst="rect">
          <a:avLst/>
        </a:prstGeom>
      </xdr:spPr>
    </xdr:pic>
    <xdr:clientData/>
  </xdr:twoCellAnchor>
  <xdr:twoCellAnchor editAs="oneCell">
    <xdr:from>
      <xdr:col>12</xdr:col>
      <xdr:colOff>769126</xdr:colOff>
      <xdr:row>1</xdr:row>
      <xdr:rowOff>7125</xdr:rowOff>
    </xdr:from>
    <xdr:to>
      <xdr:col>14</xdr:col>
      <xdr:colOff>804601</xdr:colOff>
      <xdr:row>5</xdr:row>
      <xdr:rowOff>4077</xdr:rowOff>
    </xdr:to>
    <xdr:pic>
      <xdr:nvPicPr>
        <xdr:cNvPr id="11" name="Imagen 10">
          <a:hlinkClick xmlns:r="http://schemas.openxmlformats.org/officeDocument/2006/relationships" r:id="rId15"/>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113401" y="197625"/>
          <a:ext cx="1711875" cy="758952"/>
        </a:xfrm>
        <a:prstGeom prst="rect">
          <a:avLst/>
        </a:prstGeom>
      </xdr:spPr>
    </xdr:pic>
    <xdr:clientData/>
  </xdr:twoCellAnchor>
  <xdr:twoCellAnchor editAs="oneCell">
    <xdr:from>
      <xdr:col>1</xdr:col>
      <xdr:colOff>28575</xdr:colOff>
      <xdr:row>0</xdr:row>
      <xdr:rowOff>152400</xdr:rowOff>
    </xdr:from>
    <xdr:to>
      <xdr:col>2</xdr:col>
      <xdr:colOff>776850</xdr:colOff>
      <xdr:row>4</xdr:row>
      <xdr:rowOff>140208</xdr:rowOff>
    </xdr:to>
    <xdr:pic>
      <xdr:nvPicPr>
        <xdr:cNvPr id="12" name="Imagen 11">
          <a:hlinkClick xmlns:r="http://schemas.openxmlformats.org/officeDocument/2006/relationships" r:id="rId17"/>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66775" y="152400"/>
          <a:ext cx="1691250" cy="749808"/>
        </a:xfrm>
        <a:prstGeom prst="rect">
          <a:avLst/>
        </a:prstGeom>
      </xdr:spPr>
    </xdr:pic>
    <xdr:clientData/>
  </xdr:twoCellAnchor>
  <xdr:twoCellAnchor editAs="oneCell">
    <xdr:from>
      <xdr:col>12</xdr:col>
      <xdr:colOff>807225</xdr:colOff>
      <xdr:row>19</xdr:row>
      <xdr:rowOff>216675</xdr:rowOff>
    </xdr:from>
    <xdr:to>
      <xdr:col>14</xdr:col>
      <xdr:colOff>822075</xdr:colOff>
      <xdr:row>22</xdr:row>
      <xdr:rowOff>118758</xdr:rowOff>
    </xdr:to>
    <xdr:pic>
      <xdr:nvPicPr>
        <xdr:cNvPr id="13" name="Imagen 12">
          <a:hlinkClick xmlns:r="http://schemas.openxmlformats.org/officeDocument/2006/relationships" r:id="rId19"/>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151500" y="3874275"/>
          <a:ext cx="1691250" cy="749808"/>
        </a:xfrm>
        <a:prstGeom prst="rect">
          <a:avLst/>
        </a:prstGeom>
      </xdr:spPr>
    </xdr:pic>
    <xdr:clientData/>
  </xdr:twoCellAnchor>
  <xdr:twoCellAnchor editAs="oneCell">
    <xdr:from>
      <xdr:col>13</xdr:col>
      <xdr:colOff>4725</xdr:colOff>
      <xdr:row>22</xdr:row>
      <xdr:rowOff>214275</xdr:rowOff>
    </xdr:from>
    <xdr:to>
      <xdr:col>15</xdr:col>
      <xdr:colOff>19575</xdr:colOff>
      <xdr:row>25</xdr:row>
      <xdr:rowOff>125883</xdr:rowOff>
    </xdr:to>
    <xdr:pic>
      <xdr:nvPicPr>
        <xdr:cNvPr id="14" name="Imagen 13">
          <a:hlinkClick xmlns:r="http://schemas.openxmlformats.org/officeDocument/2006/relationships" r:id="rId21"/>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87200" y="4719600"/>
          <a:ext cx="1691250" cy="7498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819150</xdr:colOff>
      <xdr:row>8</xdr:row>
      <xdr:rowOff>66675</xdr:rowOff>
    </xdr:from>
    <xdr:to>
      <xdr:col>13</xdr:col>
      <xdr:colOff>190500</xdr:colOff>
      <xdr:row>14</xdr:row>
      <xdr:rowOff>142875</xdr:rowOff>
    </xdr:to>
    <xdr:sp macro="" textlink="">
      <xdr:nvSpPr>
        <xdr:cNvPr id="2" name="Rectángulo: esquinas redondeadas 1">
          <a:extLst>
            <a:ext uri="{FF2B5EF4-FFF2-40B4-BE49-F238E27FC236}">
              <a16:creationId xmlns:a16="http://schemas.microsoft.com/office/drawing/2014/main" id="{00000000-0008-0000-0600-000002000000}"/>
            </a:ext>
          </a:extLst>
        </xdr:cNvPr>
        <xdr:cNvSpPr/>
      </xdr:nvSpPr>
      <xdr:spPr>
        <a:xfrm>
          <a:off x="3333750" y="1590675"/>
          <a:ext cx="7753350" cy="1219200"/>
        </a:xfrm>
        <a:prstGeom prst="roundRect">
          <a:avLst/>
        </a:prstGeom>
        <a:ln w="57150"/>
        <a:effectLst>
          <a:outerShdw blurRad="76200" dir="13500000" sy="23000" kx="1200000" algn="br" rotWithShape="0">
            <a:prstClr val="black">
              <a:alpha val="2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s-MX" sz="1100"/>
            <a:t>Grupo Lala fue fundada en 1949 con el nombre de Pasteurizadores La laguna en 1949 en Torreón, Coahuila en </a:t>
          </a:r>
        </a:p>
        <a:p>
          <a:pPr algn="l"/>
          <a:r>
            <a:rPr lang="es-MX" sz="1100"/>
            <a:t>una empresa alimenticia mexicana enfocada principalmente en la industria de los lácteos y cárnica, en 1985 se establecieron como una organización de nivel nacional en México e instauraron la asociación civil Fundación Lala la cual distribuye recursos básicos a zonas marginadas de México</a:t>
          </a:r>
        </a:p>
      </xdr:txBody>
    </xdr:sp>
    <xdr:clientData/>
  </xdr:twoCellAnchor>
  <xdr:twoCellAnchor editAs="oneCell">
    <xdr:from>
      <xdr:col>0</xdr:col>
      <xdr:colOff>657225</xdr:colOff>
      <xdr:row>4</xdr:row>
      <xdr:rowOff>152401</xdr:rowOff>
    </xdr:from>
    <xdr:to>
      <xdr:col>3</xdr:col>
      <xdr:colOff>537943</xdr:colOff>
      <xdr:row>16</xdr:row>
      <xdr:rowOff>170689</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25" y="914401"/>
          <a:ext cx="2395318" cy="2304288"/>
        </a:xfrm>
        <a:prstGeom prst="rect">
          <a:avLst/>
        </a:prstGeom>
      </xdr:spPr>
    </xdr:pic>
    <xdr:clientData/>
  </xdr:twoCellAnchor>
  <xdr:twoCellAnchor>
    <xdr:from>
      <xdr:col>6</xdr:col>
      <xdr:colOff>145276</xdr:colOff>
      <xdr:row>17</xdr:row>
      <xdr:rowOff>171449</xdr:rowOff>
    </xdr:from>
    <xdr:to>
      <xdr:col>13</xdr:col>
      <xdr:colOff>175756</xdr:colOff>
      <xdr:row>36</xdr:row>
      <xdr:rowOff>131063</xdr:rowOff>
    </xdr:to>
    <xdr:graphicFrame macro="">
      <xdr:nvGraphicFramePr>
        <xdr:cNvPr id="10" name="Gráfico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130950</xdr:colOff>
      <xdr:row>0</xdr:row>
      <xdr:rowOff>105031</xdr:rowOff>
    </xdr:from>
    <xdr:to>
      <xdr:col>5</xdr:col>
      <xdr:colOff>161925</xdr:colOff>
      <xdr:row>4</xdr:row>
      <xdr:rowOff>99987</xdr:rowOff>
    </xdr:to>
    <xdr:pic>
      <xdr:nvPicPr>
        <xdr:cNvPr id="5" name="Imagen 4">
          <a:hlinkClick xmlns:r="http://schemas.openxmlformats.org/officeDocument/2006/relationships" r:id="rId3"/>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645550" y="105031"/>
          <a:ext cx="1707375" cy="756956"/>
        </a:xfrm>
        <a:prstGeom prst="rect">
          <a:avLst/>
        </a:prstGeom>
      </xdr:spPr>
    </xdr:pic>
    <xdr:clientData/>
  </xdr:twoCellAnchor>
  <xdr:twoCellAnchor editAs="oneCell">
    <xdr:from>
      <xdr:col>12</xdr:col>
      <xdr:colOff>85983</xdr:colOff>
      <xdr:row>0</xdr:row>
      <xdr:rowOff>124081</xdr:rowOff>
    </xdr:from>
    <xdr:to>
      <xdr:col>14</xdr:col>
      <xdr:colOff>119788</xdr:colOff>
      <xdr:row>4</xdr:row>
      <xdr:rowOff>120520</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0144383" y="124081"/>
          <a:ext cx="1710205" cy="758439"/>
        </a:xfrm>
        <a:prstGeom prst="rect">
          <a:avLst/>
        </a:prstGeom>
      </xdr:spPr>
    </xdr:pic>
    <xdr:clientData/>
  </xdr:twoCellAnchor>
  <xdr:twoCellAnchor editAs="oneCell">
    <xdr:from>
      <xdr:col>7</xdr:col>
      <xdr:colOff>576428</xdr:colOff>
      <xdr:row>0</xdr:row>
      <xdr:rowOff>112156</xdr:rowOff>
    </xdr:from>
    <xdr:to>
      <xdr:col>9</xdr:col>
      <xdr:colOff>615144</xdr:colOff>
      <xdr:row>4</xdr:row>
      <xdr:rowOff>108595</xdr:rowOff>
    </xdr:to>
    <xdr:pic>
      <xdr:nvPicPr>
        <xdr:cNvPr id="7" name="Imagen 6">
          <a:hlinkClick xmlns:r="http://schemas.openxmlformats.org/officeDocument/2006/relationships" r:id="rId7"/>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443828" y="112156"/>
          <a:ext cx="1715116" cy="758439"/>
        </a:xfrm>
        <a:prstGeom prst="rect">
          <a:avLst/>
        </a:prstGeom>
      </xdr:spPr>
    </xdr:pic>
    <xdr:clientData/>
  </xdr:twoCellAnchor>
  <xdr:twoCellAnchor editAs="oneCell">
    <xdr:from>
      <xdr:col>5</xdr:col>
      <xdr:colOff>385726</xdr:colOff>
      <xdr:row>0</xdr:row>
      <xdr:rowOff>109756</xdr:rowOff>
    </xdr:from>
    <xdr:to>
      <xdr:col>7</xdr:col>
      <xdr:colOff>420045</xdr:colOff>
      <xdr:row>4</xdr:row>
      <xdr:rowOff>106195</xdr:rowOff>
    </xdr:to>
    <xdr:pic>
      <xdr:nvPicPr>
        <xdr:cNvPr id="8" name="Imagen 7">
          <a:hlinkClick xmlns:r="http://schemas.openxmlformats.org/officeDocument/2006/relationships" r:id="rId9"/>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576726" y="109756"/>
          <a:ext cx="1710719" cy="758439"/>
        </a:xfrm>
        <a:prstGeom prst="rect">
          <a:avLst/>
        </a:prstGeom>
      </xdr:spPr>
    </xdr:pic>
    <xdr:clientData/>
  </xdr:twoCellAnchor>
  <xdr:twoCellAnchor editAs="oneCell">
    <xdr:from>
      <xdr:col>9</xdr:col>
      <xdr:colOff>732821</xdr:colOff>
      <xdr:row>0</xdr:row>
      <xdr:rowOff>116881</xdr:rowOff>
    </xdr:from>
    <xdr:to>
      <xdr:col>11</xdr:col>
      <xdr:colOff>773001</xdr:colOff>
      <xdr:row>4</xdr:row>
      <xdr:rowOff>113320</xdr:rowOff>
    </xdr:to>
    <xdr:pic>
      <xdr:nvPicPr>
        <xdr:cNvPr id="9" name="Imagen 8">
          <a:hlinkClick xmlns:r="http://schemas.openxmlformats.org/officeDocument/2006/relationships" r:id="rId11"/>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8276621" y="116881"/>
          <a:ext cx="1716580" cy="758439"/>
        </a:xfrm>
        <a:prstGeom prst="rect">
          <a:avLst/>
        </a:prstGeom>
      </xdr:spPr>
    </xdr:pic>
    <xdr:clientData/>
  </xdr:twoCellAnchor>
  <xdr:twoCellAnchor editAs="oneCell">
    <xdr:from>
      <xdr:col>14</xdr:col>
      <xdr:colOff>390526</xdr:colOff>
      <xdr:row>25</xdr:row>
      <xdr:rowOff>133350</xdr:rowOff>
    </xdr:from>
    <xdr:to>
      <xdr:col>16</xdr:col>
      <xdr:colOff>426001</xdr:colOff>
      <xdr:row>29</xdr:row>
      <xdr:rowOff>130302</xdr:rowOff>
    </xdr:to>
    <xdr:pic>
      <xdr:nvPicPr>
        <xdr:cNvPr id="11" name="Imagen 10">
          <a:hlinkClick xmlns:r="http://schemas.openxmlformats.org/officeDocument/2006/relationships" r:id="rId13"/>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125326" y="5486400"/>
          <a:ext cx="1711875" cy="758952"/>
        </a:xfrm>
        <a:prstGeom prst="rect">
          <a:avLst/>
        </a:prstGeom>
      </xdr:spPr>
    </xdr:pic>
    <xdr:clientData/>
  </xdr:twoCellAnchor>
  <xdr:twoCellAnchor editAs="oneCell">
    <xdr:from>
      <xdr:col>14</xdr:col>
      <xdr:colOff>302401</xdr:colOff>
      <xdr:row>0</xdr:row>
      <xdr:rowOff>150000</xdr:rowOff>
    </xdr:from>
    <xdr:to>
      <xdr:col>16</xdr:col>
      <xdr:colOff>337876</xdr:colOff>
      <xdr:row>4</xdr:row>
      <xdr:rowOff>146952</xdr:rowOff>
    </xdr:to>
    <xdr:pic>
      <xdr:nvPicPr>
        <xdr:cNvPr id="12" name="Imagen 11">
          <a:hlinkClick xmlns:r="http://schemas.openxmlformats.org/officeDocument/2006/relationships" r:id="rId15"/>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037201" y="150000"/>
          <a:ext cx="1711875" cy="758952"/>
        </a:xfrm>
        <a:prstGeom prst="rect">
          <a:avLst/>
        </a:prstGeom>
      </xdr:spPr>
    </xdr:pic>
    <xdr:clientData/>
  </xdr:twoCellAnchor>
  <xdr:twoCellAnchor editAs="oneCell">
    <xdr:from>
      <xdr:col>0</xdr:col>
      <xdr:colOff>790575</xdr:colOff>
      <xdr:row>0</xdr:row>
      <xdr:rowOff>104775</xdr:rowOff>
    </xdr:from>
    <xdr:to>
      <xdr:col>2</xdr:col>
      <xdr:colOff>805425</xdr:colOff>
      <xdr:row>4</xdr:row>
      <xdr:rowOff>92583</xdr:rowOff>
    </xdr:to>
    <xdr:pic>
      <xdr:nvPicPr>
        <xdr:cNvPr id="13" name="Imagen 12">
          <a:hlinkClick xmlns:r="http://schemas.openxmlformats.org/officeDocument/2006/relationships" r:id="rId17"/>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90575" y="104775"/>
          <a:ext cx="1691250" cy="749808"/>
        </a:xfrm>
        <a:prstGeom prst="rect">
          <a:avLst/>
        </a:prstGeom>
      </xdr:spPr>
    </xdr:pic>
    <xdr:clientData/>
  </xdr:twoCellAnchor>
  <xdr:twoCellAnchor editAs="oneCell">
    <xdr:from>
      <xdr:col>14</xdr:col>
      <xdr:colOff>340500</xdr:colOff>
      <xdr:row>19</xdr:row>
      <xdr:rowOff>169050</xdr:rowOff>
    </xdr:from>
    <xdr:to>
      <xdr:col>16</xdr:col>
      <xdr:colOff>355350</xdr:colOff>
      <xdr:row>22</xdr:row>
      <xdr:rowOff>61608</xdr:rowOff>
    </xdr:to>
    <xdr:pic>
      <xdr:nvPicPr>
        <xdr:cNvPr id="14" name="Imagen 13">
          <a:hlinkClick xmlns:r="http://schemas.openxmlformats.org/officeDocument/2006/relationships" r:id="rId19"/>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075300" y="3826650"/>
          <a:ext cx="1691250" cy="749808"/>
        </a:xfrm>
        <a:prstGeom prst="rect">
          <a:avLst/>
        </a:prstGeom>
      </xdr:spPr>
    </xdr:pic>
    <xdr:clientData/>
  </xdr:twoCellAnchor>
  <xdr:twoCellAnchor editAs="oneCell">
    <xdr:from>
      <xdr:col>14</xdr:col>
      <xdr:colOff>376200</xdr:colOff>
      <xdr:row>22</xdr:row>
      <xdr:rowOff>157125</xdr:rowOff>
    </xdr:from>
    <xdr:to>
      <xdr:col>16</xdr:col>
      <xdr:colOff>391050</xdr:colOff>
      <xdr:row>25</xdr:row>
      <xdr:rowOff>68733</xdr:rowOff>
    </xdr:to>
    <xdr:pic>
      <xdr:nvPicPr>
        <xdr:cNvPr id="15" name="Imagen 14">
          <a:hlinkClick xmlns:r="http://schemas.openxmlformats.org/officeDocument/2006/relationships" r:id="rId21"/>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111000" y="4671975"/>
          <a:ext cx="1691250" cy="7498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1119637</xdr:colOff>
      <xdr:row>91</xdr:row>
      <xdr:rowOff>155995</xdr:rowOff>
    </xdr:from>
    <xdr:to>
      <xdr:col>20</xdr:col>
      <xdr:colOff>76201</xdr:colOff>
      <xdr:row>118</xdr:row>
      <xdr:rowOff>123825</xdr:rowOff>
    </xdr:to>
    <xdr:graphicFrame macro="">
      <xdr:nvGraphicFramePr>
        <xdr:cNvPr id="11" name="Gráfico 11">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150000</xdr:colOff>
      <xdr:row>0</xdr:row>
      <xdr:rowOff>124081</xdr:rowOff>
    </xdr:from>
    <xdr:to>
      <xdr:col>3</xdr:col>
      <xdr:colOff>1857375</xdr:colOff>
      <xdr:row>3</xdr:row>
      <xdr:rowOff>309537</xdr:rowOff>
    </xdr:to>
    <xdr:pic>
      <xdr:nvPicPr>
        <xdr:cNvPr id="2" name="Imagen 1">
          <a:hlinkClick xmlns:r="http://schemas.openxmlformats.org/officeDocument/2006/relationships" r:id="rId2"/>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548059" y="124081"/>
          <a:ext cx="1707375" cy="756956"/>
        </a:xfrm>
        <a:prstGeom prst="rect">
          <a:avLst/>
        </a:prstGeom>
      </xdr:spPr>
    </xdr:pic>
    <xdr:clientData/>
  </xdr:twoCellAnchor>
  <xdr:twoCellAnchor editAs="oneCell">
    <xdr:from>
      <xdr:col>9</xdr:col>
      <xdr:colOff>1568695</xdr:colOff>
      <xdr:row>0</xdr:row>
      <xdr:rowOff>143131</xdr:rowOff>
    </xdr:from>
    <xdr:to>
      <xdr:col>11</xdr:col>
      <xdr:colOff>351576</xdr:colOff>
      <xdr:row>3</xdr:row>
      <xdr:rowOff>330070</xdr:rowOff>
    </xdr:to>
    <xdr:pic>
      <xdr:nvPicPr>
        <xdr:cNvPr id="3" name="Imagen 2">
          <a:hlinkClick xmlns:r="http://schemas.openxmlformats.org/officeDocument/2006/relationships" r:id="rId4"/>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141195" y="143131"/>
          <a:ext cx="1716581" cy="758439"/>
        </a:xfrm>
        <a:prstGeom prst="rect">
          <a:avLst/>
        </a:prstGeom>
      </xdr:spPr>
    </xdr:pic>
    <xdr:clientData/>
  </xdr:twoCellAnchor>
  <xdr:twoCellAnchor editAs="oneCell">
    <xdr:from>
      <xdr:col>6</xdr:col>
      <xdr:colOff>176378</xdr:colOff>
      <xdr:row>0</xdr:row>
      <xdr:rowOff>131206</xdr:rowOff>
    </xdr:from>
    <xdr:to>
      <xdr:col>8</xdr:col>
      <xdr:colOff>119844</xdr:colOff>
      <xdr:row>3</xdr:row>
      <xdr:rowOff>318145</xdr:rowOff>
    </xdr:to>
    <xdr:pic>
      <xdr:nvPicPr>
        <xdr:cNvPr id="4" name="Imagen 3">
          <a:hlinkClick xmlns:r="http://schemas.openxmlformats.org/officeDocument/2006/relationships" r:id="rId6"/>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443828" y="131206"/>
          <a:ext cx="1715116" cy="758439"/>
        </a:xfrm>
        <a:prstGeom prst="rect">
          <a:avLst/>
        </a:prstGeom>
      </xdr:spPr>
    </xdr:pic>
    <xdr:clientData/>
  </xdr:twoCellAnchor>
  <xdr:twoCellAnchor editAs="oneCell">
    <xdr:from>
      <xdr:col>3</xdr:col>
      <xdr:colOff>2081176</xdr:colOff>
      <xdr:row>0</xdr:row>
      <xdr:rowOff>128806</xdr:rowOff>
    </xdr:from>
    <xdr:to>
      <xdr:col>5</xdr:col>
      <xdr:colOff>850031</xdr:colOff>
      <xdr:row>3</xdr:row>
      <xdr:rowOff>315745</xdr:rowOff>
    </xdr:to>
    <xdr:pic>
      <xdr:nvPicPr>
        <xdr:cNvPr id="5" name="Imagen 4">
          <a:hlinkClick xmlns:r="http://schemas.openxmlformats.org/officeDocument/2006/relationships" r:id="rId8"/>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4576726" y="128806"/>
          <a:ext cx="1710719" cy="758439"/>
        </a:xfrm>
        <a:prstGeom prst="rect">
          <a:avLst/>
        </a:prstGeom>
      </xdr:spPr>
    </xdr:pic>
    <xdr:clientData/>
  </xdr:twoCellAnchor>
  <xdr:twoCellAnchor editAs="oneCell">
    <xdr:from>
      <xdr:col>8</xdr:col>
      <xdr:colOff>332771</xdr:colOff>
      <xdr:row>0</xdr:row>
      <xdr:rowOff>135931</xdr:rowOff>
    </xdr:from>
    <xdr:to>
      <xdr:col>9</xdr:col>
      <xdr:colOff>1420701</xdr:colOff>
      <xdr:row>3</xdr:row>
      <xdr:rowOff>322870</xdr:rowOff>
    </xdr:to>
    <xdr:pic>
      <xdr:nvPicPr>
        <xdr:cNvPr id="6" name="Imagen 5">
          <a:hlinkClick xmlns:r="http://schemas.openxmlformats.org/officeDocument/2006/relationships" r:id="rId10"/>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276621" y="135931"/>
          <a:ext cx="1716580" cy="758439"/>
        </a:xfrm>
        <a:prstGeom prst="rect">
          <a:avLst/>
        </a:prstGeom>
      </xdr:spPr>
    </xdr:pic>
    <xdr:clientData/>
  </xdr:twoCellAnchor>
  <xdr:twoCellAnchor editAs="oneCell">
    <xdr:from>
      <xdr:col>15</xdr:col>
      <xdr:colOff>118783</xdr:colOff>
      <xdr:row>0</xdr:row>
      <xdr:rowOff>161925</xdr:rowOff>
    </xdr:from>
    <xdr:to>
      <xdr:col>16</xdr:col>
      <xdr:colOff>372052</xdr:colOff>
      <xdr:row>3</xdr:row>
      <xdr:rowOff>349377</xdr:rowOff>
    </xdr:to>
    <xdr:pic>
      <xdr:nvPicPr>
        <xdr:cNvPr id="7" name="Imagen 6">
          <a:hlinkClick xmlns:r="http://schemas.openxmlformats.org/officeDocument/2006/relationships" r:id="rId12"/>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661342" y="161925"/>
          <a:ext cx="1703871" cy="758952"/>
        </a:xfrm>
        <a:prstGeom prst="rect">
          <a:avLst/>
        </a:prstGeom>
      </xdr:spPr>
    </xdr:pic>
    <xdr:clientData/>
  </xdr:twoCellAnchor>
  <xdr:twoCellAnchor editAs="oneCell">
    <xdr:from>
      <xdr:col>13</xdr:col>
      <xdr:colOff>550051</xdr:colOff>
      <xdr:row>0</xdr:row>
      <xdr:rowOff>169050</xdr:rowOff>
    </xdr:from>
    <xdr:to>
      <xdr:col>15</xdr:col>
      <xdr:colOff>66839</xdr:colOff>
      <xdr:row>3</xdr:row>
      <xdr:rowOff>356502</xdr:rowOff>
    </xdr:to>
    <xdr:pic>
      <xdr:nvPicPr>
        <xdr:cNvPr id="8" name="Imagen 7">
          <a:hlinkClick xmlns:r="http://schemas.openxmlformats.org/officeDocument/2006/relationships" r:id="rId1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732651" y="169050"/>
          <a:ext cx="1711875" cy="758952"/>
        </a:xfrm>
        <a:prstGeom prst="rect">
          <a:avLst/>
        </a:prstGeom>
      </xdr:spPr>
    </xdr:pic>
    <xdr:clientData/>
  </xdr:twoCellAnchor>
  <xdr:twoCellAnchor editAs="oneCell">
    <xdr:from>
      <xdr:col>0</xdr:col>
      <xdr:colOff>790575</xdr:colOff>
      <xdr:row>0</xdr:row>
      <xdr:rowOff>123825</xdr:rowOff>
    </xdr:from>
    <xdr:to>
      <xdr:col>2</xdr:col>
      <xdr:colOff>853050</xdr:colOff>
      <xdr:row>3</xdr:row>
      <xdr:rowOff>302133</xdr:rowOff>
    </xdr:to>
    <xdr:pic>
      <xdr:nvPicPr>
        <xdr:cNvPr id="9" name="Imagen 8">
          <a:hlinkClick xmlns:r="http://schemas.openxmlformats.org/officeDocument/2006/relationships" r:id="rId16"/>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0575" y="123825"/>
          <a:ext cx="1691250" cy="749808"/>
        </a:xfrm>
        <a:prstGeom prst="rect">
          <a:avLst/>
        </a:prstGeom>
      </xdr:spPr>
    </xdr:pic>
    <xdr:clientData/>
  </xdr:twoCellAnchor>
  <xdr:twoCellAnchor>
    <xdr:from>
      <xdr:col>1</xdr:col>
      <xdr:colOff>823232</xdr:colOff>
      <xdr:row>68</xdr:row>
      <xdr:rowOff>193220</xdr:rowOff>
    </xdr:from>
    <xdr:to>
      <xdr:col>13</xdr:col>
      <xdr:colOff>381002</xdr:colOff>
      <xdr:row>112</xdr:row>
      <xdr:rowOff>40821</xdr:rowOff>
    </xdr:to>
    <xdr:graphicFrame macro="">
      <xdr:nvGraphicFramePr>
        <xdr:cNvPr id="10" name="Gráfico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11</xdr:col>
      <xdr:colOff>470900</xdr:colOff>
      <xdr:row>0</xdr:row>
      <xdr:rowOff>156882</xdr:rowOff>
    </xdr:from>
    <xdr:to>
      <xdr:col>13</xdr:col>
      <xdr:colOff>480761</xdr:colOff>
      <xdr:row>3</xdr:row>
      <xdr:rowOff>335190</xdr:rowOff>
    </xdr:to>
    <xdr:pic>
      <xdr:nvPicPr>
        <xdr:cNvPr id="33" name="Imagen 32">
          <a:hlinkClick xmlns:r="http://schemas.openxmlformats.org/officeDocument/2006/relationships" r:id="rId19"/>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2091400" y="156882"/>
          <a:ext cx="1690743" cy="749808"/>
        </a:xfrm>
        <a:prstGeom prst="rect">
          <a:avLst/>
        </a:prstGeom>
      </xdr:spPr>
    </xdr:pic>
    <xdr:clientData/>
  </xdr:twoCellAnchor>
  <xdr:twoCellAnchor editAs="oneCell">
    <xdr:from>
      <xdr:col>2</xdr:col>
      <xdr:colOff>566299</xdr:colOff>
      <xdr:row>63</xdr:row>
      <xdr:rowOff>33873</xdr:rowOff>
    </xdr:from>
    <xdr:to>
      <xdr:col>3</xdr:col>
      <xdr:colOff>1164291</xdr:colOff>
      <xdr:row>67</xdr:row>
      <xdr:rowOff>17623</xdr:rowOff>
    </xdr:to>
    <xdr:pic>
      <xdr:nvPicPr>
        <xdr:cNvPr id="34" name="Imagen 33">
          <a:hlinkClick xmlns:r="http://schemas.openxmlformats.org/officeDocument/2006/relationships" r:id="rId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854975" y="25157461"/>
          <a:ext cx="1707375" cy="756956"/>
        </a:xfrm>
        <a:prstGeom prst="rect">
          <a:avLst/>
        </a:prstGeom>
      </xdr:spPr>
    </xdr:pic>
    <xdr:clientData/>
  </xdr:twoCellAnchor>
  <xdr:twoCellAnchor editAs="oneCell">
    <xdr:from>
      <xdr:col>9</xdr:col>
      <xdr:colOff>666061</xdr:colOff>
      <xdr:row>63</xdr:row>
      <xdr:rowOff>52923</xdr:rowOff>
    </xdr:from>
    <xdr:to>
      <xdr:col>10</xdr:col>
      <xdr:colOff>287142</xdr:colOff>
      <xdr:row>67</xdr:row>
      <xdr:rowOff>38156</xdr:rowOff>
    </xdr:to>
    <xdr:pic>
      <xdr:nvPicPr>
        <xdr:cNvPr id="35" name="Imagen 34">
          <a:hlinkClick xmlns:r="http://schemas.openxmlformats.org/officeDocument/2006/relationships" r:id="rId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350620" y="25176511"/>
          <a:ext cx="1716581" cy="758439"/>
        </a:xfrm>
        <a:prstGeom prst="rect">
          <a:avLst/>
        </a:prstGeom>
      </xdr:spPr>
    </xdr:pic>
    <xdr:clientData/>
  </xdr:twoCellAnchor>
  <xdr:twoCellAnchor editAs="oneCell">
    <xdr:from>
      <xdr:col>5</xdr:col>
      <xdr:colOff>296841</xdr:colOff>
      <xdr:row>63</xdr:row>
      <xdr:rowOff>40998</xdr:rowOff>
    </xdr:from>
    <xdr:to>
      <xdr:col>7</xdr:col>
      <xdr:colOff>151781</xdr:colOff>
      <xdr:row>67</xdr:row>
      <xdr:rowOff>26231</xdr:rowOff>
    </xdr:to>
    <xdr:pic>
      <xdr:nvPicPr>
        <xdr:cNvPr id="36" name="Imagen 35">
          <a:hlinkClick xmlns:r="http://schemas.openxmlformats.org/officeDocument/2006/relationships" r:id="rId6"/>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653253" y="25164586"/>
          <a:ext cx="1715116" cy="758439"/>
        </a:xfrm>
        <a:prstGeom prst="rect">
          <a:avLst/>
        </a:prstGeom>
      </xdr:spPr>
    </xdr:pic>
    <xdr:clientData/>
  </xdr:twoCellAnchor>
  <xdr:twoCellAnchor editAs="oneCell">
    <xdr:from>
      <xdr:col>3</xdr:col>
      <xdr:colOff>1388092</xdr:colOff>
      <xdr:row>63</xdr:row>
      <xdr:rowOff>38598</xdr:rowOff>
    </xdr:from>
    <xdr:to>
      <xdr:col>5</xdr:col>
      <xdr:colOff>140458</xdr:colOff>
      <xdr:row>67</xdr:row>
      <xdr:rowOff>23831</xdr:rowOff>
    </xdr:to>
    <xdr:pic>
      <xdr:nvPicPr>
        <xdr:cNvPr id="37" name="Imagen 36">
          <a:hlinkClick xmlns:r="http://schemas.openxmlformats.org/officeDocument/2006/relationships" r:id="rId8"/>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3786151" y="25162186"/>
          <a:ext cx="1710719" cy="758439"/>
        </a:xfrm>
        <a:prstGeom prst="rect">
          <a:avLst/>
        </a:prstGeom>
      </xdr:spPr>
    </xdr:pic>
    <xdr:clientData/>
  </xdr:twoCellAnchor>
  <xdr:twoCellAnchor editAs="oneCell">
    <xdr:from>
      <xdr:col>7</xdr:col>
      <xdr:colOff>269458</xdr:colOff>
      <xdr:row>63</xdr:row>
      <xdr:rowOff>45723</xdr:rowOff>
    </xdr:from>
    <xdr:to>
      <xdr:col>9</xdr:col>
      <xdr:colOff>518067</xdr:colOff>
      <xdr:row>67</xdr:row>
      <xdr:rowOff>30956</xdr:rowOff>
    </xdr:to>
    <xdr:pic>
      <xdr:nvPicPr>
        <xdr:cNvPr id="38" name="Imagen 37">
          <a:hlinkClick xmlns:r="http://schemas.openxmlformats.org/officeDocument/2006/relationships" r:id="rId10"/>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7486046" y="25169311"/>
          <a:ext cx="1716580" cy="758439"/>
        </a:xfrm>
        <a:prstGeom prst="rect">
          <a:avLst/>
        </a:prstGeom>
      </xdr:spPr>
    </xdr:pic>
    <xdr:clientData/>
  </xdr:twoCellAnchor>
  <xdr:twoCellAnchor editAs="oneCell">
    <xdr:from>
      <xdr:col>10</xdr:col>
      <xdr:colOff>466567</xdr:colOff>
      <xdr:row>63</xdr:row>
      <xdr:rowOff>78842</xdr:rowOff>
    </xdr:from>
    <xdr:to>
      <xdr:col>12</xdr:col>
      <xdr:colOff>497560</xdr:colOff>
      <xdr:row>67</xdr:row>
      <xdr:rowOff>64588</xdr:rowOff>
    </xdr:to>
    <xdr:pic>
      <xdr:nvPicPr>
        <xdr:cNvPr id="39" name="Imagen 38">
          <a:hlinkClick xmlns:r="http://schemas.openxmlformats.org/officeDocument/2006/relationships" r:id="rId14"/>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246626" y="25202430"/>
          <a:ext cx="1711875" cy="758952"/>
        </a:xfrm>
        <a:prstGeom prst="rect">
          <a:avLst/>
        </a:prstGeom>
      </xdr:spPr>
    </xdr:pic>
    <xdr:clientData/>
  </xdr:twoCellAnchor>
  <xdr:twoCellAnchor editAs="oneCell">
    <xdr:from>
      <xdr:col>0</xdr:col>
      <xdr:colOff>0</xdr:colOff>
      <xdr:row>63</xdr:row>
      <xdr:rowOff>33617</xdr:rowOff>
    </xdr:from>
    <xdr:to>
      <xdr:col>2</xdr:col>
      <xdr:colOff>402574</xdr:colOff>
      <xdr:row>67</xdr:row>
      <xdr:rowOff>10219</xdr:rowOff>
    </xdr:to>
    <xdr:pic>
      <xdr:nvPicPr>
        <xdr:cNvPr id="40" name="Imagen 39">
          <a:hlinkClick xmlns:r="http://schemas.openxmlformats.org/officeDocument/2006/relationships" r:id="rId16"/>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25157205"/>
          <a:ext cx="1691250" cy="749808"/>
        </a:xfrm>
        <a:prstGeom prst="rect">
          <a:avLst/>
        </a:prstGeom>
      </xdr:spPr>
    </xdr:pic>
    <xdr:clientData/>
  </xdr:twoCellAnchor>
  <xdr:twoCellAnchor editAs="oneCell">
    <xdr:from>
      <xdr:col>12</xdr:col>
      <xdr:colOff>624009</xdr:colOff>
      <xdr:row>63</xdr:row>
      <xdr:rowOff>97892</xdr:rowOff>
    </xdr:from>
    <xdr:to>
      <xdr:col>14</xdr:col>
      <xdr:colOff>354229</xdr:colOff>
      <xdr:row>67</xdr:row>
      <xdr:rowOff>74494</xdr:rowOff>
    </xdr:to>
    <xdr:pic>
      <xdr:nvPicPr>
        <xdr:cNvPr id="41" name="Imagen 40">
          <a:hlinkClick xmlns:r="http://schemas.openxmlformats.org/officeDocument/2006/relationships" r:id="rId21"/>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084950" y="25221480"/>
          <a:ext cx="1691250" cy="749808"/>
        </a:xfrm>
        <a:prstGeom prst="rect">
          <a:avLst/>
        </a:prstGeom>
      </xdr:spPr>
    </xdr:pic>
    <xdr:clientData/>
  </xdr:twoCellAnchor>
  <xdr:twoCellAnchor editAs="oneCell">
    <xdr:from>
      <xdr:col>14</xdr:col>
      <xdr:colOff>546529</xdr:colOff>
      <xdr:row>63</xdr:row>
      <xdr:rowOff>105017</xdr:rowOff>
    </xdr:from>
    <xdr:to>
      <xdr:col>15</xdr:col>
      <xdr:colOff>1168178</xdr:colOff>
      <xdr:row>67</xdr:row>
      <xdr:rowOff>81619</xdr:rowOff>
    </xdr:to>
    <xdr:pic>
      <xdr:nvPicPr>
        <xdr:cNvPr id="42" name="Imagen 41">
          <a:hlinkClick xmlns:r="http://schemas.openxmlformats.org/officeDocument/2006/relationships" r:id="rId19"/>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4968500" y="25228605"/>
          <a:ext cx="1691250" cy="749808"/>
        </a:xfrm>
        <a:prstGeom prst="rect">
          <a:avLst/>
        </a:prstGeom>
      </xdr:spPr>
    </xdr:pic>
    <xdr:clientData/>
  </xdr:twoCellAnchor>
  <xdr:twoCellAnchor editAs="oneCell">
    <xdr:from>
      <xdr:col>15</xdr:col>
      <xdr:colOff>1362173</xdr:colOff>
      <xdr:row>63</xdr:row>
      <xdr:rowOff>123520</xdr:rowOff>
    </xdr:from>
    <xdr:to>
      <xdr:col>17</xdr:col>
      <xdr:colOff>462563</xdr:colOff>
      <xdr:row>67</xdr:row>
      <xdr:rowOff>109266</xdr:rowOff>
    </xdr:to>
    <xdr:pic>
      <xdr:nvPicPr>
        <xdr:cNvPr id="43" name="Imagen 42">
          <a:hlinkClick xmlns:r="http://schemas.openxmlformats.org/officeDocument/2006/relationships" r:id="rId24"/>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16848702" y="25247108"/>
          <a:ext cx="1711361" cy="758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819150</xdr:colOff>
      <xdr:row>5</xdr:row>
      <xdr:rowOff>95247</xdr:rowOff>
    </xdr:from>
    <xdr:to>
      <xdr:col>9</xdr:col>
      <xdr:colOff>352425</xdr:colOff>
      <xdr:row>32</xdr:row>
      <xdr:rowOff>85724</xdr:rowOff>
    </xdr:to>
    <xdr:graphicFrame macro="">
      <xdr:nvGraphicFramePr>
        <xdr:cNvPr id="5" name="Gráfico 1">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xdr:colOff>
          <xdr:row>3</xdr:row>
          <xdr:rowOff>114300</xdr:rowOff>
        </xdr:from>
        <xdr:to>
          <xdr:col>2</xdr:col>
          <xdr:colOff>647700</xdr:colOff>
          <xdr:row>4</xdr:row>
          <xdr:rowOff>190500</xdr:rowOff>
        </xdr:to>
        <xdr:sp macro="" textlink="">
          <xdr:nvSpPr>
            <xdr:cNvPr id="9217" name="Drop Down 1" hidden="1">
              <a:extLst>
                <a:ext uri="{63B3BB69-23CF-44E3-9099-C40C66FF867C}">
                  <a14:compatExt spid="_x0000_s9217"/>
                </a:ext>
                <a:ext uri="{FF2B5EF4-FFF2-40B4-BE49-F238E27FC236}">
                  <a16:creationId xmlns:a16="http://schemas.microsoft.com/office/drawing/2014/main" id="{00000000-0008-0000-08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438150</xdr:colOff>
          <xdr:row>3</xdr:row>
          <xdr:rowOff>409575</xdr:rowOff>
        </xdr:from>
        <xdr:to>
          <xdr:col>10</xdr:col>
          <xdr:colOff>876300</xdr:colOff>
          <xdr:row>4</xdr:row>
          <xdr:rowOff>228600</xdr:rowOff>
        </xdr:to>
        <xdr:sp macro="" textlink="">
          <xdr:nvSpPr>
            <xdr:cNvPr id="9218" name="Drop Down 2" hidden="1">
              <a:extLst>
                <a:ext uri="{63B3BB69-23CF-44E3-9099-C40C66FF867C}">
                  <a14:compatExt spid="_x0000_s9218"/>
                </a:ext>
                <a:ext uri="{FF2B5EF4-FFF2-40B4-BE49-F238E27FC236}">
                  <a16:creationId xmlns:a16="http://schemas.microsoft.com/office/drawing/2014/main" id="{00000000-0008-0000-08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10</xdr:col>
      <xdr:colOff>990600</xdr:colOff>
      <xdr:row>8</xdr:row>
      <xdr:rowOff>142876</xdr:rowOff>
    </xdr:from>
    <xdr:to>
      <xdr:col>19</xdr:col>
      <xdr:colOff>476250</xdr:colOff>
      <xdr:row>32</xdr:row>
      <xdr:rowOff>85726</xdr:rowOff>
    </xdr:to>
    <xdr:graphicFrame macro="">
      <xdr:nvGraphicFramePr>
        <xdr:cNvPr id="8" name="Gráfico 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42862</xdr:colOff>
      <xdr:row>45</xdr:row>
      <xdr:rowOff>195262</xdr:rowOff>
    </xdr:from>
    <xdr:to>
      <xdr:col>4</xdr:col>
      <xdr:colOff>1000125</xdr:colOff>
      <xdr:row>62</xdr:row>
      <xdr:rowOff>9525</xdr:rowOff>
    </xdr:to>
    <xdr:graphicFrame macro="">
      <xdr:nvGraphicFramePr>
        <xdr:cNvPr id="2" name="Gráfico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930088</xdr:colOff>
      <xdr:row>45</xdr:row>
      <xdr:rowOff>190500</xdr:rowOff>
    </xdr:from>
    <xdr:to>
      <xdr:col>11</xdr:col>
      <xdr:colOff>27175</xdr:colOff>
      <xdr:row>62</xdr:row>
      <xdr:rowOff>4763</xdr:rowOff>
    </xdr:to>
    <xdr:graphicFrame macro="">
      <xdr:nvGraphicFramePr>
        <xdr:cNvPr id="7" name="Gráfico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46</xdr:row>
      <xdr:rowOff>0</xdr:rowOff>
    </xdr:from>
    <xdr:to>
      <xdr:col>17</xdr:col>
      <xdr:colOff>598675</xdr:colOff>
      <xdr:row>62</xdr:row>
      <xdr:rowOff>15969</xdr:rowOff>
    </xdr:to>
    <xdr:graphicFrame macro="">
      <xdr:nvGraphicFramePr>
        <xdr:cNvPr id="9" name="Gráfico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27174</xdr:colOff>
      <xdr:row>68</xdr:row>
      <xdr:rowOff>190780</xdr:rowOff>
    </xdr:from>
    <xdr:to>
      <xdr:col>4</xdr:col>
      <xdr:colOff>984437</xdr:colOff>
      <xdr:row>85</xdr:row>
      <xdr:rowOff>5043</xdr:rowOff>
    </xdr:to>
    <xdr:graphicFrame macro="">
      <xdr:nvGraphicFramePr>
        <xdr:cNvPr id="10" name="Gráfico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914400</xdr:colOff>
      <xdr:row>68</xdr:row>
      <xdr:rowOff>186018</xdr:rowOff>
    </xdr:from>
    <xdr:to>
      <xdr:col>11</xdr:col>
      <xdr:colOff>11487</xdr:colOff>
      <xdr:row>85</xdr:row>
      <xdr:rowOff>281</xdr:rowOff>
    </xdr:to>
    <xdr:graphicFrame macro="">
      <xdr:nvGraphicFramePr>
        <xdr:cNvPr id="11" name="Gráfico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92</xdr:row>
      <xdr:rowOff>128025</xdr:rowOff>
    </xdr:from>
    <xdr:to>
      <xdr:col>4</xdr:col>
      <xdr:colOff>957263</xdr:colOff>
      <xdr:row>108</xdr:row>
      <xdr:rowOff>132789</xdr:rowOff>
    </xdr:to>
    <xdr:graphicFrame macro="">
      <xdr:nvGraphicFramePr>
        <xdr:cNvPr id="12" name="Gráfico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887226</xdr:colOff>
      <xdr:row>92</xdr:row>
      <xdr:rowOff>123263</xdr:rowOff>
    </xdr:from>
    <xdr:to>
      <xdr:col>10</xdr:col>
      <xdr:colOff>1004048</xdr:colOff>
      <xdr:row>108</xdr:row>
      <xdr:rowOff>128027</xdr:rowOff>
    </xdr:to>
    <xdr:graphicFrame macro="">
      <xdr:nvGraphicFramePr>
        <xdr:cNvPr id="13" name="Gráfico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797579</xdr:colOff>
      <xdr:row>92</xdr:row>
      <xdr:rowOff>134469</xdr:rowOff>
    </xdr:from>
    <xdr:to>
      <xdr:col>17</xdr:col>
      <xdr:colOff>555813</xdr:colOff>
      <xdr:row>108</xdr:row>
      <xdr:rowOff>139233</xdr:rowOff>
    </xdr:to>
    <xdr:graphicFrame macro="">
      <xdr:nvGraphicFramePr>
        <xdr:cNvPr id="14" name="Gráfico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797579</xdr:colOff>
      <xdr:row>121</xdr:row>
      <xdr:rowOff>44824</xdr:rowOff>
    </xdr:from>
    <xdr:to>
      <xdr:col>17</xdr:col>
      <xdr:colOff>555813</xdr:colOff>
      <xdr:row>137</xdr:row>
      <xdr:rowOff>49588</xdr:rowOff>
    </xdr:to>
    <xdr:graphicFrame macro="">
      <xdr:nvGraphicFramePr>
        <xdr:cNvPr id="17" name="Gráfico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900545</xdr:colOff>
      <xdr:row>121</xdr:row>
      <xdr:rowOff>0</xdr:rowOff>
    </xdr:from>
    <xdr:to>
      <xdr:col>10</xdr:col>
      <xdr:colOff>987825</xdr:colOff>
      <xdr:row>137</xdr:row>
      <xdr:rowOff>4764</xdr:rowOff>
    </xdr:to>
    <xdr:graphicFrame macro="">
      <xdr:nvGraphicFramePr>
        <xdr:cNvPr id="19" name="Gráfico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51955</xdr:colOff>
      <xdr:row>121</xdr:row>
      <xdr:rowOff>34637</xdr:rowOff>
    </xdr:from>
    <xdr:to>
      <xdr:col>4</xdr:col>
      <xdr:colOff>970508</xdr:colOff>
      <xdr:row>137</xdr:row>
      <xdr:rowOff>39401</xdr:rowOff>
    </xdr:to>
    <xdr:graphicFrame macro="">
      <xdr:nvGraphicFramePr>
        <xdr:cNvPr id="20" name="Gráfico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635775</xdr:colOff>
      <xdr:row>0</xdr:row>
      <xdr:rowOff>256</xdr:rowOff>
    </xdr:from>
    <xdr:to>
      <xdr:col>4</xdr:col>
      <xdr:colOff>457200</xdr:colOff>
      <xdr:row>3</xdr:row>
      <xdr:rowOff>185712</xdr:rowOff>
    </xdr:to>
    <xdr:pic>
      <xdr:nvPicPr>
        <xdr:cNvPr id="18" name="Imagen 17">
          <a:hlinkClick xmlns:r="http://schemas.openxmlformats.org/officeDocument/2006/relationships" r:id="rId14"/>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2597925" y="256"/>
          <a:ext cx="1707375" cy="756956"/>
        </a:xfrm>
        <a:prstGeom prst="rect">
          <a:avLst/>
        </a:prstGeom>
      </xdr:spPr>
    </xdr:pic>
    <xdr:clientData/>
  </xdr:twoCellAnchor>
  <xdr:twoCellAnchor editAs="oneCell">
    <xdr:from>
      <xdr:col>10</xdr:col>
      <xdr:colOff>359020</xdr:colOff>
      <xdr:row>0</xdr:row>
      <xdr:rowOff>19306</xdr:rowOff>
    </xdr:from>
    <xdr:to>
      <xdr:col>11</xdr:col>
      <xdr:colOff>1056426</xdr:colOff>
      <xdr:row>4</xdr:row>
      <xdr:rowOff>6220</xdr:rowOff>
    </xdr:to>
    <xdr:pic>
      <xdr:nvPicPr>
        <xdr:cNvPr id="21" name="Imagen 20">
          <a:hlinkClick xmlns:r="http://schemas.openxmlformats.org/officeDocument/2006/relationships" r:id="rId16"/>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10093570" y="19306"/>
          <a:ext cx="1716581" cy="758439"/>
        </a:xfrm>
        <a:prstGeom prst="rect">
          <a:avLst/>
        </a:prstGeom>
      </xdr:spPr>
    </xdr:pic>
    <xdr:clientData/>
  </xdr:twoCellAnchor>
  <xdr:twoCellAnchor editAs="oneCell">
    <xdr:from>
      <xdr:col>6</xdr:col>
      <xdr:colOff>509753</xdr:colOff>
      <xdr:row>0</xdr:row>
      <xdr:rowOff>7381</xdr:rowOff>
    </xdr:from>
    <xdr:to>
      <xdr:col>8</xdr:col>
      <xdr:colOff>338919</xdr:colOff>
      <xdr:row>3</xdr:row>
      <xdr:rowOff>194320</xdr:rowOff>
    </xdr:to>
    <xdr:pic>
      <xdr:nvPicPr>
        <xdr:cNvPr id="22" name="Imagen 21">
          <a:hlinkClick xmlns:r="http://schemas.openxmlformats.org/officeDocument/2006/relationships" r:id="rId18"/>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6396203" y="7381"/>
          <a:ext cx="1715116" cy="758439"/>
        </a:xfrm>
        <a:prstGeom prst="rect">
          <a:avLst/>
        </a:prstGeom>
      </xdr:spPr>
    </xdr:pic>
    <xdr:clientData/>
  </xdr:twoCellAnchor>
  <xdr:twoCellAnchor editAs="oneCell">
    <xdr:from>
      <xdr:col>4</xdr:col>
      <xdr:colOff>681001</xdr:colOff>
      <xdr:row>0</xdr:row>
      <xdr:rowOff>4981</xdr:rowOff>
    </xdr:from>
    <xdr:to>
      <xdr:col>6</xdr:col>
      <xdr:colOff>353370</xdr:colOff>
      <xdr:row>3</xdr:row>
      <xdr:rowOff>191920</xdr:rowOff>
    </xdr:to>
    <xdr:pic>
      <xdr:nvPicPr>
        <xdr:cNvPr id="23" name="Imagen 22">
          <a:hlinkClick xmlns:r="http://schemas.openxmlformats.org/officeDocument/2006/relationships" r:id="rId20"/>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4529101" y="4981"/>
          <a:ext cx="1710719" cy="758439"/>
        </a:xfrm>
        <a:prstGeom prst="rect">
          <a:avLst/>
        </a:prstGeom>
      </xdr:spPr>
    </xdr:pic>
    <xdr:clientData/>
  </xdr:twoCellAnchor>
  <xdr:twoCellAnchor editAs="oneCell">
    <xdr:from>
      <xdr:col>8</xdr:col>
      <xdr:colOff>456596</xdr:colOff>
      <xdr:row>0</xdr:row>
      <xdr:rowOff>12106</xdr:rowOff>
    </xdr:from>
    <xdr:to>
      <xdr:col>10</xdr:col>
      <xdr:colOff>211026</xdr:colOff>
      <xdr:row>3</xdr:row>
      <xdr:rowOff>199045</xdr:rowOff>
    </xdr:to>
    <xdr:pic>
      <xdr:nvPicPr>
        <xdr:cNvPr id="24" name="Imagen 23">
          <a:hlinkClick xmlns:r="http://schemas.openxmlformats.org/officeDocument/2006/relationships" r:id="rId22"/>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8228996" y="12106"/>
          <a:ext cx="1716580" cy="758439"/>
        </a:xfrm>
        <a:prstGeom prst="rect">
          <a:avLst/>
        </a:prstGeom>
      </xdr:spPr>
    </xdr:pic>
    <xdr:clientData/>
  </xdr:twoCellAnchor>
  <xdr:twoCellAnchor editAs="oneCell">
    <xdr:from>
      <xdr:col>7</xdr:col>
      <xdr:colOff>238126</xdr:colOff>
      <xdr:row>33</xdr:row>
      <xdr:rowOff>171450</xdr:rowOff>
    </xdr:from>
    <xdr:to>
      <xdr:col>9</xdr:col>
      <xdr:colOff>64051</xdr:colOff>
      <xdr:row>36</xdr:row>
      <xdr:rowOff>92202</xdr:rowOff>
    </xdr:to>
    <xdr:pic>
      <xdr:nvPicPr>
        <xdr:cNvPr id="25" name="Imagen 24">
          <a:hlinkClick xmlns:r="http://schemas.openxmlformats.org/officeDocument/2006/relationships" r:id="rId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067551" y="6734175"/>
          <a:ext cx="1711875" cy="758952"/>
        </a:xfrm>
        <a:prstGeom prst="rect">
          <a:avLst/>
        </a:prstGeom>
      </xdr:spPr>
    </xdr:pic>
    <xdr:clientData/>
  </xdr:twoCellAnchor>
  <xdr:twoCellAnchor editAs="oneCell">
    <xdr:from>
      <xdr:col>12</xdr:col>
      <xdr:colOff>35701</xdr:colOff>
      <xdr:row>0</xdr:row>
      <xdr:rowOff>45225</xdr:rowOff>
    </xdr:from>
    <xdr:to>
      <xdr:col>14</xdr:col>
      <xdr:colOff>71176</xdr:colOff>
      <xdr:row>4</xdr:row>
      <xdr:rowOff>32652</xdr:rowOff>
    </xdr:to>
    <xdr:pic>
      <xdr:nvPicPr>
        <xdr:cNvPr id="26" name="Imagen 25">
          <a:hlinkClick xmlns:r="http://schemas.openxmlformats.org/officeDocument/2006/relationships" r:id="rId26"/>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989576" y="45225"/>
          <a:ext cx="1711875" cy="758952"/>
        </a:xfrm>
        <a:prstGeom prst="rect">
          <a:avLst/>
        </a:prstGeom>
      </xdr:spPr>
    </xdr:pic>
    <xdr:clientData/>
  </xdr:twoCellAnchor>
  <xdr:twoCellAnchor editAs="oneCell">
    <xdr:from>
      <xdr:col>0</xdr:col>
      <xdr:colOff>742950</xdr:colOff>
      <xdr:row>0</xdr:row>
      <xdr:rowOff>0</xdr:rowOff>
    </xdr:from>
    <xdr:to>
      <xdr:col>2</xdr:col>
      <xdr:colOff>472050</xdr:colOff>
      <xdr:row>3</xdr:row>
      <xdr:rowOff>178308</xdr:rowOff>
    </xdr:to>
    <xdr:pic>
      <xdr:nvPicPr>
        <xdr:cNvPr id="27" name="Imagen 26">
          <a:hlinkClick xmlns:r="http://schemas.openxmlformats.org/officeDocument/2006/relationships" r:id="rId28"/>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42950" y="0"/>
          <a:ext cx="1691250" cy="749808"/>
        </a:xfrm>
        <a:prstGeom prst="rect">
          <a:avLst/>
        </a:prstGeom>
      </xdr:spPr>
    </xdr:pic>
    <xdr:clientData/>
  </xdr:twoCellAnchor>
  <xdr:twoCellAnchor editAs="oneCell">
    <xdr:from>
      <xdr:col>14</xdr:col>
      <xdr:colOff>226453</xdr:colOff>
      <xdr:row>0</xdr:row>
      <xdr:rowOff>35700</xdr:rowOff>
    </xdr:from>
    <xdr:to>
      <xdr:col>16</xdr:col>
      <xdr:colOff>240796</xdr:colOff>
      <xdr:row>4</xdr:row>
      <xdr:rowOff>13983</xdr:rowOff>
    </xdr:to>
    <xdr:pic>
      <xdr:nvPicPr>
        <xdr:cNvPr id="28" name="Imagen 27">
          <a:hlinkClick xmlns:r="http://schemas.openxmlformats.org/officeDocument/2006/relationships" r:id="rId30"/>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13856728" y="35700"/>
          <a:ext cx="1690743" cy="749808"/>
        </a:xfrm>
        <a:prstGeom prst="rect">
          <a:avLst/>
        </a:prstGeom>
      </xdr:spPr>
    </xdr:pic>
    <xdr:clientData/>
  </xdr:twoCellAnchor>
  <xdr:twoCellAnchor editAs="oneCell">
    <xdr:from>
      <xdr:col>16</xdr:col>
      <xdr:colOff>376200</xdr:colOff>
      <xdr:row>0</xdr:row>
      <xdr:rowOff>14250</xdr:rowOff>
    </xdr:from>
    <xdr:to>
      <xdr:col>18</xdr:col>
      <xdr:colOff>391050</xdr:colOff>
      <xdr:row>3</xdr:row>
      <xdr:rowOff>192558</xdr:rowOff>
    </xdr:to>
    <xdr:pic>
      <xdr:nvPicPr>
        <xdr:cNvPr id="29" name="Imagen 28">
          <a:hlinkClick xmlns:r="http://schemas.openxmlformats.org/officeDocument/2006/relationships" r:id="rId32"/>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5682875" y="14250"/>
          <a:ext cx="1691250" cy="7498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Y AYALA" refreshedDate="44314.392847569441" createdVersion="6" refreshedVersion="6" minRefreshableVersion="3" recordCount="9" xr:uid="{ACA8F40D-FE42-40AE-BCFE-71280ABA4D0B}">
  <cacheSource type="worksheet">
    <worksheetSource ref="C70:H79" sheet="Resultados"/>
  </cacheSource>
  <cacheFields count="6">
    <cacheField name="Razon Financiera" numFmtId="3">
      <sharedItems count="9">
        <s v="ACTIVO CIRCULANTE"/>
        <s v="INVENTARIO"/>
        <s v="ACTIVO TOTAL"/>
        <s v="VENTAS"/>
        <s v="CUENTAS POR COBRAR"/>
        <s v="PASIVO CIRCULANTE"/>
        <s v="UTILIDAD NETA"/>
        <s v="PASIVO TOTAL"/>
        <s v="CAPITAL CONTABLE"/>
      </sharedItems>
    </cacheField>
    <cacheField name="BACHOCO" numFmtId="3">
      <sharedItems containsSemiMixedTypes="0" containsString="0" containsNumber="1" containsInteger="1" minValue="3702365" maxValue="68791260"/>
    </cacheField>
    <cacheField name="HERDEZ" numFmtId="3">
      <sharedItems containsSemiMixedTypes="0" containsString="0" containsNumber="1" containsInteger="1" minValue="2368456" maxValue="33574653"/>
    </cacheField>
    <cacheField name="BIMBO" numFmtId="3">
      <sharedItems containsSemiMixedTypes="0" containsString="0" containsNumber="1" containsInteger="1" minValue="10550721" maxValue="331050545"/>
    </cacheField>
    <cacheField name="COCA-COLA" numFmtId="3">
      <sharedItems containsSemiMixedTypes="0" containsString="0" containsNumber="1" containsInteger="1" minValue="9726676" maxValue="263066151"/>
    </cacheField>
    <cacheField name="LALA" numFmtId="3">
      <sharedItems containsSemiMixedTypes="0" containsString="0" containsNumber="1" containsInteger="1" minValue="484966" maxValue="808313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n v="32372591"/>
    <n v="11640780"/>
    <n v="50601967"/>
    <n v="72439646"/>
    <n v="22425618"/>
  </r>
  <r>
    <x v="1"/>
    <n v="5674286"/>
    <n v="3370027"/>
    <n v="10893292"/>
    <n v="9726676"/>
    <n v="6021523"/>
  </r>
  <r>
    <x v="2"/>
    <n v="58011189"/>
    <n v="33574653"/>
    <n v="307650260"/>
    <n v="263066151"/>
    <n v="71977654"/>
  </r>
  <r>
    <x v="3"/>
    <n v="68791260"/>
    <n v="24036279"/>
    <n v="331050545"/>
    <n v="183614618"/>
    <n v="80831322"/>
  </r>
  <r>
    <x v="4"/>
    <n v="3936326"/>
    <n v="3583644"/>
    <n v="20745436"/>
    <n v="11522823"/>
    <n v="9916022"/>
  </r>
  <r>
    <x v="5"/>
    <n v="7999017"/>
    <n v="4807349"/>
    <n v="61264175"/>
    <n v="42844241"/>
    <n v="22869316"/>
  </r>
  <r>
    <x v="6"/>
    <n v="3702365"/>
    <n v="2368456"/>
    <n v="10550721"/>
    <n v="10368047"/>
    <n v="484966"/>
  </r>
  <r>
    <x v="7"/>
    <n v="14381880"/>
    <n v="16238190"/>
    <n v="219639170"/>
    <n v="140608776"/>
    <n v="55012176"/>
  </r>
  <r>
    <x v="8"/>
    <n v="43629309"/>
    <n v="17336463"/>
    <n v="88011090"/>
    <n v="122457375"/>
    <n v="169654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E5E73-0C22-4B73-8EB6-7E5ABFD5C0B5}" name="TablaDinámica3" cacheId="0" applyNumberFormats="0" applyBorderFormats="0" applyFontFormats="0" applyPatternFormats="0" applyAlignmentFormats="0" applyWidthHeightFormats="1" dataCaption="Valores" updatedVersion="6" minRefreshableVersion="3" useAutoFormatting="1" rowGrandTotals="0" itemPrintTitles="1" createdVersion="6" indent="0" outline="1" outlineData="1" multipleFieldFilters="0" chartFormat="1" rowHeaderCaption="CUENTAS">
  <location ref="O70:T72" firstHeaderRow="0" firstDataRow="1" firstDataCol="1"/>
  <pivotFields count="6">
    <pivotField axis="axisRow" showAll="0">
      <items count="10">
        <item x="0"/>
        <item h="1" x="2"/>
        <item h="1" x="8"/>
        <item h="1" x="4"/>
        <item h="1" x="1"/>
        <item h="1" x="5"/>
        <item h="1" x="7"/>
        <item h="1" x="6"/>
        <item x="3"/>
        <item t="default"/>
      </items>
    </pivotField>
    <pivotField dataField="1" numFmtId="3" showAll="0"/>
    <pivotField dataField="1" numFmtId="3" showAll="0"/>
    <pivotField dataField="1" numFmtId="3" showAll="0"/>
    <pivotField dataField="1" numFmtId="3" showAll="0"/>
    <pivotField dataField="1" numFmtId="3" showAll="0"/>
  </pivotFields>
  <rowFields count="1">
    <field x="0"/>
  </rowFields>
  <rowItems count="2">
    <i>
      <x/>
    </i>
    <i>
      <x v="8"/>
    </i>
  </rowItems>
  <colFields count="1">
    <field x="-2"/>
  </colFields>
  <colItems count="5">
    <i>
      <x/>
    </i>
    <i i="1">
      <x v="1"/>
    </i>
    <i i="2">
      <x v="2"/>
    </i>
    <i i="3">
      <x v="3"/>
    </i>
    <i i="4">
      <x v="4"/>
    </i>
  </colItems>
  <dataFields count="5">
    <dataField name="EMPRESA BACHOCO" fld="1" baseField="0" baseItem="0"/>
    <dataField name="EMPRESA BIMBO" fld="3" baseField="0" baseItem="0"/>
    <dataField name="EMPRESA HERDEZ" fld="2" baseField="0" baseItem="0"/>
    <dataField name="EMPRESA COCA-COLA" fld="4" baseField="0" baseItem="0"/>
    <dataField name="EMPRESA LALA" fld="5" baseField="0" baseItem="0"/>
  </dataFields>
  <formats count="8">
    <format dxfId="15">
      <pivotArea field="0" type="button" dataOnly="0" labelOnly="1" outline="0" axis="axisRow" fieldPosition="0"/>
    </format>
    <format dxfId="14">
      <pivotArea dataOnly="0" labelOnly="1" outline="0" fieldPosition="0">
        <references count="1">
          <reference field="4294967294" count="5">
            <x v="0"/>
            <x v="1"/>
            <x v="2"/>
            <x v="3"/>
            <x v="4"/>
          </reference>
        </references>
      </pivotArea>
    </format>
    <format dxfId="13">
      <pivotArea field="0" type="button" dataOnly="0" labelOnly="1" outline="0" axis="axisRow" fieldPosition="0"/>
    </format>
    <format dxfId="12">
      <pivotArea dataOnly="0" labelOnly="1" outline="0" fieldPosition="0">
        <references count="1">
          <reference field="4294967294" count="5">
            <x v="0"/>
            <x v="1"/>
            <x v="2"/>
            <x v="3"/>
            <x v="4"/>
          </reference>
        </references>
      </pivotArea>
    </format>
    <format dxfId="11">
      <pivotArea outline="0" collapsedLevelsAreSubtotals="1" fieldPosition="0"/>
    </format>
    <format dxfId="10">
      <pivotArea dataOnly="0" labelOnly="1" fieldPosition="0">
        <references count="1">
          <reference field="0" count="0"/>
        </references>
      </pivotArea>
    </format>
    <format dxfId="9">
      <pivotArea outline="0" collapsedLevelsAreSubtotals="1" fieldPosition="0"/>
    </format>
    <format dxfId="8">
      <pivotArea dataOnly="0" labelOnly="1"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93AAF5-5D59-4C49-8921-CC0736D29673}" name="Tabla1" displayName="Tabla1" ref="B7:D20" headerRowCount="0" totalsRowShown="0" headerRowCellStyle="Normal 2">
  <tableColumns count="3">
    <tableColumn id="2" xr3:uid="{BA8DC572-DE51-49EB-8C6B-49A0A591D71F}" name="Columna1" dataDxfId="18" headerRowCellStyle="Normal 2"/>
    <tableColumn id="3" xr3:uid="{34C2B591-7667-4F8E-962A-C5AB436AFF0C}" name="Columna2" dataDxfId="17" headerRowCellStyle="Normal 2"/>
    <tableColumn id="4" xr3:uid="{E1ED2D11-1911-400A-A441-04402B43BB77}" name="Columna3" dataDxfId="16" headerRowCellStyle="Normal 2"/>
  </tableColumns>
  <tableStyleInfo name="TableStyleMedium12" showFirstColumn="0" showLastColumn="0" showRowStripes="1" showColumnStripes="0"/>
</table>
</file>

<file path=xl/theme/theme1.xml><?xml version="1.0" encoding="utf-8"?>
<a:theme xmlns:a="http://schemas.openxmlformats.org/drawingml/2006/main" name="TEMA_MARCA_SINLOGOS">
  <a:themeElements>
    <a:clrScheme name="Marca">
      <a:dk1>
        <a:srgbClr val="383838"/>
      </a:dk1>
      <a:lt1>
        <a:srgbClr val="FFFFFF"/>
      </a:lt1>
      <a:dk2>
        <a:srgbClr val="A3793E"/>
      </a:dk2>
      <a:lt2>
        <a:srgbClr val="E4E5E4"/>
      </a:lt2>
      <a:accent1>
        <a:srgbClr val="383838"/>
      </a:accent1>
      <a:accent2>
        <a:srgbClr val="A87973"/>
      </a:accent2>
      <a:accent3>
        <a:srgbClr val="A3793E"/>
      </a:accent3>
      <a:accent4>
        <a:srgbClr val="DBBFC0"/>
      </a:accent4>
      <a:accent5>
        <a:srgbClr val="5B5B5A"/>
      </a:accent5>
      <a:accent6>
        <a:srgbClr val="C1B283"/>
      </a:accent6>
      <a:hlink>
        <a:srgbClr val="763240"/>
      </a:hlink>
      <a:folHlink>
        <a:srgbClr val="383838"/>
      </a:folHlink>
    </a:clrScheme>
    <a:fontScheme name="Fuentes">
      <a:majorFont>
        <a:latin typeface="Barlow Condensed Black"/>
        <a:ea typeface=""/>
        <a:cs typeface=""/>
      </a:majorFont>
      <a:minorFont>
        <a:latin typeface="Arial Nova Cond"/>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TEMA_MARCA_SINLOGOS" id="{35234D6C-9155-4A11-AC5A-49DA139031B9}" vid="{5F6716D4-FC99-467D-805D-FEB440541A61}"/>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1.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03D4-7D4F-41F8-9A3A-5CC63EA920F4}">
  <dimension ref="G7:J9"/>
  <sheetViews>
    <sheetView showGridLines="0" workbookViewId="0"/>
  </sheetViews>
  <sheetFormatPr baseColWidth="10" defaultColWidth="11" defaultRowHeight="15" x14ac:dyDescent="0.25"/>
  <sheetData>
    <row r="7" spans="7:10" x14ac:dyDescent="0.25">
      <c r="G7" s="6"/>
    </row>
    <row r="8" spans="7:10" x14ac:dyDescent="0.25">
      <c r="J8" s="4"/>
    </row>
    <row r="9" spans="7:10" x14ac:dyDescent="0.25">
      <c r="J9" s="4"/>
    </row>
  </sheetData>
  <pageMargins left="0.7" right="0.7" top="0.75" bottom="0.75" header="0.3" footer="0.3"/>
  <pageSetup orientation="portrait" horizontalDpi="0" verticalDpi="0"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75A3E-EA92-4742-A367-02060675327E}">
  <dimension ref="A1:N32"/>
  <sheetViews>
    <sheetView showGridLines="0" workbookViewId="0">
      <selection activeCell="G11" sqref="G11"/>
    </sheetView>
  </sheetViews>
  <sheetFormatPr baseColWidth="10" defaultColWidth="11" defaultRowHeight="15" x14ac:dyDescent="0.25"/>
  <cols>
    <col min="2" max="2" width="26.375" bestFit="1" customWidth="1"/>
    <col min="3" max="3" width="53.875" customWidth="1"/>
    <col min="4" max="4" width="54.125" customWidth="1"/>
    <col min="5" max="5" width="26.375" bestFit="1" customWidth="1"/>
    <col min="6" max="6" width="22.125" customWidth="1"/>
    <col min="7" max="7" width="10.75" customWidth="1"/>
    <col min="8" max="8" width="4.25" bestFit="1" customWidth="1"/>
  </cols>
  <sheetData>
    <row r="1" spans="1:10" x14ac:dyDescent="0.25">
      <c r="A1" s="34"/>
    </row>
    <row r="2" spans="1:10" x14ac:dyDescent="0.25">
      <c r="A2" s="34"/>
    </row>
    <row r="3" spans="1:10" x14ac:dyDescent="0.25">
      <c r="A3" s="34"/>
    </row>
    <row r="4" spans="1:10" x14ac:dyDescent="0.25">
      <c r="A4" s="34"/>
    </row>
    <row r="5" spans="1:10" x14ac:dyDescent="0.25">
      <c r="A5" s="34"/>
    </row>
    <row r="6" spans="1:10" ht="15.75" thickBot="1" x14ac:dyDescent="0.3">
      <c r="A6" s="34"/>
    </row>
    <row r="7" spans="1:10" ht="16.5" thickTop="1" x14ac:dyDescent="0.25">
      <c r="A7" s="34"/>
      <c r="B7" s="38"/>
      <c r="C7" s="46" t="s">
        <v>120</v>
      </c>
      <c r="D7" s="38"/>
    </row>
    <row r="8" spans="1:10" ht="16.5" thickBot="1" x14ac:dyDescent="0.3">
      <c r="A8" s="34"/>
      <c r="B8" s="30"/>
      <c r="C8" s="30"/>
      <c r="D8" s="30"/>
    </row>
    <row r="9" spans="1:10" ht="33" customHeight="1" thickTop="1" thickBot="1" x14ac:dyDescent="0.3">
      <c r="A9" s="34"/>
      <c r="B9" s="2" t="s">
        <v>0</v>
      </c>
      <c r="C9" s="2" t="s">
        <v>1</v>
      </c>
      <c r="D9" s="2" t="s">
        <v>2</v>
      </c>
      <c r="F9" s="63" t="s">
        <v>121</v>
      </c>
      <c r="G9" s="64"/>
      <c r="I9" s="63" t="s">
        <v>43</v>
      </c>
      <c r="J9" s="64"/>
    </row>
    <row r="10" spans="1:10" ht="33" thickTop="1" thickBot="1" x14ac:dyDescent="0.3">
      <c r="A10" s="34"/>
      <c r="B10" s="2" t="s">
        <v>4</v>
      </c>
      <c r="C10" s="2" t="s">
        <v>5</v>
      </c>
      <c r="D10" s="1" t="s">
        <v>146</v>
      </c>
      <c r="F10" s="39" t="s">
        <v>3</v>
      </c>
      <c r="G10" s="40">
        <v>0.3</v>
      </c>
      <c r="I10" s="41" t="s">
        <v>136</v>
      </c>
      <c r="J10" s="42">
        <v>0.1</v>
      </c>
    </row>
    <row r="11" spans="1:10" ht="33" thickTop="1" thickBot="1" x14ac:dyDescent="0.3">
      <c r="A11" s="34"/>
      <c r="B11" s="2" t="s">
        <v>7</v>
      </c>
      <c r="C11" s="3" t="s">
        <v>8</v>
      </c>
      <c r="D11" s="1" t="s">
        <v>147</v>
      </c>
      <c r="F11" s="39" t="s">
        <v>6</v>
      </c>
      <c r="G11" s="40">
        <v>0.2</v>
      </c>
      <c r="I11" s="41" t="s">
        <v>137</v>
      </c>
      <c r="J11" s="42">
        <v>0.1</v>
      </c>
    </row>
    <row r="12" spans="1:10" ht="33" thickTop="1" thickBot="1" x14ac:dyDescent="0.3">
      <c r="A12" s="34"/>
      <c r="B12" s="2" t="s">
        <v>10</v>
      </c>
      <c r="C12" s="2" t="s">
        <v>11</v>
      </c>
      <c r="D12" s="1" t="s">
        <v>148</v>
      </c>
      <c r="F12" s="39" t="s">
        <v>9</v>
      </c>
      <c r="G12" s="40">
        <v>0.3</v>
      </c>
      <c r="I12" s="41" t="s">
        <v>138</v>
      </c>
      <c r="J12" s="42">
        <v>0.1</v>
      </c>
    </row>
    <row r="13" spans="1:10" ht="31.5" thickTop="1" thickBot="1" x14ac:dyDescent="0.3">
      <c r="A13" s="34"/>
      <c r="B13" s="2" t="s">
        <v>13</v>
      </c>
      <c r="C13" s="2" t="s">
        <v>14</v>
      </c>
      <c r="D13" s="1" t="s">
        <v>119</v>
      </c>
      <c r="F13" s="39" t="s">
        <v>12</v>
      </c>
      <c r="G13" s="40">
        <v>0.2</v>
      </c>
    </row>
    <row r="14" spans="1:10" ht="31.5" thickTop="1" thickBot="1" x14ac:dyDescent="0.3">
      <c r="A14" s="34"/>
      <c r="B14" s="2" t="s">
        <v>15</v>
      </c>
      <c r="C14" s="2" t="s">
        <v>16</v>
      </c>
      <c r="D14" s="1" t="s">
        <v>17</v>
      </c>
    </row>
    <row r="15" spans="1:10" ht="46.5" thickTop="1" thickBot="1" x14ac:dyDescent="0.3">
      <c r="A15" s="34"/>
      <c r="B15" s="2" t="s">
        <v>18</v>
      </c>
      <c r="C15" s="2" t="s">
        <v>19</v>
      </c>
      <c r="D15" s="1" t="s">
        <v>149</v>
      </c>
      <c r="F15" s="63" t="s">
        <v>71</v>
      </c>
      <c r="G15" s="64"/>
      <c r="I15" s="63" t="s">
        <v>101</v>
      </c>
      <c r="J15" s="64"/>
    </row>
    <row r="16" spans="1:10" ht="33" thickTop="1" thickBot="1" x14ac:dyDescent="0.3">
      <c r="A16" s="34"/>
      <c r="B16" s="2" t="s">
        <v>20</v>
      </c>
      <c r="C16" s="2" t="s">
        <v>21</v>
      </c>
      <c r="D16" s="1" t="s">
        <v>22</v>
      </c>
      <c r="F16" s="41" t="s">
        <v>141</v>
      </c>
      <c r="G16" s="42">
        <v>0.15</v>
      </c>
      <c r="I16" s="41" t="s">
        <v>30</v>
      </c>
      <c r="J16" s="42">
        <v>0.05</v>
      </c>
    </row>
    <row r="17" spans="1:14" ht="46.5" thickTop="1" thickBot="1" x14ac:dyDescent="0.3">
      <c r="A17" s="34"/>
      <c r="B17" s="2" t="s">
        <v>18</v>
      </c>
      <c r="C17" s="2" t="s">
        <v>19</v>
      </c>
      <c r="D17" s="1" t="s">
        <v>149</v>
      </c>
      <c r="F17" s="41" t="s">
        <v>142</v>
      </c>
      <c r="G17" s="42">
        <v>0.05</v>
      </c>
      <c r="I17" s="41" t="s">
        <v>31</v>
      </c>
      <c r="J17" s="42">
        <v>0.1</v>
      </c>
    </row>
    <row r="18" spans="1:14" ht="46.5" thickTop="1" thickBot="1" x14ac:dyDescent="0.3">
      <c r="A18" s="34"/>
      <c r="B18" s="2" t="s">
        <v>23</v>
      </c>
      <c r="C18" s="2" t="s">
        <v>24</v>
      </c>
      <c r="D18" s="1" t="s">
        <v>150</v>
      </c>
      <c r="I18" s="41" t="s">
        <v>32</v>
      </c>
      <c r="J18" s="42">
        <v>0.15</v>
      </c>
    </row>
    <row r="19" spans="1:14" ht="31.5" thickTop="1" thickBot="1" x14ac:dyDescent="0.3">
      <c r="A19" s="34"/>
      <c r="B19" s="2" t="s">
        <v>25</v>
      </c>
      <c r="C19" s="2" t="s">
        <v>26</v>
      </c>
      <c r="D19" s="1" t="s">
        <v>151</v>
      </c>
      <c r="F19" s="63" t="s">
        <v>140</v>
      </c>
      <c r="G19" s="64"/>
    </row>
    <row r="20" spans="1:14" ht="33" thickTop="1" thickBot="1" x14ac:dyDescent="0.3">
      <c r="A20" s="34"/>
      <c r="B20" s="2" t="s">
        <v>27</v>
      </c>
      <c r="C20" s="2" t="s">
        <v>28</v>
      </c>
      <c r="D20" s="1" t="s">
        <v>152</v>
      </c>
      <c r="F20" s="41" t="s">
        <v>143</v>
      </c>
      <c r="G20" s="42">
        <v>0.05</v>
      </c>
    </row>
    <row r="21" spans="1:14" ht="17.25" thickTop="1" thickBot="1" x14ac:dyDescent="0.3">
      <c r="A21" s="34"/>
      <c r="B21" s="34"/>
      <c r="C21" s="34"/>
      <c r="D21" s="34"/>
      <c r="F21" s="41" t="s">
        <v>144</v>
      </c>
      <c r="G21" s="42">
        <v>0.05</v>
      </c>
    </row>
    <row r="22" spans="1:14" ht="33" thickTop="1" thickBot="1" x14ac:dyDescent="0.3">
      <c r="A22" s="34"/>
      <c r="B22" s="37" t="s">
        <v>134</v>
      </c>
      <c r="C22" s="34"/>
      <c r="D22" s="34"/>
      <c r="F22" s="41" t="s">
        <v>145</v>
      </c>
      <c r="G22" s="42">
        <v>0.1</v>
      </c>
    </row>
    <row r="23" spans="1:14" ht="15.75" thickTop="1" x14ac:dyDescent="0.25">
      <c r="A23" s="34"/>
      <c r="B23" s="45" t="s">
        <v>53</v>
      </c>
    </row>
    <row r="24" spans="1:14" x14ac:dyDescent="0.25">
      <c r="B24" s="45" t="s">
        <v>59</v>
      </c>
      <c r="E24" s="62"/>
      <c r="F24" s="62"/>
      <c r="I24" s="62"/>
      <c r="J24" s="62"/>
      <c r="K24" s="62"/>
      <c r="L24" s="62"/>
      <c r="M24" s="62"/>
      <c r="N24" s="62"/>
    </row>
    <row r="25" spans="1:14" x14ac:dyDescent="0.25">
      <c r="B25" s="45" t="s">
        <v>124</v>
      </c>
      <c r="E25" s="62"/>
      <c r="F25" s="62"/>
      <c r="I25" s="62"/>
      <c r="J25" s="62"/>
      <c r="K25" s="62"/>
      <c r="L25" s="62"/>
      <c r="M25" s="62"/>
      <c r="N25" s="62"/>
    </row>
    <row r="26" spans="1:14" x14ac:dyDescent="0.25">
      <c r="B26" s="45" t="s">
        <v>57</v>
      </c>
      <c r="E26" s="62"/>
      <c r="F26" s="62"/>
      <c r="I26" s="62"/>
      <c r="J26" s="62"/>
      <c r="K26" s="62"/>
      <c r="L26" s="62"/>
      <c r="M26" s="62"/>
      <c r="N26" s="62"/>
    </row>
    <row r="27" spans="1:14" ht="16.5" thickBot="1" x14ac:dyDescent="0.3">
      <c r="B27" s="30" t="s">
        <v>67</v>
      </c>
      <c r="E27" s="62"/>
      <c r="F27" s="62"/>
      <c r="I27" s="62"/>
      <c r="J27" s="62"/>
      <c r="K27" s="62"/>
      <c r="L27" s="62"/>
      <c r="M27" s="62"/>
      <c r="N27" s="62"/>
    </row>
    <row r="28" spans="1:14" ht="15.75" thickTop="1" x14ac:dyDescent="0.25"/>
    <row r="29" spans="1:14" x14ac:dyDescent="0.25">
      <c r="I29" s="62"/>
      <c r="J29" s="62"/>
      <c r="K29" s="62"/>
      <c r="L29" s="62"/>
      <c r="M29" s="62"/>
      <c r="N29" s="62"/>
    </row>
    <row r="30" spans="1:14" x14ac:dyDescent="0.25">
      <c r="I30" s="62"/>
      <c r="J30" s="62"/>
      <c r="K30" s="62"/>
      <c r="L30" s="62"/>
      <c r="M30" s="62"/>
      <c r="N30" s="62"/>
    </row>
    <row r="31" spans="1:14" x14ac:dyDescent="0.25">
      <c r="D31" t="s">
        <v>139</v>
      </c>
      <c r="M31" s="62"/>
      <c r="N31" s="62"/>
    </row>
    <row r="32" spans="1:14" x14ac:dyDescent="0.25">
      <c r="M32" s="62"/>
      <c r="N32" s="62"/>
    </row>
  </sheetData>
  <mergeCells count="29">
    <mergeCell ref="F19:G19"/>
    <mergeCell ref="F9:G9"/>
    <mergeCell ref="I15:J15"/>
    <mergeCell ref="F15:G15"/>
    <mergeCell ref="I9:J9"/>
    <mergeCell ref="E24:F24"/>
    <mergeCell ref="I24:J24"/>
    <mergeCell ref="K24:L24"/>
    <mergeCell ref="M24:N24"/>
    <mergeCell ref="E25:F25"/>
    <mergeCell ref="I25:J25"/>
    <mergeCell ref="K25:L25"/>
    <mergeCell ref="M25:N25"/>
    <mergeCell ref="E26:F26"/>
    <mergeCell ref="I26:J26"/>
    <mergeCell ref="K26:L26"/>
    <mergeCell ref="M26:N26"/>
    <mergeCell ref="E27:F27"/>
    <mergeCell ref="I27:J27"/>
    <mergeCell ref="K27:L27"/>
    <mergeCell ref="M27:N27"/>
    <mergeCell ref="M31:N31"/>
    <mergeCell ref="M32:N32"/>
    <mergeCell ref="I29:J29"/>
    <mergeCell ref="K29:L29"/>
    <mergeCell ref="M29:N29"/>
    <mergeCell ref="I30:J30"/>
    <mergeCell ref="K30:L30"/>
    <mergeCell ref="M30:N30"/>
  </mergeCells>
  <pageMargins left="0.7" right="0.7" top="0.75" bottom="0.75" header="0.3" footer="0.3"/>
  <pageSetup orientation="portrait" r:id="rId1"/>
  <drawing r:id="rId2"/>
  <picture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7D006-2B41-43CC-A92A-98E437B2E11A}">
  <sheetPr codeName="Hoja1"/>
  <dimension ref="B4:O27"/>
  <sheetViews>
    <sheetView showGridLines="0" workbookViewId="0"/>
  </sheetViews>
  <sheetFormatPr baseColWidth="10" defaultColWidth="11" defaultRowHeight="15" x14ac:dyDescent="0.25"/>
  <cols>
    <col min="2" max="2" width="13.25" customWidth="1"/>
    <col min="3" max="3" width="11.375" bestFit="1" customWidth="1"/>
    <col min="4" max="4" width="12.375" bestFit="1" customWidth="1"/>
    <col min="5" max="5" width="12.625" customWidth="1"/>
    <col min="6" max="6" width="11.375" bestFit="1" customWidth="1"/>
    <col min="9" max="13" width="11" bestFit="1" customWidth="1"/>
  </cols>
  <sheetData>
    <row r="4" spans="4:15" x14ac:dyDescent="0.25">
      <c r="D4" s="32"/>
      <c r="E4" s="32"/>
      <c r="F4" s="32"/>
      <c r="G4" s="32"/>
      <c r="H4" s="32"/>
      <c r="I4" s="32"/>
      <c r="J4" s="32"/>
      <c r="K4" s="32"/>
      <c r="L4" s="32"/>
      <c r="M4" s="32"/>
      <c r="N4" s="32"/>
      <c r="O4" s="32"/>
    </row>
    <row r="5" spans="4:15" x14ac:dyDescent="0.25">
      <c r="D5" s="32"/>
      <c r="E5" s="32"/>
      <c r="F5" s="32"/>
      <c r="G5" s="32"/>
      <c r="H5" s="32"/>
      <c r="I5" s="32"/>
      <c r="J5" s="32"/>
      <c r="K5" s="32"/>
      <c r="L5" s="32"/>
      <c r="M5" s="32"/>
      <c r="N5" s="32"/>
      <c r="O5" s="32"/>
    </row>
    <row r="6" spans="4:15" x14ac:dyDescent="0.25">
      <c r="D6" s="32"/>
      <c r="E6" s="32"/>
      <c r="F6" s="32"/>
      <c r="G6" s="32"/>
      <c r="H6" s="32"/>
      <c r="I6" s="32"/>
      <c r="J6" s="32"/>
      <c r="K6" s="32"/>
      <c r="L6" s="32"/>
      <c r="M6" s="32"/>
      <c r="N6" s="32"/>
      <c r="O6" s="32"/>
    </row>
    <row r="7" spans="4:15" x14ac:dyDescent="0.25">
      <c r="D7" s="32"/>
      <c r="E7" s="32"/>
      <c r="F7" s="32"/>
      <c r="G7" s="32"/>
      <c r="H7" s="32"/>
      <c r="I7" s="32"/>
      <c r="J7" s="32"/>
      <c r="K7" s="32"/>
      <c r="L7" s="32"/>
      <c r="M7" s="32"/>
      <c r="N7" s="32"/>
      <c r="O7" s="32"/>
    </row>
    <row r="8" spans="4:15" x14ac:dyDescent="0.25">
      <c r="D8" s="32"/>
      <c r="E8" s="32"/>
      <c r="F8" s="32"/>
      <c r="G8" s="32"/>
      <c r="H8" s="32"/>
      <c r="I8" s="32"/>
      <c r="J8" s="32"/>
      <c r="K8" s="32"/>
      <c r="L8" s="32"/>
      <c r="M8" s="32"/>
      <c r="N8" s="32"/>
      <c r="O8" s="32"/>
    </row>
    <row r="9" spans="4:15" x14ac:dyDescent="0.25">
      <c r="D9" s="32"/>
      <c r="E9" s="32"/>
      <c r="F9" s="32"/>
      <c r="G9" s="32"/>
      <c r="H9" s="32"/>
      <c r="I9" s="32"/>
      <c r="J9" s="32"/>
      <c r="K9" s="32"/>
      <c r="L9" s="32"/>
      <c r="M9" s="32"/>
      <c r="N9" s="32"/>
      <c r="O9" s="32"/>
    </row>
    <row r="10" spans="4:15" x14ac:dyDescent="0.25">
      <c r="D10" s="32"/>
      <c r="E10" s="32"/>
      <c r="F10" s="32"/>
      <c r="G10" s="32"/>
      <c r="H10" s="32"/>
      <c r="I10" s="32"/>
      <c r="J10" s="32"/>
      <c r="K10" s="32"/>
      <c r="L10" s="32"/>
      <c r="M10" s="32"/>
      <c r="N10" s="32"/>
      <c r="O10" s="32"/>
    </row>
    <row r="11" spans="4:15" x14ac:dyDescent="0.25">
      <c r="D11" s="32"/>
      <c r="E11" s="32"/>
      <c r="F11" s="32"/>
      <c r="G11" s="32"/>
      <c r="H11" s="32"/>
      <c r="I11" s="32"/>
      <c r="J11" s="32"/>
      <c r="K11" s="32"/>
      <c r="L11" s="32"/>
      <c r="M11" s="32"/>
      <c r="N11" s="32"/>
      <c r="O11" s="32"/>
    </row>
    <row r="18" spans="2:7" ht="15.75" thickBot="1" x14ac:dyDescent="0.3"/>
    <row r="19" spans="2:7" ht="17.25" customHeight="1" thickTop="1" thickBot="1" x14ac:dyDescent="0.3">
      <c r="B19" s="65" t="s">
        <v>33</v>
      </c>
      <c r="C19" s="66"/>
      <c r="D19" s="66"/>
      <c r="E19" s="66"/>
      <c r="F19" s="67"/>
      <c r="G19" s="32"/>
    </row>
    <row r="20" spans="2:7" ht="33" thickTop="1" thickBot="1" x14ac:dyDescent="0.3">
      <c r="B20" s="8" t="s">
        <v>34</v>
      </c>
      <c r="C20" s="8" t="s">
        <v>35</v>
      </c>
      <c r="D20" s="8" t="s">
        <v>36</v>
      </c>
      <c r="E20" s="8" t="s">
        <v>37</v>
      </c>
      <c r="F20" s="8" t="s">
        <v>38</v>
      </c>
    </row>
    <row r="21" spans="2:7" ht="17.25" thickTop="1" thickBot="1" x14ac:dyDescent="0.3">
      <c r="B21" s="33">
        <v>32372591</v>
      </c>
      <c r="C21" s="33">
        <v>5674286</v>
      </c>
      <c r="D21" s="33">
        <v>58011189</v>
      </c>
      <c r="E21" s="33">
        <v>68791260</v>
      </c>
      <c r="F21" s="33">
        <v>3936326</v>
      </c>
    </row>
    <row r="22" spans="2:7" ht="16.5" thickTop="1" thickBot="1" x14ac:dyDescent="0.3">
      <c r="B22" s="32"/>
      <c r="C22" s="32"/>
      <c r="D22" s="32"/>
      <c r="E22" s="32"/>
      <c r="F22" s="32"/>
      <c r="G22" s="32"/>
    </row>
    <row r="23" spans="2:7" ht="33" thickTop="1" thickBot="1" x14ac:dyDescent="0.3">
      <c r="B23" s="8" t="s">
        <v>39</v>
      </c>
      <c r="C23" s="8" t="s">
        <v>40</v>
      </c>
      <c r="D23" s="8" t="s">
        <v>41</v>
      </c>
      <c r="E23" s="8" t="s">
        <v>42</v>
      </c>
      <c r="F23" s="32"/>
      <c r="G23" s="32"/>
    </row>
    <row r="24" spans="2:7" ht="17.25" thickTop="1" thickBot="1" x14ac:dyDescent="0.3">
      <c r="B24" s="30">
        <v>7999017</v>
      </c>
      <c r="C24" s="30">
        <v>3702365</v>
      </c>
      <c r="D24" s="30">
        <v>14381880</v>
      </c>
      <c r="E24" s="30">
        <v>43629309</v>
      </c>
      <c r="F24" s="32"/>
      <c r="G24" s="32"/>
    </row>
    <row r="25" spans="2:7" ht="15.75" thickTop="1" x14ac:dyDescent="0.25">
      <c r="B25" s="32"/>
      <c r="C25" s="32"/>
      <c r="D25" s="32"/>
      <c r="E25" s="32"/>
      <c r="F25" s="32"/>
      <c r="G25" s="32"/>
    </row>
    <row r="26" spans="2:7" x14ac:dyDescent="0.25">
      <c r="B26" s="32"/>
      <c r="C26" s="32"/>
      <c r="D26" s="32"/>
      <c r="E26" s="32"/>
      <c r="F26" s="32"/>
      <c r="G26" s="32"/>
    </row>
    <row r="27" spans="2:7" x14ac:dyDescent="0.25">
      <c r="B27" s="32"/>
      <c r="C27" s="32"/>
      <c r="D27" s="32"/>
      <c r="E27" s="32"/>
      <c r="F27" s="32"/>
      <c r="G27" s="32"/>
    </row>
  </sheetData>
  <mergeCells count="1">
    <mergeCell ref="B19:F19"/>
  </mergeCells>
  <pageMargins left="0.7" right="0.7" top="0.75" bottom="0.75" header="0.3" footer="0.3"/>
  <pageSetup orientation="portrait" horizontalDpi="0" verticalDpi="0" r:id="rId1"/>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97B39-9E70-4FDF-9E1F-3FEA0D772794}">
  <dimension ref="A1:K30"/>
  <sheetViews>
    <sheetView showGridLines="0" workbookViewId="0"/>
  </sheetViews>
  <sheetFormatPr baseColWidth="10" defaultColWidth="11" defaultRowHeight="15" x14ac:dyDescent="0.25"/>
  <cols>
    <col min="2" max="2" width="14.375" bestFit="1" customWidth="1"/>
    <col min="3" max="3" width="11.375" bestFit="1" customWidth="1"/>
    <col min="4" max="5" width="12.375" bestFit="1" customWidth="1"/>
    <col min="6" max="6" width="11.375" bestFit="1" customWidth="1"/>
  </cols>
  <sheetData>
    <row r="1" spans="1:11" x14ac:dyDescent="0.25">
      <c r="A1" s="32"/>
      <c r="B1" s="32"/>
      <c r="C1" s="32"/>
      <c r="D1" s="32"/>
      <c r="E1" s="32"/>
      <c r="F1" s="32"/>
      <c r="G1" s="32"/>
      <c r="H1" s="32"/>
      <c r="I1" s="32"/>
      <c r="J1" s="32"/>
      <c r="K1" s="32"/>
    </row>
    <row r="2" spans="1:11" x14ac:dyDescent="0.25">
      <c r="A2" s="32"/>
      <c r="B2" s="32"/>
      <c r="C2" s="32"/>
      <c r="D2" s="32"/>
      <c r="E2" s="32"/>
      <c r="F2" s="32"/>
      <c r="G2" s="32"/>
      <c r="H2" s="32"/>
      <c r="I2" s="32"/>
      <c r="J2" s="32"/>
      <c r="K2" s="32"/>
    </row>
    <row r="3" spans="1:11" x14ac:dyDescent="0.25">
      <c r="A3" s="32"/>
      <c r="B3" s="32"/>
      <c r="C3" s="32"/>
      <c r="D3" s="32"/>
      <c r="E3" s="32"/>
      <c r="F3" s="32"/>
      <c r="G3" s="32"/>
      <c r="H3" s="32"/>
      <c r="I3" s="32"/>
      <c r="J3" s="32"/>
      <c r="K3" s="32"/>
    </row>
    <row r="4" spans="1:11" x14ac:dyDescent="0.25">
      <c r="A4" s="32"/>
      <c r="B4" s="32"/>
      <c r="C4" s="32"/>
      <c r="D4" s="32"/>
      <c r="E4" s="32"/>
      <c r="F4" s="32"/>
      <c r="G4" s="32"/>
      <c r="H4" s="32"/>
      <c r="I4" s="32"/>
      <c r="J4" s="32"/>
      <c r="K4" s="32"/>
    </row>
    <row r="5" spans="1:11" x14ac:dyDescent="0.25">
      <c r="A5" s="32"/>
      <c r="B5" s="32"/>
      <c r="C5" s="32"/>
      <c r="D5" s="32"/>
      <c r="E5" s="32"/>
      <c r="F5" s="32"/>
      <c r="G5" s="32"/>
      <c r="H5" s="32"/>
      <c r="I5" s="32"/>
      <c r="J5" s="32"/>
      <c r="K5" s="32"/>
    </row>
    <row r="6" spans="1:11" x14ac:dyDescent="0.25">
      <c r="A6" s="32"/>
      <c r="B6" s="32"/>
      <c r="C6" s="32"/>
      <c r="D6" s="32"/>
      <c r="E6" s="32"/>
      <c r="F6" s="32"/>
      <c r="G6" s="32"/>
      <c r="H6" s="32"/>
      <c r="I6" s="32"/>
      <c r="J6" s="32"/>
      <c r="K6" s="32"/>
    </row>
    <row r="7" spans="1:11" x14ac:dyDescent="0.25">
      <c r="A7" s="32"/>
      <c r="B7" s="32"/>
      <c r="C7" s="32"/>
      <c r="D7" s="32"/>
      <c r="E7" s="32"/>
      <c r="F7" s="32"/>
      <c r="G7" s="32"/>
      <c r="H7" s="32"/>
      <c r="I7" s="32"/>
      <c r="J7" s="32"/>
      <c r="K7" s="32"/>
    </row>
    <row r="18" spans="2:7" ht="15.75" thickBot="1" x14ac:dyDescent="0.3"/>
    <row r="19" spans="2:7" ht="17.25" thickTop="1" thickBot="1" x14ac:dyDescent="0.3">
      <c r="B19" s="65" t="s">
        <v>33</v>
      </c>
      <c r="C19" s="66"/>
      <c r="D19" s="66"/>
      <c r="E19" s="66"/>
      <c r="F19" s="67"/>
    </row>
    <row r="20" spans="2:7" ht="33" thickTop="1" thickBot="1" x14ac:dyDescent="0.3">
      <c r="B20" s="8" t="s">
        <v>34</v>
      </c>
      <c r="C20" s="8" t="s">
        <v>35</v>
      </c>
      <c r="D20" s="8" t="s">
        <v>36</v>
      </c>
      <c r="E20" s="8" t="s">
        <v>37</v>
      </c>
      <c r="F20" s="8" t="s">
        <v>38</v>
      </c>
    </row>
    <row r="21" spans="2:7" ht="17.25" thickTop="1" thickBot="1" x14ac:dyDescent="0.3">
      <c r="B21" s="33">
        <v>11640780</v>
      </c>
      <c r="C21" s="33">
        <v>3370027</v>
      </c>
      <c r="D21" s="33">
        <v>33574653</v>
      </c>
      <c r="E21" s="33">
        <v>24036279</v>
      </c>
      <c r="F21" s="33">
        <v>3583644</v>
      </c>
    </row>
    <row r="22" spans="2:7" ht="17.25" customHeight="1" thickTop="1" thickBot="1" x14ac:dyDescent="0.3">
      <c r="B22" s="32"/>
      <c r="C22" s="32"/>
      <c r="D22" s="32"/>
      <c r="E22" s="32"/>
      <c r="F22" s="32"/>
      <c r="G22" s="32"/>
    </row>
    <row r="23" spans="2:7" ht="33" thickTop="1" thickBot="1" x14ac:dyDescent="0.3">
      <c r="B23" s="8" t="s">
        <v>39</v>
      </c>
      <c r="C23" s="8" t="s">
        <v>40</v>
      </c>
      <c r="D23" s="8" t="s">
        <v>41</v>
      </c>
      <c r="E23" s="8" t="s">
        <v>42</v>
      </c>
      <c r="F23" s="32"/>
      <c r="G23" s="32"/>
    </row>
    <row r="24" spans="2:7" ht="17.25" thickTop="1" thickBot="1" x14ac:dyDescent="0.3">
      <c r="B24" s="33">
        <v>4807349</v>
      </c>
      <c r="C24" s="33">
        <v>2368456</v>
      </c>
      <c r="D24" s="33">
        <v>16238190</v>
      </c>
      <c r="E24" s="33">
        <v>17336463</v>
      </c>
      <c r="F24" s="32"/>
      <c r="G24" s="32"/>
    </row>
    <row r="25" spans="2:7" ht="15.75" thickTop="1" x14ac:dyDescent="0.25">
      <c r="G25" s="32"/>
    </row>
    <row r="26" spans="2:7" x14ac:dyDescent="0.25">
      <c r="G26" s="32"/>
    </row>
    <row r="27" spans="2:7" x14ac:dyDescent="0.25">
      <c r="G27" s="32"/>
    </row>
    <row r="28" spans="2:7" x14ac:dyDescent="0.25">
      <c r="B28" s="32"/>
      <c r="C28" s="32"/>
      <c r="D28" s="32"/>
      <c r="E28" s="32"/>
      <c r="F28" s="32"/>
      <c r="G28" s="32"/>
    </row>
    <row r="29" spans="2:7" x14ac:dyDescent="0.25">
      <c r="B29" s="32"/>
      <c r="C29" s="32"/>
      <c r="D29" s="32"/>
      <c r="E29" s="32"/>
      <c r="F29" s="32"/>
      <c r="G29" s="32"/>
    </row>
    <row r="30" spans="2:7" x14ac:dyDescent="0.25">
      <c r="B30" s="32"/>
      <c r="C30" s="32"/>
      <c r="D30" s="32"/>
      <c r="E30" s="32"/>
      <c r="F30" s="32"/>
      <c r="G30" s="32"/>
    </row>
  </sheetData>
  <mergeCells count="1">
    <mergeCell ref="B19:F19"/>
  </mergeCells>
  <pageMargins left="0.7" right="0.7" top="0.75" bottom="0.75" header="0.3" footer="0.3"/>
  <pageSetup paperSize="9" orientation="portrait" r:id="rId1"/>
  <drawing r:id="rId2"/>
  <picture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D3E4-C2B2-4F5E-BB65-68F10FF6E31E}">
  <dimension ref="A1:L30"/>
  <sheetViews>
    <sheetView showGridLines="0" zoomScaleNormal="100" workbookViewId="0"/>
  </sheetViews>
  <sheetFormatPr baseColWidth="10" defaultColWidth="11" defaultRowHeight="15" x14ac:dyDescent="0.25"/>
  <cols>
    <col min="2" max="3" width="13.125" bestFit="1" customWidth="1"/>
    <col min="4" max="5" width="14.125" bestFit="1" customWidth="1"/>
    <col min="6" max="6" width="13.125" bestFit="1" customWidth="1"/>
  </cols>
  <sheetData>
    <row r="1" spans="1:12" x14ac:dyDescent="0.25">
      <c r="A1" s="32"/>
      <c r="B1" s="32"/>
      <c r="C1" s="32"/>
      <c r="D1" s="32"/>
      <c r="E1" s="32"/>
      <c r="F1" s="32"/>
      <c r="G1" s="32"/>
      <c r="H1" s="32"/>
      <c r="I1" s="32"/>
      <c r="J1" s="32"/>
      <c r="K1" s="32"/>
      <c r="L1" s="32"/>
    </row>
    <row r="2" spans="1:12" x14ac:dyDescent="0.25">
      <c r="A2" s="32"/>
      <c r="B2" s="32"/>
      <c r="C2" s="32"/>
      <c r="D2" s="32"/>
      <c r="E2" s="32"/>
      <c r="F2" s="32"/>
      <c r="G2" s="32"/>
      <c r="H2" s="32"/>
      <c r="I2" s="32"/>
      <c r="J2" s="32"/>
      <c r="K2" s="32"/>
      <c r="L2" s="32"/>
    </row>
    <row r="3" spans="1:12" x14ac:dyDescent="0.25">
      <c r="A3" s="32"/>
      <c r="B3" s="32"/>
      <c r="C3" s="32"/>
      <c r="D3" s="32"/>
      <c r="E3" s="32"/>
      <c r="F3" s="32"/>
      <c r="G3" s="32"/>
      <c r="H3" s="32"/>
      <c r="I3" s="32"/>
      <c r="J3" s="32"/>
      <c r="K3" s="32"/>
      <c r="L3" s="32"/>
    </row>
    <row r="4" spans="1:12" x14ac:dyDescent="0.25">
      <c r="A4" s="32"/>
      <c r="B4" s="32"/>
      <c r="C4" s="32"/>
      <c r="D4" s="32"/>
      <c r="E4" s="32"/>
      <c r="F4" s="32"/>
      <c r="G4" s="32"/>
      <c r="H4" s="32"/>
      <c r="I4" s="32"/>
      <c r="J4" s="32"/>
      <c r="K4" s="32"/>
      <c r="L4" s="32"/>
    </row>
    <row r="5" spans="1:12" x14ac:dyDescent="0.25">
      <c r="A5" s="32"/>
      <c r="B5" s="32"/>
      <c r="C5" s="32"/>
      <c r="D5" s="32"/>
      <c r="E5" s="32"/>
      <c r="F5" s="32"/>
      <c r="G5" s="32"/>
      <c r="H5" s="32"/>
      <c r="I5" s="32"/>
      <c r="J5" s="32"/>
      <c r="K5" s="32"/>
      <c r="L5" s="32"/>
    </row>
    <row r="6" spans="1:12" x14ac:dyDescent="0.25">
      <c r="A6" s="32"/>
      <c r="B6" s="32"/>
      <c r="C6" s="32"/>
      <c r="D6" s="32"/>
      <c r="E6" s="32"/>
      <c r="F6" s="32"/>
      <c r="G6" s="32"/>
      <c r="H6" s="32"/>
      <c r="I6" s="32"/>
      <c r="J6" s="32"/>
      <c r="K6" s="32"/>
      <c r="L6" s="32"/>
    </row>
    <row r="18" spans="2:7" ht="15.75" thickBot="1" x14ac:dyDescent="0.3"/>
    <row r="19" spans="2:7" ht="17.25" thickTop="1" thickBot="1" x14ac:dyDescent="0.3">
      <c r="B19" s="65" t="s">
        <v>33</v>
      </c>
      <c r="C19" s="66"/>
      <c r="D19" s="66"/>
      <c r="E19" s="66"/>
      <c r="F19" s="67"/>
    </row>
    <row r="20" spans="2:7" ht="33" thickTop="1" thickBot="1" x14ac:dyDescent="0.3">
      <c r="B20" s="8" t="s">
        <v>34</v>
      </c>
      <c r="C20" s="8" t="s">
        <v>35</v>
      </c>
      <c r="D20" s="8" t="s">
        <v>36</v>
      </c>
      <c r="E20" s="8" t="s">
        <v>37</v>
      </c>
      <c r="F20" s="8" t="s">
        <v>38</v>
      </c>
    </row>
    <row r="21" spans="2:7" ht="17.25" thickTop="1" thickBot="1" x14ac:dyDescent="0.3">
      <c r="B21" s="33">
        <v>50601967</v>
      </c>
      <c r="C21" s="33">
        <v>10893292</v>
      </c>
      <c r="D21" s="33">
        <v>307650260</v>
      </c>
      <c r="E21" s="33">
        <v>331050545</v>
      </c>
      <c r="F21" s="33">
        <v>20745436</v>
      </c>
    </row>
    <row r="22" spans="2:7" ht="17.25" customHeight="1" thickTop="1" thickBot="1" x14ac:dyDescent="0.3">
      <c r="B22" s="32"/>
      <c r="C22" s="32"/>
      <c r="D22" s="32"/>
      <c r="E22" s="32"/>
      <c r="F22" s="32"/>
      <c r="G22" s="32"/>
    </row>
    <row r="23" spans="2:7" ht="33" thickTop="1" thickBot="1" x14ac:dyDescent="0.3">
      <c r="B23" s="8" t="s">
        <v>39</v>
      </c>
      <c r="C23" s="8" t="s">
        <v>40</v>
      </c>
      <c r="D23" s="8" t="s">
        <v>41</v>
      </c>
      <c r="E23" s="8" t="s">
        <v>42</v>
      </c>
      <c r="F23" s="32"/>
      <c r="G23" s="32"/>
    </row>
    <row r="24" spans="2:7" ht="17.25" thickTop="1" thickBot="1" x14ac:dyDescent="0.3">
      <c r="B24" s="33">
        <v>61264175</v>
      </c>
      <c r="C24" s="33">
        <v>10550721</v>
      </c>
      <c r="D24" s="33">
        <v>219639170</v>
      </c>
      <c r="E24" s="33">
        <v>88011090</v>
      </c>
      <c r="F24" s="32"/>
      <c r="G24" s="32"/>
    </row>
    <row r="25" spans="2:7" ht="15.75" thickTop="1" x14ac:dyDescent="0.25">
      <c r="G25" s="32"/>
    </row>
    <row r="26" spans="2:7" x14ac:dyDescent="0.25">
      <c r="G26" s="32"/>
    </row>
    <row r="27" spans="2:7" x14ac:dyDescent="0.25">
      <c r="G27" s="32"/>
    </row>
    <row r="28" spans="2:7" x14ac:dyDescent="0.25">
      <c r="B28" s="32"/>
      <c r="C28" s="32"/>
      <c r="D28" s="32"/>
      <c r="E28" s="32"/>
      <c r="F28" s="32"/>
      <c r="G28" s="32"/>
    </row>
    <row r="29" spans="2:7" x14ac:dyDescent="0.25">
      <c r="B29" s="32"/>
      <c r="C29" s="32"/>
      <c r="D29" s="32"/>
      <c r="E29" s="32"/>
      <c r="F29" s="32"/>
      <c r="G29" s="32"/>
    </row>
    <row r="30" spans="2:7" x14ac:dyDescent="0.25">
      <c r="B30" s="32"/>
      <c r="C30" s="32"/>
      <c r="D30" s="32"/>
      <c r="E30" s="32"/>
      <c r="F30" s="32"/>
      <c r="G30" s="32"/>
    </row>
  </sheetData>
  <mergeCells count="1">
    <mergeCell ref="B19:F19"/>
  </mergeCells>
  <pageMargins left="0.7" right="0.7" top="0.75" bottom="0.75" header="0.3" footer="0.3"/>
  <pageSetup paperSize="5" orientation="portrait" horizontalDpi="0" verticalDpi="0" r:id="rId1"/>
  <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E756-F3FB-4BE1-8E30-510BA6CA2FF8}">
  <dimension ref="A1:L30"/>
  <sheetViews>
    <sheetView showGridLines="0" workbookViewId="0"/>
  </sheetViews>
  <sheetFormatPr baseColWidth="10" defaultColWidth="11" defaultRowHeight="15" x14ac:dyDescent="0.25"/>
  <cols>
    <col min="2" max="3" width="12.375" bestFit="1" customWidth="1"/>
    <col min="4" max="4" width="13.625" customWidth="1"/>
    <col min="5" max="5" width="13.375" bestFit="1" customWidth="1"/>
    <col min="6" max="8" width="12.375" bestFit="1" customWidth="1"/>
    <col min="9" max="9" width="13.625" customWidth="1"/>
    <col min="10" max="10" width="13.375" bestFit="1" customWidth="1"/>
  </cols>
  <sheetData>
    <row r="1" spans="1:12" x14ac:dyDescent="0.25">
      <c r="A1" s="32"/>
      <c r="B1" s="32"/>
      <c r="C1" s="32"/>
      <c r="D1" s="32"/>
      <c r="E1" s="32"/>
      <c r="F1" s="32"/>
      <c r="G1" s="32"/>
      <c r="H1" s="32"/>
      <c r="I1" s="32"/>
      <c r="J1" s="32"/>
      <c r="K1" s="32"/>
      <c r="L1" s="32"/>
    </row>
    <row r="2" spans="1:12" x14ac:dyDescent="0.25">
      <c r="A2" s="32"/>
      <c r="B2" s="32"/>
      <c r="C2" s="32"/>
      <c r="D2" s="32"/>
      <c r="E2" s="32"/>
      <c r="F2" s="32"/>
      <c r="G2" s="32"/>
      <c r="H2" s="32"/>
      <c r="I2" s="32"/>
      <c r="J2" s="32"/>
      <c r="K2" s="32"/>
      <c r="L2" s="32"/>
    </row>
    <row r="3" spans="1:12" x14ac:dyDescent="0.25">
      <c r="A3" s="32"/>
      <c r="B3" s="32"/>
      <c r="C3" s="32"/>
      <c r="D3" s="32"/>
      <c r="E3" s="32"/>
      <c r="F3" s="32"/>
      <c r="G3" s="32"/>
      <c r="H3" s="32"/>
      <c r="I3" s="32"/>
      <c r="J3" s="32"/>
      <c r="K3" s="32"/>
      <c r="L3" s="32"/>
    </row>
    <row r="4" spans="1:12" x14ac:dyDescent="0.25">
      <c r="A4" s="32"/>
      <c r="B4" s="32"/>
      <c r="C4" s="32"/>
      <c r="D4" s="32"/>
      <c r="E4" s="32"/>
      <c r="F4" s="32"/>
      <c r="G4" s="32"/>
      <c r="H4" s="32"/>
      <c r="I4" s="32"/>
      <c r="J4" s="32"/>
      <c r="K4" s="32"/>
      <c r="L4" s="32"/>
    </row>
    <row r="5" spans="1:12" x14ac:dyDescent="0.25">
      <c r="A5" s="32"/>
      <c r="B5" s="32"/>
      <c r="C5" s="32"/>
      <c r="D5" s="32"/>
      <c r="E5" s="32"/>
      <c r="F5" s="32"/>
      <c r="G5" s="32"/>
      <c r="H5" s="32"/>
      <c r="I5" s="32"/>
      <c r="J5" s="32"/>
      <c r="K5" s="32"/>
      <c r="L5" s="32"/>
    </row>
    <row r="6" spans="1:12" x14ac:dyDescent="0.25">
      <c r="A6" s="32"/>
      <c r="B6" s="32"/>
      <c r="C6" s="32"/>
      <c r="D6" s="32"/>
      <c r="E6" s="32"/>
      <c r="F6" s="32"/>
      <c r="G6" s="32"/>
      <c r="H6" s="32"/>
      <c r="I6" s="32"/>
      <c r="J6" s="32"/>
      <c r="K6" s="32"/>
      <c r="L6" s="32"/>
    </row>
    <row r="7" spans="1:12" x14ac:dyDescent="0.25">
      <c r="A7" s="32"/>
      <c r="B7" s="32"/>
      <c r="C7" s="32"/>
      <c r="D7" s="32"/>
      <c r="E7" s="32"/>
      <c r="F7" s="32"/>
      <c r="G7" s="32"/>
      <c r="H7" s="32"/>
      <c r="I7" s="32"/>
      <c r="J7" s="32"/>
      <c r="K7" s="32"/>
      <c r="L7" s="32"/>
    </row>
    <row r="8" spans="1:12" x14ac:dyDescent="0.25">
      <c r="A8" s="32"/>
      <c r="B8" s="32"/>
      <c r="C8" s="32"/>
      <c r="D8" s="32"/>
      <c r="E8" s="32"/>
      <c r="F8" s="32"/>
      <c r="G8" s="32"/>
      <c r="H8" s="32"/>
      <c r="I8" s="32"/>
      <c r="J8" s="32"/>
      <c r="K8" s="32"/>
      <c r="L8" s="32"/>
    </row>
    <row r="9" spans="1:12" x14ac:dyDescent="0.25">
      <c r="A9" s="32"/>
      <c r="B9" s="32"/>
      <c r="C9" s="32"/>
      <c r="D9" s="32"/>
      <c r="E9" s="32"/>
      <c r="F9" s="32"/>
      <c r="G9" s="32"/>
      <c r="H9" s="32"/>
      <c r="I9" s="32"/>
      <c r="J9" s="32"/>
      <c r="K9" s="32"/>
      <c r="L9" s="32"/>
    </row>
    <row r="10" spans="1:12" x14ac:dyDescent="0.25">
      <c r="A10" s="32"/>
      <c r="B10" s="32"/>
      <c r="C10" s="32"/>
      <c r="D10" s="32"/>
      <c r="E10" s="32"/>
      <c r="F10" s="32"/>
      <c r="G10" s="32"/>
      <c r="H10" s="32"/>
      <c r="I10" s="32"/>
      <c r="J10" s="32"/>
      <c r="K10" s="32"/>
      <c r="L10" s="32"/>
    </row>
    <row r="11" spans="1:12" x14ac:dyDescent="0.25">
      <c r="A11" s="32"/>
      <c r="B11" s="32"/>
      <c r="C11" s="32"/>
      <c r="D11" s="32"/>
      <c r="E11" s="32"/>
      <c r="F11" s="32"/>
      <c r="G11" s="32"/>
      <c r="H11" s="32"/>
      <c r="I11" s="32"/>
      <c r="J11" s="32"/>
      <c r="K11" s="32"/>
      <c r="L11" s="32"/>
    </row>
    <row r="12" spans="1:12" x14ac:dyDescent="0.25">
      <c r="A12" s="32"/>
      <c r="B12" s="32"/>
      <c r="C12" s="32"/>
      <c r="D12" s="32"/>
      <c r="E12" s="32"/>
      <c r="F12" s="32"/>
      <c r="G12" s="32"/>
      <c r="H12" s="32"/>
      <c r="I12" s="32"/>
      <c r="J12" s="32"/>
      <c r="K12" s="32"/>
      <c r="L12" s="32"/>
    </row>
    <row r="18" spans="2:7" ht="15.75" thickBot="1" x14ac:dyDescent="0.3"/>
    <row r="19" spans="2:7" ht="17.25" thickTop="1" thickBot="1" x14ac:dyDescent="0.3">
      <c r="B19" s="68" t="s">
        <v>33</v>
      </c>
      <c r="C19" s="69"/>
      <c r="D19" s="69"/>
      <c r="E19" s="69"/>
      <c r="F19" s="70"/>
      <c r="G19" s="32"/>
    </row>
    <row r="20" spans="2:7" ht="33" thickTop="1" thickBot="1" x14ac:dyDescent="0.3">
      <c r="B20" s="8" t="s">
        <v>34</v>
      </c>
      <c r="C20" s="8" t="s">
        <v>35</v>
      </c>
      <c r="D20" s="8" t="s">
        <v>36</v>
      </c>
      <c r="E20" s="8" t="s">
        <v>37</v>
      </c>
      <c r="F20" s="8" t="s">
        <v>38</v>
      </c>
    </row>
    <row r="21" spans="2:7" ht="17.25" thickTop="1" thickBot="1" x14ac:dyDescent="0.3">
      <c r="B21" s="33">
        <v>72439646</v>
      </c>
      <c r="C21" s="33">
        <v>9726676</v>
      </c>
      <c r="D21" s="33">
        <v>263066151</v>
      </c>
      <c r="E21" s="33">
        <v>183614618</v>
      </c>
      <c r="F21" s="33">
        <v>11522823</v>
      </c>
    </row>
    <row r="22" spans="2:7" ht="16.5" thickTop="1" thickBot="1" x14ac:dyDescent="0.3"/>
    <row r="23" spans="2:7" ht="33" thickTop="1" thickBot="1" x14ac:dyDescent="0.3">
      <c r="B23" s="8" t="s">
        <v>39</v>
      </c>
      <c r="C23" s="8" t="s">
        <v>40</v>
      </c>
      <c r="D23" s="8" t="s">
        <v>41</v>
      </c>
      <c r="E23" s="8" t="s">
        <v>42</v>
      </c>
    </row>
    <row r="24" spans="2:7" ht="17.25" thickTop="1" thickBot="1" x14ac:dyDescent="0.3">
      <c r="B24" s="33">
        <v>42844241</v>
      </c>
      <c r="C24" s="33">
        <v>10368047</v>
      </c>
      <c r="D24" s="33">
        <v>140608776</v>
      </c>
      <c r="E24" s="33">
        <v>122457375</v>
      </c>
    </row>
    <row r="25" spans="2:7" ht="15.75" thickTop="1" x14ac:dyDescent="0.25">
      <c r="B25" s="32"/>
      <c r="C25" s="32"/>
      <c r="D25" s="32"/>
      <c r="E25" s="32"/>
      <c r="F25" s="32"/>
      <c r="G25" s="32"/>
    </row>
    <row r="26" spans="2:7" x14ac:dyDescent="0.25">
      <c r="F26" s="32"/>
      <c r="G26" s="32"/>
    </row>
    <row r="27" spans="2:7" x14ac:dyDescent="0.25">
      <c r="F27" s="32"/>
      <c r="G27" s="32"/>
    </row>
    <row r="28" spans="2:7" x14ac:dyDescent="0.25">
      <c r="B28" s="32"/>
      <c r="C28" s="32"/>
      <c r="D28" s="32"/>
      <c r="E28" s="32"/>
      <c r="F28" s="32"/>
      <c r="G28" s="32"/>
    </row>
    <row r="29" spans="2:7" x14ac:dyDescent="0.25">
      <c r="B29" s="32"/>
      <c r="C29" s="32"/>
      <c r="D29" s="32"/>
      <c r="E29" s="32"/>
      <c r="F29" s="32"/>
      <c r="G29" s="32"/>
    </row>
    <row r="30" spans="2:7" x14ac:dyDescent="0.25">
      <c r="B30" s="32"/>
      <c r="C30" s="32"/>
      <c r="D30" s="32"/>
      <c r="E30" s="32"/>
      <c r="F30" s="32"/>
      <c r="G30" s="32"/>
    </row>
  </sheetData>
  <mergeCells count="1">
    <mergeCell ref="B19:F19"/>
  </mergeCells>
  <pageMargins left="0.7" right="0.7" top="0.75" bottom="0.75" header="0.3" footer="0.3"/>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4DC83-9E30-45DA-904E-47AA1CCD3B35}">
  <dimension ref="A3:J30"/>
  <sheetViews>
    <sheetView showGridLines="0" workbookViewId="0"/>
  </sheetViews>
  <sheetFormatPr baseColWidth="10" defaultColWidth="11" defaultRowHeight="15" x14ac:dyDescent="0.25"/>
  <sheetData>
    <row r="3" spans="1:10" x14ac:dyDescent="0.25">
      <c r="A3" s="32"/>
      <c r="B3" s="32"/>
      <c r="C3" s="32"/>
      <c r="D3" s="32"/>
      <c r="E3" s="32"/>
      <c r="F3" s="32"/>
      <c r="G3" s="32"/>
      <c r="H3" s="32"/>
      <c r="I3" s="32"/>
      <c r="J3" s="32"/>
    </row>
    <row r="4" spans="1:10" x14ac:dyDescent="0.25">
      <c r="A4" s="32"/>
      <c r="B4" s="32"/>
      <c r="C4" s="32"/>
      <c r="D4" s="32"/>
      <c r="E4" s="32"/>
      <c r="F4" s="32"/>
      <c r="G4" s="32"/>
      <c r="H4" s="32"/>
      <c r="I4" s="32"/>
      <c r="J4" s="32"/>
    </row>
    <row r="5" spans="1:10" x14ac:dyDescent="0.25">
      <c r="A5" s="32"/>
      <c r="B5" s="32"/>
      <c r="C5" s="32"/>
      <c r="D5" s="32"/>
      <c r="E5" s="32"/>
      <c r="F5" s="32"/>
      <c r="G5" s="32"/>
      <c r="H5" s="32"/>
      <c r="I5" s="32"/>
      <c r="J5" s="32"/>
    </row>
    <row r="6" spans="1:10" x14ac:dyDescent="0.25">
      <c r="A6" s="32"/>
      <c r="B6" s="32"/>
      <c r="C6" s="32"/>
      <c r="D6" s="32"/>
      <c r="E6" s="32"/>
      <c r="F6" s="32"/>
      <c r="G6" s="32"/>
      <c r="H6" s="32"/>
      <c r="I6" s="32"/>
      <c r="J6" s="32"/>
    </row>
    <row r="18" spans="2:7" ht="15.75" thickBot="1" x14ac:dyDescent="0.3"/>
    <row r="19" spans="2:7" ht="17.25" thickTop="1" thickBot="1" x14ac:dyDescent="0.3">
      <c r="B19" s="65" t="s">
        <v>33</v>
      </c>
      <c r="C19" s="66"/>
      <c r="D19" s="66"/>
      <c r="E19" s="66"/>
      <c r="F19" s="67"/>
    </row>
    <row r="20" spans="2:7" ht="33" thickTop="1" thickBot="1" x14ac:dyDescent="0.3">
      <c r="B20" s="8" t="s">
        <v>34</v>
      </c>
      <c r="C20" s="8" t="s">
        <v>35</v>
      </c>
      <c r="D20" s="8" t="s">
        <v>36</v>
      </c>
      <c r="E20" s="8" t="s">
        <v>37</v>
      </c>
      <c r="F20" s="8" t="s">
        <v>38</v>
      </c>
    </row>
    <row r="21" spans="2:7" ht="17.25" thickTop="1" thickBot="1" x14ac:dyDescent="0.3">
      <c r="B21" s="30">
        <v>22425618</v>
      </c>
      <c r="C21" s="30">
        <v>6021523</v>
      </c>
      <c r="D21" s="30">
        <v>71977654</v>
      </c>
      <c r="E21" s="30">
        <v>80831322</v>
      </c>
      <c r="F21" s="30">
        <v>9916022</v>
      </c>
    </row>
    <row r="22" spans="2:7" ht="17.25" customHeight="1" thickTop="1" thickBot="1" x14ac:dyDescent="0.3">
      <c r="B22" s="32"/>
      <c r="C22" s="32"/>
      <c r="D22" s="32"/>
      <c r="E22" s="32"/>
      <c r="F22" s="32"/>
      <c r="G22" s="32"/>
    </row>
    <row r="23" spans="2:7" ht="33" thickTop="1" thickBot="1" x14ac:dyDescent="0.3">
      <c r="B23" s="8" t="s">
        <v>39</v>
      </c>
      <c r="C23" s="8" t="s">
        <v>40</v>
      </c>
      <c r="D23" s="8" t="s">
        <v>41</v>
      </c>
      <c r="E23" s="8" t="s">
        <v>42</v>
      </c>
      <c r="F23" s="32"/>
      <c r="G23" s="32"/>
    </row>
    <row r="24" spans="2:7" ht="17.25" thickTop="1" thickBot="1" x14ac:dyDescent="0.3">
      <c r="B24" s="30">
        <v>22869316</v>
      </c>
      <c r="C24" s="30">
        <v>484966</v>
      </c>
      <c r="D24" s="30">
        <v>55012176</v>
      </c>
      <c r="E24" s="30">
        <v>16965478</v>
      </c>
      <c r="F24" s="32"/>
      <c r="G24" s="32"/>
    </row>
    <row r="25" spans="2:7" ht="15.75" thickTop="1" x14ac:dyDescent="0.25">
      <c r="G25" s="32"/>
    </row>
    <row r="26" spans="2:7" x14ac:dyDescent="0.25">
      <c r="G26" s="32"/>
    </row>
    <row r="27" spans="2:7" x14ac:dyDescent="0.25">
      <c r="G27" s="32"/>
    </row>
    <row r="28" spans="2:7" x14ac:dyDescent="0.25">
      <c r="B28" s="32"/>
      <c r="C28" s="32"/>
      <c r="D28" s="32"/>
      <c r="E28" s="32"/>
      <c r="F28" s="32"/>
      <c r="G28" s="32"/>
    </row>
    <row r="29" spans="2:7" x14ac:dyDescent="0.25">
      <c r="B29" s="32"/>
      <c r="C29" s="32"/>
      <c r="D29" s="32"/>
      <c r="E29" s="32"/>
      <c r="F29" s="32"/>
      <c r="G29" s="32"/>
    </row>
    <row r="30" spans="2:7" x14ac:dyDescent="0.25">
      <c r="B30" s="32"/>
      <c r="C30" s="32"/>
      <c r="D30" s="32"/>
      <c r="E30" s="32"/>
      <c r="F30" s="32"/>
      <c r="G30" s="32"/>
    </row>
  </sheetData>
  <mergeCells count="1">
    <mergeCell ref="B19:F19"/>
  </mergeCells>
  <pageMargins left="0.7" right="0.7" top="0.75" bottom="0.75" header="0.3" footer="0.3"/>
  <pageSetup orientation="portrait" horizontalDpi="0" verticalDpi="0" r:id="rId1"/>
  <drawing r:id="rId2"/>
  <picture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09016-63E7-4E6F-8E1B-C7DC07099D3A}">
  <dimension ref="A4:U92"/>
  <sheetViews>
    <sheetView showGridLines="0" tabSelected="1" topLeftCell="C84" zoomScale="85" zoomScaleNormal="85" workbookViewId="0">
      <selection activeCell="R124" sqref="R124"/>
    </sheetView>
  </sheetViews>
  <sheetFormatPr baseColWidth="10" defaultColWidth="11" defaultRowHeight="15" x14ac:dyDescent="0.25"/>
  <cols>
    <col min="1" max="1" width="5.875" customWidth="1"/>
    <col min="3" max="3" width="14.5" customWidth="1"/>
    <col min="4" max="4" width="27.5" customWidth="1"/>
    <col min="5" max="5" width="11.25" bestFit="1" customWidth="1"/>
    <col min="6" max="7" width="12.25" bestFit="1" customWidth="1"/>
    <col min="9" max="9" width="8.25" bestFit="1" customWidth="1"/>
    <col min="10" max="10" width="27.5" customWidth="1"/>
    <col min="14" max="14" width="14.75" bestFit="1" customWidth="1"/>
    <col min="15" max="15" width="14" bestFit="1" customWidth="1"/>
    <col min="16" max="16" width="19" bestFit="1" customWidth="1"/>
    <col min="17" max="17" width="15.25" bestFit="1" customWidth="1"/>
    <col min="18" max="18" width="16.25" bestFit="1" customWidth="1"/>
    <col min="19" max="19" width="14.125" bestFit="1" customWidth="1"/>
    <col min="20" max="20" width="13.75" bestFit="1" customWidth="1"/>
    <col min="22" max="22" width="15.5" bestFit="1" customWidth="1"/>
    <col min="23" max="23" width="17.875" bestFit="1" customWidth="1"/>
    <col min="24" max="24" width="8.75" bestFit="1" customWidth="1"/>
    <col min="25" max="25" width="15.125" bestFit="1" customWidth="1"/>
    <col min="26" max="26" width="9.625" bestFit="1" customWidth="1"/>
    <col min="27" max="27" width="12.875" bestFit="1" customWidth="1"/>
  </cols>
  <sheetData>
    <row r="4" spans="2:17" ht="34.5" customHeight="1" x14ac:dyDescent="0.25"/>
    <row r="6" spans="2:17" ht="17.25" customHeight="1" thickBot="1" x14ac:dyDescent="0.3"/>
    <row r="7" spans="2:17" ht="34.5" thickTop="1" thickBot="1" x14ac:dyDescent="0.5">
      <c r="B7" s="80" t="s">
        <v>43</v>
      </c>
      <c r="C7" s="81"/>
      <c r="D7" s="81"/>
      <c r="E7" s="81"/>
      <c r="F7" s="81"/>
      <c r="G7" s="81"/>
      <c r="H7" s="81"/>
      <c r="I7" s="81"/>
      <c r="J7" s="81"/>
      <c r="K7" s="81"/>
      <c r="L7" s="81"/>
      <c r="M7" s="81"/>
      <c r="N7" s="81"/>
      <c r="O7" s="81"/>
      <c r="P7" s="81"/>
      <c r="Q7" s="82"/>
    </row>
    <row r="8" spans="2:17" ht="16.5" thickTop="1" thickBot="1" x14ac:dyDescent="0.3"/>
    <row r="9" spans="2:17" ht="17.25" thickTop="1" thickBot="1" x14ac:dyDescent="0.3">
      <c r="B9" s="65" t="s">
        <v>29</v>
      </c>
      <c r="C9" s="66"/>
      <c r="D9" s="66"/>
      <c r="E9" s="67"/>
      <c r="H9" s="65" t="s">
        <v>44</v>
      </c>
      <c r="I9" s="66"/>
      <c r="J9" s="66"/>
      <c r="K9" s="67"/>
      <c r="N9" s="65" t="s">
        <v>45</v>
      </c>
      <c r="O9" s="66"/>
      <c r="P9" s="66"/>
      <c r="Q9" s="67"/>
    </row>
    <row r="10" spans="2:17" ht="38.25" customHeight="1" thickTop="1" thickBot="1" x14ac:dyDescent="0.3">
      <c r="B10" s="63" t="s">
        <v>46</v>
      </c>
      <c r="C10" s="74"/>
      <c r="D10" s="74"/>
      <c r="E10" s="64"/>
      <c r="F10" s="7"/>
      <c r="G10" s="7"/>
      <c r="H10" s="63" t="s">
        <v>8</v>
      </c>
      <c r="I10" s="74"/>
      <c r="J10" s="74"/>
      <c r="K10" s="64"/>
      <c r="L10" s="7"/>
      <c r="M10" s="7"/>
      <c r="N10" s="63" t="s">
        <v>47</v>
      </c>
      <c r="O10" s="74"/>
      <c r="P10" s="74"/>
      <c r="Q10" s="64"/>
    </row>
    <row r="11" spans="2:17" ht="33" thickTop="1" thickBot="1" x14ac:dyDescent="0.3">
      <c r="B11" s="5" t="s">
        <v>48</v>
      </c>
      <c r="C11" s="5" t="s">
        <v>49</v>
      </c>
      <c r="D11" s="5" t="s">
        <v>50</v>
      </c>
      <c r="E11" s="5" t="s">
        <v>51</v>
      </c>
      <c r="H11" s="5" t="s">
        <v>52</v>
      </c>
      <c r="I11" s="5" t="s">
        <v>49</v>
      </c>
      <c r="J11" s="5" t="s">
        <v>50</v>
      </c>
      <c r="K11" s="5" t="s">
        <v>51</v>
      </c>
      <c r="N11" s="5" t="s">
        <v>52</v>
      </c>
      <c r="O11" s="5" t="s">
        <v>49</v>
      </c>
      <c r="P11" s="5" t="s">
        <v>50</v>
      </c>
      <c r="Q11" s="5" t="s">
        <v>51</v>
      </c>
    </row>
    <row r="12" spans="2:17" ht="42" thickTop="1" thickBot="1" x14ac:dyDescent="0.3">
      <c r="B12" s="8" t="s">
        <v>53</v>
      </c>
      <c r="C12" s="9">
        <f>BACHOCO!B21/BACHOCO!B24</f>
        <v>4.0470711588686461</v>
      </c>
      <c r="D12" s="18" t="s">
        <v>54</v>
      </c>
      <c r="E12" s="25">
        <f>(C12*10)/MAX(C12:C16)</f>
        <v>10</v>
      </c>
      <c r="H12" s="8" t="s">
        <v>53</v>
      </c>
      <c r="I12" s="9">
        <f>(BACHOCO!B21-BACHOCO!C21)/BACHOCO!B24</f>
        <v>3.337698244671814</v>
      </c>
      <c r="J12" s="19" t="s">
        <v>55</v>
      </c>
      <c r="K12" s="25">
        <f>(I12*10)/MAX(I12:I16)</f>
        <v>10</v>
      </c>
      <c r="N12" s="8" t="s">
        <v>53</v>
      </c>
      <c r="O12" s="11">
        <f>BACHOCO!B21-BACHOCO!B24</f>
        <v>24373574</v>
      </c>
      <c r="P12" s="19" t="s">
        <v>56</v>
      </c>
      <c r="Q12" s="25">
        <f>(O12*10)/MAX(O12:O16)</f>
        <v>8.2355940052180401</v>
      </c>
    </row>
    <row r="13" spans="2:17" ht="55.5" thickTop="1" thickBot="1" x14ac:dyDescent="0.3">
      <c r="B13" s="8" t="s">
        <v>57</v>
      </c>
      <c r="C13" s="9">
        <f>HERDEZ!B21/HERDEZ!B24</f>
        <v>2.4214551512694418</v>
      </c>
      <c r="D13" s="19" t="s">
        <v>116</v>
      </c>
      <c r="E13" s="25">
        <f>(C13*10)/MAX(C12:C16)</f>
        <v>5.9832285033168446</v>
      </c>
      <c r="H13" s="8" t="s">
        <v>57</v>
      </c>
      <c r="I13" s="9">
        <f>(HERDEZ!B21-HERDEZ!C21)/HERDEZ!B24</f>
        <v>1.7204394771421838</v>
      </c>
      <c r="J13" s="19" t="s">
        <v>58</v>
      </c>
      <c r="K13" s="25">
        <f>(I13*10)/MAX(I12:I16)</f>
        <v>5.1545686608687111</v>
      </c>
      <c r="N13" s="5" t="s">
        <v>57</v>
      </c>
      <c r="O13" s="11">
        <f>HERDEZ!B21-HERDEZ!B24</f>
        <v>6833431</v>
      </c>
      <c r="P13" s="19" t="s">
        <v>56</v>
      </c>
      <c r="Q13" s="25">
        <f>(O13*10)/MAX(O12:O16)</f>
        <v>2.3089499873375612</v>
      </c>
    </row>
    <row r="14" spans="2:17" ht="55.5" thickTop="1" thickBot="1" x14ac:dyDescent="0.3">
      <c r="B14" s="8" t="s">
        <v>59</v>
      </c>
      <c r="C14" s="9">
        <f>BIMBO!B21/BIMBO!B24</f>
        <v>0.82596341173287646</v>
      </c>
      <c r="D14" s="19" t="s">
        <v>60</v>
      </c>
      <c r="E14" s="25">
        <f>(C14*10)/MAX(C12:C16)</f>
        <v>2.0408917444480359</v>
      </c>
      <c r="H14" s="8" t="s">
        <v>59</v>
      </c>
      <c r="I14" s="9">
        <f>(BIMBO!B21-BIMBO!C21)/BIMBO!B24</f>
        <v>0.64815489639744595</v>
      </c>
      <c r="J14" s="19" t="s">
        <v>61</v>
      </c>
      <c r="K14" s="25">
        <f>(I14*10)/MAX(I12:I16)</f>
        <v>1.9419217942548821</v>
      </c>
      <c r="N14" s="5" t="s">
        <v>59</v>
      </c>
      <c r="O14" s="11">
        <f>BIMBO!B21-BIMBO!B24</f>
        <v>-10662208</v>
      </c>
      <c r="P14" s="19" t="s">
        <v>62</v>
      </c>
      <c r="Q14" s="25">
        <f>(O14*10)/MAX(O12:O16)</f>
        <v>-3.602656561043851</v>
      </c>
    </row>
    <row r="15" spans="2:17" ht="55.5" thickTop="1" thickBot="1" x14ac:dyDescent="0.3">
      <c r="B15" s="8" t="s">
        <v>63</v>
      </c>
      <c r="C15" s="9">
        <f>COCACOLA!B21/COCACOLA!B24</f>
        <v>1.6907674009209313</v>
      </c>
      <c r="D15" s="19" t="s">
        <v>64</v>
      </c>
      <c r="E15" s="25">
        <f>(C15*10)/MAX(C12:C16)</f>
        <v>4.1777555534595132</v>
      </c>
      <c r="H15" s="8" t="s">
        <v>65</v>
      </c>
      <c r="I15" s="9">
        <f>(COCACOLA!B21-COCACOLA!C21)/COCACOLA!B24</f>
        <v>1.4637432834905395</v>
      </c>
      <c r="J15" s="19" t="s">
        <v>66</v>
      </c>
      <c r="K15" s="25">
        <f>(I15*10)/MAX(I12:I16)</f>
        <v>4.3854871716675063</v>
      </c>
      <c r="N15" s="5" t="s">
        <v>65</v>
      </c>
      <c r="O15" s="11">
        <f>COCACOLA!B21-COCACOLA!B24</f>
        <v>29595405</v>
      </c>
      <c r="P15" s="19" t="s">
        <v>56</v>
      </c>
      <c r="Q15" s="25">
        <f>(O15*10)/MAX(O12:O16)</f>
        <v>10</v>
      </c>
    </row>
    <row r="16" spans="2:17" ht="55.5" thickTop="1" thickBot="1" x14ac:dyDescent="0.3">
      <c r="B16" s="8" t="s">
        <v>67</v>
      </c>
      <c r="C16" s="48">
        <f>LALA!B21/LALA!B24</f>
        <v>0.9805985452297743</v>
      </c>
      <c r="D16" s="20" t="s">
        <v>68</v>
      </c>
      <c r="E16" s="31">
        <f>(C16*10)/MAX(C12:C16)</f>
        <v>2.4229832062154784</v>
      </c>
      <c r="H16" s="8" t="s">
        <v>67</v>
      </c>
      <c r="I16" s="10">
        <f>(LALA!B21-LALA!C21)/LALA!B24</f>
        <v>0.7172971417247459</v>
      </c>
      <c r="J16" s="20" t="s">
        <v>69</v>
      </c>
      <c r="K16" s="31">
        <f>(I16*10)/MAX(I12:I16)</f>
        <v>2.1490772656569965</v>
      </c>
      <c r="N16" s="5" t="s">
        <v>67</v>
      </c>
      <c r="O16" s="12">
        <f>LALA!B21-LALA!B24</f>
        <v>-443698</v>
      </c>
      <c r="P16" s="20" t="s">
        <v>62</v>
      </c>
      <c r="Q16" s="31">
        <f>(O16*10)/MAX(O12:O16)</f>
        <v>-0.14992124622048592</v>
      </c>
    </row>
    <row r="17" spans="2:17" ht="17.25" thickTop="1" thickBot="1" x14ac:dyDescent="0.3">
      <c r="B17" s="78" t="s">
        <v>70</v>
      </c>
      <c r="C17" s="78"/>
      <c r="D17" s="78"/>
      <c r="E17" s="78"/>
      <c r="H17" s="78" t="s">
        <v>70</v>
      </c>
      <c r="I17" s="78"/>
      <c r="J17" s="78"/>
      <c r="K17" s="78"/>
      <c r="N17" s="79" t="s">
        <v>70</v>
      </c>
      <c r="O17" s="79"/>
      <c r="P17" s="79"/>
      <c r="Q17" s="79"/>
    </row>
    <row r="18" spans="2:17" ht="16.5" thickTop="1" thickBot="1" x14ac:dyDescent="0.3"/>
    <row r="19" spans="2:17" ht="31.5" thickTop="1" thickBot="1" x14ac:dyDescent="0.45">
      <c r="B19" s="71" t="s">
        <v>71</v>
      </c>
      <c r="C19" s="72"/>
      <c r="D19" s="72"/>
      <c r="E19" s="72"/>
      <c r="F19" s="72"/>
      <c r="G19" s="72"/>
      <c r="H19" s="72"/>
      <c r="I19" s="72"/>
      <c r="J19" s="72"/>
      <c r="K19" s="72"/>
      <c r="L19" s="72"/>
      <c r="M19" s="72"/>
      <c r="N19" s="72"/>
      <c r="O19" s="72"/>
      <c r="P19" s="72"/>
      <c r="Q19" s="73"/>
    </row>
    <row r="20" spans="2:17" ht="28.5" customHeight="1" thickTop="1" x14ac:dyDescent="0.25"/>
    <row r="21" spans="2:17" ht="15.75" thickBot="1" x14ac:dyDescent="0.3"/>
    <row r="22" spans="2:17" ht="17.25" thickTop="1" thickBot="1" x14ac:dyDescent="0.3">
      <c r="B22" s="63" t="s">
        <v>72</v>
      </c>
      <c r="C22" s="74"/>
      <c r="D22" s="74"/>
      <c r="E22" s="64"/>
      <c r="F22" s="7"/>
      <c r="G22" s="7"/>
      <c r="H22" s="63" t="s">
        <v>15</v>
      </c>
      <c r="I22" s="74"/>
      <c r="J22" s="74"/>
      <c r="K22" s="64"/>
      <c r="L22" s="7"/>
      <c r="M22" s="7"/>
    </row>
    <row r="23" spans="2:17" ht="17.25" thickTop="1" thickBot="1" x14ac:dyDescent="0.3">
      <c r="B23" s="65" t="s">
        <v>73</v>
      </c>
      <c r="C23" s="66"/>
      <c r="D23" s="66"/>
      <c r="E23" s="67"/>
      <c r="H23" s="65" t="s">
        <v>74</v>
      </c>
      <c r="I23" s="66"/>
      <c r="J23" s="66"/>
      <c r="K23" s="67"/>
    </row>
    <row r="24" spans="2:17" ht="33" thickTop="1" thickBot="1" x14ac:dyDescent="0.3">
      <c r="B24" s="5" t="s">
        <v>52</v>
      </c>
      <c r="C24" s="5" t="s">
        <v>49</v>
      </c>
      <c r="D24" s="5" t="s">
        <v>50</v>
      </c>
      <c r="E24" s="5" t="s">
        <v>51</v>
      </c>
      <c r="H24" s="5" t="s">
        <v>52</v>
      </c>
      <c r="I24" s="5" t="s">
        <v>49</v>
      </c>
      <c r="J24" s="5" t="s">
        <v>50</v>
      </c>
      <c r="K24" s="5" t="s">
        <v>51</v>
      </c>
    </row>
    <row r="25" spans="2:17" ht="69" thickTop="1" thickBot="1" x14ac:dyDescent="0.3">
      <c r="B25" s="8" t="s">
        <v>53</v>
      </c>
      <c r="C25" s="13">
        <f>(BACHOCO!D24)/(BACHOCO!D21)</f>
        <v>0.2479156219328654</v>
      </c>
      <c r="D25" s="19" t="s">
        <v>127</v>
      </c>
      <c r="E25" s="26">
        <f>(C25*15)/MAX(C25:C29)</f>
        <v>4.8655732660016753</v>
      </c>
      <c r="H25" s="8" t="s">
        <v>53</v>
      </c>
      <c r="I25" s="35">
        <f>(BACHOCO!D24)/(BACHOCO!E24)</f>
        <v>0.32963804217023013</v>
      </c>
      <c r="J25" s="19" t="s">
        <v>75</v>
      </c>
      <c r="K25" s="26">
        <f>(I25*5)/MAX(I25:I29)</f>
        <v>0.5082935596296092</v>
      </c>
    </row>
    <row r="26" spans="2:17" ht="42" thickTop="1" thickBot="1" x14ac:dyDescent="0.3">
      <c r="B26" s="8" t="s">
        <v>57</v>
      </c>
      <c r="C26" s="13">
        <f>(HERDEZ!D24)/(HERDEZ!D21)</f>
        <v>0.48364431346468423</v>
      </c>
      <c r="D26" s="19" t="s">
        <v>76</v>
      </c>
      <c r="E26" s="27">
        <f>(C26*15)/MAX(C25:C29)</f>
        <v>9.4919667566763533</v>
      </c>
      <c r="H26" s="8" t="s">
        <v>57</v>
      </c>
      <c r="I26" s="35">
        <f>(HERDEZ!D24)/(HERDEZ!E21)</f>
        <v>0.6755700414361141</v>
      </c>
      <c r="J26" s="19" t="s">
        <v>77</v>
      </c>
      <c r="K26" s="27">
        <f>(I26*5)/MAX(I25:I29)</f>
        <v>1.0417119907639614</v>
      </c>
    </row>
    <row r="27" spans="2:17" ht="42" thickTop="1" thickBot="1" x14ac:dyDescent="0.3">
      <c r="B27" s="8" t="s">
        <v>59</v>
      </c>
      <c r="C27" s="13">
        <f>(BIMBO!D24)/(BIMBO!D21)</f>
        <v>0.71392486390227661</v>
      </c>
      <c r="D27" s="19" t="s">
        <v>78</v>
      </c>
      <c r="E27" s="27">
        <f>(C27*15)/MAX(C25:C29)</f>
        <v>14.011435441843409</v>
      </c>
      <c r="H27" s="8" t="s">
        <v>59</v>
      </c>
      <c r="I27" s="35">
        <f>(BIMBO!D24)/(BIMBO!E24)</f>
        <v>2.4955851586430757</v>
      </c>
      <c r="J27" s="19" t="s">
        <v>79</v>
      </c>
      <c r="K27" s="27">
        <f>(I27*5)/MAX(I25:I29)</f>
        <v>3.8481294673824222</v>
      </c>
    </row>
    <row r="28" spans="2:17" ht="42" thickTop="1" thickBot="1" x14ac:dyDescent="0.3">
      <c r="B28" s="8" t="s">
        <v>65</v>
      </c>
      <c r="C28" s="13">
        <f>(COCACOLA!D24)/(COCACOLA!D21)</f>
        <v>0.53449968939561521</v>
      </c>
      <c r="D28" s="19" t="s">
        <v>80</v>
      </c>
      <c r="E28" s="27">
        <f>(C28*15)/MAX(C25:C29)</f>
        <v>10.490050522567513</v>
      </c>
      <c r="H28" s="8" t="s">
        <v>65</v>
      </c>
      <c r="I28" s="35">
        <f>(COCACOLA!D24)/(COCACOLA!E24)</f>
        <v>1.1482262787357642</v>
      </c>
      <c r="J28" s="19" t="s">
        <v>81</v>
      </c>
      <c r="K28" s="27">
        <f>(I28*5)/MAX(I25:I29)</f>
        <v>1.7705360056029666</v>
      </c>
    </row>
    <row r="29" spans="2:17" ht="42" thickTop="1" thickBot="1" x14ac:dyDescent="0.3">
      <c r="B29" s="8" t="s">
        <v>67</v>
      </c>
      <c r="C29" s="14">
        <f>(LALA!D24)/(LALA!D21)</f>
        <v>0.76429520750981961</v>
      </c>
      <c r="D29" s="20" t="s">
        <v>82</v>
      </c>
      <c r="E29" s="28">
        <f>(C29*15)/MAX(C25:C29)</f>
        <v>15</v>
      </c>
      <c r="H29" s="8" t="s">
        <v>67</v>
      </c>
      <c r="I29" s="14">
        <f>(LALA!D24)/(LALA!E24)</f>
        <v>3.2425951099049493</v>
      </c>
      <c r="J29" s="20" t="s">
        <v>83</v>
      </c>
      <c r="K29" s="29">
        <f>(I29*5)/MAX(I25:I29)</f>
        <v>5</v>
      </c>
    </row>
    <row r="30" spans="2:17" ht="16.5" thickTop="1" thickBot="1" x14ac:dyDescent="0.3">
      <c r="B30" s="79" t="s">
        <v>70</v>
      </c>
      <c r="C30" s="79"/>
      <c r="D30" s="79"/>
      <c r="E30" s="79"/>
      <c r="H30" s="79" t="s">
        <v>70</v>
      </c>
      <c r="I30" s="79"/>
      <c r="J30" s="79"/>
      <c r="K30" s="79"/>
    </row>
    <row r="31" spans="2:17" ht="15.75" thickTop="1" x14ac:dyDescent="0.25"/>
    <row r="32" spans="2:17" ht="15.75" thickBot="1" x14ac:dyDescent="0.3"/>
    <row r="33" spans="2:17" ht="38.25" thickTop="1" thickBot="1" x14ac:dyDescent="0.6">
      <c r="B33" s="75" t="s">
        <v>84</v>
      </c>
      <c r="C33" s="76"/>
      <c r="D33" s="76"/>
      <c r="E33" s="76"/>
      <c r="F33" s="76"/>
      <c r="G33" s="76"/>
      <c r="H33" s="76"/>
      <c r="I33" s="76"/>
      <c r="J33" s="76"/>
      <c r="K33" s="76"/>
      <c r="L33" s="76"/>
      <c r="M33" s="76"/>
      <c r="N33" s="76"/>
      <c r="O33" s="76"/>
      <c r="P33" s="76"/>
      <c r="Q33" s="77"/>
    </row>
    <row r="34" spans="2:17" ht="17.25" customHeight="1" thickTop="1" x14ac:dyDescent="0.25"/>
    <row r="35" spans="2:17" ht="15.75" thickBot="1" x14ac:dyDescent="0.3"/>
    <row r="36" spans="2:17" ht="17.25" thickTop="1" thickBot="1" x14ac:dyDescent="0.3">
      <c r="B36" s="65" t="s">
        <v>85</v>
      </c>
      <c r="C36" s="66"/>
      <c r="D36" s="66"/>
      <c r="E36" s="67"/>
      <c r="H36" s="65" t="s">
        <v>86</v>
      </c>
      <c r="I36" s="66"/>
      <c r="J36" s="66"/>
      <c r="K36" s="67"/>
      <c r="N36" s="65" t="s">
        <v>87</v>
      </c>
      <c r="O36" s="66"/>
      <c r="P36" s="66"/>
      <c r="Q36" s="67"/>
    </row>
    <row r="37" spans="2:17" ht="17.25" thickTop="1" thickBot="1" x14ac:dyDescent="0.3">
      <c r="B37" s="65" t="s">
        <v>24</v>
      </c>
      <c r="C37" s="66"/>
      <c r="D37" s="66"/>
      <c r="E37" s="67"/>
      <c r="H37" s="65" t="s">
        <v>26</v>
      </c>
      <c r="I37" s="66"/>
      <c r="J37" s="66"/>
      <c r="K37" s="67"/>
      <c r="N37" s="65" t="s">
        <v>28</v>
      </c>
      <c r="O37" s="66"/>
      <c r="P37" s="66"/>
      <c r="Q37" s="67"/>
    </row>
    <row r="38" spans="2:17" ht="33" thickTop="1" thickBot="1" x14ac:dyDescent="0.3">
      <c r="B38" s="5" t="s">
        <v>52</v>
      </c>
      <c r="C38" s="5" t="s">
        <v>49</v>
      </c>
      <c r="D38" s="5" t="s">
        <v>50</v>
      </c>
      <c r="E38" s="5" t="s">
        <v>51</v>
      </c>
      <c r="H38" s="5" t="s">
        <v>52</v>
      </c>
      <c r="I38" s="5" t="s">
        <v>49</v>
      </c>
      <c r="J38" s="5" t="s">
        <v>50</v>
      </c>
      <c r="K38" s="5" t="s">
        <v>51</v>
      </c>
      <c r="N38" s="5" t="s">
        <v>52</v>
      </c>
      <c r="O38" s="5" t="s">
        <v>49</v>
      </c>
      <c r="P38" s="5" t="s">
        <v>50</v>
      </c>
      <c r="Q38" s="5" t="s">
        <v>51</v>
      </c>
    </row>
    <row r="39" spans="2:17" ht="82.5" thickTop="1" thickBot="1" x14ac:dyDescent="0.3">
      <c r="B39" s="8" t="s">
        <v>53</v>
      </c>
      <c r="C39" s="15">
        <f>(BACHOCO!E21)/(BACHOCO!C21)</f>
        <v>12.123333226418266</v>
      </c>
      <c r="D39" s="19" t="s">
        <v>88</v>
      </c>
      <c r="E39" s="25">
        <f>(C39*5)/MAX(C39:C43)</f>
        <v>1.9946049152203675</v>
      </c>
      <c r="H39" s="8" t="s">
        <v>53</v>
      </c>
      <c r="I39" s="15">
        <f>(BACHOCO!E21)/(BACHOCO!D21)</f>
        <v>1.1858274444262813</v>
      </c>
      <c r="J39" s="19" t="s">
        <v>89</v>
      </c>
      <c r="K39" s="25">
        <f>(I39*10)/MAX(I39:I43)</f>
        <v>10</v>
      </c>
      <c r="N39" s="8" t="s">
        <v>53</v>
      </c>
      <c r="O39" s="15">
        <f>(BACHOCO!F21)/((BACHOCO!E21)/360)</f>
        <v>20.599671528040044</v>
      </c>
      <c r="P39" s="19" t="s">
        <v>90</v>
      </c>
      <c r="Q39" s="25">
        <f>(O39*15)/MAX(O39:O43)</f>
        <v>5.756936377194168</v>
      </c>
    </row>
    <row r="40" spans="2:17" ht="42" thickTop="1" thickBot="1" x14ac:dyDescent="0.3">
      <c r="B40" s="8" t="s">
        <v>57</v>
      </c>
      <c r="C40" s="15">
        <f>(HERDEZ!E21)/(HERDEZ!C21)</f>
        <v>7.1323698593512752</v>
      </c>
      <c r="D40" s="19" t="s">
        <v>91</v>
      </c>
      <c r="E40" s="25">
        <f>(C40*5)/MAX(C39:C43)</f>
        <v>1.1734611028946103</v>
      </c>
      <c r="H40" s="8" t="s">
        <v>57</v>
      </c>
      <c r="I40" s="15">
        <f>(HERDEZ!E21)/(HERDEZ!D21)</f>
        <v>0.71590550764590177</v>
      </c>
      <c r="J40" s="19" t="s">
        <v>92</v>
      </c>
      <c r="K40" s="25">
        <f>(I40*10)/MAX(I39:I43)</f>
        <v>6.0371811346655591</v>
      </c>
      <c r="N40" s="8" t="s">
        <v>57</v>
      </c>
      <c r="O40" s="15">
        <f>(HERDEZ!F21)/((HERDEZ!E21)/360)</f>
        <v>53.673525756628138</v>
      </c>
      <c r="P40" s="19" t="s">
        <v>93</v>
      </c>
      <c r="Q40" s="25">
        <f>(O40*15)/MAX(O39:O43)</f>
        <v>15</v>
      </c>
    </row>
    <row r="41" spans="2:17" ht="55.5" thickTop="1" thickBot="1" x14ac:dyDescent="0.3">
      <c r="B41" s="8" t="s">
        <v>59</v>
      </c>
      <c r="C41" s="15">
        <f>(BIMBO!E21)/(BIMBO!C21)</f>
        <v>30.390312221502921</v>
      </c>
      <c r="D41" s="19" t="s">
        <v>117</v>
      </c>
      <c r="E41" s="25">
        <f>(C41*5)/MAX(C39:C43)</f>
        <v>5</v>
      </c>
      <c r="H41" s="8" t="s">
        <v>59</v>
      </c>
      <c r="I41" s="15">
        <f>(BIMBO!E21)/(BIMBO!D21)</f>
        <v>1.0760613204097407</v>
      </c>
      <c r="J41" s="19" t="s">
        <v>94</v>
      </c>
      <c r="K41" s="25">
        <f>(I41*10)/MAX(I39:I43)</f>
        <v>9.0743499441468316</v>
      </c>
      <c r="N41" s="8" t="s">
        <v>59</v>
      </c>
      <c r="O41" s="15">
        <f>(BIMBO!F21)/((BIMBO!E21)/360)</f>
        <v>22.559567029258325</v>
      </c>
      <c r="P41" s="19" t="s">
        <v>118</v>
      </c>
      <c r="Q41" s="25">
        <f>(O41*15)/MAX(O39:O43)</f>
        <v>6.3046632519214869</v>
      </c>
    </row>
    <row r="42" spans="2:17" ht="55.5" thickTop="1" thickBot="1" x14ac:dyDescent="0.3">
      <c r="B42" s="8" t="s">
        <v>65</v>
      </c>
      <c r="C42" s="15">
        <f>(COCACOLA!E21)/(COCACOLA!C21)</f>
        <v>18.87742719095403</v>
      </c>
      <c r="D42" s="19" t="s">
        <v>95</v>
      </c>
      <c r="E42" s="25">
        <f>(C42*5)/MAX(C39:C43)</f>
        <v>3.1058297547856628</v>
      </c>
      <c r="H42" s="8" t="s">
        <v>65</v>
      </c>
      <c r="I42" s="15">
        <f>(COCACOLA!E21)/(COCACOLA!D21)</f>
        <v>0.69797888212535564</v>
      </c>
      <c r="J42" s="19" t="s">
        <v>96</v>
      </c>
      <c r="K42" s="25">
        <f>(I42*10)/MAX(I39:I43)</f>
        <v>5.8860071539586176</v>
      </c>
      <c r="N42" s="8" t="s">
        <v>65</v>
      </c>
      <c r="O42" s="15">
        <f>(COCACOLA!F21)/((COCACOLA!E21)/360)</f>
        <v>22.591971843984666</v>
      </c>
      <c r="P42" s="19" t="s">
        <v>97</v>
      </c>
      <c r="Q42" s="25">
        <f>(O42*15)/MAX(O39:O43)</f>
        <v>6.3137193408227299</v>
      </c>
    </row>
    <row r="43" spans="2:17" ht="31.5" customHeight="1" thickTop="1" thickBot="1" x14ac:dyDescent="0.3">
      <c r="B43" s="8" t="s">
        <v>67</v>
      </c>
      <c r="C43" s="16">
        <f>(LALA!E21)/(LALA!C21)</f>
        <v>13.423733829464739</v>
      </c>
      <c r="D43" s="20" t="s">
        <v>98</v>
      </c>
      <c r="E43" s="25">
        <f>(C43*5)/MAX(C39:C43)</f>
        <v>2.2085547742360254</v>
      </c>
      <c r="H43" s="8" t="s">
        <v>67</v>
      </c>
      <c r="I43" s="16">
        <f>(LALA!E21)/(LALA!D21)</f>
        <v>1.1230057873239381</v>
      </c>
      <c r="J43" s="20" t="s">
        <v>99</v>
      </c>
      <c r="K43" s="25">
        <f>(I43*10)/MAX(I39:I43)</f>
        <v>9.4702293542148777</v>
      </c>
      <c r="N43" s="8" t="s">
        <v>67</v>
      </c>
      <c r="O43" s="17">
        <f>(LALA!F21)/((LALA!E21)/360)</f>
        <v>44.163176249919552</v>
      </c>
      <c r="P43" s="21" t="s">
        <v>100</v>
      </c>
      <c r="Q43" s="25">
        <f>(O43*15)/MAX(O39:O43)</f>
        <v>12.342167472890258</v>
      </c>
    </row>
    <row r="44" spans="2:17" ht="16.5" thickTop="1" thickBot="1" x14ac:dyDescent="0.3">
      <c r="B44" s="79" t="s">
        <v>70</v>
      </c>
      <c r="C44" s="79"/>
      <c r="D44" s="79"/>
      <c r="E44" s="79"/>
      <c r="H44" s="79" t="s">
        <v>70</v>
      </c>
      <c r="I44" s="79"/>
      <c r="J44" s="79"/>
      <c r="K44" s="79"/>
      <c r="N44" s="79" t="s">
        <v>70</v>
      </c>
      <c r="O44" s="79"/>
      <c r="P44" s="79"/>
      <c r="Q44" s="79"/>
    </row>
    <row r="45" spans="2:17" ht="16.5" thickTop="1" thickBot="1" x14ac:dyDescent="0.3"/>
    <row r="46" spans="2:17" ht="31.5" thickTop="1" thickBot="1" x14ac:dyDescent="0.45">
      <c r="B46" s="71" t="s">
        <v>101</v>
      </c>
      <c r="C46" s="72"/>
      <c r="D46" s="72"/>
      <c r="E46" s="72"/>
      <c r="F46" s="72"/>
      <c r="G46" s="72"/>
      <c r="H46" s="72"/>
      <c r="I46" s="72"/>
      <c r="J46" s="72"/>
      <c r="K46" s="72"/>
      <c r="L46" s="72"/>
      <c r="M46" s="72"/>
      <c r="N46" s="72"/>
      <c r="O46" s="72"/>
      <c r="P46" s="72"/>
      <c r="Q46" s="73"/>
    </row>
    <row r="47" spans="2:17" ht="15.75" customHeight="1" thickTop="1" x14ac:dyDescent="0.25"/>
    <row r="48" spans="2:17" ht="15.75" thickBot="1" x14ac:dyDescent="0.3"/>
    <row r="49" spans="1:17" ht="17.25" thickTop="1" thickBot="1" x14ac:dyDescent="0.3">
      <c r="B49" s="63" t="s">
        <v>18</v>
      </c>
      <c r="C49" s="74"/>
      <c r="D49" s="74"/>
      <c r="E49" s="64"/>
      <c r="H49" s="63" t="s">
        <v>102</v>
      </c>
      <c r="I49" s="74"/>
      <c r="J49" s="74"/>
      <c r="K49" s="64"/>
      <c r="N49" s="63" t="s">
        <v>103</v>
      </c>
      <c r="O49" s="74"/>
      <c r="P49" s="74"/>
      <c r="Q49" s="64"/>
    </row>
    <row r="50" spans="1:17" ht="17.25" thickTop="1" thickBot="1" x14ac:dyDescent="0.3">
      <c r="B50" s="65" t="s">
        <v>19</v>
      </c>
      <c r="C50" s="66"/>
      <c r="D50" s="66"/>
      <c r="E50" s="67"/>
      <c r="H50" s="65" t="s">
        <v>104</v>
      </c>
      <c r="I50" s="66"/>
      <c r="J50" s="66"/>
      <c r="K50" s="67"/>
      <c r="N50" s="65" t="s">
        <v>105</v>
      </c>
      <c r="O50" s="66"/>
      <c r="P50" s="66"/>
      <c r="Q50" s="67"/>
    </row>
    <row r="51" spans="1:17" ht="33" thickTop="1" thickBot="1" x14ac:dyDescent="0.3">
      <c r="B51" s="5" t="s">
        <v>52</v>
      </c>
      <c r="C51" s="5" t="s">
        <v>49</v>
      </c>
      <c r="D51" s="5" t="s">
        <v>50</v>
      </c>
      <c r="E51" s="5" t="s">
        <v>51</v>
      </c>
      <c r="H51" s="5" t="s">
        <v>52</v>
      </c>
      <c r="I51" s="5" t="s">
        <v>49</v>
      </c>
      <c r="J51" s="5" t="s">
        <v>50</v>
      </c>
      <c r="K51" s="5" t="s">
        <v>51</v>
      </c>
      <c r="N51" s="5" t="s">
        <v>52</v>
      </c>
      <c r="O51" s="5" t="s">
        <v>49</v>
      </c>
      <c r="P51" s="5" t="s">
        <v>50</v>
      </c>
      <c r="Q51" s="5" t="s">
        <v>51</v>
      </c>
    </row>
    <row r="52" spans="1:17" ht="42" thickTop="1" thickBot="1" x14ac:dyDescent="0.3">
      <c r="B52" s="8" t="s">
        <v>53</v>
      </c>
      <c r="C52" s="15">
        <f>BACHOCO!C24/BACHOCO!D21</f>
        <v>6.3821567249724875E-2</v>
      </c>
      <c r="D52" s="19" t="s">
        <v>106</v>
      </c>
      <c r="E52" s="25">
        <f>(C52*5)/MAX(C52:C56)</f>
        <v>4.5235946420910436</v>
      </c>
      <c r="H52" s="8" t="s">
        <v>53</v>
      </c>
      <c r="I52" s="15">
        <f>BACHOCO!C24/BACHOCO!E24</f>
        <v>8.4859583726159857E-2</v>
      </c>
      <c r="J52" s="19" t="s">
        <v>107</v>
      </c>
      <c r="K52" s="25">
        <f>(I52*5)/MAX(I52:I56)</f>
        <v>3.1057470214012262</v>
      </c>
      <c r="N52" s="8" t="s">
        <v>53</v>
      </c>
      <c r="O52" s="15">
        <f>BACHOCO!C24/BACHOCO!E21</f>
        <v>5.3820281820684782E-2</v>
      </c>
      <c r="P52" s="19" t="s">
        <v>108</v>
      </c>
      <c r="Q52" s="25">
        <f>(O52*10)/MAX(O52:O56)</f>
        <v>5.461952046821251</v>
      </c>
    </row>
    <row r="53" spans="1:17" ht="42" thickTop="1" thickBot="1" x14ac:dyDescent="0.3">
      <c r="B53" s="8" t="s">
        <v>57</v>
      </c>
      <c r="C53" s="24">
        <f>HERDEZ!C24/HERDEZ!D21</f>
        <v>7.0542977763612333E-2</v>
      </c>
      <c r="D53" s="19" t="s">
        <v>109</v>
      </c>
      <c r="E53" s="25">
        <f>(C53*5)/MAX(C52:C56)</f>
        <v>5</v>
      </c>
      <c r="H53" s="8" t="s">
        <v>57</v>
      </c>
      <c r="I53" s="15">
        <f>HERDEZ!C24/HERDEZ!E24</f>
        <v>0.13661702505291881</v>
      </c>
      <c r="J53" s="19" t="s">
        <v>110</v>
      </c>
      <c r="K53" s="25">
        <f>(I53*5)/MAX(I52:I56)</f>
        <v>5</v>
      </c>
      <c r="N53" s="8" t="s">
        <v>57</v>
      </c>
      <c r="O53" s="15">
        <f>HERDEZ!C24/HERDEZ!E21</f>
        <v>9.8536716103187191E-2</v>
      </c>
      <c r="P53" s="19" t="s">
        <v>164</v>
      </c>
      <c r="Q53" s="25">
        <f>(O53*10)/MAX(O52:O56)</f>
        <v>10</v>
      </c>
    </row>
    <row r="54" spans="1:17" ht="82.5" thickTop="1" thickBot="1" x14ac:dyDescent="0.3">
      <c r="B54" s="8" t="s">
        <v>59</v>
      </c>
      <c r="C54" s="15">
        <f>BIMBO!C24/BIMBO!D21</f>
        <v>3.4294529768965576E-2</v>
      </c>
      <c r="D54" s="19" t="s">
        <v>111</v>
      </c>
      <c r="E54" s="25">
        <f>(C54*5)/MAX(C52:C56)</f>
        <v>2.4307543327619117</v>
      </c>
      <c r="H54" s="8" t="s">
        <v>59</v>
      </c>
      <c r="I54" s="15">
        <f>BIMBO!C24/BIMBO!E24</f>
        <v>0.11987944928303922</v>
      </c>
      <c r="J54" s="19" t="s">
        <v>161</v>
      </c>
      <c r="K54" s="25">
        <f>(I54*5)/MAX(I52:I56)</f>
        <v>4.3874271613147675</v>
      </c>
      <c r="N54" s="8" t="s">
        <v>59</v>
      </c>
      <c r="O54" s="15">
        <f>BIMBO!C24/BIMBO!E21</f>
        <v>3.1870423291404035E-2</v>
      </c>
      <c r="P54" s="19" t="s">
        <v>112</v>
      </c>
      <c r="Q54" s="25">
        <f>(O54*10)/MAX(O52:O56)</f>
        <v>3.2343703496298253</v>
      </c>
    </row>
    <row r="55" spans="1:17" ht="82.5" thickTop="1" thickBot="1" x14ac:dyDescent="0.3">
      <c r="B55" s="8" t="s">
        <v>65</v>
      </c>
      <c r="C55" s="15">
        <f>COCACOLA!C24/COCACOLA!D21</f>
        <v>3.94123187669249E-2</v>
      </c>
      <c r="D55" s="19" t="s">
        <v>113</v>
      </c>
      <c r="E55" s="25">
        <f>(C55*5)/MAX(C52:C56)</f>
        <v>2.7934969586196479</v>
      </c>
      <c r="H55" s="8" t="s">
        <v>65</v>
      </c>
      <c r="I55" s="15">
        <f>COCACOLA!C24/COCACOLA!E24</f>
        <v>8.4666578881018806E-2</v>
      </c>
      <c r="J55" s="19" t="s">
        <v>162</v>
      </c>
      <c r="K55" s="25">
        <f>(I55*5)/MAX(I52:I56)</f>
        <v>3.0986833027663674</v>
      </c>
      <c r="N55" s="8" t="s">
        <v>65</v>
      </c>
      <c r="O55" s="15">
        <f>COCACOLA!C24/COCACOLA!E21</f>
        <v>5.6466348447267965E-2</v>
      </c>
      <c r="P55" s="19" t="s">
        <v>114</v>
      </c>
      <c r="Q55" s="25">
        <f>(O55*10)/MAX(O52:O56)</f>
        <v>5.7304881551092759</v>
      </c>
    </row>
    <row r="56" spans="1:17" ht="55.5" thickTop="1" thickBot="1" x14ac:dyDescent="0.3">
      <c r="B56" s="8" t="s">
        <v>67</v>
      </c>
      <c r="C56" s="23">
        <f>LALA!C24/LALA!D21</f>
        <v>6.7377300182637238E-3</v>
      </c>
      <c r="D56" s="22" t="s">
        <v>106</v>
      </c>
      <c r="E56" s="25">
        <f>(C56*5)/MAX(C52:C56)</f>
        <v>0.47756206442274668</v>
      </c>
      <c r="H56" s="8" t="s">
        <v>67</v>
      </c>
      <c r="I56" s="16">
        <f>LALA!C24/LALA!E24</f>
        <v>2.8585460427345461E-2</v>
      </c>
      <c r="J56" s="20" t="s">
        <v>163</v>
      </c>
      <c r="K56" s="25">
        <f>(I56*5)/MAX(I52:I56)</f>
        <v>1.0461895366361857</v>
      </c>
      <c r="N56" s="8" t="s">
        <v>67</v>
      </c>
      <c r="O56" s="16">
        <f>LALA!C24/LALA!E21</f>
        <v>5.9997286695372869E-3</v>
      </c>
      <c r="P56" s="20" t="s">
        <v>115</v>
      </c>
      <c r="Q56" s="25">
        <f>(O56*10)/MAX(O52:O56)</f>
        <v>0.60888254721766844</v>
      </c>
    </row>
    <row r="57" spans="1:17" ht="16.5" thickTop="1" thickBot="1" x14ac:dyDescent="0.3">
      <c r="B57" s="79" t="s">
        <v>70</v>
      </c>
      <c r="C57" s="79"/>
      <c r="D57" s="79"/>
      <c r="E57" s="79"/>
      <c r="H57" s="79" t="s">
        <v>70</v>
      </c>
      <c r="I57" s="79"/>
      <c r="J57" s="79"/>
      <c r="K57" s="79"/>
      <c r="N57" s="79" t="s">
        <v>70</v>
      </c>
      <c r="O57" s="79"/>
      <c r="P57" s="79"/>
      <c r="Q57" s="79"/>
    </row>
    <row r="58" spans="1:17" ht="15.75" thickTop="1" x14ac:dyDescent="0.25"/>
    <row r="62" spans="1:17" ht="15.75" thickBot="1" x14ac:dyDescent="0.3"/>
    <row r="63" spans="1:17" ht="38.25" thickTop="1" thickBot="1" x14ac:dyDescent="0.6">
      <c r="A63" s="75" t="s">
        <v>158</v>
      </c>
      <c r="B63" s="76"/>
      <c r="C63" s="76"/>
      <c r="D63" s="76"/>
      <c r="E63" s="76"/>
      <c r="F63" s="76"/>
      <c r="G63" s="76"/>
      <c r="H63" s="76"/>
      <c r="I63" s="76"/>
      <c r="J63" s="76"/>
      <c r="K63" s="76"/>
      <c r="L63" s="76"/>
      <c r="M63" s="76"/>
      <c r="N63" s="76"/>
      <c r="O63" s="76"/>
      <c r="P63" s="77"/>
    </row>
    <row r="64" spans="1:17" ht="15.75" thickTop="1" x14ac:dyDescent="0.25"/>
    <row r="69" spans="3:20" ht="15.75" thickBot="1" x14ac:dyDescent="0.3"/>
    <row r="70" spans="3:20" ht="33" thickTop="1" thickBot="1" x14ac:dyDescent="0.3">
      <c r="C70" s="8" t="s">
        <v>122</v>
      </c>
      <c r="D70" s="8" t="s">
        <v>53</v>
      </c>
      <c r="E70" s="8" t="s">
        <v>57</v>
      </c>
      <c r="F70" s="8" t="s">
        <v>59</v>
      </c>
      <c r="G70" s="8" t="s">
        <v>124</v>
      </c>
      <c r="H70" s="8" t="s">
        <v>67</v>
      </c>
      <c r="O70" s="43" t="s">
        <v>160</v>
      </c>
      <c r="P70" s="43" t="s">
        <v>153</v>
      </c>
      <c r="Q70" s="43" t="s">
        <v>154</v>
      </c>
      <c r="R70" s="43" t="s">
        <v>155</v>
      </c>
      <c r="S70" s="43" t="s">
        <v>156</v>
      </c>
      <c r="T70" s="43" t="s">
        <v>157</v>
      </c>
    </row>
    <row r="71" spans="3:20" ht="33" thickTop="1" thickBot="1" x14ac:dyDescent="0.3">
      <c r="C71" s="8" t="s">
        <v>123</v>
      </c>
      <c r="D71" s="8">
        <f>BACHOCO!B21</f>
        <v>32372591</v>
      </c>
      <c r="E71" s="8">
        <f>HERDEZ!B21</f>
        <v>11640780</v>
      </c>
      <c r="F71" s="8">
        <f>BIMBO!B21</f>
        <v>50601967</v>
      </c>
      <c r="G71" s="8">
        <f>COCACOLA!B21</f>
        <v>72439646</v>
      </c>
      <c r="H71" s="8">
        <f>LALA!B21</f>
        <v>22425618</v>
      </c>
      <c r="O71" s="44" t="s">
        <v>123</v>
      </c>
      <c r="P71" s="44">
        <v>32372591</v>
      </c>
      <c r="Q71" s="44">
        <v>50601967</v>
      </c>
      <c r="R71" s="44">
        <v>11640780</v>
      </c>
      <c r="S71" s="44">
        <v>72439646</v>
      </c>
      <c r="T71" s="44">
        <v>22425618</v>
      </c>
    </row>
    <row r="72" spans="3:20" ht="17.25" thickTop="1" thickBot="1" x14ac:dyDescent="0.3">
      <c r="C72" s="8" t="s">
        <v>128</v>
      </c>
      <c r="D72" s="8">
        <f>BACHOCO!C21</f>
        <v>5674286</v>
      </c>
      <c r="E72" s="8">
        <f>HERDEZ!C21</f>
        <v>3370027</v>
      </c>
      <c r="F72" s="8">
        <f>BIMBO!C21</f>
        <v>10893292</v>
      </c>
      <c r="G72" s="8">
        <f>COCACOLA!C21</f>
        <v>9726676</v>
      </c>
      <c r="H72" s="8">
        <f>LALA!C21</f>
        <v>6021523</v>
      </c>
      <c r="O72" s="44" t="s">
        <v>130</v>
      </c>
      <c r="P72" s="44">
        <v>68791260</v>
      </c>
      <c r="Q72" s="44">
        <v>331050545</v>
      </c>
      <c r="R72" s="44">
        <v>24036279</v>
      </c>
      <c r="S72" s="44">
        <v>183614618</v>
      </c>
      <c r="T72" s="44">
        <v>80831322</v>
      </c>
    </row>
    <row r="73" spans="3:20" ht="17.25" thickTop="1" thickBot="1" x14ac:dyDescent="0.3">
      <c r="C73" s="8" t="s">
        <v>129</v>
      </c>
      <c r="D73" s="8">
        <f>BACHOCO!D21</f>
        <v>58011189</v>
      </c>
      <c r="E73" s="8">
        <f>HERDEZ!D21</f>
        <v>33574653</v>
      </c>
      <c r="F73" s="8">
        <f>BIMBO!D21</f>
        <v>307650260</v>
      </c>
      <c r="G73" s="8">
        <f>COCACOLA!D21</f>
        <v>263066151</v>
      </c>
      <c r="H73" s="8">
        <f>LALA!D21</f>
        <v>71977654</v>
      </c>
    </row>
    <row r="74" spans="3:20" ht="17.25" thickTop="1" thickBot="1" x14ac:dyDescent="0.3">
      <c r="C74" s="8" t="s">
        <v>130</v>
      </c>
      <c r="D74" s="8">
        <f>BACHOCO!E21</f>
        <v>68791260</v>
      </c>
      <c r="E74" s="8">
        <f>HERDEZ!E21</f>
        <v>24036279</v>
      </c>
      <c r="F74" s="8">
        <f>BIMBO!E21</f>
        <v>331050545</v>
      </c>
      <c r="G74" s="8">
        <f>COCACOLA!E21</f>
        <v>183614618</v>
      </c>
      <c r="H74" s="8">
        <f>LALA!E21</f>
        <v>80831322</v>
      </c>
    </row>
    <row r="75" spans="3:20" ht="33" thickTop="1" thickBot="1" x14ac:dyDescent="0.3">
      <c r="C75" s="8" t="s">
        <v>131</v>
      </c>
      <c r="D75" s="8">
        <f>BACHOCO!F21</f>
        <v>3936326</v>
      </c>
      <c r="E75" s="8">
        <f>HERDEZ!F21</f>
        <v>3583644</v>
      </c>
      <c r="F75" s="8">
        <f>BIMBO!F21</f>
        <v>20745436</v>
      </c>
      <c r="G75" s="8">
        <f>COCACOLA!F21</f>
        <v>11522823</v>
      </c>
      <c r="H75" s="8">
        <f>LALA!F21</f>
        <v>9916022</v>
      </c>
    </row>
    <row r="76" spans="3:20" ht="33" thickTop="1" thickBot="1" x14ac:dyDescent="0.3">
      <c r="C76" s="8" t="s">
        <v>125</v>
      </c>
      <c r="D76" s="8">
        <f>BACHOCO!B24</f>
        <v>7999017</v>
      </c>
      <c r="E76" s="8">
        <f>HERDEZ!B24</f>
        <v>4807349</v>
      </c>
      <c r="F76" s="8">
        <f>BIMBO!B24</f>
        <v>61264175</v>
      </c>
      <c r="G76" s="8">
        <f>COCACOLA!B24</f>
        <v>42844241</v>
      </c>
      <c r="H76" s="8">
        <f>LALA!B24</f>
        <v>22869316</v>
      </c>
    </row>
    <row r="77" spans="3:20" ht="17.25" thickTop="1" thickBot="1" x14ac:dyDescent="0.3">
      <c r="C77" s="8" t="s">
        <v>132</v>
      </c>
      <c r="D77" s="8">
        <f>BACHOCO!C24</f>
        <v>3702365</v>
      </c>
      <c r="E77" s="8">
        <f>HERDEZ!C24</f>
        <v>2368456</v>
      </c>
      <c r="F77" s="8">
        <f>BIMBO!C24</f>
        <v>10550721</v>
      </c>
      <c r="G77" s="8">
        <f>COCACOLA!C24</f>
        <v>10368047</v>
      </c>
      <c r="H77" s="8">
        <f>LALA!C24</f>
        <v>484966</v>
      </c>
      <c r="P77" s="47"/>
    </row>
    <row r="78" spans="3:20" ht="17.25" thickTop="1" thickBot="1" x14ac:dyDescent="0.3">
      <c r="C78" s="8" t="s">
        <v>133</v>
      </c>
      <c r="D78" s="8">
        <f>BACHOCO!D24</f>
        <v>14381880</v>
      </c>
      <c r="E78" s="8">
        <f>HERDEZ!D24</f>
        <v>16238190</v>
      </c>
      <c r="F78" s="8">
        <f>BIMBO!D24</f>
        <v>219639170</v>
      </c>
      <c r="G78" s="8">
        <f>COCACOLA!D24</f>
        <v>140608776</v>
      </c>
      <c r="H78" s="8">
        <f>LALA!D24</f>
        <v>55012176</v>
      </c>
    </row>
    <row r="79" spans="3:20" ht="33" thickTop="1" thickBot="1" x14ac:dyDescent="0.3">
      <c r="C79" s="8" t="s">
        <v>126</v>
      </c>
      <c r="D79" s="8">
        <f>BACHOCO!E24</f>
        <v>43629309</v>
      </c>
      <c r="E79" s="8">
        <f>HERDEZ!E24</f>
        <v>17336463</v>
      </c>
      <c r="F79" s="8">
        <f>BIMBO!E24</f>
        <v>88011090</v>
      </c>
      <c r="G79" s="8">
        <f>COCACOLA!E24</f>
        <v>122457375</v>
      </c>
      <c r="H79" s="8">
        <f>LALA!E24</f>
        <v>16965478</v>
      </c>
    </row>
    <row r="80" spans="3:20" ht="15.75" thickTop="1" x14ac:dyDescent="0.25"/>
    <row r="85" spans="15:21" ht="15.75" thickBot="1" x14ac:dyDescent="0.3"/>
    <row r="86" spans="15:21" ht="17.25" thickTop="1" thickBot="1" x14ac:dyDescent="0.3">
      <c r="O86" s="37" t="s">
        <v>52</v>
      </c>
      <c r="P86" s="37" t="s">
        <v>159</v>
      </c>
      <c r="Q86" s="8" t="s">
        <v>43</v>
      </c>
      <c r="R86" s="8" t="s">
        <v>71</v>
      </c>
      <c r="S86" s="8" t="s">
        <v>140</v>
      </c>
      <c r="T86" s="8" t="s">
        <v>101</v>
      </c>
    </row>
    <row r="87" spans="15:21" ht="15.75" thickTop="1" x14ac:dyDescent="0.25">
      <c r="O87" s="49" t="s">
        <v>53</v>
      </c>
      <c r="P87" s="52">
        <f>E12+K12+Q12+E25+K25+E39+K39+Q39+E52+K52+Q52</f>
        <v>64.452295833577367</v>
      </c>
      <c r="Q87" s="57">
        <f>E12+K12+Q12</f>
        <v>28.23559400521804</v>
      </c>
      <c r="R87" s="57">
        <f>E25+K25</f>
        <v>5.3738668256312847</v>
      </c>
      <c r="S87" s="57">
        <f>E39+Q39+K39</f>
        <v>17.751541292414537</v>
      </c>
      <c r="T87" s="57">
        <f>E52+K52+Q52</f>
        <v>13.09129371031352</v>
      </c>
      <c r="U87" s="61"/>
    </row>
    <row r="88" spans="15:21" x14ac:dyDescent="0.25">
      <c r="O88" s="55" t="s">
        <v>59</v>
      </c>
      <c r="P88" s="56">
        <f>E14+K14+Q14+E27+K27+E41+K41+Q41+E54+K54+Q54</f>
        <v>48.671286926659725</v>
      </c>
      <c r="Q88" s="57">
        <f>E14+K14+Q14</f>
        <v>0.38015697765906697</v>
      </c>
      <c r="R88" s="59">
        <f>E27+K27</f>
        <v>17.859564909225831</v>
      </c>
      <c r="S88" s="57">
        <f>E41+K41+Q41</f>
        <v>20.379013196068318</v>
      </c>
      <c r="T88" s="59">
        <f>E54+K54+Q54</f>
        <v>10.052551843706505</v>
      </c>
    </row>
    <row r="89" spans="15:21" ht="15.75" x14ac:dyDescent="0.25">
      <c r="O89" s="55" t="s">
        <v>135</v>
      </c>
      <c r="P89" s="54">
        <f>E15+K15+Q15+E28+K28+E42+K42+Q42+E55+K55+Q55</f>
        <v>57.752053919359803</v>
      </c>
      <c r="Q89" s="57">
        <f>E15+K15+Q15</f>
        <v>18.563242725127019</v>
      </c>
      <c r="R89" s="58">
        <f>E28+K28</f>
        <v>12.26058652817048</v>
      </c>
      <c r="S89" s="57">
        <f>E42+K42+Q42</f>
        <v>15.305556249567012</v>
      </c>
      <c r="T89" s="58">
        <f>E55+K55+Q55</f>
        <v>11.622668416495291</v>
      </c>
    </row>
    <row r="90" spans="15:21" ht="15.75" x14ac:dyDescent="0.25">
      <c r="O90" s="51" t="s">
        <v>57</v>
      </c>
      <c r="P90" s="56">
        <f>E13+K13+Q13+E26+K26+E40+K40+Q40+E53+K53+Q53</f>
        <v>66.191068136523597</v>
      </c>
      <c r="Q90" s="57">
        <f>E13+K13+Q13</f>
        <v>13.446747151523118</v>
      </c>
      <c r="R90" s="59">
        <f>E26+K26</f>
        <v>10.533678747440314</v>
      </c>
      <c r="S90" s="57">
        <f>E40+K40+Q40</f>
        <v>22.210642237560169</v>
      </c>
      <c r="T90" s="59">
        <f>E53+K53+Q53</f>
        <v>20</v>
      </c>
    </row>
    <row r="91" spans="15:21" ht="15.75" thickBot="1" x14ac:dyDescent="0.3">
      <c r="O91" s="50" t="s">
        <v>67</v>
      </c>
      <c r="P91" s="53">
        <f>E16+K16+Q16+E29+K29+E43+K43+Q43+E56+K56+Q56</f>
        <v>50.57572497526975</v>
      </c>
      <c r="Q91" s="57">
        <f>E16+K16+Q16</f>
        <v>4.4221392256519891</v>
      </c>
      <c r="R91" s="60">
        <f>E29+K29</f>
        <v>20</v>
      </c>
      <c r="S91" s="57">
        <f>E43+K43+Q43</f>
        <v>24.02095160134116</v>
      </c>
      <c r="T91" s="60">
        <f>E56+K56+Q56</f>
        <v>2.1326341482766011</v>
      </c>
    </row>
    <row r="92" spans="15:21" ht="15.75" thickTop="1" x14ac:dyDescent="0.25"/>
  </sheetData>
  <sortState xmlns:xlrd2="http://schemas.microsoft.com/office/spreadsheetml/2017/richdata2" ref="P87:P91">
    <sortCondition descending="1" ref="P87:P91"/>
  </sortState>
  <mergeCells count="38">
    <mergeCell ref="A63:P63"/>
    <mergeCell ref="H44:K44"/>
    <mergeCell ref="N44:Q44"/>
    <mergeCell ref="B57:E57"/>
    <mergeCell ref="H57:K57"/>
    <mergeCell ref="N57:Q57"/>
    <mergeCell ref="B7:Q7"/>
    <mergeCell ref="N10:Q10"/>
    <mergeCell ref="N9:Q9"/>
    <mergeCell ref="B50:E50"/>
    <mergeCell ref="B49:E49"/>
    <mergeCell ref="B46:Q46"/>
    <mergeCell ref="B37:E37"/>
    <mergeCell ref="B36:E36"/>
    <mergeCell ref="H37:K37"/>
    <mergeCell ref="H36:K36"/>
    <mergeCell ref="N37:Q37"/>
    <mergeCell ref="N36:Q36"/>
    <mergeCell ref="H10:K10"/>
    <mergeCell ref="H9:K9"/>
    <mergeCell ref="N50:Q50"/>
    <mergeCell ref="N49:Q49"/>
    <mergeCell ref="B19:Q19"/>
    <mergeCell ref="B9:E9"/>
    <mergeCell ref="B10:E10"/>
    <mergeCell ref="H50:K50"/>
    <mergeCell ref="H49:K49"/>
    <mergeCell ref="B33:Q33"/>
    <mergeCell ref="H23:K23"/>
    <mergeCell ref="H22:K22"/>
    <mergeCell ref="B23:E23"/>
    <mergeCell ref="B22:E22"/>
    <mergeCell ref="B17:E17"/>
    <mergeCell ref="H17:K17"/>
    <mergeCell ref="N17:Q17"/>
    <mergeCell ref="B30:E30"/>
    <mergeCell ref="H30:K30"/>
    <mergeCell ref="B44:E44"/>
  </mergeCells>
  <hyperlinks>
    <hyperlink ref="B17" location="Graficos!A47" display="GRAFICO" xr:uid="{779E899D-C6F9-45D3-BDFC-26D477F42547}"/>
    <hyperlink ref="N17" location="Graficos!A47" display="GRAFICO" xr:uid="{1CDAEFBC-5E79-40AF-AB43-44E79ED6C66F}"/>
    <hyperlink ref="B30" location="Graficos!A47" display="GRAFICO" xr:uid="{6753F6ED-5FD1-4CCC-A3AE-674679DA8CC1}"/>
    <hyperlink ref="H30" location="Graficos!A47" display="GRAFICO" xr:uid="{F3EFD9C7-C366-4255-851E-B802866D7C7E}"/>
    <hyperlink ref="B44" location="Graficos!A47" display="GRAFICO" xr:uid="{0C6856C2-A64A-48EA-8CC1-0B276B50A843}"/>
    <hyperlink ref="H44" location="Graficos!A47" display="GRAFICO" xr:uid="{C39BA225-D812-4003-AE47-C5D3213C18D2}"/>
    <hyperlink ref="N44" location="Graficos!A47" display="GRAFICO" xr:uid="{653FF9C7-B08A-4444-BF7F-04B4ADE571B5}"/>
    <hyperlink ref="B57" location="Graficos!A47" display="GRAFICO" xr:uid="{C1C429DB-69E2-4476-9999-703AA88CF6E0}"/>
    <hyperlink ref="H57" location="Graficos!A47" display="GRAFICO" xr:uid="{EB251873-DBB6-466F-9E8B-A334E04EA985}"/>
    <hyperlink ref="N57" location="Graficos!A47" display="GRAFICO" xr:uid="{B9276061-F770-4586-99D9-18B713F9E781}"/>
    <hyperlink ref="H17:K17" location="Graficos!H47:K62" display="GRAFICO" xr:uid="{90D1DFB4-B709-4057-BFCE-FD7F93BF18A2}"/>
    <hyperlink ref="N17:Q17" location="Graficos!N47:R62" display="GRAFICO" xr:uid="{5664277C-7D8B-4BAE-BB18-A49B07D0FE05}"/>
    <hyperlink ref="B30:E30" location="Graficos!B70:E85" display="GRAFICO" xr:uid="{2CFA056E-D75C-4F56-AE99-CEE27C75F400}"/>
    <hyperlink ref="H30:K30" location="Graficos!H70:K85" display="GRAFICO" xr:uid="{0B8C43E0-DCEC-4FB7-9438-F8083F1B59A1}"/>
    <hyperlink ref="B44:E44" location="Graficos!B94:E109" display="GRAFICO" xr:uid="{6CC6849B-94C3-41D9-A9C1-3E561F932658}"/>
    <hyperlink ref="H44:K44" location="Graficos!H94:K109" display="GRAFICO" xr:uid="{E629CF7B-32BE-457F-88A9-7396C7A57FD8}"/>
    <hyperlink ref="N44:Q44" location="Graficos!N94:Q109" display="GRAFICO" xr:uid="{0D072211-E1A2-4692-9AA0-8F09D14A1E2F}"/>
    <hyperlink ref="B57:E57" location="Graficos!B122:E137" display="GRAFICO" xr:uid="{8DBDBC2B-BFB1-42CB-B294-5EB62933CA56}"/>
    <hyperlink ref="H57:K57" location="Graficos!H122:K137" display="GRAFICO" xr:uid="{644DD472-669A-40DE-974C-B48DC4E5D7AA}"/>
    <hyperlink ref="N57:Q57" location="Graficos!N122:R137" display="GRAFICO" xr:uid="{1871F587-0F13-4254-AFC3-26F7A821DC1D}"/>
  </hyperlinks>
  <pageMargins left="0.7" right="0.7" top="0.75" bottom="0.75" header="0.3" footer="0.3"/>
  <pageSetup orientation="portrait" r:id="rId2"/>
  <drawing r:id="rId3"/>
  <picture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DEA18-DD18-40E1-B87E-75287051A526}">
  <dimension ref="B4:U167"/>
  <sheetViews>
    <sheetView showGridLines="0" topLeftCell="A19" zoomScaleNormal="100" workbookViewId="0">
      <selection activeCell="F48" sqref="F48"/>
    </sheetView>
  </sheetViews>
  <sheetFormatPr baseColWidth="10" defaultRowHeight="15" x14ac:dyDescent="0.25"/>
  <cols>
    <col min="2" max="2" width="14.75" customWidth="1"/>
    <col min="3" max="4" width="12.375" bestFit="1" customWidth="1"/>
    <col min="5" max="6" width="13.375" bestFit="1" customWidth="1"/>
    <col min="7" max="9" width="12.375" bestFit="1" customWidth="1"/>
    <col min="10" max="11" width="13.375" bestFit="1" customWidth="1"/>
    <col min="12" max="12" width="15.75" bestFit="1" customWidth="1"/>
  </cols>
  <sheetData>
    <row r="4" spans="12:21" ht="15.75" thickBot="1" x14ac:dyDescent="0.3"/>
    <row r="5" spans="12:21" ht="33" thickTop="1" thickBot="1" x14ac:dyDescent="0.3">
      <c r="M5" s="8" t="s">
        <v>34</v>
      </c>
      <c r="N5" s="8" t="s">
        <v>35</v>
      </c>
      <c r="O5" s="8" t="s">
        <v>36</v>
      </c>
      <c r="P5" s="8" t="s">
        <v>37</v>
      </c>
      <c r="Q5" s="8" t="s">
        <v>38</v>
      </c>
      <c r="R5" s="8" t="s">
        <v>39</v>
      </c>
      <c r="S5" s="8" t="s">
        <v>40</v>
      </c>
      <c r="T5" s="8" t="s">
        <v>41</v>
      </c>
      <c r="U5" s="8" t="s">
        <v>42</v>
      </c>
    </row>
    <row r="6" spans="12:21" ht="17.25" thickTop="1" thickBot="1" x14ac:dyDescent="0.3">
      <c r="L6" s="5" t="str" cm="1">
        <f t="array" ref="L6">INDEX(Razones!B23:B27,M41)</f>
        <v>BACHOCO</v>
      </c>
      <c r="M6" s="5">
        <f t="shared" ref="M6:U6" si="0">VLOOKUP(L6,B162:K166,2,0)</f>
        <v>32372591</v>
      </c>
      <c r="N6" s="5">
        <f t="shared" si="0"/>
        <v>5674286</v>
      </c>
      <c r="O6" s="5">
        <f t="shared" si="0"/>
        <v>58011189</v>
      </c>
      <c r="P6" s="5">
        <f t="shared" si="0"/>
        <v>68791260</v>
      </c>
      <c r="Q6" s="5">
        <f t="shared" si="0"/>
        <v>3936326</v>
      </c>
      <c r="R6" s="5">
        <f t="shared" si="0"/>
        <v>7999017</v>
      </c>
      <c r="S6" s="5">
        <f t="shared" si="0"/>
        <v>3702365</v>
      </c>
      <c r="T6" s="5">
        <f t="shared" si="0"/>
        <v>14381880</v>
      </c>
      <c r="U6" s="5">
        <f t="shared" si="0"/>
        <v>43629309</v>
      </c>
    </row>
    <row r="7" spans="12:21" ht="15.75" thickTop="1" x14ac:dyDescent="0.25"/>
    <row r="13" spans="12:21" x14ac:dyDescent="0.25">
      <c r="O13">
        <v>1</v>
      </c>
    </row>
    <row r="34" spans="2:17" ht="15.75" thickBot="1" x14ac:dyDescent="0.3"/>
    <row r="35" spans="2:17" ht="17.25" thickTop="1" thickBot="1" x14ac:dyDescent="0.3">
      <c r="C35" s="5" t="s">
        <v>53</v>
      </c>
      <c r="D35" s="5" t="s">
        <v>57</v>
      </c>
      <c r="E35" s="5" t="s">
        <v>59</v>
      </c>
      <c r="F35" s="5" t="s">
        <v>65</v>
      </c>
      <c r="G35" s="5" t="s">
        <v>67</v>
      </c>
    </row>
    <row r="36" spans="2:17" ht="33" thickTop="1" thickBot="1" x14ac:dyDescent="0.3">
      <c r="B36" s="41" t="str" cm="1">
        <f t="array" ref="B36">INDEX(Resultados!C71:C79,O13)</f>
        <v>ACTIVO CIRCULANTE</v>
      </c>
      <c r="C36" s="41">
        <f>VLOOKUP(B36,Resultados!C71:H79,2,0)</f>
        <v>32372591</v>
      </c>
      <c r="D36" s="41">
        <f>VLOOKUP(B36,Resultados!C71:H79,3,0)</f>
        <v>11640780</v>
      </c>
      <c r="E36" s="41">
        <f>VLOOKUP(B36,Resultados!C71:H79,4,0)</f>
        <v>50601967</v>
      </c>
      <c r="F36" s="41">
        <f>VLOOKUP(B36,Resultados!C71:H79,5,0)</f>
        <v>72439646</v>
      </c>
      <c r="G36" s="41">
        <f>VLOOKUP(B36,Resultados!C71:H79,6,0)</f>
        <v>22425618</v>
      </c>
    </row>
    <row r="37" spans="2:17" ht="15.75" thickTop="1" x14ac:dyDescent="0.25"/>
    <row r="41" spans="2:17" x14ac:dyDescent="0.25">
      <c r="M41">
        <v>1</v>
      </c>
    </row>
    <row r="42" spans="2:17" ht="15.75" thickBot="1" x14ac:dyDescent="0.3"/>
    <row r="43" spans="2:17" ht="34.5" thickTop="1" thickBot="1" x14ac:dyDescent="0.5">
      <c r="B43" s="80" t="s">
        <v>43</v>
      </c>
      <c r="C43" s="81"/>
      <c r="D43" s="81"/>
      <c r="E43" s="81"/>
      <c r="F43" s="81"/>
      <c r="G43" s="81"/>
      <c r="H43" s="81"/>
      <c r="I43" s="81"/>
      <c r="J43" s="81"/>
      <c r="K43" s="81"/>
      <c r="L43" s="81"/>
      <c r="M43" s="81"/>
      <c r="N43" s="81"/>
      <c r="O43" s="81"/>
      <c r="P43" s="81"/>
      <c r="Q43" s="82"/>
    </row>
    <row r="44" spans="2:17" ht="16.5" thickTop="1" thickBot="1" x14ac:dyDescent="0.3"/>
    <row r="45" spans="2:17" ht="17.25" customHeight="1" thickTop="1" thickBot="1" x14ac:dyDescent="0.3">
      <c r="B45" s="65" t="s">
        <v>29</v>
      </c>
      <c r="C45" s="66"/>
      <c r="D45" s="66"/>
      <c r="E45" s="67"/>
      <c r="H45" s="65" t="s">
        <v>44</v>
      </c>
      <c r="I45" s="66"/>
      <c r="J45" s="66"/>
      <c r="K45" s="67"/>
      <c r="N45" s="65" t="s">
        <v>45</v>
      </c>
      <c r="O45" s="66"/>
      <c r="P45" s="66"/>
      <c r="Q45" s="67"/>
    </row>
    <row r="46" spans="2:17" ht="15.75" thickTop="1" x14ac:dyDescent="0.25"/>
    <row r="65" spans="2:17" ht="15.75" thickBot="1" x14ac:dyDescent="0.3"/>
    <row r="66" spans="2:17" ht="31.5" customHeight="1" thickTop="1" thickBot="1" x14ac:dyDescent="0.45">
      <c r="B66" s="71" t="s">
        <v>71</v>
      </c>
      <c r="C66" s="72"/>
      <c r="D66" s="72"/>
      <c r="E66" s="72"/>
      <c r="F66" s="72"/>
      <c r="G66" s="72"/>
      <c r="H66" s="72"/>
      <c r="I66" s="72"/>
      <c r="J66" s="72"/>
      <c r="K66" s="72"/>
      <c r="L66" s="72"/>
      <c r="M66" s="72"/>
      <c r="N66" s="72"/>
      <c r="O66" s="72"/>
      <c r="P66" s="72"/>
      <c r="Q66" s="73"/>
    </row>
    <row r="67" spans="2:17" ht="16.5" thickTop="1" thickBot="1" x14ac:dyDescent="0.3"/>
    <row r="68" spans="2:17" ht="17.25" customHeight="1" thickTop="1" thickBot="1" x14ac:dyDescent="0.3">
      <c r="B68" s="63" t="s">
        <v>72</v>
      </c>
      <c r="C68" s="74"/>
      <c r="D68" s="74"/>
      <c r="E68" s="64"/>
      <c r="H68" s="65" t="s">
        <v>15</v>
      </c>
      <c r="I68" s="66"/>
      <c r="J68" s="66"/>
      <c r="K68" s="67"/>
      <c r="L68" s="32"/>
      <c r="M68" s="32"/>
    </row>
    <row r="69" spans="2:17" ht="15.75" thickTop="1" x14ac:dyDescent="0.25"/>
    <row r="87" spans="2:17" ht="15.75" thickBot="1" x14ac:dyDescent="0.3"/>
    <row r="88" spans="2:17" ht="38.25" thickTop="1" thickBot="1" x14ac:dyDescent="0.6">
      <c r="B88" s="75" t="s">
        <v>84</v>
      </c>
      <c r="C88" s="76"/>
      <c r="D88" s="76"/>
      <c r="E88" s="76"/>
      <c r="F88" s="76"/>
      <c r="G88" s="76"/>
      <c r="H88" s="76"/>
      <c r="I88" s="76"/>
      <c r="J88" s="76"/>
      <c r="K88" s="76"/>
      <c r="L88" s="76"/>
      <c r="M88" s="76"/>
      <c r="N88" s="76"/>
      <c r="O88" s="76"/>
      <c r="P88" s="76"/>
      <c r="Q88" s="77"/>
    </row>
    <row r="89" spans="2:17" ht="15.75" thickTop="1" x14ac:dyDescent="0.25"/>
    <row r="90" spans="2:17" ht="15.75" thickBot="1" x14ac:dyDescent="0.3"/>
    <row r="91" spans="2:17" ht="17.25" customHeight="1" thickTop="1" thickBot="1" x14ac:dyDescent="0.3">
      <c r="B91" s="65" t="s">
        <v>85</v>
      </c>
      <c r="C91" s="66"/>
      <c r="D91" s="66"/>
      <c r="E91" s="67"/>
      <c r="H91" s="65" t="s">
        <v>86</v>
      </c>
      <c r="I91" s="66"/>
      <c r="J91" s="66"/>
      <c r="K91" s="67"/>
      <c r="N91" s="65" t="s">
        <v>87</v>
      </c>
      <c r="O91" s="66"/>
      <c r="P91" s="66"/>
      <c r="Q91" s="67"/>
    </row>
    <row r="92" spans="2:17" ht="17.25" customHeight="1" thickTop="1" x14ac:dyDescent="0.25">
      <c r="O92" s="32"/>
      <c r="P92" s="32"/>
      <c r="Q92" s="32"/>
    </row>
    <row r="114" spans="2:17" ht="15.75" thickBot="1" x14ac:dyDescent="0.3"/>
    <row r="115" spans="2:17" ht="31.5" thickTop="1" thickBot="1" x14ac:dyDescent="0.45">
      <c r="B115" s="71" t="s">
        <v>101</v>
      </c>
      <c r="C115" s="72"/>
      <c r="D115" s="72"/>
      <c r="E115" s="72"/>
      <c r="F115" s="72"/>
      <c r="G115" s="72"/>
      <c r="H115" s="72"/>
      <c r="I115" s="72"/>
      <c r="J115" s="72"/>
      <c r="K115" s="72"/>
      <c r="L115" s="72"/>
      <c r="M115" s="72"/>
      <c r="N115" s="72"/>
      <c r="O115" s="72"/>
      <c r="P115" s="72"/>
      <c r="Q115" s="73"/>
    </row>
    <row r="116" spans="2:17" ht="15.75" thickTop="1" x14ac:dyDescent="0.25"/>
    <row r="117" spans="2:17" ht="15.75" thickBot="1" x14ac:dyDescent="0.3"/>
    <row r="118" spans="2:17" ht="17.25" thickTop="1" thickBot="1" x14ac:dyDescent="0.3">
      <c r="B118" s="63" t="s">
        <v>18</v>
      </c>
      <c r="C118" s="74"/>
      <c r="D118" s="74"/>
      <c r="E118" s="64"/>
      <c r="H118" s="63" t="s">
        <v>102</v>
      </c>
      <c r="I118" s="74"/>
      <c r="J118" s="74"/>
      <c r="K118" s="64"/>
      <c r="N118" s="83" t="s">
        <v>103</v>
      </c>
      <c r="O118" s="83"/>
      <c r="P118" s="83"/>
      <c r="Q118" s="83"/>
    </row>
    <row r="119" spans="2:17" ht="15.75" thickTop="1" x14ac:dyDescent="0.25"/>
    <row r="160" ht="15.75" thickBot="1" x14ac:dyDescent="0.3"/>
    <row r="161" spans="2:11" ht="33" thickTop="1" thickBot="1" x14ac:dyDescent="0.3">
      <c r="C161" s="8" t="s">
        <v>34</v>
      </c>
      <c r="D161" s="8" t="s">
        <v>35</v>
      </c>
      <c r="E161" s="8" t="s">
        <v>36</v>
      </c>
      <c r="F161" s="8" t="s">
        <v>37</v>
      </c>
      <c r="G161" s="8" t="s">
        <v>38</v>
      </c>
      <c r="H161" s="8" t="s">
        <v>39</v>
      </c>
      <c r="I161" s="8" t="s">
        <v>40</v>
      </c>
      <c r="J161" s="8" t="s">
        <v>41</v>
      </c>
      <c r="K161" s="8" t="s">
        <v>42</v>
      </c>
    </row>
    <row r="162" spans="2:11" ht="15.75" thickTop="1" x14ac:dyDescent="0.25">
      <c r="B162" t="s">
        <v>53</v>
      </c>
      <c r="C162" s="36">
        <f>BACHOCO!B21</f>
        <v>32372591</v>
      </c>
      <c r="D162" s="36">
        <f>BACHOCO!C21</f>
        <v>5674286</v>
      </c>
      <c r="E162" s="36">
        <f>BACHOCO!D21</f>
        <v>58011189</v>
      </c>
      <c r="F162" s="36">
        <f>BACHOCO!E21</f>
        <v>68791260</v>
      </c>
      <c r="G162" s="36">
        <f>BACHOCO!F21</f>
        <v>3936326</v>
      </c>
      <c r="H162" s="36">
        <f>BACHOCO!B24</f>
        <v>7999017</v>
      </c>
      <c r="I162" s="36">
        <f>BACHOCO!C24</f>
        <v>3702365</v>
      </c>
      <c r="J162" s="36">
        <f>BACHOCO!D24</f>
        <v>14381880</v>
      </c>
      <c r="K162" s="36">
        <f>BACHOCO!E24</f>
        <v>43629309</v>
      </c>
    </row>
    <row r="163" spans="2:11" x14ac:dyDescent="0.25">
      <c r="B163" t="s">
        <v>57</v>
      </c>
      <c r="C163" s="36">
        <f>HERDEZ!B21</f>
        <v>11640780</v>
      </c>
      <c r="D163" s="36">
        <f>HERDEZ!C21</f>
        <v>3370027</v>
      </c>
      <c r="E163" s="36">
        <f>HERDEZ!D21</f>
        <v>33574653</v>
      </c>
      <c r="F163" s="36">
        <f>HERDEZ!E21</f>
        <v>24036279</v>
      </c>
      <c r="G163" s="36">
        <f>HERDEZ!F21</f>
        <v>3583644</v>
      </c>
      <c r="H163" s="36">
        <f>HERDEZ!B24</f>
        <v>4807349</v>
      </c>
      <c r="I163" s="36">
        <f>HERDEZ!C24</f>
        <v>2368456</v>
      </c>
      <c r="J163" s="36">
        <f>HERDEZ!D24</f>
        <v>16238190</v>
      </c>
      <c r="K163" s="36">
        <f>HERDEZ!E24</f>
        <v>17336463</v>
      </c>
    </row>
    <row r="164" spans="2:11" x14ac:dyDescent="0.25">
      <c r="B164" t="s">
        <v>59</v>
      </c>
      <c r="C164" s="36">
        <f>BIMBO!B21</f>
        <v>50601967</v>
      </c>
      <c r="D164" s="36">
        <f>BIMBO!C21</f>
        <v>10893292</v>
      </c>
      <c r="E164" s="36">
        <f>BIMBO!D21</f>
        <v>307650260</v>
      </c>
      <c r="F164" s="36">
        <f>BIMBO!E21</f>
        <v>331050545</v>
      </c>
      <c r="G164" s="36">
        <f>BIMBO!F21</f>
        <v>20745436</v>
      </c>
      <c r="H164" s="36">
        <f>BIMBO!B24</f>
        <v>61264175</v>
      </c>
      <c r="I164" s="36">
        <f>BIMBO!C24</f>
        <v>10550721</v>
      </c>
      <c r="J164" s="36">
        <f>BIMBO!D24</f>
        <v>219639170</v>
      </c>
      <c r="K164" s="36">
        <f>BIMBO!E24</f>
        <v>88011090</v>
      </c>
    </row>
    <row r="165" spans="2:11" x14ac:dyDescent="0.25">
      <c r="B165" t="s">
        <v>135</v>
      </c>
      <c r="C165" s="36">
        <f>COCACOLA!B21</f>
        <v>72439646</v>
      </c>
      <c r="D165" s="36">
        <f>COCACOLA!C21</f>
        <v>9726676</v>
      </c>
      <c r="E165" s="36">
        <f>COCACOLA!D21</f>
        <v>263066151</v>
      </c>
      <c r="F165" s="36">
        <f>COCACOLA!E21</f>
        <v>183614618</v>
      </c>
      <c r="G165" s="36">
        <f>COCACOLA!F21</f>
        <v>11522823</v>
      </c>
      <c r="H165" s="36">
        <f>COCACOLA!B24</f>
        <v>42844241</v>
      </c>
      <c r="I165" s="36">
        <f>COCACOLA!C24</f>
        <v>10368047</v>
      </c>
      <c r="J165" s="36">
        <f>COCACOLA!D24</f>
        <v>140608776</v>
      </c>
      <c r="K165" s="36">
        <f>COCACOLA!E24</f>
        <v>122457375</v>
      </c>
    </row>
    <row r="166" spans="2:11" ht="16.5" thickBot="1" x14ac:dyDescent="0.3">
      <c r="B166" t="s">
        <v>67</v>
      </c>
      <c r="C166" s="30">
        <f>LALA!B21</f>
        <v>22425618</v>
      </c>
      <c r="D166" s="30">
        <f>LALA!C21</f>
        <v>6021523</v>
      </c>
      <c r="E166" s="30">
        <f>LALA!D21</f>
        <v>71977654</v>
      </c>
      <c r="F166" s="30">
        <f>LALA!E21</f>
        <v>80831322</v>
      </c>
      <c r="G166" s="30">
        <f>LALA!F21</f>
        <v>9916022</v>
      </c>
      <c r="H166" s="30">
        <f>LALA!B24</f>
        <v>22869316</v>
      </c>
      <c r="I166" s="30">
        <f>LALA!C24</f>
        <v>484966</v>
      </c>
      <c r="J166" s="30">
        <f>LALA!D24</f>
        <v>55012176</v>
      </c>
      <c r="K166" s="30">
        <f>LALA!E24</f>
        <v>16965478</v>
      </c>
    </row>
    <row r="167" spans="2:11" ht="15.75" thickTop="1" x14ac:dyDescent="0.25"/>
  </sheetData>
  <mergeCells count="15">
    <mergeCell ref="B118:E118"/>
    <mergeCell ref="N118:Q118"/>
    <mergeCell ref="H118:K118"/>
    <mergeCell ref="B115:Q115"/>
    <mergeCell ref="B91:E91"/>
    <mergeCell ref="N91:Q91"/>
    <mergeCell ref="H91:K91"/>
    <mergeCell ref="B88:Q88"/>
    <mergeCell ref="B66:Q66"/>
    <mergeCell ref="B68:E68"/>
    <mergeCell ref="H68:K68"/>
    <mergeCell ref="B43:Q43"/>
    <mergeCell ref="B45:E45"/>
    <mergeCell ref="H45:K45"/>
    <mergeCell ref="N45:Q45"/>
  </mergeCells>
  <pageMargins left="0.7" right="0.7" top="0.75" bottom="0.75" header="0.3" footer="0.3"/>
  <pageSetup orientation="portrait" horizontalDpi="0" verticalDpi="0" r:id="rId1"/>
  <drawing r:id="rId2"/>
  <legacyDrawing r:id="rId3"/>
  <picture r:id="rId4"/>
  <mc:AlternateContent xmlns:mc="http://schemas.openxmlformats.org/markup-compatibility/2006">
    <mc:Choice Requires="x14">
      <controls>
        <mc:AlternateContent xmlns:mc="http://schemas.openxmlformats.org/markup-compatibility/2006">
          <mc:Choice Requires="x14">
            <control shapeId="9217" r:id="rId5" name="Drop Down 1">
              <controlPr defaultSize="0" autoLine="0" autoPict="0">
                <anchor moveWithCells="1">
                  <from>
                    <xdr:col>1</xdr:col>
                    <xdr:colOff>19050</xdr:colOff>
                    <xdr:row>3</xdr:row>
                    <xdr:rowOff>114300</xdr:rowOff>
                  </from>
                  <to>
                    <xdr:col>2</xdr:col>
                    <xdr:colOff>647700</xdr:colOff>
                    <xdr:row>4</xdr:row>
                    <xdr:rowOff>190500</xdr:rowOff>
                  </to>
                </anchor>
              </controlPr>
            </control>
          </mc:Choice>
        </mc:AlternateContent>
        <mc:AlternateContent xmlns:mc="http://schemas.openxmlformats.org/markup-compatibility/2006">
          <mc:Choice Requires="x14">
            <control shapeId="9218" r:id="rId6" name="Drop Down 2">
              <controlPr defaultSize="0" autoLine="0" autoPict="0">
                <anchor moveWithCells="1">
                  <from>
                    <xdr:col>9</xdr:col>
                    <xdr:colOff>438150</xdr:colOff>
                    <xdr:row>3</xdr:row>
                    <xdr:rowOff>409575</xdr:rowOff>
                  </from>
                  <to>
                    <xdr:col>10</xdr:col>
                    <xdr:colOff>876300</xdr:colOff>
                    <xdr:row>4</xdr:row>
                    <xdr:rowOff>228600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1</vt:i4>
      </vt:variant>
    </vt:vector>
  </HeadingPairs>
  <TitlesOfParts>
    <vt:vector size="10" baseType="lpstr">
      <vt:lpstr>Menu</vt:lpstr>
      <vt:lpstr>Razones</vt:lpstr>
      <vt:lpstr>BACHOCO</vt:lpstr>
      <vt:lpstr>HERDEZ</vt:lpstr>
      <vt:lpstr>BIMBO</vt:lpstr>
      <vt:lpstr>COCACOLA</vt:lpstr>
      <vt:lpstr>LALA</vt:lpstr>
      <vt:lpstr>Resultados</vt:lpstr>
      <vt:lpstr>Graficos</vt:lpstr>
      <vt:lpstr>EMPRESAS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TONY AYALA</dc:creator>
  <cp:keywords/>
  <dc:description/>
  <cp:lastModifiedBy>T°NNy AYALA</cp:lastModifiedBy>
  <cp:revision/>
  <dcterms:created xsi:type="dcterms:W3CDTF">2021-03-08T14:10:48Z</dcterms:created>
  <dcterms:modified xsi:type="dcterms:W3CDTF">2021-04-29T14:34:15Z</dcterms:modified>
  <cp:category/>
  <cp:contentStatus/>
</cp:coreProperties>
</file>