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charts/chart8.xml" ContentType="application/vnd.openxmlformats-officedocument.drawingml.chart+xml"/>
  <Override PartName="/xl/charts/style6.xml" ContentType="application/vnd.ms-office.chart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olors6.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metadata.xml" ContentType="application/vnd.openxmlformats-officedocument.spreadsheetml.sheetMetadata+xml"/>
  <Override PartName="/xl/tables/table1.xml" ContentType="application/vnd.openxmlformats-officedocument.spreadsheetml.table+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trlProps/ctrlProp2.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hidePivotFieldList="1"/>
  <mc:AlternateContent xmlns:mc="http://schemas.openxmlformats.org/markup-compatibility/2006">
    <mc:Choice Requires="x15">
      <x15ac:absPath xmlns:x15ac="http://schemas.microsoft.com/office/spreadsheetml/2010/11/ac" url="C:\Users\JomianTC\Desktop\"/>
    </mc:Choice>
  </mc:AlternateContent>
  <xr:revisionPtr revIDLastSave="0" documentId="8_{DAB820A1-FD7F-46B3-A015-0797EE7F7A7A}" xr6:coauthVersionLast="46" xr6:coauthVersionMax="46" xr10:uidLastSave="{00000000-0000-0000-0000-000000000000}"/>
  <bookViews>
    <workbookView xWindow="390" yWindow="390" windowWidth="27495" windowHeight="11505" tabRatio="625" activeTab="8" xr2:uid="{835F8666-DB69-4EC0-950F-7E78C48060EC}"/>
  </bookViews>
  <sheets>
    <sheet name="Menu" sheetId="7" r:id="rId1"/>
    <sheet name="Razones" sheetId="1" r:id="rId2"/>
    <sheet name="BACHOCO" sheetId="2" r:id="rId3"/>
    <sheet name="HERDEZ" sheetId="3" r:id="rId4"/>
    <sheet name="BIMBO" sheetId="5" r:id="rId5"/>
    <sheet name="COCACOLA" sheetId="4" r:id="rId6"/>
    <sheet name="LALA" sheetId="6" r:id="rId7"/>
    <sheet name="Resultados" sheetId="10" r:id="rId8"/>
    <sheet name="Graficos" sheetId="12" r:id="rId9"/>
  </sheets>
  <definedNames>
    <definedName name="EMPRESAS">Menu!$J$8:$J$12</definedName>
  </definedNames>
  <calcPr calcId="191028"/>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3" i="10" l="1"/>
  <c r="P90" i="10" s="1"/>
  <c r="Q55" i="10"/>
  <c r="P89" i="10" s="1"/>
  <c r="Q54" i="10"/>
  <c r="T88" i="10" s="1"/>
  <c r="P87" i="10"/>
  <c r="Q87" i="10"/>
  <c r="R87" i="10"/>
  <c r="S87" i="10"/>
  <c r="T87" i="10"/>
  <c r="Q88" i="10"/>
  <c r="R88" i="10"/>
  <c r="S88" i="10"/>
  <c r="Q89" i="10"/>
  <c r="R89" i="10"/>
  <c r="S89" i="10"/>
  <c r="R90" i="10"/>
  <c r="S90" i="10"/>
  <c r="T90" i="10"/>
  <c r="P91" i="10"/>
  <c r="Q91" i="10"/>
  <c r="R91" i="10"/>
  <c r="S91" i="10"/>
  <c r="T91" i="10"/>
  <c r="L6" i="12" a="1"/>
  <c r="L6" i="12" s="1"/>
  <c r="M6" i="12" s="1"/>
  <c r="N6" i="12" s="1"/>
  <c r="O6" i="12" s="1"/>
  <c r="P6" i="12" s="1"/>
  <c r="Q6" i="12" s="1"/>
  <c r="R6" i="12" s="1"/>
  <c r="S6" i="12" s="1"/>
  <c r="T6" i="12" s="1"/>
  <c r="U6" i="12" s="1"/>
  <c r="I162" i="12"/>
  <c r="J162" i="12"/>
  <c r="K162" i="12"/>
  <c r="I163" i="12"/>
  <c r="J163" i="12"/>
  <c r="K163" i="12"/>
  <c r="I164" i="12"/>
  <c r="J164" i="12"/>
  <c r="K164" i="12"/>
  <c r="I165" i="12"/>
  <c r="J165" i="12"/>
  <c r="K165" i="12"/>
  <c r="I166" i="12"/>
  <c r="J166" i="12"/>
  <c r="K166" i="12"/>
  <c r="H166" i="12"/>
  <c r="H165" i="12"/>
  <c r="H164" i="12"/>
  <c r="H163" i="12"/>
  <c r="H162" i="12"/>
  <c r="E166" i="12"/>
  <c r="D166" i="12"/>
  <c r="F166" i="12"/>
  <c r="G166" i="12"/>
  <c r="C166" i="12"/>
  <c r="D165" i="12"/>
  <c r="E165" i="12"/>
  <c r="F165" i="12"/>
  <c r="G165" i="12"/>
  <c r="D164" i="12"/>
  <c r="E164" i="12"/>
  <c r="F164" i="12"/>
  <c r="G164" i="12"/>
  <c r="D163" i="12"/>
  <c r="E163" i="12"/>
  <c r="F163" i="12"/>
  <c r="G163" i="12"/>
  <c r="C165" i="12"/>
  <c r="C164" i="12"/>
  <c r="C163" i="12"/>
  <c r="D162" i="12"/>
  <c r="E162" i="12"/>
  <c r="F162" i="12"/>
  <c r="G162" i="12"/>
  <c r="C162" i="12"/>
  <c r="D71" i="10"/>
  <c r="E71" i="10"/>
  <c r="F71" i="10"/>
  <c r="G71" i="10"/>
  <c r="H71" i="10"/>
  <c r="D72" i="10"/>
  <c r="E72" i="10"/>
  <c r="F72" i="10"/>
  <c r="G72" i="10"/>
  <c r="H72" i="10"/>
  <c r="D73" i="10"/>
  <c r="E73" i="10"/>
  <c r="F73" i="10"/>
  <c r="G73" i="10"/>
  <c r="H73" i="10"/>
  <c r="D74" i="10"/>
  <c r="E74" i="10"/>
  <c r="F74" i="10"/>
  <c r="G74" i="10"/>
  <c r="H74" i="10"/>
  <c r="D75" i="10"/>
  <c r="E75" i="10"/>
  <c r="F75" i="10"/>
  <c r="G75" i="10"/>
  <c r="H75" i="10"/>
  <c r="D76" i="10"/>
  <c r="E76" i="10"/>
  <c r="F76" i="10"/>
  <c r="G76" i="10"/>
  <c r="H76" i="10"/>
  <c r="D77" i="10"/>
  <c r="E77" i="10"/>
  <c r="F77" i="10"/>
  <c r="G77" i="10"/>
  <c r="H77" i="10"/>
  <c r="D78" i="10"/>
  <c r="E78" i="10"/>
  <c r="F78" i="10"/>
  <c r="G78" i="10"/>
  <c r="H78" i="10"/>
  <c r="D79" i="10"/>
  <c r="E79" i="10"/>
  <c r="F79" i="10"/>
  <c r="G79" i="10"/>
  <c r="H79" i="10"/>
  <c r="B36" i="12" a="1"/>
  <c r="B36" i="12" s="1"/>
  <c r="E36" i="12" s="1"/>
  <c r="O56" i="10"/>
  <c r="Q56" i="10" s="1"/>
  <c r="O55" i="10"/>
  <c r="O54" i="10"/>
  <c r="O53" i="10"/>
  <c r="Q53" i="10" s="1"/>
  <c r="O52" i="10"/>
  <c r="Q52" i="10" s="1"/>
  <c r="I56" i="10"/>
  <c r="K56" i="10" s="1"/>
  <c r="I55" i="10"/>
  <c r="I54" i="10"/>
  <c r="K54" i="10" s="1"/>
  <c r="I53" i="10"/>
  <c r="I52" i="10"/>
  <c r="C56" i="10"/>
  <c r="C55" i="10"/>
  <c r="C54" i="10"/>
  <c r="C53" i="10"/>
  <c r="E53" i="10" s="1"/>
  <c r="C52" i="10"/>
  <c r="C12" i="10"/>
  <c r="E12" i="10" s="1"/>
  <c r="O16" i="10"/>
  <c r="O15" i="10"/>
  <c r="O14" i="10"/>
  <c r="O13" i="10"/>
  <c r="O12" i="10"/>
  <c r="I16" i="10"/>
  <c r="I15" i="10"/>
  <c r="I14" i="10"/>
  <c r="K14" i="10" s="1"/>
  <c r="I13" i="10"/>
  <c r="I12" i="10"/>
  <c r="C16" i="10"/>
  <c r="C15" i="10"/>
  <c r="E15" i="10" s="1"/>
  <c r="O43" i="10"/>
  <c r="O42" i="10"/>
  <c r="O41" i="10"/>
  <c r="O40" i="10"/>
  <c r="Q40" i="10" s="1"/>
  <c r="O39" i="10"/>
  <c r="I43" i="10"/>
  <c r="I42" i="10"/>
  <c r="I41" i="10"/>
  <c r="I40" i="10"/>
  <c r="I39" i="10"/>
  <c r="C43" i="10"/>
  <c r="C42" i="10"/>
  <c r="C41" i="10"/>
  <c r="C40" i="10"/>
  <c r="C39" i="10"/>
  <c r="I29" i="10"/>
  <c r="I28" i="10"/>
  <c r="I27" i="10"/>
  <c r="K27" i="10" s="1"/>
  <c r="I26" i="10"/>
  <c r="I25" i="10"/>
  <c r="K28" i="10" s="1"/>
  <c r="C28" i="10"/>
  <c r="C29" i="10"/>
  <c r="C27" i="10"/>
  <c r="C14" i="10"/>
  <c r="E14" i="10" s="1"/>
  <c r="C13" i="10"/>
  <c r="C26" i="10"/>
  <c r="E26" i="10" s="1"/>
  <c r="C25" i="10"/>
  <c r="Q90" i="10" l="1"/>
  <c r="T89" i="10"/>
  <c r="P88" i="10"/>
  <c r="E43" i="10"/>
  <c r="K15" i="10"/>
  <c r="E52" i="10"/>
  <c r="K55" i="10"/>
  <c r="E54" i="10"/>
  <c r="E13" i="10"/>
  <c r="K29" i="10"/>
  <c r="K41" i="10"/>
  <c r="E55" i="10"/>
  <c r="E27" i="10"/>
  <c r="E39" i="10"/>
  <c r="K42" i="10"/>
  <c r="E56" i="10"/>
  <c r="K16" i="10"/>
  <c r="E29" i="10"/>
  <c r="E42" i="10"/>
  <c r="K40" i="10"/>
  <c r="K12" i="10"/>
  <c r="Q15" i="10"/>
  <c r="K52" i="10"/>
  <c r="E28" i="10"/>
  <c r="E41" i="10"/>
  <c r="Q43" i="10"/>
  <c r="Q16" i="10"/>
  <c r="K53" i="10"/>
  <c r="Q42" i="10"/>
  <c r="E16" i="10"/>
  <c r="E25" i="10"/>
  <c r="K43" i="10"/>
  <c r="E40" i="10"/>
  <c r="Q39" i="10"/>
  <c r="K25" i="10"/>
  <c r="Q12" i="10"/>
  <c r="Q41" i="10"/>
  <c r="K26" i="10"/>
  <c r="Q13" i="10"/>
  <c r="Q14" i="10"/>
  <c r="K39" i="10"/>
  <c r="F36" i="12"/>
  <c r="G36" i="12"/>
  <c r="D36" i="12"/>
  <c r="C36"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<sst xmlns="http://schemas.openxmlformats.org/spreadsheetml/2006/main" count="383" uniqueCount="165">
  <si>
    <t>RAZON FINANCIERA</t>
  </si>
  <si>
    <t>FORMULA</t>
  </si>
  <si>
    <t>¿QUÉ MIDE?</t>
  </si>
  <si>
    <t>Liquidez</t>
  </si>
  <si>
    <t>Razón Rápida</t>
  </si>
  <si>
    <t xml:space="preserve">Razon rapida=  (Activo Circulante)/(Pasivo Circulante)  </t>
  </si>
  <si>
    <t>Endeudamiento</t>
  </si>
  <si>
    <t>Prueba del Acido</t>
  </si>
  <si>
    <t>Prueba del Acido =((Activo Circulante-Inventarios))/(Pasivo Circulante)</t>
  </si>
  <si>
    <t>Rentabilidad</t>
  </si>
  <si>
    <t>Capital del trabajo</t>
  </si>
  <si>
    <t>Capital del trabajo = (Activo circulante) - (Pasivo circulante)</t>
  </si>
  <si>
    <t>Actividad, Rotacion</t>
  </si>
  <si>
    <t>Razon de endeudamiento</t>
  </si>
  <si>
    <t>Pasivo total / Activo total</t>
  </si>
  <si>
    <t>Apalancamiento</t>
  </si>
  <si>
    <t>Pasivo total / Capital Contable</t>
  </si>
  <si>
    <t>Mide el porcentaje del activo que esta financiado con recursos ajenos</t>
  </si>
  <si>
    <t>Rendimiento Sobre los Activos</t>
  </si>
  <si>
    <t>RSA=(Utilidad Neta)/(Activo Total)</t>
  </si>
  <si>
    <t>Rendimiento sobre el capital</t>
  </si>
  <si>
    <t>RSC = (Utilidad neta) / (Capital contable)</t>
  </si>
  <si>
    <t>Evalúa la capacidad de generar recursos de una empresa</t>
  </si>
  <si>
    <t>Rotacion del Inventario</t>
  </si>
  <si>
    <t>Rotacion del Inventario=Ventas/Inventarios</t>
  </si>
  <si>
    <t>Rotación del Activo Total</t>
  </si>
  <si>
    <t>AT=Ventas/(Activo Total)</t>
  </si>
  <si>
    <t>Periodo Promedio de Cobranzas</t>
  </si>
  <si>
    <t>PPC=(Cuentas por Cobrar)/(((Ventas))/(360 días))</t>
  </si>
  <si>
    <t>Razon Rapida</t>
  </si>
  <si>
    <t>RSA</t>
  </si>
  <si>
    <t>RSC</t>
  </si>
  <si>
    <t>MU</t>
  </si>
  <si>
    <t xml:space="preserve">Cuentas a considerar </t>
  </si>
  <si>
    <t>Activo circulante</t>
  </si>
  <si>
    <t>Inventarios</t>
  </si>
  <si>
    <t>Activo total</t>
  </si>
  <si>
    <t>Ventas</t>
  </si>
  <si>
    <t>Cuentas por cobrar</t>
  </si>
  <si>
    <t>Pasivo Circulante</t>
  </si>
  <si>
    <t>utilidad neta</t>
  </si>
  <si>
    <t>Pasivo total</t>
  </si>
  <si>
    <t>Capital contable</t>
  </si>
  <si>
    <t>LIQUIDEZ</t>
  </si>
  <si>
    <t>Prueba del Ácido</t>
  </si>
  <si>
    <t>Capital de Trabajo</t>
  </si>
  <si>
    <t>Razon rapida=  (Activo Circulante)/(Pasivo Circulante)</t>
  </si>
  <si>
    <t>Capital deTrabajo =  Activo Circulante - Pasivo Circulante</t>
  </si>
  <si>
    <t>Empresa</t>
  </si>
  <si>
    <t>Valor Obtenido</t>
  </si>
  <si>
    <t>Interpretacion</t>
  </si>
  <si>
    <t>Evaluacion</t>
  </si>
  <si>
    <t>EMPRESA</t>
  </si>
  <si>
    <t>BACHOCO</t>
  </si>
  <si>
    <t>La empresa tiene un ratio  la deuda a corto plazo circulante de 4.05 veces,  que son utiles para cubrir</t>
  </si>
  <si>
    <t>La empresa durante a finales del 2020 pudo cubrir 3.33  veces sus obligaciones corrientes</t>
  </si>
  <si>
    <t>La empresa cuenta con la liquidez necesaria para hacer frente con las obligaciones a corto plazo</t>
  </si>
  <si>
    <t>HERDEZ</t>
  </si>
  <si>
    <t>La empresa a finales del año pasado pudo cubrir 1.72 veces sus obligaciones corrientes</t>
  </si>
  <si>
    <t>BIMBO</t>
  </si>
  <si>
    <t>La empresa tiene .83 veces  de la deuda a corto plazo en activos circulante para cubrirlo</t>
  </si>
  <si>
    <t>La empresa a finales del año pasado pudo cubrir 0.64 veces sus obligaciones corrientes</t>
  </si>
  <si>
    <t>La empresa no cuenta con la liquidez necesaria para hacer frente con las obligaciones a corto plazo</t>
  </si>
  <si>
    <t>COCA
COLA</t>
  </si>
  <si>
    <t>La empresa tiene un ratio corriente de .17 veces que se pueden usar para cubrir deuda a corto plazo</t>
  </si>
  <si>
    <t>COCA COLA</t>
  </si>
  <si>
    <t>La empresa a finales del año pasado pudo cubrir 1.46 veces sus obligaciones corrientes</t>
  </si>
  <si>
    <t>LALA</t>
  </si>
  <si>
    <t>La empresa tiene .98 el ratio corriente lo que significa que por cada 100 pesos de deuda a corto plazo tiene 98 pesos en activos circulantes para cubrirla</t>
  </si>
  <si>
    <t>La empresa a finales del año pasado pudo cubrir .71veces sus obligaciones corrientes</t>
  </si>
  <si>
    <t>GRAFICO</t>
  </si>
  <si>
    <t>ENDEUDAMIENTO</t>
  </si>
  <si>
    <t>Razon de Endeudamiento</t>
  </si>
  <si>
    <t>Razon de endeudamiento = (Pasivo total)/(Activo total)</t>
  </si>
  <si>
    <t>Apalancamiento = (Pasivo total)/(Capital contable)</t>
  </si>
  <si>
    <t xml:space="preserve">La empresa tuvo un apalancamiento de .32 puntos, esto quiere decir que la empresa no tiene un muy buen nivel de aplacamiento en sus pasivos para incrementar la rentabilidad del patrimonio </t>
  </si>
  <si>
    <t>48% de los recursos utilizados para inversión no pertenecen a la empresa, es decir, son recursos ajenos</t>
  </si>
  <si>
    <t xml:space="preserve">La empresa esta teniendo un adecuado nivel de gastos financieros como de su estructura de capital </t>
  </si>
  <si>
    <t>71% de los recursos utilizados para inversión no pertenecen a la empresa, es decir, son recursos ajenos</t>
  </si>
  <si>
    <t>La empresa tiene un apalancamiento de 2.49 puntos, lo cual nos dice que tiene una muy buena estructura de capital</t>
  </si>
  <si>
    <t>53% de los recursos utilizados para inversión no pertenecen a la empresa, es decir, son recursos ajenos</t>
  </si>
  <si>
    <t>La empresa tiene un apalancamiento mayor a 1, esto quiere decir que la empresa tiene un correcto apalancamiento en sus pasivos</t>
  </si>
  <si>
    <t>76% de los recursos utilizados para inversión no pertenecen a la empresa, es decir, son recursos ajenos</t>
  </si>
  <si>
    <t>La empresa tiene un apalancamiento de 3.24 puntos, lo cual nos dice que tiene una muy buena estructura de capital</t>
  </si>
  <si>
    <t xml:space="preserve">ACTIVIDAD </t>
  </si>
  <si>
    <t>Rotacion de Inventario</t>
  </si>
  <si>
    <t>Rotación de Activos</t>
  </si>
  <si>
    <t>Periodo Promedio de Cobranza</t>
  </si>
  <si>
    <t>la inversion en inventario se ha transformado
12.12 en efectivo o cuentas por cobrar</t>
  </si>
  <si>
    <t>los activos rotaron 1 veces en el año, lo que es igual a cada 302 dias</t>
  </si>
  <si>
    <t>el periodo de cobranza es bajo, lo que nos indica que las cuentas por cobrar se convierten en efectivo de manera
mas rapida</t>
  </si>
  <si>
    <t>el inventario de la empresa ha rotado 7.13 veces
concirtiendose en efectivo</t>
  </si>
  <si>
    <t>los activos no pudieron rotar ni una sola vez en todo
2020</t>
  </si>
  <si>
    <t>el ratio nos indica un periodo de cobranza muy grande lo que nos da como resultado poca liquidez</t>
  </si>
  <si>
    <t>los activos rotaron una vez en 2020, lo que es igual a una rotacion
en 333 dias</t>
  </si>
  <si>
    <t>el inventario ha rotado un total de 18.88 
convirtiendo el producto en efectivo o cuentas 
por cobrar</t>
  </si>
  <si>
    <t>en el 2020 los activos no lograron rotar ni una sola vez 
en todo el año</t>
  </si>
  <si>
    <t>la conversion de cuentas por cobrar a efectivo sucede rapido gracias al corto perido de cobranza</t>
  </si>
  <si>
    <t>el ratio de rotacion es de 13.42,
quiere decir que su inventario roto es cantidad de veces en todo 2020</t>
  </si>
  <si>
    <t>los activos de la empresa pudieron rotar una vez en 2020, lo que es un periodo de 321 dias</t>
  </si>
  <si>
    <t xml:space="preserve">El ratio de cobranza es muy grande, lo que le impide a la empresa convertir en efectivo las cuentas por cobrar </t>
  </si>
  <si>
    <t>RENTABILIDAD</t>
  </si>
  <si>
    <t>Rendimiento Sobre Capital</t>
  </si>
  <si>
    <t>Margen de Utilidad</t>
  </si>
  <si>
    <t>RSC = (utilidad neta)/(Capital contable)</t>
  </si>
  <si>
    <t>Margen de Utilidad=(utilidad neta)/Ventas</t>
  </si>
  <si>
    <t>la empresa tuvo un rendimiento del 6% lo cual a generado un buen rendimiento de los activos  totales</t>
  </si>
  <si>
    <t>la empresa tiene un ROE de 8% lo cual es un porcentaje estandar en la remuneracion a sus accionistas</t>
  </si>
  <si>
    <t xml:space="preserve">La empresa tiene una utilidad del 5% lo que quiere decir que por cada 100 pesos  tiene una utilidad final de 5 pesos </t>
  </si>
  <si>
    <t>la empresa tuvo un rendimiento del 7%
 lo cual a generado un buen rendimiento 
de los activos  totales</t>
  </si>
  <si>
    <t>La empresa tiene un muy buen porcentaje de remuneracion a accionistas que es del 14%</t>
  </si>
  <si>
    <t xml:space="preserve">la empresa tuvo un rendimiento del 3% lo cual no ha generado un buen rendimiento de los activos  totales, lo que nos indica que la empresa no tiene una situacion muy prospera
</t>
  </si>
  <si>
    <t xml:space="preserve">La empresa tiene una utilidad del 3% lo que quiere decir que por cada 100 pesos  tiene una utilidad final de 3 pesos </t>
  </si>
  <si>
    <t>la empresa tuvo un rendimiento del 4% lo cual no ha generado un buen rendimiento de los activos  totales, lo que nos indica que la 
empresa no tiene una situacion muy prospera</t>
  </si>
  <si>
    <t xml:space="preserve">La empresa tiene una utilidad del 6% lo que quiere decir que por cada 100 pesos  tiene una utilidad final de 6 pesos </t>
  </si>
  <si>
    <t xml:space="preserve">La empresa tiene una utilidad del 1% lo que quiere decir que por cada 100 pesos  tiene una utilidad final de 1 pesos </t>
  </si>
  <si>
    <t>La empresa tiene 2.42 el ratio corriente lo que significa que por cada 100 pesos de deuda a corto plazo tiene 242 pesos en activos circulantes para cubrirla</t>
  </si>
  <si>
    <t>el ratio de rotacion es muy grande, su inventario ha rotado un total de 30.39 a finales de 2020, convirtiendose en efectivo o cuentas por cobrar</t>
  </si>
  <si>
    <t>El ratio de cobranza es corto, esto da una buena liquidez para lla empresa ya que cobra sus cuentas por cobrar rapido</t>
  </si>
  <si>
    <t xml:space="preserve">Mide el porcentaje de activos que se encuentran financiados por los acredores, </t>
  </si>
  <si>
    <t>RAZONES FINANCIERAS</t>
  </si>
  <si>
    <t>CRITERIO DE EVALUACIÓN</t>
  </si>
  <si>
    <t>Razon Financiera</t>
  </si>
  <si>
    <t>ACTIVO CIRCULANTE</t>
  </si>
  <si>
    <t>COCA-COLA</t>
  </si>
  <si>
    <t>PASIVO CIRCULANTE</t>
  </si>
  <si>
    <t>CAPITAL CONTABLE</t>
  </si>
  <si>
    <t>25% de los recursos utilizados para inversión no pertenecen a la empresa, es decir, son recursos ajenos</t>
  </si>
  <si>
    <t>INVENTARIO</t>
  </si>
  <si>
    <t>ACTIVO TOTAL</t>
  </si>
  <si>
    <t>VENTAS</t>
  </si>
  <si>
    <t>CUENTAS POR COBRAR</t>
  </si>
  <si>
    <t>UTILIDAD NETA</t>
  </si>
  <si>
    <t>PASIVO TOTAL</t>
  </si>
  <si>
    <t>EMPRESAS</t>
  </si>
  <si>
    <t>COCACOLA</t>
  </si>
  <si>
    <t>RAZÓN RÁPIDA</t>
  </si>
  <si>
    <t>PRUEBA DEL ÁCIDO</t>
  </si>
  <si>
    <t>CAPITAL DE TRABAJO</t>
  </si>
  <si>
    <t xml:space="preserve"> </t>
  </si>
  <si>
    <t>ACTIVIDAD</t>
  </si>
  <si>
    <t>RAZÓN DE ENDEUDAMIENTO</t>
  </si>
  <si>
    <t>APALANCAMIENTO</t>
  </si>
  <si>
    <t>ROTACIÓN DE INVENTARIO</t>
  </si>
  <si>
    <t>TOTACIÓN DE ACTIVO</t>
  </si>
  <si>
    <t>PERÍODO PROMEDIO DE COBRANZA</t>
  </si>
  <si>
    <t>Mide la capacidad que tiene la empresa para pagar sus deudas en el corto plazo</t>
  </si>
  <si>
    <t>Mide la capacidad que tiene la empresa para hacer frente a sus obligaciones en el corto plazo</t>
  </si>
  <si>
    <t>Mide los recursos con que dispone una empresa para operar sin sobresaltos y de forma eficiente</t>
  </si>
  <si>
    <t>Nos indica las unidades monetarias de utilidad que genera cada unidad monetaria invertida en activo, o el porcentaje de la inversión en activos que se convierte en utilidad</t>
  </si>
  <si>
    <t>Permite conocer el número de veces en que el inventario es realizado en un periodo determinado. Lo que determina la rotación de inventarios.</t>
  </si>
  <si>
    <t>Mide la actividad de los activos y la capacidad de la empresa para generar ventas a través del uso de los activos.</t>
  </si>
  <si>
    <t>Mide el tiempo que tarda la empresa en recuperar sus cuentas por cobrar</t>
  </si>
  <si>
    <t>EMPRESA BACHOCO</t>
  </si>
  <si>
    <t>EMPRESA BIMBO</t>
  </si>
  <si>
    <t>EMPRESA HERDEZ</t>
  </si>
  <si>
    <t>EMPRESA COCA-COLA</t>
  </si>
  <si>
    <t>EMPRESA LALA</t>
  </si>
  <si>
    <t>RANKING</t>
  </si>
  <si>
    <t>PROMEDIO GENERAL</t>
  </si>
  <si>
    <t>CUENTAS</t>
  </si>
  <si>
    <t>La empresa tiene un ROE de 12% lo que implica una alta remuneracion a sus accionistas obtenido de las utilidades despues de impuestos</t>
  </si>
  <si>
    <t>La empresa tiene un ROE de 8% lo cual es un porcentaje estandar en la remuneracion a sus accionistas</t>
  </si>
  <si>
    <t>La empresa tiene un porcentaje bajisimo en remuneracion a accionistas, lo que implica que menos personas quieran ser participes de la empresa como accionistas</t>
  </si>
  <si>
    <t xml:space="preserve">La empresa tiene una utilidad del 10% lo que quiere decir que por cada 100 pesos  tiene una utilidad final de 10 pesos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</si>
</sst>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5" x14ac:knownFonts="1">
    <font>
      <sz val="11"/>
      <color theme="1"/>
      <name val="Arial Nova Cond"/>
      <family val="2"/>
      <scheme val="minor"/>
    </font>
    <font>
      <sz val="11"/>
      <color theme="1"/>
      <name val="Arial Nova Cond"/>
      <family val="2"/>
      <scheme val="minor"/>
    </font>
    <font>
      <sz val="11"/>
      <color theme="0"/>
      <name val="Arial Nova Cond"/>
      <family val="2"/>
      <scheme val="minor"/>
    </font>
    <font>
      <b/>
      <sz val="12"/>
      <color theme="1"/>
      <name val="Arial Nova Cond"/>
      <family val="2"/>
      <scheme val="minor"/>
    </font>
    <font>
      <b/>
      <sz val="11"/>
      <color theme="0"/>
      <name val="Arial Nova Cond"/>
      <family val="2"/>
      <scheme val="minor"/>
    </font>
    <font>
      <b/>
      <sz val="11"/>
      <color theme="5" tint="0.79998168889431442"/>
      <name val="Arial Nova Cond"/>
      <family val="2"/>
      <scheme val="minor"/>
    </font>
    <font>
      <sz val="12"/>
      <color theme="1"/>
      <name val="Arial Nova Cond"/>
      <family val="2"/>
      <scheme val="minor"/>
    </font>
    <font>
      <b/>
      <sz val="11"/>
      <color theme="1"/>
      <name val="Arial Nova Cond"/>
      <family val="2"/>
      <scheme val="minor"/>
    </font>
    <font>
      <u/>
      <sz val="11"/>
      <color theme="10"/>
      <name val="Arial Nova Cond"/>
      <family val="2"/>
      <scheme val="minor"/>
    </font>
    <font>
      <sz val="10"/>
      <color theme="1"/>
      <name val="Arial Nova Cond"/>
      <family val="2"/>
      <scheme val="minor"/>
    </font>
    <font>
      <b/>
      <sz val="26"/>
      <color theme="1"/>
      <name val="Arial Nova Cond"/>
      <family val="2"/>
      <scheme val="minor"/>
    </font>
    <font>
      <b/>
      <sz val="24"/>
      <color theme="1"/>
      <name val="Arial Nova Cond"/>
      <family val="2"/>
      <scheme val="minor"/>
    </font>
    <font>
      <b/>
      <sz val="28"/>
      <color theme="1"/>
      <name val="Arial Nova Cond"/>
      <family val="2"/>
      <scheme val="minor"/>
    </font>
    <font>
      <sz val="9"/>
      <color theme="1"/>
      <name val="Arial Nova Cond"/>
      <family val="2"/>
      <scheme val="minor"/>
    </font>
    <font>
      <b/>
      <sz val="12"/>
      <color theme="0"/>
      <name val="Arial Nova Cond"/>
      <family val="2"/>
      <scheme val="minor"/>
    </font>
  </fonts>
  <fills count="22">
    <fill>
      <patternFill patternType="none"/>
    </fill>
    <fill>
      <patternFill patternType="gray125"/>
    </fill>
    <fill>
      <patternFill patternType="solid">
        <fgColor auto="1"/>
        <bgColor theme="2"/>
      </patternFill>
    </fill>
    <fill>
      <patternFill patternType="solid">
        <fgColor theme="7"/>
        <bgColor theme="2"/>
      </patternFill>
    </fill>
    <fill>
      <patternFill patternType="lightUp">
        <fgColor theme="2"/>
        <bgColor theme="3" tint="0.59996337778862885"/>
      </patternFill>
    </fill>
    <fill>
      <patternFill patternType="lightUp">
        <fgColor theme="2"/>
        <bgColor theme="4" tint="0.79998168889431442"/>
      </patternFill>
    </fill>
    <fill>
      <patternFill patternType="gray0625">
        <fgColor theme="5" tint="0.79998168889431442"/>
        <bgColor theme="4" tint="0.59996337778862885"/>
      </patternFill>
    </fill>
    <fill>
      <patternFill patternType="gray0625">
        <fgColor theme="9"/>
        <bgColor theme="6" tint="0.39991454817346722"/>
      </patternFill>
    </fill>
    <fill>
      <patternFill patternType="solid">
        <fgColor theme="8" tint="-0.24994659260841701"/>
        <bgColor theme="0"/>
      </patternFill>
    </fill>
    <fill>
      <patternFill patternType="solid">
        <fgColor theme="5" tint="-0.24994659260841701"/>
        <bgColor theme="0"/>
      </patternFill>
    </fill>
    <fill>
      <patternFill patternType="lightUp">
        <fgColor theme="2"/>
        <bgColor theme="0"/>
      </patternFill>
    </fill>
    <fill>
      <patternFill patternType="solid">
        <fgColor theme="9" tint="0.39994506668294322"/>
        <bgColor theme="0"/>
      </patternFill>
    </fill>
    <fill>
      <patternFill patternType="solid">
        <fgColor theme="9" tint="-0.24994659260841701"/>
        <bgColor theme="0"/>
      </patternFill>
    </fill>
    <fill>
      <patternFill patternType="solid">
        <fgColor theme="9" tint="-0.499984740745262"/>
        <bgColor theme="0"/>
      </patternFill>
    </fill>
    <fill>
      <patternFill patternType="solid">
        <fgColor theme="7" tint="-0.24994659260841701"/>
        <bgColor theme="0"/>
      </patternFill>
    </fill>
    <fill>
      <patternFill patternType="solid">
        <fgColor theme="0"/>
        <bgColor theme="0"/>
      </patternFill>
    </fill>
    <fill>
      <patternFill patternType="solid">
        <fgColor rgb="FFF6B0A8"/>
        <bgColor theme="2"/>
      </patternFill>
    </fill>
    <fill>
      <patternFill patternType="solid">
        <fgColor rgb="FFF6B0A8"/>
        <bgColor theme="0"/>
      </patternFill>
    </fill>
    <fill>
      <patternFill patternType="solid">
        <fgColor rgb="FFF6B0A8"/>
        <bgColor indexed="64"/>
      </patternFill>
    </fill>
    <fill>
      <patternFill patternType="solid">
        <fgColor theme="0"/>
        <bgColor theme="2"/>
      </patternFill>
    </fill>
    <fill>
      <patternFill patternType="lightUp">
        <fgColor theme="2"/>
        <bgColor rgb="FFF6B0A8"/>
      </patternFill>
    </fill>
    <fill>
      <patternFill patternType="solid">
        <fgColor rgb="FFC4536B"/>
        <bgColor theme="0"/>
      </patternFill>
    </fill>
  </fills>
  <borders count="12">
    <border>
      <left/>
      <right/>
      <top/>
      <bottom/>
      <diagonal/>
    </border>
    <border>
      <left style="thick">
        <color theme="3" tint="0.39994506668294322"/>
      </left>
      <right style="thick">
        <color theme="3" tint="0.39994506668294322"/>
      </right>
      <top/>
      <bottom/>
      <diagonal/>
    </border>
    <border>
      <left style="thick">
        <color theme="2" tint="-0.499984740745262"/>
      </left>
      <right style="thick">
        <color theme="2" tint="-0.499984740745262"/>
      </right>
      <top style="thick">
        <color theme="2" tint="-0.499984740745262"/>
      </top>
      <bottom style="thick">
        <color theme="2" tint="-0.499984740745262"/>
      </bottom>
      <diagonal/>
    </border>
    <border>
      <left style="thick">
        <color theme="3" tint="0.39991454817346722"/>
      </left>
      <right style="thick">
        <color theme="3" tint="0.39991454817346722"/>
      </right>
      <top style="thick">
        <color theme="3" tint="0.39991454817346722"/>
      </top>
      <bottom style="thick">
        <color theme="3" tint="0.39991454817346722"/>
      </bottom>
      <diagonal/>
    </border>
    <border>
      <left style="thick">
        <color theme="3" tint="0.39982299264503923"/>
      </left>
      <right style="thick">
        <color theme="3" tint="0.39982299264503923"/>
      </right>
      <top/>
      <bottom style="thick">
        <color theme="3" tint="0.39985351115451523"/>
      </bottom>
      <diagonal/>
    </border>
    <border>
      <left style="thick">
        <color theme="3" tint="0.39985351115451523"/>
      </left>
      <right style="thick">
        <color theme="3" tint="0.39985351115451523"/>
      </right>
      <top style="thick">
        <color theme="3" tint="0.39988402966399123"/>
      </top>
      <bottom/>
      <diagonal/>
    </border>
    <border>
      <left style="thick">
        <color theme="2" tint="-0.499984740745262"/>
      </left>
      <right/>
      <top style="thick">
        <color theme="2" tint="-0.499984740745262"/>
      </top>
      <bottom style="thick">
        <color theme="2" tint="-0.499984740745262"/>
      </bottom>
      <diagonal/>
    </border>
    <border>
      <left/>
      <right/>
      <top style="thick">
        <color theme="2" tint="-0.499984740745262"/>
      </top>
      <bottom style="thick">
        <color theme="2" tint="-0.499984740745262"/>
      </bottom>
      <diagonal/>
    </border>
    <border>
      <left/>
      <right style="thick">
        <color theme="2" tint="-0.499984740745262"/>
      </right>
      <top style="thick">
        <color theme="2" tint="-0.499984740745262"/>
      </top>
      <bottom style="thick">
        <color theme="2" tint="-0.499984740745262"/>
      </bottom>
      <diagonal/>
    </border>
    <border>
      <left style="thick">
        <color theme="3" tint="0.39982299264503923"/>
      </left>
      <right style="thick">
        <color theme="3" tint="0.39982299264503923"/>
      </right>
      <top/>
      <bottom style="thick">
        <color theme="2" tint="-0.499984740745262"/>
      </bottom>
      <diagonal/>
    </border>
    <border>
      <left style="thick">
        <color theme="3" tint="0.39982299264503923"/>
      </left>
      <right style="thick">
        <color theme="3" tint="0.39982299264503923"/>
      </right>
      <top style="thick">
        <color theme="2" tint="-0.499984740745262"/>
      </top>
      <bottom/>
      <diagonal/>
    </border>
    <border>
      <left style="thick">
        <color theme="3" tint="0.39982299264503923"/>
      </left>
      <right style="thick">
        <color theme="3" tint="0.39982299264503923"/>
      </right>
      <top/>
      <bottom/>
      <diagonal/>
    </border>
  </borders>
  <cellStyleXfs count="19">
    <xf numFmtId="0" fontId="0" fillId="0" borderId="0"/>
    <xf numFmtId="3" fontId="1" fillId="2" borderId="1"/>
    <xf numFmtId="3" fontId="1" fillId="3" borderId="1"/>
    <xf numFmtId="3" fontId="1" fillId="4" borderId="1"/>
    <xf numFmtId="3" fontId="1" fillId="5" borderId="1"/>
    <xf numFmtId="3" fontId="4" fillId="6" borderId="1"/>
    <xf numFmtId="3" fontId="2" fillId="7" borderId="1"/>
    <xf numFmtId="3" fontId="2" fillId="8" borderId="1"/>
    <xf numFmtId="3" fontId="5" fillId="9" borderId="1"/>
    <xf numFmtId="3" fontId="3" fillId="10" borderId="2">
      <alignment horizontal="center" wrapText="1"/>
    </xf>
    <xf numFmtId="3" fontId="1" fillId="11" borderId="1"/>
    <xf numFmtId="3" fontId="2" fillId="12" borderId="1"/>
    <xf numFmtId="3" fontId="2" fillId="13" borderId="1"/>
    <xf numFmtId="3" fontId="2" fillId="14" borderId="1"/>
    <xf numFmtId="3" fontId="6" fillId="15" borderId="3">
      <alignment horizontal="center" wrapText="1"/>
    </xf>
    <xf numFmtId="3" fontId="6" fillId="15" borderId="5">
      <alignment horizontal="center" wrapText="1"/>
    </xf>
    <xf numFmtId="3" fontId="6" fillId="15" borderId="4">
      <alignment horizontal="center" wrapText="1"/>
    </xf>
    <xf numFmtId="0" fontId="8" fillId="0" borderId="0" applyNumberFormat="0" applyFill="0" applyBorder="0" applyAlignment="0" applyProtection="0"/>
    <xf numFmtId="0" fontId="9" fillId="0" borderId="0"/>
  </cellStyleXfs>
  <cellXfs count="84">
    <xf numFmtId="0" fontId="0" fillId="0" borderId="0" xfId="0"/>
    <xf numFmtId="0" fontId="0" fillId="0" borderId="0" xfId="0" applyAlignment="1">
      <alignment vertical="center" wrapText="1"/>
    </xf>
    <xf numFmtId="0" fontId="7" fillId="0" borderId="0" xfId="0" applyFont="1" applyAlignment="1">
      <alignment horizontal="center" vertical="center"/>
    </xf>
    <xf numFmtId="0" fontId="7" fillId="0" borderId="0" xfId="0" applyFont="1" applyAlignment="1">
      <alignment horizontal="center" vertical="center" wrapText="1"/>
    </xf>
    <xf numFmtId="0" fontId="8" fillId="0" borderId="0" xfId="17"/>
    <xf numFmtId="3" fontId="3" fillId="10" borderId="2" xfId="9">
      <alignment horizontal="center" wrapText="1"/>
    </xf>
    <xf numFmtId="0" fontId="0" fillId="0" borderId="0" xfId="0" applyFill="1"/>
    <xf numFmtId="0" fontId="0" fillId="0" borderId="0" xfId="0" applyAlignment="1">
      <alignment vertical="center"/>
    </xf>
    <xf numFmtId="3" fontId="3" fillId="10" borderId="2" xfId="9" applyAlignment="1">
      <alignment horizontal="center" vertical="center" wrapText="1"/>
    </xf>
    <xf numFmtId="4" fontId="4" fillId="16" borderId="1" xfId="1" applyNumberFormat="1" applyFont="1" applyFill="1" applyAlignment="1">
      <alignment horizontal="center" vertical="center"/>
    </xf>
    <xf numFmtId="4" fontId="4" fillId="17" borderId="4" xfId="16" applyNumberFormat="1" applyFont="1" applyFill="1" applyAlignment="1">
      <alignment horizontal="center" vertical="center" wrapText="1"/>
    </xf>
    <xf numFmtId="3" fontId="4" fillId="16" borderId="1" xfId="1" applyFont="1" applyFill="1" applyAlignment="1">
      <alignment horizontal="center" vertical="center"/>
    </xf>
    <xf numFmtId="3" fontId="4" fillId="17" borderId="4" xfId="16" applyFont="1" applyFill="1" applyAlignment="1">
      <alignment horizontal="center" vertical="center" wrapText="1"/>
    </xf>
    <xf numFmtId="4" fontId="1" fillId="18" borderId="1" xfId="1" applyNumberFormat="1" applyFill="1" applyAlignment="1">
      <alignment horizontal="center" vertical="center"/>
    </xf>
    <xf numFmtId="4" fontId="0" fillId="18" borderId="4" xfId="16" applyNumberFormat="1" applyFont="1" applyFill="1" applyAlignment="1">
      <alignment horizontal="center" vertical="center" wrapText="1"/>
    </xf>
    <xf numFmtId="4" fontId="1" fillId="16" borderId="1" xfId="1" applyNumberFormat="1" applyFill="1" applyAlignment="1">
      <alignment horizontal="center" vertical="center"/>
    </xf>
    <xf numFmtId="4" fontId="0" fillId="17" borderId="4" xfId="16" applyNumberFormat="1" applyFont="1" applyFill="1" applyAlignment="1">
      <alignment horizontal="center" vertical="center" wrapText="1"/>
    </xf>
    <xf numFmtId="4" fontId="6" fillId="17" borderId="4" xfId="16" applyNumberFormat="1" applyFill="1" applyAlignment="1">
      <alignment horizontal="center" vertical="center" wrapText="1"/>
    </xf>
    <xf numFmtId="3" fontId="13" fillId="19" borderId="1" xfId="1" applyFont="1" applyFill="1" applyAlignment="1">
      <alignment horizontal="left" vertical="top" wrapText="1"/>
    </xf>
    <xf numFmtId="3" fontId="13" fillId="19" borderId="1" xfId="1" applyFont="1" applyFill="1" applyAlignment="1">
      <alignment horizontal="left" vertical="center" wrapText="1"/>
    </xf>
    <xf numFmtId="3" fontId="13" fillId="15" borderId="4" xfId="16" applyFont="1" applyFill="1" applyAlignment="1">
      <alignment horizontal="left" vertical="center" wrapText="1"/>
    </xf>
    <xf numFmtId="3" fontId="9" fillId="15" borderId="4" xfId="16" applyFont="1" applyFill="1" applyAlignment="1">
      <alignment horizontal="left" vertical="center" wrapText="1"/>
    </xf>
    <xf numFmtId="3" fontId="13" fillId="15" borderId="4" xfId="16" applyFont="1" applyFill="1" applyAlignment="1">
      <alignment horizontal="left" wrapText="1"/>
    </xf>
    <xf numFmtId="164" fontId="6" fillId="17" borderId="4" xfId="16" applyNumberFormat="1" applyFill="1" applyAlignment="1">
      <alignment horizontal="center" vertical="center" wrapText="1"/>
    </xf>
    <xf numFmtId="164" fontId="1" fillId="16" borderId="1" xfId="1" applyNumberFormat="1" applyFill="1" applyAlignment="1">
      <alignment horizontal="center" vertical="center"/>
    </xf>
    <xf numFmtId="4" fontId="7" fillId="19" borderId="1" xfId="1" applyNumberFormat="1" applyFont="1" applyFill="1" applyAlignment="1">
      <alignment horizontal="center" vertical="center"/>
    </xf>
    <xf numFmtId="4" fontId="3" fillId="15" borderId="10" xfId="16" applyNumberFormat="1" applyFont="1" applyFill="1" applyBorder="1" applyAlignment="1">
      <alignment horizontal="center" vertical="center" wrapText="1"/>
    </xf>
    <xf numFmtId="4" fontId="3" fillId="15" borderId="11" xfId="16" applyNumberFormat="1" applyFont="1" applyFill="1" applyBorder="1" applyAlignment="1">
      <alignment horizontal="center" vertical="center" wrapText="1"/>
    </xf>
    <xf numFmtId="4" fontId="3" fillId="15" borderId="9" xfId="16" applyNumberFormat="1" applyFont="1" applyFill="1" applyBorder="1" applyAlignment="1">
      <alignment horizontal="center" vertical="center" wrapText="1"/>
    </xf>
    <xf numFmtId="4" fontId="3" fillId="15" borderId="4" xfId="16" applyNumberFormat="1" applyFont="1" applyFill="1" applyBorder="1" applyAlignment="1">
      <alignment horizontal="center" vertical="center" wrapText="1"/>
    </xf>
    <xf numFmtId="3" fontId="6" fillId="15" borderId="4" xfId="16">
      <alignment horizontal="center" wrapText="1"/>
    </xf>
    <xf numFmtId="4" fontId="3" fillId="15" borderId="4" xfId="16" applyNumberFormat="1" applyFont="1" applyAlignment="1">
      <alignment horizontal="center" vertical="center" wrapText="1"/>
    </xf>
    <xf numFmtId="0" fontId="9" fillId="0" borderId="0" xfId="18"/>
    <xf numFmtId="4" fontId="6" fillId="15" borderId="4" xfId="16" applyNumberFormat="1">
      <alignment horizontal="center" wrapText="1"/>
    </xf>
    <xf numFmtId="0" fontId="0" fillId="0" borderId="0" xfId="0" applyBorder="1"/>
    <xf numFmtId="4" fontId="0" fillId="18" borderId="1" xfId="1" applyNumberFormat="1" applyFont="1" applyFill="1" applyAlignment="1">
      <alignment horizontal="center" vertical="center"/>
    </xf>
    <xf numFmtId="4" fontId="0" fillId="0" borderId="0" xfId="0" applyNumberFormat="1"/>
    <xf numFmtId="3" fontId="3" fillId="10" borderId="2" xfId="9">
      <alignment horizontal="center" wrapText="1"/>
    </xf>
    <xf numFmtId="3" fontId="6" fillId="15" borderId="5" xfId="15">
      <alignment horizontal="center" wrapText="1"/>
    </xf>
    <xf numFmtId="3" fontId="6" fillId="15" borderId="4" xfId="16" applyAlignment="1">
      <alignment horizontal="center" vertical="center" wrapText="1"/>
    </xf>
    <xf numFmtId="4" fontId="6" fillId="15" borderId="4" xfId="16" applyNumberFormat="1" applyAlignment="1">
      <alignment horizontal="center" vertical="center" wrapText="1"/>
    </xf>
    <xf numFmtId="3" fontId="6" fillId="15" borderId="3" xfId="14" applyAlignment="1">
      <alignment horizontal="center" vertical="center" wrapText="1"/>
    </xf>
    <xf numFmtId="4" fontId="14" fillId="21" borderId="4" xfId="16" applyNumberFormat="1" applyFont="1" applyFill="1" applyAlignment="1">
      <alignment horizontal="center" vertical="center" wrapText="1"/>
    </xf>
    <xf numFmtId="3" fontId="3" fillId="10" borderId="2" xfId="0" applyNumberFormat="1" applyFont="1" applyFill="1" applyBorder="1" applyAlignment="1" applyProtection="1">
      <alignment horizontal="center" vertical="center" wrapText="1"/>
    </xf>
    <xf numFmtId="3" fontId="6" fillId="15" borderId="3" xfId="0" applyNumberFormat="1" applyFont="1" applyFill="1" applyBorder="1" applyAlignment="1" applyProtection="1">
      <alignment horizontal="center" vertical="center" wrapText="1"/>
    </xf>
    <xf numFmtId="3" fontId="1" fillId="2" borderId="1" xfId="1" applyAlignment="1">
      <alignment horizontal="center" vertical="center"/>
    </xf>
    <xf numFmtId="3" fontId="3" fillId="15" borderId="5" xfId="15" applyFont="1">
      <alignment horizontal="center" wrapText="1"/>
    </xf>
    <xf numFmtId="0" fontId="4" fillId="0" borderId="0" xfId="0" applyFont="1"/>
    <xf numFmtId="4" fontId="14" fillId="17" borderId="4" xfId="16" applyNumberFormat="1" applyFont="1" applyFill="1" applyAlignment="1">
      <alignment horizontal="center" vertical="center" wrapText="1"/>
    </xf>
    <xf numFmtId="3" fontId="1" fillId="19" borderId="1" xfId="1" applyFill="1"/>
    <xf numFmtId="3" fontId="1" fillId="19" borderId="4" xfId="1" applyFill="1" applyBorder="1"/>
    <xf numFmtId="3" fontId="6" fillId="15" borderId="1" xfId="16" applyBorder="1" applyAlignment="1">
      <alignment horizontal="left" wrapText="1"/>
    </xf>
    <xf numFmtId="4" fontId="1" fillId="19" borderId="1" xfId="1" applyNumberFormat="1" applyFill="1" applyAlignment="1">
      <alignment horizontal="center" vertical="center"/>
    </xf>
    <xf numFmtId="4" fontId="1" fillId="19" borderId="4" xfId="1" applyNumberFormat="1" applyFill="1" applyBorder="1" applyAlignment="1">
      <alignment horizontal="center" vertical="center"/>
    </xf>
    <xf numFmtId="4" fontId="6" fillId="15" borderId="1" xfId="16" applyNumberFormat="1" applyBorder="1" applyAlignment="1">
      <alignment horizontal="center" vertical="center" wrapText="1"/>
    </xf>
    <xf numFmtId="3" fontId="1" fillId="19" borderId="1" xfId="1" applyFill="1" applyBorder="1"/>
    <xf numFmtId="4" fontId="1" fillId="19" borderId="1" xfId="1" applyNumberFormat="1" applyFill="1" applyBorder="1" applyAlignment="1">
      <alignment horizontal="center" vertical="center"/>
    </xf>
    <xf numFmtId="2" fontId="1" fillId="19" borderId="1" xfId="1" applyNumberFormat="1" applyFill="1" applyAlignment="1">
      <alignment horizontal="center" vertical="center"/>
    </xf>
    <xf numFmtId="2" fontId="6" fillId="15" borderId="1" xfId="16" applyNumberFormat="1" applyFill="1" applyBorder="1" applyAlignment="1">
      <alignment horizontal="center" vertical="center" wrapText="1"/>
    </xf>
    <xf numFmtId="2" fontId="1" fillId="19" borderId="1" xfId="1" applyNumberFormat="1" applyFill="1" applyBorder="1" applyAlignment="1">
      <alignment horizontal="center" vertical="center"/>
    </xf>
    <xf numFmtId="2" fontId="1" fillId="19" borderId="4" xfId="1" applyNumberFormat="1" applyFill="1" applyBorder="1" applyAlignment="1">
      <alignment horizontal="center" vertical="center"/>
    </xf>
    <xf numFmtId="2" fontId="0" fillId="0" borderId="0" xfId="0" applyNumberFormat="1"/>
    <xf numFmtId="0" fontId="0" fillId="0" borderId="0" xfId="0"/>
    <xf numFmtId="3" fontId="3" fillId="10" borderId="6" xfId="9" applyBorder="1" applyAlignment="1">
      <alignment horizontal="center" vertical="center" wrapText="1"/>
    </xf>
    <xf numFmtId="3" fontId="3" fillId="10" borderId="8" xfId="9" applyBorder="1" applyAlignment="1">
      <alignment horizontal="center" vertical="center" wrapText="1"/>
    </xf>
    <xf numFmtId="3" fontId="3" fillId="10" borderId="6" xfId="9" applyBorder="1" applyAlignment="1">
      <alignment horizontal="center" wrapText="1"/>
    </xf>
    <xf numFmtId="3" fontId="3" fillId="10" borderId="7" xfId="9" applyBorder="1" applyAlignment="1">
      <alignment horizontal="center" wrapText="1"/>
    </xf>
    <xf numFmtId="3" fontId="3" fillId="10" borderId="8" xfId="9" applyBorder="1" applyAlignment="1">
      <alignment horizontal="center" wrapText="1"/>
    </xf>
    <xf numFmtId="3" fontId="3" fillId="10" borderId="6" xfId="9" applyBorder="1">
      <alignment horizontal="center" wrapText="1"/>
    </xf>
    <xf numFmtId="3" fontId="3" fillId="10" borderId="7" xfId="9" applyBorder="1">
      <alignment horizontal="center" wrapText="1"/>
    </xf>
    <xf numFmtId="3" fontId="3" fillId="10" borderId="8" xfId="9" applyBorder="1">
      <alignment horizontal="center" wrapText="1"/>
    </xf>
    <xf numFmtId="3" fontId="11" fillId="10" borderId="6" xfId="9" applyFont="1" applyBorder="1" applyAlignment="1">
      <alignment horizontal="center" wrapText="1"/>
    </xf>
    <xf numFmtId="3" fontId="11" fillId="10" borderId="7" xfId="9" applyFont="1" applyBorder="1" applyAlignment="1">
      <alignment horizontal="center" wrapText="1"/>
    </xf>
    <xf numFmtId="3" fontId="11" fillId="10" borderId="8" xfId="9" applyFont="1" applyBorder="1" applyAlignment="1">
      <alignment horizontal="center" wrapText="1"/>
    </xf>
    <xf numFmtId="3" fontId="3" fillId="10" borderId="7" xfId="9" applyBorder="1" applyAlignment="1">
      <alignment horizontal="center" vertical="center" wrapText="1"/>
    </xf>
    <xf numFmtId="3" fontId="12" fillId="10" borderId="6" xfId="9" applyFont="1" applyBorder="1" applyAlignment="1">
      <alignment horizontal="center" wrapText="1"/>
    </xf>
    <xf numFmtId="3" fontId="12" fillId="10" borderId="7" xfId="9" applyFont="1" applyBorder="1" applyAlignment="1">
      <alignment horizontal="center" wrapText="1"/>
    </xf>
    <xf numFmtId="3" fontId="12" fillId="10" borderId="8" xfId="9" applyFont="1" applyBorder="1" applyAlignment="1">
      <alignment horizontal="center" wrapText="1"/>
    </xf>
    <xf numFmtId="3" fontId="14" fillId="20" borderId="2" xfId="9" applyFont="1" applyFill="1">
      <alignment horizontal="center" wrapText="1"/>
    </xf>
    <xf numFmtId="3" fontId="4" fillId="20" borderId="2" xfId="17" applyNumberFormat="1" applyFont="1" applyFill="1" applyBorder="1" applyAlignment="1">
      <alignment horizontal="center" wrapText="1"/>
    </xf>
    <xf numFmtId="3" fontId="10" fillId="10" borderId="6" xfId="9" applyFont="1" applyBorder="1" applyAlignment="1">
      <alignment horizontal="center" wrapText="1"/>
    </xf>
    <xf numFmtId="3" fontId="10" fillId="10" borderId="7" xfId="9" applyFont="1" applyBorder="1" applyAlignment="1">
      <alignment horizontal="center" wrapText="1"/>
    </xf>
    <xf numFmtId="3" fontId="10" fillId="10" borderId="8" xfId="9" applyFont="1" applyBorder="1" applyAlignment="1">
      <alignment horizontal="center" wrapText="1"/>
    </xf>
    <xf numFmtId="3" fontId="3" fillId="10" borderId="2" xfId="9">
      <alignment horizontal="center" wrapText="1"/>
    </xf>
  </cellXfs>
  <cellStyles count="19">
    <cellStyle name="BordeLimpio" xfId="1" xr:uid="{228E36CA-539A-4E07-B1BA-4001D0C37A41}"/>
    <cellStyle name="CeldaCompleta" xfId="14" xr:uid="{89A084FD-EDA7-4D28-926F-9A8B5D3E3D2A}"/>
    <cellStyle name="Color 1" xfId="2" xr:uid="{55F221C0-5200-4E65-9D00-86F8AA61939D}"/>
    <cellStyle name="Color 2" xfId="3" xr:uid="{E0077029-A321-403C-8509-A56C3C08340D}"/>
    <cellStyle name="Color10" xfId="10" xr:uid="{D30B9A61-2AE2-49D3-BCBF-02521A189CF5}"/>
    <cellStyle name="Color11" xfId="11" xr:uid="{28AB9B2C-28DB-4FA3-848F-738555BD1482}"/>
    <cellStyle name="Color3" xfId="4" xr:uid="{CB02C0FD-D3E7-4A86-BE6F-FFE685998EF7}"/>
    <cellStyle name="Color4" xfId="5" xr:uid="{6DAAC705-7ECB-4F5F-A278-1917B79EB86E}"/>
    <cellStyle name="Color5" xfId="6" xr:uid="{C99C85D2-FFE6-493E-8C23-1FB0991DEB72}"/>
    <cellStyle name="Color6" xfId="7" xr:uid="{D620C5BA-2638-49A7-B49F-9010411C5967}"/>
    <cellStyle name="Color7" xfId="8" xr:uid="{C6A1EE24-3FAB-415C-89F8-7A2535C04ECD}"/>
    <cellStyle name="Color8" xfId="12" xr:uid="{17DA8838-40A2-4EFC-8F9E-F08A86B7E7CB}"/>
    <cellStyle name="Color9" xfId="13" xr:uid="{05D19A5A-433E-4097-993E-F59C432D3292}"/>
    <cellStyle name="Hipervínculo" xfId="17" builtinId="8"/>
    <cellStyle name="Inf" xfId="16" xr:uid="{537CF541-7511-411E-9973-194849B46011}"/>
    <cellStyle name="Normal" xfId="0" builtinId="0"/>
    <cellStyle name="Normal 2" xfId="18" xr:uid="{672B2456-8F0C-41A4-B2F2-A80E9B6C5D51}"/>
    <cellStyle name="Sup" xfId="15" xr:uid="{53BA3305-0980-4BD0-9EA0-09E659B54986}"/>
    <cellStyle name="Titulos" xfId="9" xr:uid="{56C93FE0-A99F-4056-8CE3-F2818CD7C944}"/>
  </cellStyles>
  <dxfs count="11">
    <dxf>
      <alignment vertical="center"/>
    </dxf>
    <dxf>
      <alignment vertical="center"/>
    </dxf>
    <dxf>
      <font>
        <b val="0"/>
        <i val="0"/>
        <strike val="0"/>
        <condense val="0"/>
        <extend val="0"/>
        <outline val="0"/>
        <shadow val="0"/>
        <u val="none"/>
        <vertAlign val="baseline"/>
        <sz val="12"/>
        <color theme="1"/>
        <name val="Arial Nova Cond"/>
        <family val="2"/>
        <scheme val="minor"/>
      </font>
      <numFmt numFmtId="3" formatCode="#,##0"/>
      <fill>
        <patternFill patternType="solid">
          <fgColor theme="0"/>
          <bgColor theme="0"/>
        </patternFill>
      </fill>
      <alignment horizontal="center" vertical="bottom" textRotation="0" wrapText="1" indent="0" justifyLastLine="0" shrinkToFit="0" readingOrder="0"/>
      <border diagonalUp="0" diagonalDown="0" outline="0">
        <left style="thick">
          <color theme="3" tint="0.39991454817346722"/>
        </left>
        <right style="thick">
          <color theme="3" tint="0.39991454817346722"/>
        </right>
        <top style="thick">
          <color theme="3" tint="0.39991454817346722"/>
        </top>
        <bottom style="thick">
          <color theme="3" tint="0.39991454817346722"/>
        </bottom>
      </border>
      <protection locked="1" hidden="0"/>
    </dxf>
    <dxf>
      <font>
        <b val="0"/>
        <i val="0"/>
        <strike val="0"/>
        <condense val="0"/>
        <extend val="0"/>
        <outline val="0"/>
        <shadow val="0"/>
        <u val="none"/>
        <vertAlign val="baseline"/>
        <sz val="12"/>
        <color theme="1"/>
        <name val="Arial Nova Cond"/>
        <family val="2"/>
        <scheme val="minor"/>
      </font>
      <numFmt numFmtId="3" formatCode="#,##0"/>
      <fill>
        <patternFill patternType="solid">
          <fgColor theme="0"/>
          <bgColor theme="0"/>
        </patternFill>
      </fill>
      <alignment horizontal="center" vertical="bottom" textRotation="0" wrapText="1" indent="0" justifyLastLine="0" shrinkToFit="0" readingOrder="0"/>
      <border diagonalUp="0" diagonalDown="0" outline="0">
        <left style="thick">
          <color theme="3" tint="0.39991454817346722"/>
        </left>
        <right style="thick">
          <color theme="3" tint="0.39991454817346722"/>
        </right>
        <top style="thick">
          <color theme="3" tint="0.39991454817346722"/>
        </top>
        <bottom style="thick">
          <color theme="3" tint="0.39991454817346722"/>
        </bottom>
      </border>
      <protection locked="1" hidden="0"/>
    </dxf>
    <dxf>
      <alignment vertical="center"/>
    </dxf>
    <dxf>
      <alignment vertical="center"/>
    </dxf>
    <dxf>
      <font>
        <b/>
        <i val="0"/>
        <strike val="0"/>
        <condense val="0"/>
        <extend val="0"/>
        <outline val="0"/>
        <shadow val="0"/>
        <u val="none"/>
        <vertAlign val="baseline"/>
        <sz val="12"/>
        <color theme="1"/>
        <name val="Arial Nova Cond"/>
        <family val="2"/>
        <scheme val="minor"/>
      </font>
      <numFmt numFmtId="3" formatCode="#,##0"/>
      <fill>
        <patternFill patternType="lightUp">
          <fgColor theme="2"/>
          <bgColor theme="0"/>
        </patternFill>
      </fill>
      <alignment horizontal="center" vertical="bottom" textRotation="0" wrapText="1" indent="0" justifyLastLine="0" shrinkToFit="0" readingOrder="0"/>
      <border diagonalUp="0" diagonalDown="0" outline="0">
        <left style="thick">
          <color theme="2" tint="-0.499984740745262"/>
        </left>
        <right style="thick">
          <color theme="2" tint="-0.499984740745262"/>
        </right>
        <top style="thick">
          <color theme="2" tint="-0.499984740745262"/>
        </top>
        <bottom style="thick">
          <color theme="2" tint="-0.499984740745262"/>
        </bottom>
      </border>
      <protection locked="1" hidden="0"/>
    </dxf>
    <dxf>
      <font>
        <b/>
        <i val="0"/>
        <strike val="0"/>
        <condense val="0"/>
        <extend val="0"/>
        <outline val="0"/>
        <shadow val="0"/>
        <u val="none"/>
        <vertAlign val="baseline"/>
        <sz val="12"/>
        <color theme="1"/>
        <name val="Arial Nova Cond"/>
        <family val="2"/>
        <scheme val="minor"/>
      </font>
      <numFmt numFmtId="3" formatCode="#,##0"/>
      <fill>
        <patternFill patternType="lightUp">
          <fgColor theme="2"/>
          <bgColor theme="0"/>
        </patternFill>
      </fill>
      <alignment horizontal="center" vertical="bottom" textRotation="0" wrapText="1" indent="0" justifyLastLine="0" shrinkToFit="0" readingOrder="0"/>
      <border diagonalUp="0" diagonalDown="0" outline="0">
        <left style="thick">
          <color theme="2" tint="-0.499984740745262"/>
        </left>
        <right style="thick">
          <color theme="2" tint="-0.499984740745262"/>
        </right>
        <top style="thick">
          <color theme="2" tint="-0.499984740745262"/>
        </top>
        <bottom style="thick">
          <color theme="2" tint="-0.499984740745262"/>
        </bottom>
      </border>
      <protection locked="1" hidden="0"/>
    </dxf>
    <dxf>
      <alignment horizontal="general" vertical="center" textRotation="0" wrapText="1" indent="0" justifyLastLine="0" shrinkToFit="0" readingOrder="0"/>
    </dxf>
    <dxf>
      <font>
        <b/>
      </font>
      <alignment horizontal="center" vertical="center" textRotation="0" wrapText="0" indent="0" justifyLastLine="0" shrinkToFit="0" readingOrder="0"/>
    </dxf>
    <dxf>
      <font>
        <b/>
      </font>
      <alignment horizontal="center" vertical="center" textRotation="0" wrapText="0" indent="0" justifyLastLine="0" shrinkToFit="0" readingOrder="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C4536B"/>
      <color rgb="FFF6B0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BACHOCO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MX"/>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CUENTAS A CONSIDERAR</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3.2295426696332119E-2"/>
                  <c:y val="-4.60431585123346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586-44BC-AE1B-B16702D790A3}"/>
                </c:ext>
              </c:extLst>
            </c:dLbl>
            <c:dLbl>
              <c:idx val="4"/>
              <c:layout>
                <c:manualLayout>
                  <c:x val="4.3060568928442828E-3"/>
                  <c:y val="-4.9880088388362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86-44BC-AE1B-B16702D790A3}"/>
                </c:ext>
              </c:extLst>
            </c:dLbl>
            <c:dLbl>
              <c:idx val="5"/>
              <c:layout>
                <c:manualLayout>
                  <c:x val="6.4590853392663449E-3"/>
                  <c:y val="-0.103597106652752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86-44BC-AE1B-B16702D790A3}"/>
                </c:ext>
              </c:extLst>
            </c:dLbl>
            <c:dLbl>
              <c:idx val="7"/>
              <c:layout>
                <c:manualLayout>
                  <c:x val="-3.0142398249910059E-2"/>
                  <c:y val="-8.0443500754394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86-44BC-AE1B-B16702D790A3}"/>
                </c:ext>
              </c:extLst>
            </c:dLbl>
            <c:dLbl>
              <c:idx val="8"/>
              <c:layout>
                <c:manualLayout>
                  <c:x val="3.6601483589176406E-2"/>
                  <c:y val="-6.8884371852282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86-44BC-AE1B-B16702D790A3}"/>
                </c:ext>
              </c:extLst>
            </c:dLbl>
            <c:spPr>
              <a:noFill/>
              <a:ln>
                <a:noFill/>
              </a:ln>
              <a:effectLst/>
            </c:spPr>
            <c:txPr>
              <a:bodyPr rot="600000" spcFirstLastPara="1" vertOverflow="ellipsis" horzOverflow="clip" vert="horz" wrap="square" lIns="91440" tIns="0" rIns="9144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(HERDEZ!$B$20:$F$20,HERDEZ!$B$23:$E$23)</c:f>
              <c:strCache>
                <c:ptCount val="9"/>
                <c:pt idx="0">
                  <c:v>Activo circulante</c:v>
                </c:pt>
                <c:pt idx="1">
                  <c:v>Inventarios</c:v>
                </c:pt>
                <c:pt idx="2">
                  <c:v>Activo total</c:v>
                </c:pt>
                <c:pt idx="3">
                  <c:v>Ventas</c:v>
                </c:pt>
                <c:pt idx="4">
                  <c:v>Cuentas por cobrar</c:v>
                </c:pt>
                <c:pt idx="5">
                  <c:v>Pasivo Circulante</c:v>
                </c:pt>
                <c:pt idx="6">
                  <c:v>utilidad neta</c:v>
                </c:pt>
                <c:pt idx="7">
                  <c:v>Pasivo total</c:v>
                </c:pt>
                <c:pt idx="8">
                  <c:v>Capital contable</c:v>
                </c:pt>
              </c:strCache>
            </c:strRef>
          </c:cat>
          <c:val>
            <c:numRef>
              <c:f>(BACHOCO!$B$21:$F$21,BACHOCO!$B$24:$E$24)</c:f>
              <c:numCache>
                <c:formatCode>#,##0.00</c:formatCode>
                <c:ptCount val="9"/>
                <c:pt idx="0">
                  <c:v>32372591</c:v>
                </c:pt>
                <c:pt idx="1">
                  <c:v>5674286</c:v>
                </c:pt>
                <c:pt idx="2">
                  <c:v>58011189</c:v>
                </c:pt>
                <c:pt idx="3">
                  <c:v>68791260</c:v>
                </c:pt>
                <c:pt idx="4">
                  <c:v>3936326</c:v>
                </c:pt>
                <c:pt idx="5" formatCode="#,##0">
                  <c:v>7999017</c:v>
                </c:pt>
                <c:pt idx="6" formatCode="#,##0">
                  <c:v>3702365</c:v>
                </c:pt>
                <c:pt idx="7" formatCode="#,##0">
                  <c:v>14381880</c:v>
                </c:pt>
                <c:pt idx="8" formatCode="#,##0">
                  <c:v>43629309</c:v>
                </c:pt>
              </c:numCache>
            </c:numRef>
          </c:val>
          <c:extLst>
            <c:ext xmlns:c16="http://schemas.microsoft.com/office/drawing/2014/chart" uri="{C3380CC4-5D6E-409C-BE32-E72D297353CC}">
              <c16:uniqueId val="{00000005-0586-44BC-AE1B-B16702D790A3}"/>
            </c:ext>
          </c:extLst>
        </c:ser>
        <c:dLbls>
          <c:showLegendKey val="0"/>
          <c:showVal val="1"/>
          <c:showCatName val="0"/>
          <c:showSerName val="0"/>
          <c:showPercent val="0"/>
          <c:showBubbleSize val="0"/>
        </c:dLbls>
        <c:gapWidth val="150"/>
        <c:shape val="box"/>
        <c:axId val="1063133583"/>
        <c:axId val="1063135663"/>
        <c:axId val="0"/>
      </c:bar3DChart>
      <c:catAx>
        <c:axId val="1063133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1063135663"/>
        <c:crosses val="autoZero"/>
        <c:auto val="1"/>
        <c:lblAlgn val="ctr"/>
        <c:lblOffset val="100"/>
        <c:noMultiLvlLbl val="0"/>
      </c:catAx>
      <c:valAx>
        <c:axId val="1063135663"/>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10631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MX"/>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CUENTAS A CONSIDERAR</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3.2295426696332119E-2"/>
                  <c:y val="-4.60431585123346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80D-45F2-AAFB-AB617429CDA1}"/>
                </c:ext>
              </c:extLst>
            </c:dLbl>
            <c:dLbl>
              <c:idx val="4"/>
              <c:layout>
                <c:manualLayout>
                  <c:x val="4.3060568928442828E-3"/>
                  <c:y val="-4.9880088388362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80D-45F2-AAFB-AB617429CDA1}"/>
                </c:ext>
              </c:extLst>
            </c:dLbl>
            <c:dLbl>
              <c:idx val="5"/>
              <c:layout>
                <c:manualLayout>
                  <c:x val="6.4590853392663449E-3"/>
                  <c:y val="-0.103597106652752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0D-45F2-AAFB-AB617429CDA1}"/>
                </c:ext>
              </c:extLst>
            </c:dLbl>
            <c:dLbl>
              <c:idx val="7"/>
              <c:layout>
                <c:manualLayout>
                  <c:x val="-3.0142398249910059E-2"/>
                  <c:y val="-8.0443500754394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80D-45F2-AAFB-AB617429CDA1}"/>
                </c:ext>
              </c:extLst>
            </c:dLbl>
            <c:dLbl>
              <c:idx val="8"/>
              <c:layout>
                <c:manualLayout>
                  <c:x val="3.6601483589176406E-2"/>
                  <c:y val="-6.8884371852282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80D-45F2-AAFB-AB617429CDA1}"/>
                </c:ext>
              </c:extLst>
            </c:dLbl>
            <c:spPr>
              <a:noFill/>
              <a:ln>
                <a:noFill/>
              </a:ln>
              <a:effectLst/>
            </c:spPr>
            <c:txPr>
              <a:bodyPr rot="600000" spcFirstLastPara="1" vertOverflow="ellipsis" wrap="square" lIns="91440" tIns="0" rIns="9144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95000"/>
                          <a:alpha val="54000"/>
                        </a:schemeClr>
                      </a:solidFill>
                    </a:ln>
                    <a:effectLst/>
                  </c:spPr>
                </c15:leaderLines>
              </c:ext>
            </c:extLst>
          </c:dLbls>
          <c:cat>
            <c:strRef>
              <c:f>(HERDEZ!$B$20:$F$20,HERDEZ!$B$23:$E$23)</c:f>
              <c:strCache>
                <c:ptCount val="9"/>
                <c:pt idx="0">
                  <c:v>Activo circulante</c:v>
                </c:pt>
                <c:pt idx="1">
                  <c:v>Inventarios</c:v>
                </c:pt>
                <c:pt idx="2">
                  <c:v>Activo total</c:v>
                </c:pt>
                <c:pt idx="3">
                  <c:v>Ventas</c:v>
                </c:pt>
                <c:pt idx="4">
                  <c:v>Cuentas por cobrar</c:v>
                </c:pt>
                <c:pt idx="5">
                  <c:v>Pasivo Circulante</c:v>
                </c:pt>
                <c:pt idx="6">
                  <c:v>utilidad neta</c:v>
                </c:pt>
                <c:pt idx="7">
                  <c:v>Pasivo total</c:v>
                </c:pt>
                <c:pt idx="8">
                  <c:v>Capital contable</c:v>
                </c:pt>
              </c:strCache>
            </c:strRef>
          </c:cat>
          <c:val>
            <c:numRef>
              <c:f>(HERDEZ!$B$21:$F$21,HERDEZ!$B$24:$E$24)</c:f>
              <c:numCache>
                <c:formatCode>#,##0.00</c:formatCode>
                <c:ptCount val="9"/>
                <c:pt idx="0">
                  <c:v>11640780</c:v>
                </c:pt>
                <c:pt idx="1">
                  <c:v>3370027</c:v>
                </c:pt>
                <c:pt idx="2">
                  <c:v>33574653</c:v>
                </c:pt>
                <c:pt idx="3">
                  <c:v>24036279</c:v>
                </c:pt>
                <c:pt idx="4">
                  <c:v>3583644</c:v>
                </c:pt>
                <c:pt idx="5">
                  <c:v>4807349</c:v>
                </c:pt>
                <c:pt idx="6">
                  <c:v>2368456</c:v>
                </c:pt>
                <c:pt idx="7">
                  <c:v>16238190</c:v>
                </c:pt>
                <c:pt idx="8">
                  <c:v>17336463</c:v>
                </c:pt>
              </c:numCache>
            </c:numRef>
          </c:val>
          <c:extLst>
            <c:ext xmlns:c16="http://schemas.microsoft.com/office/drawing/2014/chart" uri="{C3380CC4-5D6E-409C-BE32-E72D297353CC}">
              <c16:uniqueId val="{00000000-C17A-4E95-BBE2-767AB90489A5}"/>
            </c:ext>
          </c:extLst>
        </c:ser>
        <c:dLbls>
          <c:showLegendKey val="0"/>
          <c:showVal val="1"/>
          <c:showCatName val="0"/>
          <c:showSerName val="0"/>
          <c:showPercent val="0"/>
          <c:showBubbleSize val="0"/>
        </c:dLbls>
        <c:gapWidth val="150"/>
        <c:shape val="box"/>
        <c:axId val="1063133583"/>
        <c:axId val="1063135663"/>
        <c:axId val="0"/>
      </c:bar3DChart>
      <c:catAx>
        <c:axId val="1063133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1063135663"/>
        <c:crosses val="autoZero"/>
        <c:auto val="1"/>
        <c:lblAlgn val="ctr"/>
        <c:lblOffset val="100"/>
        <c:noMultiLvlLbl val="0"/>
      </c:catAx>
      <c:valAx>
        <c:axId val="1063135663"/>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10631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MX"/>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MX"/>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CUENTAS A CONSIDERAR</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3.2295426696332119E-2"/>
                  <c:y val="-4.60431585123346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EBA-41FD-A259-65AA48C4851F}"/>
                </c:ext>
              </c:extLst>
            </c:dLbl>
            <c:dLbl>
              <c:idx val="4"/>
              <c:layout>
                <c:manualLayout>
                  <c:x val="4.3060568928442828E-3"/>
                  <c:y val="-4.9880088388362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BA-41FD-A259-65AA48C4851F}"/>
                </c:ext>
              </c:extLst>
            </c:dLbl>
            <c:dLbl>
              <c:idx val="5"/>
              <c:layout>
                <c:manualLayout>
                  <c:x val="6.4590853392663449E-3"/>
                  <c:y val="-0.103597106652752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BA-41FD-A259-65AA48C4851F}"/>
                </c:ext>
              </c:extLst>
            </c:dLbl>
            <c:dLbl>
              <c:idx val="7"/>
              <c:layout>
                <c:manualLayout>
                  <c:x val="-3.0142398249910059E-2"/>
                  <c:y val="-8.0443500754394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EBA-41FD-A259-65AA48C4851F}"/>
                </c:ext>
              </c:extLst>
            </c:dLbl>
            <c:dLbl>
              <c:idx val="8"/>
              <c:layout>
                <c:manualLayout>
                  <c:x val="3.6601483589176406E-2"/>
                  <c:y val="-6.8884371852282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EBA-41FD-A259-65AA48C4851F}"/>
                </c:ext>
              </c:extLst>
            </c:dLbl>
            <c:spPr>
              <a:noFill/>
              <a:ln>
                <a:noFill/>
              </a:ln>
              <a:effectLst/>
            </c:spPr>
            <c:txPr>
              <a:bodyPr rot="600000" spcFirstLastPara="1" vertOverflow="ellipsis" horzOverflow="clip" vert="horz" wrap="square" lIns="91440" tIns="0" rIns="9144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(HERDEZ!$B$20:$F$20,HERDEZ!$B$23:$E$23)</c:f>
              <c:strCache>
                <c:ptCount val="9"/>
                <c:pt idx="0">
                  <c:v>Activo circulante</c:v>
                </c:pt>
                <c:pt idx="1">
                  <c:v>Inventarios</c:v>
                </c:pt>
                <c:pt idx="2">
                  <c:v>Activo total</c:v>
                </c:pt>
                <c:pt idx="3">
                  <c:v>Ventas</c:v>
                </c:pt>
                <c:pt idx="4">
                  <c:v>Cuentas por cobrar</c:v>
                </c:pt>
                <c:pt idx="5">
                  <c:v>Pasivo Circulante</c:v>
                </c:pt>
                <c:pt idx="6">
                  <c:v>utilidad neta</c:v>
                </c:pt>
                <c:pt idx="7">
                  <c:v>Pasivo total</c:v>
                </c:pt>
                <c:pt idx="8">
                  <c:v>Capital contable</c:v>
                </c:pt>
              </c:strCache>
            </c:strRef>
          </c:cat>
          <c:val>
            <c:numRef>
              <c:f>(BIMBO!$B$21:$F$21,BIMBO!$B$24:$E$24)</c:f>
              <c:numCache>
                <c:formatCode>#,##0.00</c:formatCode>
                <c:ptCount val="9"/>
                <c:pt idx="0">
                  <c:v>50601967</c:v>
                </c:pt>
                <c:pt idx="1">
                  <c:v>10893292</c:v>
                </c:pt>
                <c:pt idx="2">
                  <c:v>307650260</c:v>
                </c:pt>
                <c:pt idx="3">
                  <c:v>331050545</c:v>
                </c:pt>
                <c:pt idx="4">
                  <c:v>20745436</c:v>
                </c:pt>
                <c:pt idx="5">
                  <c:v>61264175</c:v>
                </c:pt>
                <c:pt idx="6">
                  <c:v>10550721</c:v>
                </c:pt>
                <c:pt idx="7">
                  <c:v>219639170</c:v>
                </c:pt>
                <c:pt idx="8">
                  <c:v>88011090</c:v>
                </c:pt>
              </c:numCache>
            </c:numRef>
          </c:val>
          <c:extLst>
            <c:ext xmlns:c16="http://schemas.microsoft.com/office/drawing/2014/chart" uri="{C3380CC4-5D6E-409C-BE32-E72D297353CC}">
              <c16:uniqueId val="{00000005-0EBA-41FD-A259-65AA48C4851F}"/>
            </c:ext>
          </c:extLst>
        </c:ser>
        <c:dLbls>
          <c:showLegendKey val="0"/>
          <c:showVal val="1"/>
          <c:showCatName val="0"/>
          <c:showSerName val="0"/>
          <c:showPercent val="0"/>
          <c:showBubbleSize val="0"/>
        </c:dLbls>
        <c:gapWidth val="150"/>
        <c:shape val="box"/>
        <c:axId val="1063133583"/>
        <c:axId val="1063135663"/>
        <c:axId val="0"/>
      </c:bar3DChart>
      <c:catAx>
        <c:axId val="1063133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MX"/>
          </a:p>
        </c:txPr>
        <c:crossAx val="1063135663"/>
        <c:crosses val="autoZero"/>
        <c:auto val="1"/>
        <c:lblAlgn val="ctr"/>
        <c:lblOffset val="100"/>
        <c:noMultiLvlLbl val="0"/>
      </c:catAx>
      <c:valAx>
        <c:axId val="1063135663"/>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MX"/>
          </a:p>
        </c:txPr>
        <c:crossAx val="10631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MX"/>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CUENTAS A CONSIDERAR</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3.2295426696332119E-2"/>
                  <c:y val="-4.60431585123346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410-4158-A4A2-2E4EBF6B2F2B}"/>
                </c:ext>
              </c:extLst>
            </c:dLbl>
            <c:dLbl>
              <c:idx val="4"/>
              <c:layout>
                <c:manualLayout>
                  <c:x val="4.3060568928442828E-3"/>
                  <c:y val="-4.9880088388362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10-4158-A4A2-2E4EBF6B2F2B}"/>
                </c:ext>
              </c:extLst>
            </c:dLbl>
            <c:dLbl>
              <c:idx val="5"/>
              <c:layout>
                <c:manualLayout>
                  <c:x val="6.4590853392663449E-3"/>
                  <c:y val="-0.103597106652752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10-4158-A4A2-2E4EBF6B2F2B}"/>
                </c:ext>
              </c:extLst>
            </c:dLbl>
            <c:dLbl>
              <c:idx val="7"/>
              <c:layout>
                <c:manualLayout>
                  <c:x val="-3.0142398249910059E-2"/>
                  <c:y val="-8.0443500754394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10-4158-A4A2-2E4EBF6B2F2B}"/>
                </c:ext>
              </c:extLst>
            </c:dLbl>
            <c:dLbl>
              <c:idx val="8"/>
              <c:layout>
                <c:manualLayout>
                  <c:x val="3.6601483589176406E-2"/>
                  <c:y val="-6.8884371852282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410-4158-A4A2-2E4EBF6B2F2B}"/>
                </c:ext>
              </c:extLst>
            </c:dLbl>
            <c:spPr>
              <a:noFill/>
              <a:ln>
                <a:noFill/>
              </a:ln>
              <a:effectLst/>
            </c:spPr>
            <c:txPr>
              <a:bodyPr rot="600000" spcFirstLastPara="1" vertOverflow="ellipsis" horzOverflow="clip" vert="horz" wrap="square" lIns="91440" tIns="0" rIns="9144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(HERDEZ!$B$20:$F$20,HERDEZ!$B$23:$E$23)</c:f>
              <c:strCache>
                <c:ptCount val="9"/>
                <c:pt idx="0">
                  <c:v>Activo circulante</c:v>
                </c:pt>
                <c:pt idx="1">
                  <c:v>Inventarios</c:v>
                </c:pt>
                <c:pt idx="2">
                  <c:v>Activo total</c:v>
                </c:pt>
                <c:pt idx="3">
                  <c:v>Ventas</c:v>
                </c:pt>
                <c:pt idx="4">
                  <c:v>Cuentas por cobrar</c:v>
                </c:pt>
                <c:pt idx="5">
                  <c:v>Pasivo Circulante</c:v>
                </c:pt>
                <c:pt idx="6">
                  <c:v>utilidad neta</c:v>
                </c:pt>
                <c:pt idx="7">
                  <c:v>Pasivo total</c:v>
                </c:pt>
                <c:pt idx="8">
                  <c:v>Capital contable</c:v>
                </c:pt>
              </c:strCache>
            </c:strRef>
          </c:cat>
          <c:val>
            <c:numRef>
              <c:f>(COCACOLA!$B$21:$F$21,COCACOLA!$B$24:$E$24)</c:f>
              <c:numCache>
                <c:formatCode>#,##0.00</c:formatCode>
                <c:ptCount val="9"/>
                <c:pt idx="0">
                  <c:v>72439646</c:v>
                </c:pt>
                <c:pt idx="1">
                  <c:v>9726676</c:v>
                </c:pt>
                <c:pt idx="2">
                  <c:v>263066151</c:v>
                </c:pt>
                <c:pt idx="3">
                  <c:v>183614618</c:v>
                </c:pt>
                <c:pt idx="4">
                  <c:v>11522823</c:v>
                </c:pt>
                <c:pt idx="5">
                  <c:v>42844241</c:v>
                </c:pt>
                <c:pt idx="6">
                  <c:v>10368047</c:v>
                </c:pt>
                <c:pt idx="7">
                  <c:v>140608776</c:v>
                </c:pt>
                <c:pt idx="8">
                  <c:v>122457375</c:v>
                </c:pt>
              </c:numCache>
            </c:numRef>
          </c:val>
          <c:extLst>
            <c:ext xmlns:c16="http://schemas.microsoft.com/office/drawing/2014/chart" uri="{C3380CC4-5D6E-409C-BE32-E72D297353CC}">
              <c16:uniqueId val="{00000005-A410-4158-A4A2-2E4EBF6B2F2B}"/>
            </c:ext>
          </c:extLst>
        </c:ser>
        <c:dLbls>
          <c:showLegendKey val="0"/>
          <c:showVal val="1"/>
          <c:showCatName val="0"/>
          <c:showSerName val="0"/>
          <c:showPercent val="0"/>
          <c:showBubbleSize val="0"/>
        </c:dLbls>
        <c:gapWidth val="150"/>
        <c:shape val="box"/>
        <c:axId val="1063133583"/>
        <c:axId val="1063135663"/>
        <c:axId val="0"/>
      </c:bar3DChart>
      <c:catAx>
        <c:axId val="1063133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MX"/>
          </a:p>
        </c:txPr>
        <c:crossAx val="1063135663"/>
        <c:crosses val="autoZero"/>
        <c:auto val="1"/>
        <c:lblAlgn val="ctr"/>
        <c:lblOffset val="100"/>
        <c:noMultiLvlLbl val="0"/>
      </c:catAx>
      <c:valAx>
        <c:axId val="1063135663"/>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MX"/>
          </a:p>
        </c:txPr>
        <c:crossAx val="10631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MX"/>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CUENTAS A CONSIDERAR</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3.2295426696332119E-2"/>
                  <c:y val="-4.60431585123346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AE6-43DA-B0E7-076B0847B69E}"/>
                </c:ext>
              </c:extLst>
            </c:dLbl>
            <c:dLbl>
              <c:idx val="4"/>
              <c:layout>
                <c:manualLayout>
                  <c:x val="4.3060568928442828E-3"/>
                  <c:y val="-4.9880088388362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E6-43DA-B0E7-076B0847B69E}"/>
                </c:ext>
              </c:extLst>
            </c:dLbl>
            <c:dLbl>
              <c:idx val="5"/>
              <c:layout>
                <c:manualLayout>
                  <c:x val="6.4590853392663449E-3"/>
                  <c:y val="-0.103597106652752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AE6-43DA-B0E7-076B0847B69E}"/>
                </c:ext>
              </c:extLst>
            </c:dLbl>
            <c:dLbl>
              <c:idx val="7"/>
              <c:layout>
                <c:manualLayout>
                  <c:x val="-3.0142398249910059E-2"/>
                  <c:y val="-8.0443500754394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E6-43DA-B0E7-076B0847B69E}"/>
                </c:ext>
              </c:extLst>
            </c:dLbl>
            <c:dLbl>
              <c:idx val="8"/>
              <c:layout>
                <c:manualLayout>
                  <c:x val="3.6601483589176406E-2"/>
                  <c:y val="-6.8884371852282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E6-43DA-B0E7-076B0847B69E}"/>
                </c:ext>
              </c:extLst>
            </c:dLbl>
            <c:spPr>
              <a:noFill/>
              <a:ln>
                <a:noFill/>
              </a:ln>
              <a:effectLst/>
            </c:spPr>
            <c:txPr>
              <a:bodyPr rot="600000" spcFirstLastPara="1" vertOverflow="ellipsis" horzOverflow="clip" vert="horz" wrap="square" lIns="91440" tIns="0" rIns="9144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(HERDEZ!$B$20:$F$20,HERDEZ!$B$23:$E$23)</c:f>
              <c:strCache>
                <c:ptCount val="9"/>
                <c:pt idx="0">
                  <c:v>Activo circulante</c:v>
                </c:pt>
                <c:pt idx="1">
                  <c:v>Inventarios</c:v>
                </c:pt>
                <c:pt idx="2">
                  <c:v>Activo total</c:v>
                </c:pt>
                <c:pt idx="3">
                  <c:v>Ventas</c:v>
                </c:pt>
                <c:pt idx="4">
                  <c:v>Cuentas por cobrar</c:v>
                </c:pt>
                <c:pt idx="5">
                  <c:v>Pasivo Circulante</c:v>
                </c:pt>
                <c:pt idx="6">
                  <c:v>utilidad neta</c:v>
                </c:pt>
                <c:pt idx="7">
                  <c:v>Pasivo total</c:v>
                </c:pt>
                <c:pt idx="8">
                  <c:v>Capital contable</c:v>
                </c:pt>
              </c:strCache>
            </c:strRef>
          </c:cat>
          <c:val>
            <c:numRef>
              <c:f>(LALA!$B$21:$F$21,LALA!$B$24:$E$24)</c:f>
              <c:numCache>
                <c:formatCode>#,##0</c:formatCode>
                <c:ptCount val="9"/>
                <c:pt idx="0">
                  <c:v>22425618</c:v>
                </c:pt>
                <c:pt idx="1">
                  <c:v>6021523</c:v>
                </c:pt>
                <c:pt idx="2">
                  <c:v>71977654</c:v>
                </c:pt>
                <c:pt idx="3">
                  <c:v>80831322</c:v>
                </c:pt>
                <c:pt idx="4">
                  <c:v>9916022</c:v>
                </c:pt>
                <c:pt idx="5">
                  <c:v>22869316</c:v>
                </c:pt>
                <c:pt idx="6">
                  <c:v>484966</c:v>
                </c:pt>
                <c:pt idx="7">
                  <c:v>55012176</c:v>
                </c:pt>
                <c:pt idx="8">
                  <c:v>16965478</c:v>
                </c:pt>
              </c:numCache>
            </c:numRef>
          </c:val>
          <c:extLst>
            <c:ext xmlns:c16="http://schemas.microsoft.com/office/drawing/2014/chart" uri="{C3380CC4-5D6E-409C-BE32-E72D297353CC}">
              <c16:uniqueId val="{00000005-3AE6-43DA-B0E7-076B0847B69E}"/>
            </c:ext>
          </c:extLst>
        </c:ser>
        <c:dLbls>
          <c:showLegendKey val="0"/>
          <c:showVal val="1"/>
          <c:showCatName val="0"/>
          <c:showSerName val="0"/>
          <c:showPercent val="0"/>
          <c:showBubbleSize val="0"/>
        </c:dLbls>
        <c:gapWidth val="150"/>
        <c:shape val="box"/>
        <c:axId val="1063133583"/>
        <c:axId val="1063135663"/>
        <c:axId val="0"/>
      </c:bar3DChart>
      <c:catAx>
        <c:axId val="1063133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1063135663"/>
        <c:crosses val="autoZero"/>
        <c:auto val="1"/>
        <c:lblAlgn val="ctr"/>
        <c:lblOffset val="100"/>
        <c:noMultiLvlLbl val="0"/>
      </c:catAx>
      <c:valAx>
        <c:axId val="1063135663"/>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10631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MX"/>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MX"/>
        </a:p>
      </c:txPr>
    </c:title>
    <c:autoTitleDeleted val="0"/>
    <c:plotArea>
      <c:layout/>
      <c:barChart>
        <c:barDir val="bar"/>
        <c:grouping val="clustered"/>
        <c:varyColors val="0"/>
        <c:ser>
          <c:idx val="0"/>
          <c:order val="0"/>
          <c:tx>
            <c:strRef>
              <c:f>Resultados!$O$87</c:f>
              <c:strCache>
                <c:ptCount val="1"/>
                <c:pt idx="0">
                  <c:v>BACHOCO</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2-E3EB-4AB2-85D6-A549539F0273}"/>
              </c:ext>
            </c:extLst>
          </c:dPt>
          <c:dPt>
            <c:idx val="1"/>
            <c:invertIfNegative val="0"/>
            <c:bubble3D val="0"/>
            <c:extLst>
              <c:ext xmlns:c16="http://schemas.microsoft.com/office/drawing/2014/chart" uri="{C3380CC4-5D6E-409C-BE32-E72D297353CC}">
                <c16:uniqueId val="{00000003-E3EB-4AB2-85D6-A549539F0273}"/>
              </c:ext>
            </c:extLst>
          </c:dPt>
          <c:dPt>
            <c:idx val="2"/>
            <c:invertIfNegative val="0"/>
            <c:bubble3D val="0"/>
            <c:extLst>
              <c:ext xmlns:c16="http://schemas.microsoft.com/office/drawing/2014/chart" uri="{C3380CC4-5D6E-409C-BE32-E72D297353CC}">
                <c16:uniqueId val="{00000004-E3EB-4AB2-85D6-A549539F0273}"/>
              </c:ext>
            </c:extLst>
          </c:dPt>
          <c:dPt>
            <c:idx val="3"/>
            <c:invertIfNegative val="0"/>
            <c:bubble3D val="0"/>
            <c:extLst>
              <c:ext xmlns:c16="http://schemas.microsoft.com/office/drawing/2014/chart" uri="{C3380CC4-5D6E-409C-BE32-E72D297353CC}">
                <c16:uniqueId val="{00000005-E3EB-4AB2-85D6-A549539F0273}"/>
              </c:ext>
            </c:extLst>
          </c:dPt>
          <c:dPt>
            <c:idx val="4"/>
            <c:invertIfNegative val="0"/>
            <c:bubble3D val="0"/>
            <c:extLst>
              <c:ext xmlns:c16="http://schemas.microsoft.com/office/drawing/2014/chart" uri="{C3380CC4-5D6E-409C-BE32-E72D297353CC}">
                <c16:uniqueId val="{0000000A-E341-4E40-96F7-438361055A2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Resultados!$P$86:$T$86</c:f>
              <c:strCache>
                <c:ptCount val="5"/>
                <c:pt idx="0">
                  <c:v>PROMEDIO GENERAL</c:v>
                </c:pt>
                <c:pt idx="1">
                  <c:v>LIQUIDEZ</c:v>
                </c:pt>
                <c:pt idx="2">
                  <c:v>ENDEUDAMIENTO</c:v>
                </c:pt>
                <c:pt idx="3">
                  <c:v>ACTIVIDAD</c:v>
                </c:pt>
                <c:pt idx="4">
                  <c:v>RENTABILIDAD</c:v>
                </c:pt>
              </c:strCache>
            </c:strRef>
          </c:cat>
          <c:val>
            <c:numRef>
              <c:f>Resultados!$P$87:$T$87</c:f>
              <c:numCache>
                <c:formatCode>0.00</c:formatCode>
                <c:ptCount val="5"/>
                <c:pt idx="0" formatCode="#,##0.00">
                  <c:v>64.452295833577367</c:v>
                </c:pt>
                <c:pt idx="1">
                  <c:v>28.23559400521804</c:v>
                </c:pt>
                <c:pt idx="2">
                  <c:v>5.3738668256312847</c:v>
                </c:pt>
                <c:pt idx="3">
                  <c:v>17.751541292414537</c:v>
                </c:pt>
                <c:pt idx="4">
                  <c:v>13.09129371031352</c:v>
                </c:pt>
              </c:numCache>
            </c:numRef>
          </c:val>
          <c:extLst>
            <c:ext xmlns:c16="http://schemas.microsoft.com/office/drawing/2014/chart" uri="{C3380CC4-5D6E-409C-BE32-E72D297353CC}">
              <c16:uniqueId val="{00000000-E3EB-4AB2-85D6-A549539F0273}"/>
            </c:ext>
          </c:extLst>
        </c:ser>
        <c:ser>
          <c:idx val="1"/>
          <c:order val="1"/>
          <c:tx>
            <c:strRef>
              <c:f>Resultados!$O$88</c:f>
              <c:strCache>
                <c:ptCount val="1"/>
                <c:pt idx="0">
                  <c:v>BIMBO</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Resultados!$P$86:$T$86</c:f>
              <c:strCache>
                <c:ptCount val="5"/>
                <c:pt idx="0">
                  <c:v>PROMEDIO GENERAL</c:v>
                </c:pt>
                <c:pt idx="1">
                  <c:v>LIQUIDEZ</c:v>
                </c:pt>
                <c:pt idx="2">
                  <c:v>ENDEUDAMIENTO</c:v>
                </c:pt>
                <c:pt idx="3">
                  <c:v>ACTIVIDAD</c:v>
                </c:pt>
                <c:pt idx="4">
                  <c:v>RENTABILIDAD</c:v>
                </c:pt>
              </c:strCache>
            </c:strRef>
          </c:cat>
          <c:val>
            <c:numRef>
              <c:f>Resultados!$P$88:$T$88</c:f>
              <c:numCache>
                <c:formatCode>0.00</c:formatCode>
                <c:ptCount val="5"/>
                <c:pt idx="0" formatCode="#,##0.00">
                  <c:v>48.671286926659725</c:v>
                </c:pt>
                <c:pt idx="1">
                  <c:v>0.38015697765906697</c:v>
                </c:pt>
                <c:pt idx="2">
                  <c:v>17.859564909225831</c:v>
                </c:pt>
                <c:pt idx="3">
                  <c:v>20.379013196068318</c:v>
                </c:pt>
                <c:pt idx="4">
                  <c:v>10.052551843706505</c:v>
                </c:pt>
              </c:numCache>
            </c:numRef>
          </c:val>
          <c:extLst>
            <c:ext xmlns:c16="http://schemas.microsoft.com/office/drawing/2014/chart" uri="{C3380CC4-5D6E-409C-BE32-E72D297353CC}">
              <c16:uniqueId val="{0000000B-CA45-4E72-A726-FD34E524E193}"/>
            </c:ext>
          </c:extLst>
        </c:ser>
        <c:ser>
          <c:idx val="2"/>
          <c:order val="2"/>
          <c:tx>
            <c:strRef>
              <c:f>Resultados!$O$89</c:f>
              <c:strCache>
                <c:ptCount val="1"/>
                <c:pt idx="0">
                  <c:v>COCACOLA</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Resultados!$P$86:$T$86</c:f>
              <c:strCache>
                <c:ptCount val="5"/>
                <c:pt idx="0">
                  <c:v>PROMEDIO GENERAL</c:v>
                </c:pt>
                <c:pt idx="1">
                  <c:v>LIQUIDEZ</c:v>
                </c:pt>
                <c:pt idx="2">
                  <c:v>ENDEUDAMIENTO</c:v>
                </c:pt>
                <c:pt idx="3">
                  <c:v>ACTIVIDAD</c:v>
                </c:pt>
                <c:pt idx="4">
                  <c:v>RENTABILIDAD</c:v>
                </c:pt>
              </c:strCache>
            </c:strRef>
          </c:cat>
          <c:val>
            <c:numRef>
              <c:f>Resultados!$P$89:$T$89</c:f>
              <c:numCache>
                <c:formatCode>0.00</c:formatCode>
                <c:ptCount val="5"/>
                <c:pt idx="0" formatCode="#,##0.00">
                  <c:v>57.752053919359803</c:v>
                </c:pt>
                <c:pt idx="1">
                  <c:v>18.563242725127019</c:v>
                </c:pt>
                <c:pt idx="2">
                  <c:v>12.26058652817048</c:v>
                </c:pt>
                <c:pt idx="3">
                  <c:v>15.305556249567012</c:v>
                </c:pt>
                <c:pt idx="4">
                  <c:v>11.622668416495291</c:v>
                </c:pt>
              </c:numCache>
            </c:numRef>
          </c:val>
          <c:extLst>
            <c:ext xmlns:c16="http://schemas.microsoft.com/office/drawing/2014/chart" uri="{C3380CC4-5D6E-409C-BE32-E72D297353CC}">
              <c16:uniqueId val="{0000000C-CA45-4E72-A726-FD34E524E193}"/>
            </c:ext>
          </c:extLst>
        </c:ser>
        <c:ser>
          <c:idx val="3"/>
          <c:order val="3"/>
          <c:tx>
            <c:strRef>
              <c:f>Resultados!$O$90</c:f>
              <c:strCache>
                <c:ptCount val="1"/>
                <c:pt idx="0">
                  <c:v>HERDEZ</c:v>
                </c:pt>
              </c:strCache>
            </c:strRef>
          </c:tx>
          <c:spPr>
            <a:solidFill>
              <a:schemeClr val="accent1">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Resultados!$P$86:$T$86</c:f>
              <c:strCache>
                <c:ptCount val="5"/>
                <c:pt idx="0">
                  <c:v>PROMEDIO GENERAL</c:v>
                </c:pt>
                <c:pt idx="1">
                  <c:v>LIQUIDEZ</c:v>
                </c:pt>
                <c:pt idx="2">
                  <c:v>ENDEUDAMIENTO</c:v>
                </c:pt>
                <c:pt idx="3">
                  <c:v>ACTIVIDAD</c:v>
                </c:pt>
                <c:pt idx="4">
                  <c:v>RENTABILIDAD</c:v>
                </c:pt>
              </c:strCache>
            </c:strRef>
          </c:cat>
          <c:val>
            <c:numRef>
              <c:f>Resultados!$P$90:$T$90</c:f>
              <c:numCache>
                <c:formatCode>0.00</c:formatCode>
                <c:ptCount val="5"/>
                <c:pt idx="0" formatCode="#,##0.00">
                  <c:v>66.191068136523597</c:v>
                </c:pt>
                <c:pt idx="1">
                  <c:v>13.446747151523118</c:v>
                </c:pt>
                <c:pt idx="2">
                  <c:v>10.533678747440314</c:v>
                </c:pt>
                <c:pt idx="3">
                  <c:v>22.210642237560169</c:v>
                </c:pt>
                <c:pt idx="4">
                  <c:v>20</c:v>
                </c:pt>
              </c:numCache>
            </c:numRef>
          </c:val>
          <c:extLst>
            <c:ext xmlns:c16="http://schemas.microsoft.com/office/drawing/2014/chart" uri="{C3380CC4-5D6E-409C-BE32-E72D297353CC}">
              <c16:uniqueId val="{0000000D-CA45-4E72-A726-FD34E524E193}"/>
            </c:ext>
          </c:extLst>
        </c:ser>
        <c:ser>
          <c:idx val="4"/>
          <c:order val="4"/>
          <c:tx>
            <c:strRef>
              <c:f>Resultados!$O$91</c:f>
              <c:strCache>
                <c:ptCount val="1"/>
                <c:pt idx="0">
                  <c:v>LALA</c:v>
                </c:pt>
              </c:strCache>
            </c:strRef>
          </c:tx>
          <c:spPr>
            <a:solidFill>
              <a:schemeClr val="accent3">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182880" tIns="19050" rIns="38100" bIns="19050" anchor="ctr" anchorCtr="1">
                <a:spAutoFit/>
              </a:bodyPr>
              <a:lstStyle/>
              <a:p>
                <a:pPr>
                  <a:defRPr sz="900" b="1" i="0" u="none" strike="noStrike" kern="1200" baseline="0">
                    <a:solidFill>
                      <a:schemeClr val="tx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dk1">
                          <a:lumMod val="50000"/>
                          <a:lumOff val="50000"/>
                        </a:schemeClr>
                      </a:solidFill>
                    </a:ln>
                    <a:effectLst/>
                  </c:spPr>
                </c15:leaderLines>
              </c:ext>
            </c:extLst>
          </c:dLbls>
          <c:cat>
            <c:strRef>
              <c:f>Resultados!$P$86:$T$86</c:f>
              <c:strCache>
                <c:ptCount val="5"/>
                <c:pt idx="0">
                  <c:v>PROMEDIO GENERAL</c:v>
                </c:pt>
                <c:pt idx="1">
                  <c:v>LIQUIDEZ</c:v>
                </c:pt>
                <c:pt idx="2">
                  <c:v>ENDEUDAMIENTO</c:v>
                </c:pt>
                <c:pt idx="3">
                  <c:v>ACTIVIDAD</c:v>
                </c:pt>
                <c:pt idx="4">
                  <c:v>RENTABILIDAD</c:v>
                </c:pt>
              </c:strCache>
            </c:strRef>
          </c:cat>
          <c:val>
            <c:numRef>
              <c:f>Resultados!$P$91:$T$91</c:f>
              <c:numCache>
                <c:formatCode>0.00</c:formatCode>
                <c:ptCount val="5"/>
                <c:pt idx="0" formatCode="#,##0.00">
                  <c:v>50.57572497526975</c:v>
                </c:pt>
                <c:pt idx="1">
                  <c:v>4.4221392256519891</c:v>
                </c:pt>
                <c:pt idx="2">
                  <c:v>20</c:v>
                </c:pt>
                <c:pt idx="3">
                  <c:v>24.02095160134116</c:v>
                </c:pt>
                <c:pt idx="4">
                  <c:v>2.1326341482766011</c:v>
                </c:pt>
              </c:numCache>
            </c:numRef>
          </c:val>
          <c:extLst>
            <c:ext xmlns:c16="http://schemas.microsoft.com/office/drawing/2014/chart" uri="{C3380CC4-5D6E-409C-BE32-E72D297353CC}">
              <c16:uniqueId val="{0000000E-CA45-4E72-A726-FD34E524E193}"/>
            </c:ext>
          </c:extLst>
        </c:ser>
        <c:ser>
          <c:idx val="5"/>
          <c:order val="5"/>
          <c:tx>
            <c:v>CALIFICACION MAXIMA</c:v>
          </c:tx>
          <c:spPr>
            <a:solidFill>
              <a:schemeClr val="accent5">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Resultados!$P$86:$T$86</c:f>
              <c:strCache>
                <c:ptCount val="5"/>
                <c:pt idx="0">
                  <c:v>PROMEDIO GENERAL</c:v>
                </c:pt>
                <c:pt idx="1">
                  <c:v>LIQUIDEZ</c:v>
                </c:pt>
                <c:pt idx="2">
                  <c:v>ENDEUDAMIENTO</c:v>
                </c:pt>
                <c:pt idx="3">
                  <c:v>ACTIVIDAD</c:v>
                </c:pt>
                <c:pt idx="4">
                  <c:v>RENTABILIDAD</c:v>
                </c:pt>
              </c:strCache>
            </c:strRef>
          </c:cat>
          <c:val>
            <c:numLit>
              <c:formatCode>General</c:formatCode>
              <c:ptCount val="5"/>
              <c:pt idx="0">
                <c:v>100</c:v>
              </c:pt>
              <c:pt idx="1">
                <c:v>30</c:v>
              </c:pt>
              <c:pt idx="2">
                <c:v>20</c:v>
              </c:pt>
              <c:pt idx="3">
                <c:v>30</c:v>
              </c:pt>
              <c:pt idx="4">
                <c:v>20</c:v>
              </c:pt>
            </c:numLit>
          </c:val>
          <c:extLst>
            <c:ext xmlns:c16="http://schemas.microsoft.com/office/drawing/2014/chart" uri="{C3380CC4-5D6E-409C-BE32-E72D297353CC}">
              <c16:uniqueId val="{00000010-CA45-4E72-A726-FD34E524E193}"/>
            </c:ext>
          </c:extLst>
        </c:ser>
        <c:dLbls>
          <c:dLblPos val="inEnd"/>
          <c:showLegendKey val="0"/>
          <c:showVal val="1"/>
          <c:showCatName val="0"/>
          <c:showSerName val="0"/>
          <c:showPercent val="0"/>
          <c:showBubbleSize val="0"/>
        </c:dLbls>
        <c:gapWidth val="65"/>
        <c:axId val="1409887263"/>
        <c:axId val="1409897247"/>
      </c:barChart>
      <c:catAx>
        <c:axId val="140988726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s-MX"/>
                  <a:t>RAOZN</a:t>
                </a:r>
              </a:p>
            </c:rich>
          </c:tx>
          <c:overlay val="0"/>
          <c:spPr>
            <a:noFill/>
            <a:ln>
              <a:noFill/>
            </a:ln>
            <a:effectLst/>
          </c:sp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MX"/>
          </a:p>
        </c:txPr>
        <c:crossAx val="1409897247"/>
        <c:crosses val="autoZero"/>
        <c:auto val="1"/>
        <c:lblAlgn val="ctr"/>
        <c:lblOffset val="100"/>
        <c:noMultiLvlLbl val="0"/>
      </c:catAx>
      <c:valAx>
        <c:axId val="1409897247"/>
        <c:scaling>
          <c:orientation val="minMax"/>
          <c:max val="100"/>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s-MX"/>
                  <a:t>VAKIR OLBTENIDO</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MX"/>
          </a:p>
        </c:txPr>
        <c:crossAx val="1409887263"/>
        <c:crosses val="autoZero"/>
        <c:crossBetween val="between"/>
        <c:majorUnit val="20"/>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MX"/>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[RazonesFinancieras.xlsx]Resultados!TablaDinámica3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Resultados!$P$70</c:f>
              <c:strCache>
                <c:ptCount val="1"/>
                <c:pt idx="0">
                  <c:v>EMPRESA BACHOCO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Resultados!$O$71:$O$72</c:f>
              <c:strCache>
                <c:ptCount val="2"/>
                <c:pt idx="0">
                  <c:v>ACTIVO CIRCULANTE</c:v>
                </c:pt>
                <c:pt idx="1">
                  <c:v>VENTAS</c:v>
                </c:pt>
              </c:strCache>
            </c:strRef>
          </c:cat>
          <c:val>
            <c:numRef>
              <c:f>Resultados!$P$71:$P$72</c:f>
              <c:numCache>
                <c:formatCode>#,##0</c:formatCode>
                <c:ptCount val="2"/>
                <c:pt idx="0">
                  <c:v>32372591</c:v>
                </c:pt>
                <c:pt idx="1">
                  <c:v>68791260</c:v>
                </c:pt>
              </c:numCache>
            </c:numRef>
          </c:val>
          <c:extLst>
            <c:ext xmlns:c16="http://schemas.microsoft.com/office/drawing/2014/chart" uri="{C3380CC4-5D6E-409C-BE32-E72D297353CC}">
              <c16:uniqueId val="{00000001-E6BC-49D2-86DD-A89D266B69EC}"/>
            </c:ext>
          </c:extLst>
        </c:ser>
        <c:ser>
          <c:idx val="1"/>
          <c:order val="1"/>
          <c:tx>
            <c:strRef>
              <c:f>Resultados!$Q$70</c:f>
              <c:strCache>
                <c:ptCount val="1"/>
                <c:pt idx="0">
                  <c:v>EMPRESA BIMBO</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Resultados!$O$71:$O$72</c:f>
              <c:strCache>
                <c:ptCount val="2"/>
                <c:pt idx="0">
                  <c:v>ACTIVO CIRCULANTE</c:v>
                </c:pt>
                <c:pt idx="1">
                  <c:v>VENTAS</c:v>
                </c:pt>
              </c:strCache>
            </c:strRef>
          </c:cat>
          <c:val>
            <c:numRef>
              <c:f>Resultados!$Q$71:$Q$72</c:f>
              <c:numCache>
                <c:formatCode>#,##0</c:formatCode>
                <c:ptCount val="2"/>
                <c:pt idx="0">
                  <c:v>50601967</c:v>
                </c:pt>
                <c:pt idx="1">
                  <c:v>331050545</c:v>
                </c:pt>
              </c:numCache>
            </c:numRef>
          </c:val>
          <c:extLst>
            <c:ext xmlns:c16="http://schemas.microsoft.com/office/drawing/2014/chart" uri="{C3380CC4-5D6E-409C-BE32-E72D297353CC}">
              <c16:uniqueId val="{00000002-E6BC-49D2-86DD-A89D266B69EC}"/>
            </c:ext>
          </c:extLst>
        </c:ser>
        <c:ser>
          <c:idx val="2"/>
          <c:order val="2"/>
          <c:tx>
            <c:strRef>
              <c:f>Resultados!$R$70</c:f>
              <c:strCache>
                <c:ptCount val="1"/>
                <c:pt idx="0">
                  <c:v>EMPRESA HERDEZ</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Resultados!$O$71:$O$72</c:f>
              <c:strCache>
                <c:ptCount val="2"/>
                <c:pt idx="0">
                  <c:v>ACTIVO CIRCULANTE</c:v>
                </c:pt>
                <c:pt idx="1">
                  <c:v>VENTAS</c:v>
                </c:pt>
              </c:strCache>
            </c:strRef>
          </c:cat>
          <c:val>
            <c:numRef>
              <c:f>Resultados!$R$71:$R$72</c:f>
              <c:numCache>
                <c:formatCode>#,##0</c:formatCode>
                <c:ptCount val="2"/>
                <c:pt idx="0">
                  <c:v>11640780</c:v>
                </c:pt>
                <c:pt idx="1">
                  <c:v>24036279</c:v>
                </c:pt>
              </c:numCache>
            </c:numRef>
          </c:val>
          <c:extLst>
            <c:ext xmlns:c16="http://schemas.microsoft.com/office/drawing/2014/chart" uri="{C3380CC4-5D6E-409C-BE32-E72D297353CC}">
              <c16:uniqueId val="{00000003-E6BC-49D2-86DD-A89D266B69EC}"/>
            </c:ext>
          </c:extLst>
        </c:ser>
        <c:ser>
          <c:idx val="3"/>
          <c:order val="3"/>
          <c:tx>
            <c:strRef>
              <c:f>Resultados!$S$70</c:f>
              <c:strCache>
                <c:ptCount val="1"/>
                <c:pt idx="0">
                  <c:v>EMPRESA COCA-COLA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Resultados!$O$71:$O$72</c:f>
              <c:strCache>
                <c:ptCount val="2"/>
                <c:pt idx="0">
                  <c:v>ACTIVO CIRCULANTE</c:v>
                </c:pt>
                <c:pt idx="1">
                  <c:v>VENTAS</c:v>
                </c:pt>
              </c:strCache>
            </c:strRef>
          </c:cat>
          <c:val>
            <c:numRef>
              <c:f>Resultados!$S$71:$S$72</c:f>
              <c:numCache>
                <c:formatCode>#,##0</c:formatCode>
                <c:ptCount val="2"/>
                <c:pt idx="0">
                  <c:v>72439646</c:v>
                </c:pt>
                <c:pt idx="1">
                  <c:v>183614618</c:v>
                </c:pt>
              </c:numCache>
            </c:numRef>
          </c:val>
          <c:extLst>
            <c:ext xmlns:c16="http://schemas.microsoft.com/office/drawing/2014/chart" uri="{C3380CC4-5D6E-409C-BE32-E72D297353CC}">
              <c16:uniqueId val="{00000004-E6BC-49D2-86DD-A89D266B69EC}"/>
            </c:ext>
          </c:extLst>
        </c:ser>
        <c:ser>
          <c:idx val="4"/>
          <c:order val="4"/>
          <c:tx>
            <c:strRef>
              <c:f>Resultados!$T$70</c:f>
              <c:strCache>
                <c:ptCount val="1"/>
                <c:pt idx="0">
                  <c:v>EMPRESA LALA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Resultados!$O$71:$O$72</c:f>
              <c:strCache>
                <c:ptCount val="2"/>
                <c:pt idx="0">
                  <c:v>ACTIVO CIRCULANTE</c:v>
                </c:pt>
                <c:pt idx="1">
                  <c:v>VENTAS</c:v>
                </c:pt>
              </c:strCache>
            </c:strRef>
          </c:cat>
          <c:val>
            <c:numRef>
              <c:f>Resultados!$T$71:$T$72</c:f>
              <c:numCache>
                <c:formatCode>#,##0</c:formatCode>
                <c:ptCount val="2"/>
                <c:pt idx="0">
                  <c:v>22425618</c:v>
                </c:pt>
                <c:pt idx="1">
                  <c:v>80831322</c:v>
                </c:pt>
              </c:numCache>
            </c:numRef>
          </c:val>
          <c:extLst>
            <c:ext xmlns:c16="http://schemas.microsoft.com/office/drawing/2014/chart" uri="{C3380CC4-5D6E-409C-BE32-E72D297353CC}">
              <c16:uniqueId val="{00000005-E6BC-49D2-86DD-A89D266B69EC}"/>
            </c:ext>
          </c:extLst>
        </c:ser>
        <c:dLbls>
          <c:showLegendKey val="0"/>
          <c:showVal val="0"/>
          <c:showCatName val="0"/>
          <c:showSerName val="0"/>
          <c:showPercent val="0"/>
          <c:showBubbleSize val="0"/>
        </c:dLbls>
        <c:gapWidth val="100"/>
        <c:overlap val="-24"/>
        <c:axId val="1556326128"/>
        <c:axId val="1556328208"/>
      </c:barChart>
      <c:catAx>
        <c:axId val="15563261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556328208"/>
        <c:crosses val="autoZero"/>
        <c:auto val="1"/>
        <c:lblAlgn val="ctr"/>
        <c:lblOffset val="100"/>
        <c:noMultiLvlLbl val="0"/>
      </c:catAx>
      <c:valAx>
        <c:axId val="1556328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55632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MX"/>
        </a:p>
      </c:txPr>
    </c:title>
    <c:autoTitleDeleted val="0"/>
    <c:plotArea>
      <c:layout/>
      <c:lineChart>
        <c:grouping val="stacked"/>
        <c:varyColors val="0"/>
        <c:ser>
          <c:idx val="0"/>
          <c:order val="0"/>
          <c:tx>
            <c:strRef>
              <c:f>Graficos!$B$36</c:f>
              <c:strCache>
                <c:ptCount val="1"/>
                <c:pt idx="0">
                  <c:v>ACTIVO CIRCULANTE</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dLbls>
            <c:dLbl>
              <c:idx val="0"/>
              <c:layout>
                <c:manualLayout>
                  <c:x val="-8.1960703927922707E-2"/>
                  <c:y val="-0.1051630783914248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576-4803-9E58-9575E3FD4C90}"/>
                </c:ext>
              </c:extLst>
            </c:dLbl>
            <c:dLbl>
              <c:idx val="1"/>
              <c:layout>
                <c:manualLayout>
                  <c:x val="-7.9182374981213471E-2"/>
                  <c:y val="-0.2263751996035460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76-4803-9E58-9575E3FD4C90}"/>
                </c:ext>
              </c:extLst>
            </c:dLbl>
            <c:dLbl>
              <c:idx val="2"/>
              <c:layout>
                <c:manualLayout>
                  <c:x val="-7.8235025499861374E-2"/>
                  <c:y val="-5.26292766041419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76-4803-9E58-9575E3FD4C90}"/>
                </c:ext>
              </c:extLst>
            </c:dLbl>
            <c:dLbl>
              <c:idx val="3"/>
              <c:layout>
                <c:manualLayout>
                  <c:x val="-1.8753720390287297E-2"/>
                  <c:y val="-0.10050107372942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76-4803-9E58-9575E3FD4C90}"/>
                </c:ext>
              </c:extLst>
            </c:dLbl>
            <c:dLbl>
              <c:idx val="4"/>
              <c:layout>
                <c:manualLayout>
                  <c:x val="-1.9179001608586932E-2"/>
                  <c:y val="-0.2123891856175320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76-4803-9E58-9575E3FD4C90}"/>
                </c:ext>
              </c:extLst>
            </c:dLbl>
            <c:spPr>
              <a:solidFill>
                <a:schemeClr val="lt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dLblPos val="b"/>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Resultados!$D$70:$H$70</c:f>
              <c:strCache>
                <c:ptCount val="5"/>
                <c:pt idx="0">
                  <c:v>BACHOCO</c:v>
                </c:pt>
                <c:pt idx="1">
                  <c:v>HERDEZ</c:v>
                </c:pt>
                <c:pt idx="2">
                  <c:v>BIMBO</c:v>
                </c:pt>
                <c:pt idx="3">
                  <c:v>COCA-COLA</c:v>
                </c:pt>
                <c:pt idx="4">
                  <c:v>LALA</c:v>
                </c:pt>
              </c:strCache>
            </c:strRef>
          </c:cat>
          <c:val>
            <c:numRef>
              <c:f>Graficos!$C$36:$G$36</c:f>
              <c:numCache>
                <c:formatCode>#,##0</c:formatCode>
                <c:ptCount val="5"/>
                <c:pt idx="0">
                  <c:v>32372591</c:v>
                </c:pt>
                <c:pt idx="1">
                  <c:v>11640780</c:v>
                </c:pt>
                <c:pt idx="2">
                  <c:v>50601967</c:v>
                </c:pt>
                <c:pt idx="3">
                  <c:v>72439646</c:v>
                </c:pt>
                <c:pt idx="4">
                  <c:v>22425618</c:v>
                </c:pt>
              </c:numCache>
            </c:numRef>
          </c:val>
          <c:smooth val="0"/>
          <c:extLst>
            <c:ext xmlns:c16="http://schemas.microsoft.com/office/drawing/2014/chart" uri="{C3380CC4-5D6E-409C-BE32-E72D297353CC}">
              <c16:uniqueId val="{00000000-F6EE-4CD3-A318-F96F0A6E9DF7}"/>
            </c:ext>
          </c:extLst>
        </c:ser>
        <c:dLbls>
          <c:dLblPos val="ctr"/>
          <c:showLegendKey val="0"/>
          <c:showVal val="1"/>
          <c:showCatName val="0"/>
          <c:showSerName val="0"/>
          <c:showPercent val="0"/>
          <c:showBubbleSize val="0"/>
        </c:dLbls>
        <c:smooth val="0"/>
        <c:axId val="344196799"/>
        <c:axId val="344190143"/>
      </c:lineChart>
      <c:catAx>
        <c:axId val="3441967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344190143"/>
        <c:crosses val="autoZero"/>
        <c:auto val="1"/>
        <c:lblAlgn val="ctr"/>
        <c:lblOffset val="100"/>
        <c:noMultiLvlLbl val="0"/>
      </c:catAx>
      <c:valAx>
        <c:axId val="34419014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34419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MX"/>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s-MX"/>
        </a:p>
      </c:txPr>
    </c:title>
    <c:autoTitleDeleted val="0"/>
    <c:plotArea>
      <c:layout/>
      <c:barChart>
        <c:barDir val="col"/>
        <c:grouping val="clustered"/>
        <c:varyColors val="0"/>
        <c:ser>
          <c:idx val="0"/>
          <c:order val="0"/>
          <c:tx>
            <c:strRef>
              <c:f>Graficos!$L$6</c:f>
              <c:strCache>
                <c:ptCount val="1"/>
                <c:pt idx="0">
                  <c:v>BACHOCO</c:v>
                </c:pt>
              </c:strCache>
            </c:strRef>
          </c:tx>
          <c:spPr>
            <a:pattFill prst="ltUpDiag">
              <a:fgClr>
                <a:schemeClr val="accent5"/>
              </a:fgClr>
              <a:bgClr>
                <a:schemeClr val="lt1"/>
              </a:bgClr>
            </a:pattFill>
            <a:ln>
              <a:noFill/>
            </a:ln>
            <a:effectLst/>
          </c:spPr>
          <c:invertIfNegative val="0"/>
          <c:dLbls>
            <c:spPr>
              <a:solidFill>
                <a:schemeClr val="lt1"/>
              </a:solidFill>
              <a:ln>
                <a:solidFill>
                  <a:schemeClr val="accent5"/>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solidFill>
                    <a:schemeClr val="accent5">
                      <a:tint val="30000"/>
                      <a:alpha val="70000"/>
                    </a:schemeClr>
                  </a:solidFill>
                  <a:ln>
                    <a:noFill/>
                  </a:ln>
                </c15:spPr>
                <c15:showLeaderLines val="1"/>
                <c15:leaderLines>
                  <c:spPr>
                    <a:ln w="9525">
                      <a:solidFill>
                        <a:schemeClr val="accent5">
                          <a:lumMod val="60000"/>
                          <a:lumOff val="40000"/>
                        </a:schemeClr>
                      </a:solidFill>
                    </a:ln>
                    <a:effectLst/>
                  </c:spPr>
                </c15:leaderLines>
              </c:ext>
            </c:extLst>
          </c:dLbls>
          <c:cat>
            <c:strRef>
              <c:f>Graficos!$M$5:$U$5</c:f>
              <c:strCache>
                <c:ptCount val="9"/>
                <c:pt idx="0">
                  <c:v>Activo circulante</c:v>
                </c:pt>
                <c:pt idx="1">
                  <c:v>Inventarios</c:v>
                </c:pt>
                <c:pt idx="2">
                  <c:v>Activo total</c:v>
                </c:pt>
                <c:pt idx="3">
                  <c:v>Ventas</c:v>
                </c:pt>
                <c:pt idx="4">
                  <c:v>Cuentas por cobrar</c:v>
                </c:pt>
                <c:pt idx="5">
                  <c:v>Pasivo Circulante</c:v>
                </c:pt>
                <c:pt idx="6">
                  <c:v>utilidad neta</c:v>
                </c:pt>
                <c:pt idx="7">
                  <c:v>Pasivo total</c:v>
                </c:pt>
                <c:pt idx="8">
                  <c:v>Capital contable</c:v>
                </c:pt>
              </c:strCache>
            </c:strRef>
          </c:cat>
          <c:val>
            <c:numRef>
              <c:f>Graficos!$M$6:$U$6</c:f>
              <c:numCache>
                <c:formatCode>#,##0</c:formatCode>
                <c:ptCount val="9"/>
                <c:pt idx="0">
                  <c:v>32372591</c:v>
                </c:pt>
                <c:pt idx="1">
                  <c:v>5674286</c:v>
                </c:pt>
                <c:pt idx="2">
                  <c:v>58011189</c:v>
                </c:pt>
                <c:pt idx="3">
                  <c:v>68791260</c:v>
                </c:pt>
                <c:pt idx="4">
                  <c:v>3936326</c:v>
                </c:pt>
                <c:pt idx="5">
                  <c:v>7999017</c:v>
                </c:pt>
                <c:pt idx="6">
                  <c:v>3702365</c:v>
                </c:pt>
                <c:pt idx="7">
                  <c:v>14381880</c:v>
                </c:pt>
                <c:pt idx="8">
                  <c:v>43629309</c:v>
                </c:pt>
              </c:numCache>
            </c:numRef>
          </c:val>
          <c:extLst>
            <c:ext xmlns:c16="http://schemas.microsoft.com/office/drawing/2014/chart" uri="{C3380CC4-5D6E-409C-BE32-E72D297353CC}">
              <c16:uniqueId val="{00000005-9820-4192-B0D8-6AD08B99FCED}"/>
            </c:ext>
          </c:extLst>
        </c:ser>
        <c:dLbls>
          <c:dLblPos val="ctr"/>
          <c:showLegendKey val="0"/>
          <c:showVal val="1"/>
          <c:showCatName val="0"/>
          <c:showSerName val="0"/>
          <c:showPercent val="0"/>
          <c:showBubbleSize val="0"/>
        </c:dLbls>
        <c:gapWidth val="269"/>
        <c:overlap val="-20"/>
        <c:axId val="344196799"/>
        <c:axId val="344190143"/>
      </c:barChart>
      <c:catAx>
        <c:axId val="344196799"/>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5">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s-MX"/>
          </a:p>
        </c:txPr>
        <c:crossAx val="344190143"/>
        <c:crosses val="autoZero"/>
        <c:auto val="1"/>
        <c:lblAlgn val="ctr"/>
        <c:lblOffset val="100"/>
        <c:noMultiLvlLbl val="0"/>
      </c:catAx>
      <c:valAx>
        <c:axId val="3441901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s-MX"/>
          </a:p>
        </c:txPr>
        <c:crossAx val="34419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s-MX"/>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RAZÓN</a:t>
            </a:r>
            <a:r>
              <a:rPr lang="es-MX" baseline="0"/>
              <a:t> RÁPIDA</a:t>
            </a:r>
            <a:endParaRPr lang="es-MX"/>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Resultados!$C$11</c:f>
              <c:strCache>
                <c:ptCount val="1"/>
                <c:pt idx="0">
                  <c:v>Valor Obtenido</c:v>
                </c:pt>
              </c:strCache>
            </c:strRef>
          </c:tx>
          <c:spPr>
            <a:noFill/>
            <a:ln w="9525" cap="flat" cmpd="sng" algn="ctr">
              <a:solidFill>
                <a:schemeClr val="accent6">
                  <a:tint val="77000"/>
                </a:schemeClr>
              </a:solidFill>
              <a:miter lim="800000"/>
            </a:ln>
            <a:effectLst>
              <a:glow rad="63500">
                <a:schemeClr val="accent6">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Resultados!$C$12:$C$16</c:f>
              <c:numCache>
                <c:formatCode>#,##0.00</c:formatCode>
                <c:ptCount val="5"/>
                <c:pt idx="0">
                  <c:v>4.0470711588686461</c:v>
                </c:pt>
                <c:pt idx="1">
                  <c:v>2.4214551512694418</c:v>
                </c:pt>
                <c:pt idx="2">
                  <c:v>0.82596341173287646</c:v>
                </c:pt>
                <c:pt idx="3">
                  <c:v>1.6907674009209313</c:v>
                </c:pt>
                <c:pt idx="4">
                  <c:v>0.9805985452297743</c:v>
                </c:pt>
              </c:numCache>
            </c:numRef>
          </c:val>
          <c:extLst>
            <c:ext xmlns:c16="http://schemas.microsoft.com/office/drawing/2014/chart" uri="{C3380CC4-5D6E-409C-BE32-E72D297353CC}">
              <c16:uniqueId val="{00000000-ED12-4AF7-B793-DCA3955A0BFF}"/>
            </c:ext>
          </c:extLst>
        </c:ser>
        <c:ser>
          <c:idx val="1"/>
          <c:order val="1"/>
          <c:tx>
            <c:strRef>
              <c:f>Resultados!$E$11</c:f>
              <c:strCache>
                <c:ptCount val="1"/>
                <c:pt idx="0">
                  <c:v>Evaluacion</c:v>
                </c:pt>
              </c:strCache>
            </c:strRef>
          </c:tx>
          <c:spPr>
            <a:noFill/>
            <a:ln w="9525" cap="flat" cmpd="sng" algn="ctr">
              <a:solidFill>
                <a:schemeClr val="accent6">
                  <a:shade val="76000"/>
                </a:schemeClr>
              </a:solidFill>
              <a:miter lim="800000"/>
            </a:ln>
            <a:effectLst>
              <a:glow rad="63500">
                <a:schemeClr val="accent6">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Resultados!$E$12:$E$16</c:f>
              <c:numCache>
                <c:formatCode>#,##0.00</c:formatCode>
                <c:ptCount val="5"/>
                <c:pt idx="0">
                  <c:v>10</c:v>
                </c:pt>
                <c:pt idx="1">
                  <c:v>5.9832285033168446</c:v>
                </c:pt>
                <c:pt idx="2">
                  <c:v>2.0408917444480359</c:v>
                </c:pt>
                <c:pt idx="3">
                  <c:v>4.1777555534595132</c:v>
                </c:pt>
                <c:pt idx="4">
                  <c:v>2.4229832062154784</c:v>
                </c:pt>
              </c:numCache>
            </c:numRef>
          </c:val>
          <c:extLst>
            <c:ext xmlns:c16="http://schemas.microsoft.com/office/drawing/2014/chart" uri="{C3380CC4-5D6E-409C-BE32-E72D297353CC}">
              <c16:uniqueId val="{00000002-ED12-4AF7-B793-DCA3955A0BFF}"/>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PRUEBA DEL ÁCIDO</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Resultados!$I$11</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Resultados!$I$12:$I$16</c:f>
              <c:numCache>
                <c:formatCode>#,##0.00</c:formatCode>
                <c:ptCount val="5"/>
                <c:pt idx="0">
                  <c:v>3.337698244671814</c:v>
                </c:pt>
                <c:pt idx="1">
                  <c:v>1.7204394771421838</c:v>
                </c:pt>
                <c:pt idx="2">
                  <c:v>0.64815489639744595</c:v>
                </c:pt>
                <c:pt idx="3">
                  <c:v>1.4637432834905395</c:v>
                </c:pt>
                <c:pt idx="4">
                  <c:v>0.7172971417247459</c:v>
                </c:pt>
              </c:numCache>
            </c:numRef>
          </c:val>
          <c:extLst>
            <c:ext xmlns:c16="http://schemas.microsoft.com/office/drawing/2014/chart" uri="{C3380CC4-5D6E-409C-BE32-E72D297353CC}">
              <c16:uniqueId val="{00000000-C440-44B5-970D-65902958A041}"/>
            </c:ext>
          </c:extLst>
        </c:ser>
        <c:ser>
          <c:idx val="1"/>
          <c:order val="1"/>
          <c:tx>
            <c:strRef>
              <c:f>Resultados!$K$11</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Resultados!$K$12:$K$16</c:f>
              <c:numCache>
                <c:formatCode>#,##0.00</c:formatCode>
                <c:ptCount val="5"/>
                <c:pt idx="0">
                  <c:v>10</c:v>
                </c:pt>
                <c:pt idx="1">
                  <c:v>5.1545686608687111</c:v>
                </c:pt>
                <c:pt idx="2">
                  <c:v>1.9419217942548821</c:v>
                </c:pt>
                <c:pt idx="3">
                  <c:v>4.3854871716675063</c:v>
                </c:pt>
                <c:pt idx="4">
                  <c:v>2.1490772656569965</c:v>
                </c:pt>
              </c:numCache>
            </c:numRef>
          </c:val>
          <c:extLst>
            <c:ext xmlns:c16="http://schemas.microsoft.com/office/drawing/2014/chart" uri="{C3380CC4-5D6E-409C-BE32-E72D297353CC}">
              <c16:uniqueId val="{00000001-C440-44B5-970D-65902958A041}"/>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CAPITAL DE TRABAJO</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Resultados!$O$11</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Resultados!$O$12:$O$16</c:f>
              <c:numCache>
                <c:formatCode>#,##0</c:formatCode>
                <c:ptCount val="5"/>
                <c:pt idx="0">
                  <c:v>24373574</c:v>
                </c:pt>
                <c:pt idx="1">
                  <c:v>6833431</c:v>
                </c:pt>
                <c:pt idx="2">
                  <c:v>-10662208</c:v>
                </c:pt>
                <c:pt idx="3">
                  <c:v>29595405</c:v>
                </c:pt>
                <c:pt idx="4">
                  <c:v>-443698</c:v>
                </c:pt>
              </c:numCache>
            </c:numRef>
          </c:val>
          <c:extLst>
            <c:ext xmlns:c16="http://schemas.microsoft.com/office/drawing/2014/chart" uri="{C3380CC4-5D6E-409C-BE32-E72D297353CC}">
              <c16:uniqueId val="{00000000-EB6D-4E33-9A06-3FA1207257F3}"/>
            </c:ext>
          </c:extLst>
        </c:ser>
        <c:ser>
          <c:idx val="1"/>
          <c:order val="1"/>
          <c:tx>
            <c:strRef>
              <c:f>Resultados!$Q$11</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Resultados!$Q$12:$Q$16</c:f>
              <c:numCache>
                <c:formatCode>#,##0.00</c:formatCode>
                <c:ptCount val="5"/>
                <c:pt idx="0">
                  <c:v>8.2355940052180401</c:v>
                </c:pt>
                <c:pt idx="1">
                  <c:v>2.3089499873375612</c:v>
                </c:pt>
                <c:pt idx="2">
                  <c:v>-3.602656561043851</c:v>
                </c:pt>
                <c:pt idx="3">
                  <c:v>10</c:v>
                </c:pt>
                <c:pt idx="4">
                  <c:v>-0.14992124622048592</c:v>
                </c:pt>
              </c:numCache>
            </c:numRef>
          </c:val>
          <c:extLst>
            <c:ext xmlns:c16="http://schemas.microsoft.com/office/drawing/2014/chart" uri="{C3380CC4-5D6E-409C-BE32-E72D297353CC}">
              <c16:uniqueId val="{00000001-EB6D-4E33-9A06-3FA1207257F3}"/>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RAZÓN DE ENDEUDAMIENTO</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Resultados!$C$24</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delete val="1"/>
          </c:dLbls>
          <c:cat>
            <c:strRef>
              <c:f>Resultados!$B$12:$B$16</c:f>
              <c:strCache>
                <c:ptCount val="5"/>
                <c:pt idx="0">
                  <c:v>BACHOCO</c:v>
                </c:pt>
                <c:pt idx="1">
                  <c:v>HERDEZ</c:v>
                </c:pt>
                <c:pt idx="2">
                  <c:v>BIMBO</c:v>
                </c:pt>
                <c:pt idx="3">
                  <c:v>COCA
COLA</c:v>
                </c:pt>
                <c:pt idx="4">
                  <c:v>LALA</c:v>
                </c:pt>
              </c:strCache>
            </c:strRef>
          </c:cat>
          <c:val>
            <c:numRef>
              <c:f>Resultados!$C$25:$C$29</c:f>
              <c:numCache>
                <c:formatCode>#,##0.00</c:formatCode>
                <c:ptCount val="5"/>
                <c:pt idx="0">
                  <c:v>0.2479156219328654</c:v>
                </c:pt>
                <c:pt idx="1">
                  <c:v>0.48364431346468423</c:v>
                </c:pt>
                <c:pt idx="2">
                  <c:v>0.71392486390227661</c:v>
                </c:pt>
                <c:pt idx="3">
                  <c:v>0.53449968939561521</c:v>
                </c:pt>
                <c:pt idx="4">
                  <c:v>0.76429520750981961</c:v>
                </c:pt>
              </c:numCache>
            </c:numRef>
          </c:val>
          <c:extLst>
            <c:ext xmlns:c16="http://schemas.microsoft.com/office/drawing/2014/chart" uri="{C3380CC4-5D6E-409C-BE32-E72D297353CC}">
              <c16:uniqueId val="{00000000-D060-4FE2-866D-B651F2041119}"/>
            </c:ext>
          </c:extLst>
        </c:ser>
        <c:ser>
          <c:idx val="1"/>
          <c:order val="1"/>
          <c:tx>
            <c:strRef>
              <c:f>Resultados!$E$24</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delete val="1"/>
          </c:dLbls>
          <c:val>
            <c:numRef>
              <c:f>Resultados!$E$25:$E$29</c:f>
              <c:numCache>
                <c:formatCode>#,##0.00</c:formatCode>
                <c:ptCount val="5"/>
                <c:pt idx="0">
                  <c:v>4.8655732660016753</c:v>
                </c:pt>
                <c:pt idx="1">
                  <c:v>9.4919667566763533</c:v>
                </c:pt>
                <c:pt idx="2">
                  <c:v>14.011435441843409</c:v>
                </c:pt>
                <c:pt idx="3">
                  <c:v>10.490050522567513</c:v>
                </c:pt>
                <c:pt idx="4">
                  <c:v>15</c:v>
                </c:pt>
              </c:numCache>
            </c:numRef>
          </c:val>
          <c:extLst>
            <c:ext xmlns:c16="http://schemas.microsoft.com/office/drawing/2014/chart" uri="{C3380CC4-5D6E-409C-BE32-E72D297353CC}">
              <c16:uniqueId val="{00000001-D060-4FE2-866D-B651F2041119}"/>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APALANCAMIENTO</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Resultados!$I$24</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Resultados!$I$25:$I$29</c:f>
              <c:numCache>
                <c:formatCode>#,##0.00</c:formatCode>
                <c:ptCount val="5"/>
                <c:pt idx="0">
                  <c:v>0.32963804217023013</c:v>
                </c:pt>
                <c:pt idx="1">
                  <c:v>0.6755700414361141</c:v>
                </c:pt>
                <c:pt idx="2">
                  <c:v>2.4955851586430757</c:v>
                </c:pt>
                <c:pt idx="3">
                  <c:v>1.1482262787357642</c:v>
                </c:pt>
                <c:pt idx="4">
                  <c:v>3.2425951099049493</c:v>
                </c:pt>
              </c:numCache>
            </c:numRef>
          </c:val>
          <c:extLst>
            <c:ext xmlns:c16="http://schemas.microsoft.com/office/drawing/2014/chart" uri="{C3380CC4-5D6E-409C-BE32-E72D297353CC}">
              <c16:uniqueId val="{00000000-17B2-4A52-A800-BADB3F21FF54}"/>
            </c:ext>
          </c:extLst>
        </c:ser>
        <c:ser>
          <c:idx val="1"/>
          <c:order val="1"/>
          <c:tx>
            <c:strRef>
              <c:f>Resultados!$K$24</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Resultados!$K$25:$K$29</c:f>
              <c:numCache>
                <c:formatCode>#,##0.00</c:formatCode>
                <c:ptCount val="5"/>
                <c:pt idx="0">
                  <c:v>0.5082935596296092</c:v>
                </c:pt>
                <c:pt idx="1">
                  <c:v>1.0417119907639614</c:v>
                </c:pt>
                <c:pt idx="2">
                  <c:v>3.8481294673824222</c:v>
                </c:pt>
                <c:pt idx="3">
                  <c:v>1.7705360056029666</c:v>
                </c:pt>
                <c:pt idx="4">
                  <c:v>5</c:v>
                </c:pt>
              </c:numCache>
            </c:numRef>
          </c:val>
          <c:extLst>
            <c:ext xmlns:c16="http://schemas.microsoft.com/office/drawing/2014/chart" uri="{C3380CC4-5D6E-409C-BE32-E72D297353CC}">
              <c16:uniqueId val="{00000001-17B2-4A52-A800-BADB3F21FF54}"/>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ROTACIÓN DEL INVENTARIO</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Resultados!$C$38</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Resultados!$B$25:$B$29</c:f>
              <c:strCache>
                <c:ptCount val="5"/>
                <c:pt idx="0">
                  <c:v>BACHOCO</c:v>
                </c:pt>
                <c:pt idx="1">
                  <c:v>HERDEZ</c:v>
                </c:pt>
                <c:pt idx="2">
                  <c:v>BIMBO</c:v>
                </c:pt>
                <c:pt idx="3">
                  <c:v>COCA COLA</c:v>
                </c:pt>
                <c:pt idx="4">
                  <c:v>LALA</c:v>
                </c:pt>
              </c:strCache>
            </c:strRef>
          </c:cat>
          <c:val>
            <c:numRef>
              <c:f>Resultados!$C$39:$C$43</c:f>
              <c:numCache>
                <c:formatCode>#,##0.00</c:formatCode>
                <c:ptCount val="5"/>
                <c:pt idx="0">
                  <c:v>12.123333226418266</c:v>
                </c:pt>
                <c:pt idx="1">
                  <c:v>7.1323698593512752</c:v>
                </c:pt>
                <c:pt idx="2">
                  <c:v>30.390312221502921</c:v>
                </c:pt>
                <c:pt idx="3">
                  <c:v>18.87742719095403</c:v>
                </c:pt>
                <c:pt idx="4">
                  <c:v>13.423733829464739</c:v>
                </c:pt>
              </c:numCache>
            </c:numRef>
          </c:val>
          <c:extLst>
            <c:ext xmlns:c16="http://schemas.microsoft.com/office/drawing/2014/chart" uri="{C3380CC4-5D6E-409C-BE32-E72D297353CC}">
              <c16:uniqueId val="{00000000-F0E7-4C13-9C04-3D366B64F51B}"/>
            </c:ext>
          </c:extLst>
        </c:ser>
        <c:ser>
          <c:idx val="1"/>
          <c:order val="1"/>
          <c:tx>
            <c:strRef>
              <c:f>Resultados!$E$38</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Resultados!$B$25:$B$29</c:f>
              <c:strCache>
                <c:ptCount val="5"/>
                <c:pt idx="0">
                  <c:v>BACHOCO</c:v>
                </c:pt>
                <c:pt idx="1">
                  <c:v>HERDEZ</c:v>
                </c:pt>
                <c:pt idx="2">
                  <c:v>BIMBO</c:v>
                </c:pt>
                <c:pt idx="3">
                  <c:v>COCA COLA</c:v>
                </c:pt>
                <c:pt idx="4">
                  <c:v>LALA</c:v>
                </c:pt>
              </c:strCache>
            </c:strRef>
          </c:cat>
          <c:val>
            <c:numRef>
              <c:f>Resultados!$E$39:$E$43</c:f>
              <c:numCache>
                <c:formatCode>#,##0.00</c:formatCode>
                <c:ptCount val="5"/>
                <c:pt idx="0">
                  <c:v>1.9946049152203675</c:v>
                </c:pt>
                <c:pt idx="1">
                  <c:v>1.1734611028946103</c:v>
                </c:pt>
                <c:pt idx="2">
                  <c:v>5</c:v>
                </c:pt>
                <c:pt idx="3">
                  <c:v>3.1058297547856628</c:v>
                </c:pt>
                <c:pt idx="4">
                  <c:v>2.2085547742360254</c:v>
                </c:pt>
              </c:numCache>
            </c:numRef>
          </c:val>
          <c:extLst>
            <c:ext xmlns:c16="http://schemas.microsoft.com/office/drawing/2014/chart" uri="{C3380CC4-5D6E-409C-BE32-E72D297353CC}">
              <c16:uniqueId val="{00000001-CB0D-4F66-AB9A-029C15CAF67C}"/>
            </c:ext>
          </c:extLst>
        </c:ser>
        <c:dLbls>
          <c:dLblPos val="outEnd"/>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ROTACIÓN DE ACTIVOS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Resultados!$I$24</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Resultados!$I$39:$I$43</c:f>
              <c:numCache>
                <c:formatCode>#,##0.00</c:formatCode>
                <c:ptCount val="5"/>
                <c:pt idx="0">
                  <c:v>1.1858274444262813</c:v>
                </c:pt>
                <c:pt idx="1">
                  <c:v>0.71590550764590177</c:v>
                </c:pt>
                <c:pt idx="2">
                  <c:v>1.0760613204097407</c:v>
                </c:pt>
                <c:pt idx="3">
                  <c:v>0.69797888212535564</c:v>
                </c:pt>
                <c:pt idx="4">
                  <c:v>1.1230057873239381</c:v>
                </c:pt>
              </c:numCache>
            </c:numRef>
          </c:val>
          <c:extLst>
            <c:ext xmlns:c16="http://schemas.microsoft.com/office/drawing/2014/chart" uri="{C3380CC4-5D6E-409C-BE32-E72D297353CC}">
              <c16:uniqueId val="{00000000-F2B5-48F5-A99E-53C75E2F9EFA}"/>
            </c:ext>
          </c:extLst>
        </c:ser>
        <c:ser>
          <c:idx val="1"/>
          <c:order val="1"/>
          <c:tx>
            <c:strRef>
              <c:f>Resultados!$K$38</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Resultados!$K$39:$K$43</c:f>
              <c:numCache>
                <c:formatCode>#,##0.00</c:formatCode>
                <c:ptCount val="5"/>
                <c:pt idx="0">
                  <c:v>10</c:v>
                </c:pt>
                <c:pt idx="1">
                  <c:v>6.0371811346655591</c:v>
                </c:pt>
                <c:pt idx="2">
                  <c:v>9.0743499441468316</c:v>
                </c:pt>
                <c:pt idx="3">
                  <c:v>5.8860071539586176</c:v>
                </c:pt>
                <c:pt idx="4">
                  <c:v>9.4702293542148777</c:v>
                </c:pt>
              </c:numCache>
            </c:numRef>
          </c:val>
          <c:extLst>
            <c:ext xmlns:c16="http://schemas.microsoft.com/office/drawing/2014/chart" uri="{C3380CC4-5D6E-409C-BE32-E72D297353CC}">
              <c16:uniqueId val="{00000001-F2B5-48F5-A99E-53C75E2F9EFA}"/>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PERIODO PROMEDIO DE COBRANZA</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Resultados!$O$38</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Resultados!$O$39:$O$43</c:f>
              <c:numCache>
                <c:formatCode>#,##0.00</c:formatCode>
                <c:ptCount val="5"/>
                <c:pt idx="0">
                  <c:v>20.599671528040044</c:v>
                </c:pt>
                <c:pt idx="1">
                  <c:v>53.673525756628138</c:v>
                </c:pt>
                <c:pt idx="2">
                  <c:v>22.559567029258325</c:v>
                </c:pt>
                <c:pt idx="3">
                  <c:v>22.591971843984666</c:v>
                </c:pt>
                <c:pt idx="4">
                  <c:v>44.163176249919552</c:v>
                </c:pt>
              </c:numCache>
            </c:numRef>
          </c:val>
          <c:extLst>
            <c:ext xmlns:c16="http://schemas.microsoft.com/office/drawing/2014/chart" uri="{C3380CC4-5D6E-409C-BE32-E72D297353CC}">
              <c16:uniqueId val="{00000000-615A-4B2C-8920-16D2746E424A}"/>
            </c:ext>
          </c:extLst>
        </c:ser>
        <c:ser>
          <c:idx val="1"/>
          <c:order val="1"/>
          <c:tx>
            <c:strRef>
              <c:f>Resultados!$Q$38</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Resultados!$Q$39:$Q$43</c:f>
              <c:numCache>
                <c:formatCode>#,##0.00</c:formatCode>
                <c:ptCount val="5"/>
                <c:pt idx="0">
                  <c:v>5.756936377194168</c:v>
                </c:pt>
                <c:pt idx="1">
                  <c:v>15</c:v>
                </c:pt>
                <c:pt idx="2">
                  <c:v>6.3046632519214869</c:v>
                </c:pt>
                <c:pt idx="3">
                  <c:v>6.3137193408227299</c:v>
                </c:pt>
                <c:pt idx="4">
                  <c:v>12.342167472890258</c:v>
                </c:pt>
              </c:numCache>
            </c:numRef>
          </c:val>
          <c:extLst>
            <c:ext xmlns:c16="http://schemas.microsoft.com/office/drawing/2014/chart" uri="{C3380CC4-5D6E-409C-BE32-E72D297353CC}">
              <c16:uniqueId val="{00000001-615A-4B2C-8920-16D2746E424A}"/>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MARGEN DE UTILIDAD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Resultados!$O$51</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Resultados!$O$52:$O$56</c:f>
              <c:numCache>
                <c:formatCode>#,##0.00</c:formatCode>
                <c:ptCount val="5"/>
                <c:pt idx="0">
                  <c:v>5.3820281820684782E-2</c:v>
                </c:pt>
                <c:pt idx="1">
                  <c:v>9.8536716103187191E-2</c:v>
                </c:pt>
                <c:pt idx="2">
                  <c:v>3.1870423291404035E-2</c:v>
                </c:pt>
                <c:pt idx="3">
                  <c:v>5.6466348447267965E-2</c:v>
                </c:pt>
                <c:pt idx="4">
                  <c:v>5.9997286695372869E-3</c:v>
                </c:pt>
              </c:numCache>
            </c:numRef>
          </c:val>
          <c:extLst>
            <c:ext xmlns:c16="http://schemas.microsoft.com/office/drawing/2014/chart" uri="{C3380CC4-5D6E-409C-BE32-E72D297353CC}">
              <c16:uniqueId val="{00000000-7932-4671-87B8-D53CE5371377}"/>
            </c:ext>
          </c:extLst>
        </c:ser>
        <c:ser>
          <c:idx val="1"/>
          <c:order val="1"/>
          <c:tx>
            <c:strRef>
              <c:f>Resultados!$Q$51</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Resultados!$Q$52:$Q$56</c:f>
              <c:numCache>
                <c:formatCode>#,##0.00</c:formatCode>
                <c:ptCount val="5"/>
                <c:pt idx="0">
                  <c:v>5.461952046821251</c:v>
                </c:pt>
                <c:pt idx="1">
                  <c:v>10</c:v>
                </c:pt>
                <c:pt idx="2">
                  <c:v>3.2343703496298253</c:v>
                </c:pt>
                <c:pt idx="3">
                  <c:v>5.7304881551092759</c:v>
                </c:pt>
                <c:pt idx="4">
                  <c:v>0.60888254721766844</c:v>
                </c:pt>
              </c:numCache>
            </c:numRef>
          </c:val>
          <c:extLst>
            <c:ext xmlns:c16="http://schemas.microsoft.com/office/drawing/2014/chart" uri="{C3380CC4-5D6E-409C-BE32-E72D297353CC}">
              <c16:uniqueId val="{00000001-7932-4671-87B8-D53CE5371377}"/>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RENDIMIENTO SOBRE CAPITAL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Resultados!$I$51</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Resultados!$I$52:$I$56</c:f>
              <c:numCache>
                <c:formatCode>#,##0.00</c:formatCode>
                <c:ptCount val="5"/>
                <c:pt idx="0">
                  <c:v>8.4859583726159857E-2</c:v>
                </c:pt>
                <c:pt idx="1">
                  <c:v>0.13661702505291881</c:v>
                </c:pt>
                <c:pt idx="2">
                  <c:v>0.11987944928303922</c:v>
                </c:pt>
                <c:pt idx="3">
                  <c:v>8.4666578881018806E-2</c:v>
                </c:pt>
                <c:pt idx="4">
                  <c:v>2.8585460427345461E-2</c:v>
                </c:pt>
              </c:numCache>
            </c:numRef>
          </c:val>
          <c:extLst>
            <c:ext xmlns:c16="http://schemas.microsoft.com/office/drawing/2014/chart" uri="{C3380CC4-5D6E-409C-BE32-E72D297353CC}">
              <c16:uniqueId val="{00000000-B124-491F-80D3-FCD3799CF4C2}"/>
            </c:ext>
          </c:extLst>
        </c:ser>
        <c:ser>
          <c:idx val="1"/>
          <c:order val="1"/>
          <c:tx>
            <c:strRef>
              <c:f>Resultados!$K$51</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Resultados!$K$52:$K$56</c:f>
              <c:numCache>
                <c:formatCode>#,##0.00</c:formatCode>
                <c:ptCount val="5"/>
                <c:pt idx="0">
                  <c:v>3.1057470214012262</c:v>
                </c:pt>
                <c:pt idx="1">
                  <c:v>5</c:v>
                </c:pt>
                <c:pt idx="2">
                  <c:v>4.3874271613147675</c:v>
                </c:pt>
                <c:pt idx="3">
                  <c:v>3.0986833027663674</c:v>
                </c:pt>
                <c:pt idx="4">
                  <c:v>1.0461895366361857</c:v>
                </c:pt>
              </c:numCache>
            </c:numRef>
          </c:val>
          <c:extLst>
            <c:ext xmlns:c16="http://schemas.microsoft.com/office/drawing/2014/chart" uri="{C3380CC4-5D6E-409C-BE32-E72D297353CC}">
              <c16:uniqueId val="{00000001-B124-491F-80D3-FCD3799CF4C2}"/>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RENDIMIENTO SOBRE ACTIVO</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Resultados!$C$51</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Resultados!$C$52:$C$56</c:f>
              <c:numCache>
                <c:formatCode>#,##0.000</c:formatCode>
                <c:ptCount val="5"/>
                <c:pt idx="0" formatCode="#,##0.00">
                  <c:v>6.3821567249724875E-2</c:v>
                </c:pt>
                <c:pt idx="1">
                  <c:v>7.0542977763612333E-2</c:v>
                </c:pt>
                <c:pt idx="2" formatCode="#,##0.00">
                  <c:v>3.4294529768965576E-2</c:v>
                </c:pt>
                <c:pt idx="3" formatCode="#,##0.00">
                  <c:v>3.94123187669249E-2</c:v>
                </c:pt>
                <c:pt idx="4">
                  <c:v>6.7377300182637238E-3</c:v>
                </c:pt>
              </c:numCache>
            </c:numRef>
          </c:val>
          <c:extLst>
            <c:ext xmlns:c16="http://schemas.microsoft.com/office/drawing/2014/chart" uri="{C3380CC4-5D6E-409C-BE32-E72D297353CC}">
              <c16:uniqueId val="{00000000-4DD4-4D8F-A035-A81EE7A66970}"/>
            </c:ext>
          </c:extLst>
        </c:ser>
        <c:ser>
          <c:idx val="1"/>
          <c:order val="1"/>
          <c:tx>
            <c:strRef>
              <c:f>Resultados!$E$51</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Resultados!$E$52:$E$56</c:f>
              <c:numCache>
                <c:formatCode>#,##0.00</c:formatCode>
                <c:ptCount val="5"/>
                <c:pt idx="0">
                  <c:v>4.5235946420910436</c:v>
                </c:pt>
                <c:pt idx="1">
                  <c:v>5</c:v>
                </c:pt>
                <c:pt idx="2">
                  <c:v>2.4307543327619117</c:v>
                </c:pt>
                <c:pt idx="3">
                  <c:v>2.7934969586196479</c:v>
                </c:pt>
                <c:pt idx="4">
                  <c:v>0.47756206442274668</c:v>
                </c:pt>
              </c:numCache>
            </c:numRef>
          </c:val>
          <c:extLst>
            <c:ext xmlns:c16="http://schemas.microsoft.com/office/drawing/2014/chart" uri="{C3380CC4-5D6E-409C-BE32-E72D297353CC}">
              <c16:uniqueId val="{00000001-4DD4-4D8F-A035-A81EE7A66970}"/>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Drop" dropLines="6" dropStyle="combo" dx="22" fmlaLink="$O$13" fmlaRange="Resultados!$C$71:$C$79" sel="1" val="3"/>
</file>

<file path=xl/ctrlProps/ctrlProp2.xml><?xml version="1.0" encoding="utf-8"?>
<formControlPr xmlns="http://schemas.microsoft.com/office/spreadsheetml/2009/9/main" objectType="Drop" dropStyle="combo" dx="22" fmlaLink="$M$41" fmlaRange="$B$162:$B$166" noThreeD="1" sel="1" val="0"/>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Menu!A1"/><Relationship Id="rId18" Type="http://schemas.openxmlformats.org/officeDocument/2006/relationships/image" Target="../media/image10.png"/><Relationship Id="rId3" Type="http://schemas.openxmlformats.org/officeDocument/2006/relationships/hyperlink" Target="#LALA!A1"/><Relationship Id="rId7" Type="http://schemas.openxmlformats.org/officeDocument/2006/relationships/hyperlink" Target="#HERDEZ!A1"/><Relationship Id="rId12" Type="http://schemas.openxmlformats.org/officeDocument/2006/relationships/image" Target="../media/image7.png"/><Relationship Id="rId17" Type="http://schemas.openxmlformats.org/officeDocument/2006/relationships/hyperlink" Target="#Graficos!A1"/><Relationship Id="rId2" Type="http://schemas.openxmlformats.org/officeDocument/2006/relationships/image" Target="../media/image2.png"/><Relationship Id="rId16" Type="http://schemas.openxmlformats.org/officeDocument/2006/relationships/image" Target="../media/image9.png"/><Relationship Id="rId20" Type="http://schemas.openxmlformats.org/officeDocument/2006/relationships/image" Target="../media/image11.png"/><Relationship Id="rId1" Type="http://schemas.openxmlformats.org/officeDocument/2006/relationships/hyperlink" Target="#BACHOCO!A1"/><Relationship Id="rId6" Type="http://schemas.openxmlformats.org/officeDocument/2006/relationships/image" Target="../media/image4.png"/><Relationship Id="rId11" Type="http://schemas.openxmlformats.org/officeDocument/2006/relationships/hyperlink" Target="#Resultados!C78:M78"/><Relationship Id="rId5" Type="http://schemas.openxmlformats.org/officeDocument/2006/relationships/hyperlink" Target="#BIMBO!A1"/><Relationship Id="rId15" Type="http://schemas.openxmlformats.org/officeDocument/2006/relationships/hyperlink" Target="#Razones!A1"/><Relationship Id="rId10" Type="http://schemas.openxmlformats.org/officeDocument/2006/relationships/image" Target="../media/image6.png"/><Relationship Id="rId19" Type="http://schemas.openxmlformats.org/officeDocument/2006/relationships/hyperlink" Target="#Resultados!A1"/><Relationship Id="rId4" Type="http://schemas.openxmlformats.org/officeDocument/2006/relationships/image" Target="../media/image3.png"/><Relationship Id="rId9" Type="http://schemas.openxmlformats.org/officeDocument/2006/relationships/hyperlink" Target="#COCACOLA!A1"/><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Menu!A1"/><Relationship Id="rId18" Type="http://schemas.openxmlformats.org/officeDocument/2006/relationships/image" Target="../media/image10.png"/><Relationship Id="rId3" Type="http://schemas.openxmlformats.org/officeDocument/2006/relationships/hyperlink" Target="#LALA!A1"/><Relationship Id="rId7" Type="http://schemas.openxmlformats.org/officeDocument/2006/relationships/hyperlink" Target="#HERDEZ!A1"/><Relationship Id="rId12" Type="http://schemas.openxmlformats.org/officeDocument/2006/relationships/image" Target="../media/image7.png"/><Relationship Id="rId17" Type="http://schemas.openxmlformats.org/officeDocument/2006/relationships/hyperlink" Target="#Graficos!A1"/><Relationship Id="rId2" Type="http://schemas.openxmlformats.org/officeDocument/2006/relationships/image" Target="../media/image2.png"/><Relationship Id="rId16" Type="http://schemas.openxmlformats.org/officeDocument/2006/relationships/image" Target="../media/image13.png"/><Relationship Id="rId20" Type="http://schemas.openxmlformats.org/officeDocument/2006/relationships/image" Target="../media/image11.png"/><Relationship Id="rId1" Type="http://schemas.openxmlformats.org/officeDocument/2006/relationships/hyperlink" Target="#BACHOCO!A1"/><Relationship Id="rId6" Type="http://schemas.openxmlformats.org/officeDocument/2006/relationships/image" Target="../media/image4.png"/><Relationship Id="rId11" Type="http://schemas.openxmlformats.org/officeDocument/2006/relationships/hyperlink" Target="#Resultados!C78:M78"/><Relationship Id="rId5" Type="http://schemas.openxmlformats.org/officeDocument/2006/relationships/hyperlink" Target="#BIMBO!A1"/><Relationship Id="rId15" Type="http://schemas.openxmlformats.org/officeDocument/2006/relationships/hyperlink" Target="#Razones!A1"/><Relationship Id="rId10" Type="http://schemas.openxmlformats.org/officeDocument/2006/relationships/image" Target="../media/image6.png"/><Relationship Id="rId19" Type="http://schemas.openxmlformats.org/officeDocument/2006/relationships/hyperlink" Target="#Resultados!A1"/><Relationship Id="rId4" Type="http://schemas.openxmlformats.org/officeDocument/2006/relationships/image" Target="../media/image3.png"/><Relationship Id="rId9" Type="http://schemas.openxmlformats.org/officeDocument/2006/relationships/hyperlink" Target="#COCACOLA!A1"/><Relationship Id="rId1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hyperlink" Target="#HERDEZ!A1"/><Relationship Id="rId13" Type="http://schemas.openxmlformats.org/officeDocument/2006/relationships/hyperlink" Target="#Resultados!C78:M78"/><Relationship Id="rId18" Type="http://schemas.openxmlformats.org/officeDocument/2006/relationships/image" Target="../media/image9.png"/><Relationship Id="rId3" Type="http://schemas.openxmlformats.org/officeDocument/2006/relationships/image" Target="../media/image15.png"/><Relationship Id="rId21" Type="http://schemas.openxmlformats.org/officeDocument/2006/relationships/hyperlink" Target="#Resultados!A1"/><Relationship Id="rId7" Type="http://schemas.openxmlformats.org/officeDocument/2006/relationships/image" Target="../media/image4.png"/><Relationship Id="rId12" Type="http://schemas.openxmlformats.org/officeDocument/2006/relationships/chart" Target="../charts/chart1.xml"/><Relationship Id="rId17" Type="http://schemas.openxmlformats.org/officeDocument/2006/relationships/hyperlink" Target="#Razones!A1"/><Relationship Id="rId2" Type="http://schemas.openxmlformats.org/officeDocument/2006/relationships/hyperlink" Target="#BACHOCO!A1"/><Relationship Id="rId16" Type="http://schemas.openxmlformats.org/officeDocument/2006/relationships/image" Target="../media/image12.png"/><Relationship Id="rId20" Type="http://schemas.openxmlformats.org/officeDocument/2006/relationships/image" Target="../media/image10.png"/><Relationship Id="rId1" Type="http://schemas.openxmlformats.org/officeDocument/2006/relationships/image" Target="../media/image14.png"/><Relationship Id="rId6" Type="http://schemas.openxmlformats.org/officeDocument/2006/relationships/hyperlink" Target="#BIMBO!A1"/><Relationship Id="rId11" Type="http://schemas.openxmlformats.org/officeDocument/2006/relationships/image" Target="../media/image6.png"/><Relationship Id="rId5" Type="http://schemas.openxmlformats.org/officeDocument/2006/relationships/image" Target="../media/image3.png"/><Relationship Id="rId15" Type="http://schemas.openxmlformats.org/officeDocument/2006/relationships/hyperlink" Target="#Menu!A1"/><Relationship Id="rId10" Type="http://schemas.openxmlformats.org/officeDocument/2006/relationships/hyperlink" Target="#COCACOLA!A1"/><Relationship Id="rId19" Type="http://schemas.openxmlformats.org/officeDocument/2006/relationships/hyperlink" Target="#Graficos!A1"/><Relationship Id="rId4" Type="http://schemas.openxmlformats.org/officeDocument/2006/relationships/hyperlink" Target="#LALA!A1"/><Relationship Id="rId9" Type="http://schemas.openxmlformats.org/officeDocument/2006/relationships/image" Target="../media/image5.png"/><Relationship Id="rId14" Type="http://schemas.openxmlformats.org/officeDocument/2006/relationships/image" Target="../media/image7.png"/><Relationship Id="rId22"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Resultados!C78:M78"/><Relationship Id="rId18" Type="http://schemas.openxmlformats.org/officeDocument/2006/relationships/image" Target="../media/image9.png"/><Relationship Id="rId3" Type="http://schemas.openxmlformats.org/officeDocument/2006/relationships/hyperlink" Target="#BACHOCO!A1"/><Relationship Id="rId21" Type="http://schemas.openxmlformats.org/officeDocument/2006/relationships/hyperlink" Target="#Resultados!A1"/><Relationship Id="rId7" Type="http://schemas.openxmlformats.org/officeDocument/2006/relationships/hyperlink" Target="#BIMBO!A1"/><Relationship Id="rId12" Type="http://schemas.openxmlformats.org/officeDocument/2006/relationships/image" Target="../media/image6.png"/><Relationship Id="rId17" Type="http://schemas.openxmlformats.org/officeDocument/2006/relationships/hyperlink" Target="#Razones!A1"/><Relationship Id="rId2" Type="http://schemas.openxmlformats.org/officeDocument/2006/relationships/chart" Target="../charts/chart2.xml"/><Relationship Id="rId16" Type="http://schemas.openxmlformats.org/officeDocument/2006/relationships/image" Target="../media/image12.png"/><Relationship Id="rId20" Type="http://schemas.openxmlformats.org/officeDocument/2006/relationships/image" Target="../media/image10.png"/><Relationship Id="rId1" Type="http://schemas.openxmlformats.org/officeDocument/2006/relationships/image" Target="../media/image16.png"/><Relationship Id="rId6" Type="http://schemas.openxmlformats.org/officeDocument/2006/relationships/image" Target="../media/image3.png"/><Relationship Id="rId11" Type="http://schemas.openxmlformats.org/officeDocument/2006/relationships/hyperlink" Target="#COCACOLA!A1"/><Relationship Id="rId5" Type="http://schemas.openxmlformats.org/officeDocument/2006/relationships/hyperlink" Target="#LALA!A1"/><Relationship Id="rId15" Type="http://schemas.openxmlformats.org/officeDocument/2006/relationships/hyperlink" Target="#Menu!A1"/><Relationship Id="rId10" Type="http://schemas.openxmlformats.org/officeDocument/2006/relationships/image" Target="../media/image17.png"/><Relationship Id="rId19" Type="http://schemas.openxmlformats.org/officeDocument/2006/relationships/hyperlink" Target="#Graficos!A1"/><Relationship Id="rId4" Type="http://schemas.openxmlformats.org/officeDocument/2006/relationships/image" Target="../media/image2.png"/><Relationship Id="rId9" Type="http://schemas.openxmlformats.org/officeDocument/2006/relationships/hyperlink" Target="#HERDEZ!A1"/><Relationship Id="rId14" Type="http://schemas.openxmlformats.org/officeDocument/2006/relationships/image" Target="../media/image7.png"/><Relationship Id="rId22" Type="http://schemas.openxmlformats.org/officeDocument/2006/relationships/image" Target="../media/image1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hyperlink" Target="#Resultados!C78:M78"/><Relationship Id="rId18" Type="http://schemas.openxmlformats.org/officeDocument/2006/relationships/image" Target="../media/image9.png"/><Relationship Id="rId3" Type="http://schemas.openxmlformats.org/officeDocument/2006/relationships/hyperlink" Target="#BACHOCO!A1"/><Relationship Id="rId21" Type="http://schemas.openxmlformats.org/officeDocument/2006/relationships/hyperlink" Target="#Resultados!A1"/><Relationship Id="rId7" Type="http://schemas.openxmlformats.org/officeDocument/2006/relationships/hyperlink" Target="#BIMBO!A1"/><Relationship Id="rId12" Type="http://schemas.openxmlformats.org/officeDocument/2006/relationships/image" Target="../media/image6.png"/><Relationship Id="rId17" Type="http://schemas.openxmlformats.org/officeDocument/2006/relationships/hyperlink" Target="#Razones!A1"/><Relationship Id="rId2" Type="http://schemas.openxmlformats.org/officeDocument/2006/relationships/chart" Target="../charts/chart3.xml"/><Relationship Id="rId16" Type="http://schemas.openxmlformats.org/officeDocument/2006/relationships/image" Target="../media/image12.png"/><Relationship Id="rId20" Type="http://schemas.openxmlformats.org/officeDocument/2006/relationships/image" Target="../media/image10.png"/><Relationship Id="rId1" Type="http://schemas.openxmlformats.org/officeDocument/2006/relationships/image" Target="../media/image18.png"/><Relationship Id="rId6" Type="http://schemas.openxmlformats.org/officeDocument/2006/relationships/image" Target="../media/image3.png"/><Relationship Id="rId11" Type="http://schemas.openxmlformats.org/officeDocument/2006/relationships/hyperlink" Target="#COCACOLA!A1"/><Relationship Id="rId5" Type="http://schemas.openxmlformats.org/officeDocument/2006/relationships/hyperlink" Target="#LALA!A1"/><Relationship Id="rId15" Type="http://schemas.openxmlformats.org/officeDocument/2006/relationships/hyperlink" Target="#Menu!A1"/><Relationship Id="rId10" Type="http://schemas.openxmlformats.org/officeDocument/2006/relationships/image" Target="../media/image5.png"/><Relationship Id="rId19" Type="http://schemas.openxmlformats.org/officeDocument/2006/relationships/hyperlink" Target="#Graficos!A1"/><Relationship Id="rId4" Type="http://schemas.openxmlformats.org/officeDocument/2006/relationships/image" Target="../media/image2.png"/><Relationship Id="rId9" Type="http://schemas.openxmlformats.org/officeDocument/2006/relationships/hyperlink" Target="#HERDEZ!A1"/><Relationship Id="rId14" Type="http://schemas.openxmlformats.org/officeDocument/2006/relationships/image" Target="../media/image7.png"/><Relationship Id="rId22" Type="http://schemas.openxmlformats.org/officeDocument/2006/relationships/image" Target="../media/image1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Resultados!C78:M78"/><Relationship Id="rId18" Type="http://schemas.openxmlformats.org/officeDocument/2006/relationships/image" Target="../media/image9.png"/><Relationship Id="rId3" Type="http://schemas.openxmlformats.org/officeDocument/2006/relationships/hyperlink" Target="#BACHOCO!A1"/><Relationship Id="rId21" Type="http://schemas.openxmlformats.org/officeDocument/2006/relationships/hyperlink" Target="#Resultados!A1"/><Relationship Id="rId7" Type="http://schemas.openxmlformats.org/officeDocument/2006/relationships/hyperlink" Target="#BIMBO!A1"/><Relationship Id="rId12" Type="http://schemas.openxmlformats.org/officeDocument/2006/relationships/image" Target="../media/image21.png"/><Relationship Id="rId17" Type="http://schemas.openxmlformats.org/officeDocument/2006/relationships/hyperlink" Target="#Razones!A1"/><Relationship Id="rId2" Type="http://schemas.openxmlformats.org/officeDocument/2006/relationships/chart" Target="../charts/chart4.xml"/><Relationship Id="rId16" Type="http://schemas.openxmlformats.org/officeDocument/2006/relationships/image" Target="../media/image12.png"/><Relationship Id="rId20" Type="http://schemas.openxmlformats.org/officeDocument/2006/relationships/image" Target="../media/image10.png"/><Relationship Id="rId1" Type="http://schemas.openxmlformats.org/officeDocument/2006/relationships/image" Target="../media/image20.png"/><Relationship Id="rId6" Type="http://schemas.openxmlformats.org/officeDocument/2006/relationships/image" Target="../media/image3.png"/><Relationship Id="rId11" Type="http://schemas.openxmlformats.org/officeDocument/2006/relationships/hyperlink" Target="#COCACOLA!A1"/><Relationship Id="rId5" Type="http://schemas.openxmlformats.org/officeDocument/2006/relationships/hyperlink" Target="#LALA!A1"/><Relationship Id="rId15" Type="http://schemas.openxmlformats.org/officeDocument/2006/relationships/hyperlink" Target="#Menu!A1"/><Relationship Id="rId10" Type="http://schemas.openxmlformats.org/officeDocument/2006/relationships/image" Target="../media/image5.png"/><Relationship Id="rId19" Type="http://schemas.openxmlformats.org/officeDocument/2006/relationships/hyperlink" Target="#Graficos!A1"/><Relationship Id="rId4" Type="http://schemas.openxmlformats.org/officeDocument/2006/relationships/image" Target="../media/image2.png"/><Relationship Id="rId9" Type="http://schemas.openxmlformats.org/officeDocument/2006/relationships/hyperlink" Target="#HERDEZ!A1"/><Relationship Id="rId14" Type="http://schemas.openxmlformats.org/officeDocument/2006/relationships/image" Target="../media/image7.png"/><Relationship Id="rId22" Type="http://schemas.openxmlformats.org/officeDocument/2006/relationships/image" Target="../media/image11.png"/></Relationships>
</file>

<file path=xl/drawings/_rels/drawing7.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Resultados!C78:M78"/><Relationship Id="rId18" Type="http://schemas.openxmlformats.org/officeDocument/2006/relationships/image" Target="../media/image9.png"/><Relationship Id="rId3" Type="http://schemas.openxmlformats.org/officeDocument/2006/relationships/hyperlink" Target="#BACHOCO!A1"/><Relationship Id="rId21" Type="http://schemas.openxmlformats.org/officeDocument/2006/relationships/hyperlink" Target="#Resultados!A1"/><Relationship Id="rId7" Type="http://schemas.openxmlformats.org/officeDocument/2006/relationships/hyperlink" Target="#BIMBO!A1"/><Relationship Id="rId12" Type="http://schemas.openxmlformats.org/officeDocument/2006/relationships/image" Target="../media/image6.png"/><Relationship Id="rId17" Type="http://schemas.openxmlformats.org/officeDocument/2006/relationships/hyperlink" Target="#Razones!A1"/><Relationship Id="rId2" Type="http://schemas.openxmlformats.org/officeDocument/2006/relationships/chart" Target="../charts/chart5.xml"/><Relationship Id="rId16" Type="http://schemas.openxmlformats.org/officeDocument/2006/relationships/image" Target="../media/image12.png"/><Relationship Id="rId20" Type="http://schemas.openxmlformats.org/officeDocument/2006/relationships/image" Target="../media/image10.png"/><Relationship Id="rId1" Type="http://schemas.openxmlformats.org/officeDocument/2006/relationships/image" Target="../media/image22.png"/><Relationship Id="rId6" Type="http://schemas.openxmlformats.org/officeDocument/2006/relationships/image" Target="../media/image23.png"/><Relationship Id="rId11" Type="http://schemas.openxmlformats.org/officeDocument/2006/relationships/hyperlink" Target="#COCACOLA!A1"/><Relationship Id="rId5" Type="http://schemas.openxmlformats.org/officeDocument/2006/relationships/hyperlink" Target="#LALA!A1"/><Relationship Id="rId15" Type="http://schemas.openxmlformats.org/officeDocument/2006/relationships/hyperlink" Target="#Menu!A1"/><Relationship Id="rId10" Type="http://schemas.openxmlformats.org/officeDocument/2006/relationships/image" Target="../media/image5.png"/><Relationship Id="rId19" Type="http://schemas.openxmlformats.org/officeDocument/2006/relationships/hyperlink" Target="#Graficos!A1"/><Relationship Id="rId4" Type="http://schemas.openxmlformats.org/officeDocument/2006/relationships/image" Target="../media/image2.png"/><Relationship Id="rId9" Type="http://schemas.openxmlformats.org/officeDocument/2006/relationships/hyperlink" Target="#HERDEZ!A1"/><Relationship Id="rId14" Type="http://schemas.openxmlformats.org/officeDocument/2006/relationships/image" Target="../media/image7.png"/><Relationship Id="rId22" Type="http://schemas.openxmlformats.org/officeDocument/2006/relationships/image" Target="../media/image11.png"/></Relationships>
</file>

<file path=xl/drawings/_rels/drawing8.xml.rels><?xml version="1.0" encoding="UTF-8" standalone="yes"?>
<Relationships xmlns="http://schemas.openxmlformats.org/package/2006/relationships"><Relationship Id="rId8" Type="http://schemas.openxmlformats.org/officeDocument/2006/relationships/hyperlink" Target="#HERDEZ!A1"/><Relationship Id="rId13" Type="http://schemas.openxmlformats.org/officeDocument/2006/relationships/image" Target="../media/image7.png"/><Relationship Id="rId18" Type="http://schemas.openxmlformats.org/officeDocument/2006/relationships/chart" Target="../charts/chart7.xml"/><Relationship Id="rId3" Type="http://schemas.openxmlformats.org/officeDocument/2006/relationships/image" Target="../media/image2.png"/><Relationship Id="rId21" Type="http://schemas.openxmlformats.org/officeDocument/2006/relationships/hyperlink" Target="#Graficos!A1"/><Relationship Id="rId7" Type="http://schemas.openxmlformats.org/officeDocument/2006/relationships/image" Target="../media/image4.png"/><Relationship Id="rId12" Type="http://schemas.openxmlformats.org/officeDocument/2006/relationships/hyperlink" Target="#Resultados!C84"/><Relationship Id="rId17" Type="http://schemas.openxmlformats.org/officeDocument/2006/relationships/image" Target="../media/image9.png"/><Relationship Id="rId25" Type="http://schemas.openxmlformats.org/officeDocument/2006/relationships/image" Target="../media/image25.png"/><Relationship Id="rId2" Type="http://schemas.openxmlformats.org/officeDocument/2006/relationships/hyperlink" Target="#BACHOCO!A1"/><Relationship Id="rId16" Type="http://schemas.openxmlformats.org/officeDocument/2006/relationships/hyperlink" Target="#Razones!A1"/><Relationship Id="rId20" Type="http://schemas.openxmlformats.org/officeDocument/2006/relationships/image" Target="../media/image24.png"/><Relationship Id="rId1" Type="http://schemas.openxmlformats.org/officeDocument/2006/relationships/chart" Target="../charts/chart6.xml"/><Relationship Id="rId6" Type="http://schemas.openxmlformats.org/officeDocument/2006/relationships/hyperlink" Target="#BIMBO!A1"/><Relationship Id="rId11" Type="http://schemas.openxmlformats.org/officeDocument/2006/relationships/image" Target="../media/image6.png"/><Relationship Id="rId24" Type="http://schemas.openxmlformats.org/officeDocument/2006/relationships/hyperlink" Target="#Resultados!C78:M78"/><Relationship Id="rId5" Type="http://schemas.openxmlformats.org/officeDocument/2006/relationships/image" Target="../media/image3.png"/><Relationship Id="rId15" Type="http://schemas.openxmlformats.org/officeDocument/2006/relationships/image" Target="../media/image12.png"/><Relationship Id="rId23" Type="http://schemas.openxmlformats.org/officeDocument/2006/relationships/image" Target="../media/image11.png"/><Relationship Id="rId10" Type="http://schemas.openxmlformats.org/officeDocument/2006/relationships/hyperlink" Target="#COCACOLA!A1"/><Relationship Id="rId19" Type="http://schemas.openxmlformats.org/officeDocument/2006/relationships/hyperlink" Target="#Resultados!A1"/><Relationship Id="rId4" Type="http://schemas.openxmlformats.org/officeDocument/2006/relationships/hyperlink" Target="#LALA!A1"/><Relationship Id="rId9" Type="http://schemas.openxmlformats.org/officeDocument/2006/relationships/image" Target="../media/image5.png"/><Relationship Id="rId14" Type="http://schemas.openxmlformats.org/officeDocument/2006/relationships/hyperlink" Target="#Menu!A1"/><Relationship Id="rId22"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3" Type="http://schemas.openxmlformats.org/officeDocument/2006/relationships/chart" Target="../charts/chart20.xml"/><Relationship Id="rId18" Type="http://schemas.openxmlformats.org/officeDocument/2006/relationships/hyperlink" Target="#BIMBO!A1"/><Relationship Id="rId26" Type="http://schemas.openxmlformats.org/officeDocument/2006/relationships/hyperlink" Target="#Menu!A1"/><Relationship Id="rId3" Type="http://schemas.openxmlformats.org/officeDocument/2006/relationships/chart" Target="../charts/chart10.xml"/><Relationship Id="rId21" Type="http://schemas.openxmlformats.org/officeDocument/2006/relationships/image" Target="../media/image5.png"/><Relationship Id="rId7" Type="http://schemas.openxmlformats.org/officeDocument/2006/relationships/chart" Target="../charts/chart14.xml"/><Relationship Id="rId12" Type="http://schemas.openxmlformats.org/officeDocument/2006/relationships/chart" Target="../charts/chart19.xml"/><Relationship Id="rId17" Type="http://schemas.openxmlformats.org/officeDocument/2006/relationships/image" Target="../media/image3.png"/><Relationship Id="rId25" Type="http://schemas.openxmlformats.org/officeDocument/2006/relationships/image" Target="../media/image26.png"/><Relationship Id="rId33" Type="http://schemas.openxmlformats.org/officeDocument/2006/relationships/image" Target="../media/image11.png"/><Relationship Id="rId2" Type="http://schemas.openxmlformats.org/officeDocument/2006/relationships/chart" Target="../charts/chart9.xml"/><Relationship Id="rId16" Type="http://schemas.openxmlformats.org/officeDocument/2006/relationships/hyperlink" Target="#LALA!A1"/><Relationship Id="rId20" Type="http://schemas.openxmlformats.org/officeDocument/2006/relationships/hyperlink" Target="#HERDEZ!A1"/><Relationship Id="rId29"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24" Type="http://schemas.openxmlformats.org/officeDocument/2006/relationships/hyperlink" Target="#Resultados!C78:M78"/><Relationship Id="rId32" Type="http://schemas.openxmlformats.org/officeDocument/2006/relationships/hyperlink" Target="#Resultados!A1"/><Relationship Id="rId5" Type="http://schemas.openxmlformats.org/officeDocument/2006/relationships/chart" Target="../charts/chart12.xml"/><Relationship Id="rId15" Type="http://schemas.openxmlformats.org/officeDocument/2006/relationships/image" Target="../media/image2.png"/><Relationship Id="rId23" Type="http://schemas.openxmlformats.org/officeDocument/2006/relationships/image" Target="../media/image6.png"/><Relationship Id="rId28" Type="http://schemas.openxmlformats.org/officeDocument/2006/relationships/hyperlink" Target="#Razones!A1"/><Relationship Id="rId10" Type="http://schemas.openxmlformats.org/officeDocument/2006/relationships/chart" Target="../charts/chart17.xml"/><Relationship Id="rId19" Type="http://schemas.openxmlformats.org/officeDocument/2006/relationships/image" Target="../media/image4.png"/><Relationship Id="rId31" Type="http://schemas.openxmlformats.org/officeDocument/2006/relationships/image" Target="../media/image27.png"/><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hyperlink" Target="#BACHOCO!A1"/><Relationship Id="rId22" Type="http://schemas.openxmlformats.org/officeDocument/2006/relationships/hyperlink" Target="#COCACOLA!A1"/><Relationship Id="rId27" Type="http://schemas.openxmlformats.org/officeDocument/2006/relationships/image" Target="../media/image12.png"/><Relationship Id="rId30" Type="http://schemas.openxmlformats.org/officeDocument/2006/relationships/hyperlink" Target="#Graficos!A1"/><Relationship Id="rId8"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428625</xdr:colOff>
      <xdr:row>1</xdr:row>
      <xdr:rowOff>85725</xdr:rowOff>
    </xdr:from>
    <xdr:to>
      <xdr:col>15</xdr:col>
      <xdr:colOff>276225</xdr:colOff>
      <xdr:row>4</xdr:row>
      <xdr:rowOff>28575</xdr:rowOff>
    </xdr:to>
    <xdr:sp macro="" textlink="">
      <xdr:nvSpPr>
        <xdr:cNvPr id="3" name="Rectángulo: esquinas superiores, una redondeada y la otra cortada 2">
          <a:extLst>
            <a:ext uri="{FF2B5EF4-FFF2-40B4-BE49-F238E27FC236}">
              <a16:creationId xmlns:a16="http://schemas.microsoft.com/office/drawing/2014/main" id="{00000000-0008-0000-0000-000003000000}"/>
            </a:ext>
          </a:extLst>
        </xdr:cNvPr>
        <xdr:cNvSpPr/>
      </xdr:nvSpPr>
      <xdr:spPr>
        <a:xfrm>
          <a:off x="428625" y="276225"/>
          <a:ext cx="12420600" cy="514350"/>
        </a:xfrm>
        <a:prstGeom prst="snipRoundRect">
          <a:avLst/>
        </a:prstGeom>
        <a:solidFill>
          <a:srgbClr val="C4536B"/>
        </a:solidFill>
        <a:effectLst>
          <a:outerShdw blurRad="76200" dist="12700" dir="2700000" sy="-23000" kx="-800400" algn="bl" rotWithShape="0">
            <a:prstClr val="black">
              <a:alpha val="2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MX" sz="3200">
              <a:solidFill>
                <a:schemeClr val="bg1"/>
              </a:solidFill>
              <a:latin typeface="+mj-lt"/>
            </a:rPr>
            <a:t>RAZONES FINANCIERAS</a:t>
          </a:r>
        </a:p>
      </xdr:txBody>
    </xdr:sp>
    <xdr:clientData/>
  </xdr:twoCellAnchor>
  <xdr:twoCellAnchor editAs="oneCell">
    <xdr:from>
      <xdr:col>6</xdr:col>
      <xdr:colOff>226200</xdr:colOff>
      <xdr:row>6</xdr:row>
      <xdr:rowOff>85981</xdr:rowOff>
    </xdr:from>
    <xdr:to>
      <xdr:col>8</xdr:col>
      <xdr:colOff>257175</xdr:colOff>
      <xdr:row>10</xdr:row>
      <xdr:rowOff>80937</xdr:rowOff>
    </xdr:to>
    <xdr:pic>
      <xdr:nvPicPr>
        <xdr:cNvPr id="4" name="Imagen 3">
          <a:hlinkClick xmlns:r="http://schemas.openxmlformats.org/officeDocument/2006/relationships" r:id="rId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5255400" y="1228981"/>
          <a:ext cx="1707375" cy="756956"/>
        </a:xfrm>
        <a:prstGeom prst="rect">
          <a:avLst/>
        </a:prstGeom>
      </xdr:spPr>
    </xdr:pic>
    <xdr:clientData/>
  </xdr:twoCellAnchor>
  <xdr:twoCellAnchor editAs="oneCell">
    <xdr:from>
      <xdr:col>8</xdr:col>
      <xdr:colOff>387595</xdr:colOff>
      <xdr:row>11</xdr:row>
      <xdr:rowOff>85981</xdr:rowOff>
    </xdr:from>
    <xdr:to>
      <xdr:col>10</xdr:col>
      <xdr:colOff>427776</xdr:colOff>
      <xdr:row>15</xdr:row>
      <xdr:rowOff>82420</xdr:rowOff>
    </xdr:to>
    <xdr:pic>
      <xdr:nvPicPr>
        <xdr:cNvPr id="5" name="Imagen 4">
          <a:hlinkClick xmlns:r="http://schemas.openxmlformats.org/officeDocument/2006/relationships" r:id="rId3"/>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7093195" y="2181481"/>
          <a:ext cx="1716581" cy="758439"/>
        </a:xfrm>
        <a:prstGeom prst="rect">
          <a:avLst/>
        </a:prstGeom>
      </xdr:spPr>
    </xdr:pic>
    <xdr:clientData/>
  </xdr:twoCellAnchor>
  <xdr:twoCellAnchor editAs="oneCell">
    <xdr:from>
      <xdr:col>4</xdr:col>
      <xdr:colOff>43028</xdr:colOff>
      <xdr:row>11</xdr:row>
      <xdr:rowOff>74056</xdr:rowOff>
    </xdr:from>
    <xdr:to>
      <xdr:col>6</xdr:col>
      <xdr:colOff>81744</xdr:colOff>
      <xdr:row>15</xdr:row>
      <xdr:rowOff>70495</xdr:rowOff>
    </xdr:to>
    <xdr:pic>
      <xdr:nvPicPr>
        <xdr:cNvPr id="6" name="Imagen 5">
          <a:hlinkClick xmlns:r="http://schemas.openxmlformats.org/officeDocument/2006/relationships" r:id="rId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3395828" y="2169556"/>
          <a:ext cx="1715116" cy="758439"/>
        </a:xfrm>
        <a:prstGeom prst="rect">
          <a:avLst/>
        </a:prstGeom>
      </xdr:spPr>
    </xdr:pic>
    <xdr:clientData/>
  </xdr:twoCellAnchor>
  <xdr:twoCellAnchor editAs="oneCell">
    <xdr:from>
      <xdr:col>8</xdr:col>
      <xdr:colOff>423826</xdr:colOff>
      <xdr:row>6</xdr:row>
      <xdr:rowOff>109756</xdr:rowOff>
    </xdr:from>
    <xdr:to>
      <xdr:col>10</xdr:col>
      <xdr:colOff>458145</xdr:colOff>
      <xdr:row>10</xdr:row>
      <xdr:rowOff>106195</xdr:rowOff>
    </xdr:to>
    <xdr:pic>
      <xdr:nvPicPr>
        <xdr:cNvPr id="7" name="Imagen 6">
          <a:hlinkClick xmlns:r="http://schemas.openxmlformats.org/officeDocument/2006/relationships" r:id="rId7"/>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7129426" y="1252756"/>
          <a:ext cx="1710719" cy="758439"/>
        </a:xfrm>
        <a:prstGeom prst="rect">
          <a:avLst/>
        </a:prstGeom>
      </xdr:spPr>
    </xdr:pic>
    <xdr:clientData/>
  </xdr:twoCellAnchor>
  <xdr:twoCellAnchor editAs="oneCell">
    <xdr:from>
      <xdr:col>6</xdr:col>
      <xdr:colOff>199421</xdr:colOff>
      <xdr:row>11</xdr:row>
      <xdr:rowOff>78781</xdr:rowOff>
    </xdr:from>
    <xdr:to>
      <xdr:col>8</xdr:col>
      <xdr:colOff>239601</xdr:colOff>
      <xdr:row>15</xdr:row>
      <xdr:rowOff>75220</xdr:rowOff>
    </xdr:to>
    <xdr:pic>
      <xdr:nvPicPr>
        <xdr:cNvPr id="8" name="Imagen 7">
          <a:hlinkClick xmlns:r="http://schemas.openxmlformats.org/officeDocument/2006/relationships" r:id="rId9"/>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5228621" y="2174281"/>
          <a:ext cx="1716580" cy="758439"/>
        </a:xfrm>
        <a:prstGeom prst="rect">
          <a:avLst/>
        </a:prstGeom>
      </xdr:spPr>
    </xdr:pic>
    <xdr:clientData/>
  </xdr:twoCellAnchor>
  <xdr:twoCellAnchor editAs="oneCell">
    <xdr:from>
      <xdr:col>8</xdr:col>
      <xdr:colOff>428626</xdr:colOff>
      <xdr:row>16</xdr:row>
      <xdr:rowOff>47625</xdr:rowOff>
    </xdr:from>
    <xdr:to>
      <xdr:col>10</xdr:col>
      <xdr:colOff>464101</xdr:colOff>
      <xdr:row>20</xdr:row>
      <xdr:rowOff>44577</xdr:rowOff>
    </xdr:to>
    <xdr:pic>
      <xdr:nvPicPr>
        <xdr:cNvPr id="9" name="Imagen 8">
          <a:hlinkClick xmlns:r="http://schemas.openxmlformats.org/officeDocument/2006/relationships" r:id="rId11"/>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134226" y="3095625"/>
          <a:ext cx="1711875" cy="758952"/>
        </a:xfrm>
        <a:prstGeom prst="rect">
          <a:avLst/>
        </a:prstGeom>
      </xdr:spPr>
    </xdr:pic>
    <xdr:clientData/>
  </xdr:twoCellAnchor>
  <xdr:twoCellAnchor editAs="oneCell">
    <xdr:from>
      <xdr:col>6</xdr:col>
      <xdr:colOff>226458</xdr:colOff>
      <xdr:row>21</xdr:row>
      <xdr:rowOff>35700</xdr:rowOff>
    </xdr:from>
    <xdr:to>
      <xdr:col>8</xdr:col>
      <xdr:colOff>261419</xdr:colOff>
      <xdr:row>25</xdr:row>
      <xdr:rowOff>32652</xdr:rowOff>
    </xdr:to>
    <xdr:pic>
      <xdr:nvPicPr>
        <xdr:cNvPr id="10" name="Imagen 9">
          <a:hlinkClick xmlns:r="http://schemas.openxmlformats.org/officeDocument/2006/relationships" r:id="rId13"/>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5255658" y="4036200"/>
          <a:ext cx="1711361" cy="758952"/>
        </a:xfrm>
        <a:prstGeom prst="rect">
          <a:avLst/>
        </a:prstGeom>
      </xdr:spPr>
    </xdr:pic>
    <xdr:clientData/>
  </xdr:twoCellAnchor>
  <xdr:twoCellAnchor editAs="oneCell">
    <xdr:from>
      <xdr:col>3</xdr:col>
      <xdr:colOff>828675</xdr:colOff>
      <xdr:row>6</xdr:row>
      <xdr:rowOff>104775</xdr:rowOff>
    </xdr:from>
    <xdr:to>
      <xdr:col>6</xdr:col>
      <xdr:colOff>5325</xdr:colOff>
      <xdr:row>10</xdr:row>
      <xdr:rowOff>92583</xdr:rowOff>
    </xdr:to>
    <xdr:pic>
      <xdr:nvPicPr>
        <xdr:cNvPr id="11" name="Imagen 10">
          <a:hlinkClick xmlns:r="http://schemas.openxmlformats.org/officeDocument/2006/relationships" r:id="rId1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343275" y="1247775"/>
          <a:ext cx="1691250" cy="749808"/>
        </a:xfrm>
        <a:prstGeom prst="rect">
          <a:avLst/>
        </a:prstGeom>
      </xdr:spPr>
    </xdr:pic>
    <xdr:clientData/>
  </xdr:twoCellAnchor>
  <xdr:twoCellAnchor editAs="oneCell">
    <xdr:from>
      <xdr:col>4</xdr:col>
      <xdr:colOff>35700</xdr:colOff>
      <xdr:row>16</xdr:row>
      <xdr:rowOff>64275</xdr:rowOff>
    </xdr:from>
    <xdr:to>
      <xdr:col>6</xdr:col>
      <xdr:colOff>50550</xdr:colOff>
      <xdr:row>20</xdr:row>
      <xdr:rowOff>52083</xdr:rowOff>
    </xdr:to>
    <xdr:pic>
      <xdr:nvPicPr>
        <xdr:cNvPr id="12" name="Imagen 11">
          <a:hlinkClick xmlns:r="http://schemas.openxmlformats.org/officeDocument/2006/relationships" r:id="rId17"/>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88500" y="3112275"/>
          <a:ext cx="1691250" cy="749808"/>
        </a:xfrm>
        <a:prstGeom prst="rect">
          <a:avLst/>
        </a:prstGeom>
      </xdr:spPr>
    </xdr:pic>
    <xdr:clientData/>
  </xdr:twoCellAnchor>
  <xdr:twoCellAnchor editAs="oneCell">
    <xdr:from>
      <xdr:col>6</xdr:col>
      <xdr:colOff>271425</xdr:colOff>
      <xdr:row>16</xdr:row>
      <xdr:rowOff>80925</xdr:rowOff>
    </xdr:from>
    <xdr:to>
      <xdr:col>8</xdr:col>
      <xdr:colOff>286275</xdr:colOff>
      <xdr:row>20</xdr:row>
      <xdr:rowOff>68733</xdr:rowOff>
    </xdr:to>
    <xdr:pic>
      <xdr:nvPicPr>
        <xdr:cNvPr id="13" name="Imagen 12">
          <a:hlinkClick xmlns:r="http://schemas.openxmlformats.org/officeDocument/2006/relationships" r:id="rId19"/>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300625" y="3128925"/>
          <a:ext cx="1691250" cy="7498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1826400</xdr:colOff>
      <xdr:row>0</xdr:row>
      <xdr:rowOff>57406</xdr:rowOff>
    </xdr:from>
    <xdr:to>
      <xdr:col>2</xdr:col>
      <xdr:colOff>1524000</xdr:colOff>
      <xdr:row>4</xdr:row>
      <xdr:rowOff>52362</xdr:rowOff>
    </xdr:to>
    <xdr:pic>
      <xdr:nvPicPr>
        <xdr:cNvPr id="2" name="Imagen 1">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664600" y="57406"/>
          <a:ext cx="1707375" cy="756956"/>
        </a:xfrm>
        <a:prstGeom prst="rect">
          <a:avLst/>
        </a:prstGeom>
      </xdr:spPr>
    </xdr:pic>
    <xdr:clientData/>
  </xdr:twoCellAnchor>
  <xdr:twoCellAnchor editAs="oneCell">
    <xdr:from>
      <xdr:col>3</xdr:col>
      <xdr:colOff>3206995</xdr:colOff>
      <xdr:row>0</xdr:row>
      <xdr:rowOff>76456</xdr:rowOff>
    </xdr:from>
    <xdr:to>
      <xdr:col>4</xdr:col>
      <xdr:colOff>799251</xdr:colOff>
      <xdr:row>4</xdr:row>
      <xdr:rowOff>72895</xdr:rowOff>
    </xdr:to>
    <xdr:pic>
      <xdr:nvPicPr>
        <xdr:cNvPr id="3" name="Imagen 2">
          <a:hlinkClick xmlns:r="http://schemas.openxmlformats.org/officeDocument/2006/relationships" r:id="rId3"/>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0160245" y="76456"/>
          <a:ext cx="1716581" cy="758439"/>
        </a:xfrm>
        <a:prstGeom prst="rect">
          <a:avLst/>
        </a:prstGeom>
      </xdr:spPr>
    </xdr:pic>
    <xdr:clientData/>
  </xdr:twoCellAnchor>
  <xdr:twoCellAnchor editAs="oneCell">
    <xdr:from>
      <xdr:col>2</xdr:col>
      <xdr:colOff>3614903</xdr:colOff>
      <xdr:row>0</xdr:row>
      <xdr:rowOff>64531</xdr:rowOff>
    </xdr:from>
    <xdr:to>
      <xdr:col>3</xdr:col>
      <xdr:colOff>1224744</xdr:colOff>
      <xdr:row>4</xdr:row>
      <xdr:rowOff>60970</xdr:rowOff>
    </xdr:to>
    <xdr:pic>
      <xdr:nvPicPr>
        <xdr:cNvPr id="4" name="Imagen 3">
          <a:hlinkClick xmlns:r="http://schemas.openxmlformats.org/officeDocument/2006/relationships" r:id="rId5"/>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6462878" y="64531"/>
          <a:ext cx="1715116" cy="758439"/>
        </a:xfrm>
        <a:prstGeom prst="rect">
          <a:avLst/>
        </a:prstGeom>
      </xdr:spPr>
    </xdr:pic>
    <xdr:clientData/>
  </xdr:twoCellAnchor>
  <xdr:twoCellAnchor editAs="oneCell">
    <xdr:from>
      <xdr:col>2</xdr:col>
      <xdr:colOff>1747801</xdr:colOff>
      <xdr:row>0</xdr:row>
      <xdr:rowOff>62131</xdr:rowOff>
    </xdr:from>
    <xdr:to>
      <xdr:col>2</xdr:col>
      <xdr:colOff>3458520</xdr:colOff>
      <xdr:row>4</xdr:row>
      <xdr:rowOff>58570</xdr:rowOff>
    </xdr:to>
    <xdr:pic>
      <xdr:nvPicPr>
        <xdr:cNvPr id="5" name="Imagen 4">
          <a:hlinkClick xmlns:r="http://schemas.openxmlformats.org/officeDocument/2006/relationships" r:id="rId7"/>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4595776" y="62131"/>
          <a:ext cx="1710719" cy="758439"/>
        </a:xfrm>
        <a:prstGeom prst="rect">
          <a:avLst/>
        </a:prstGeom>
      </xdr:spPr>
    </xdr:pic>
    <xdr:clientData/>
  </xdr:twoCellAnchor>
  <xdr:twoCellAnchor editAs="oneCell">
    <xdr:from>
      <xdr:col>3</xdr:col>
      <xdr:colOff>1342421</xdr:colOff>
      <xdr:row>0</xdr:row>
      <xdr:rowOff>69256</xdr:rowOff>
    </xdr:from>
    <xdr:to>
      <xdr:col>3</xdr:col>
      <xdr:colOff>3059001</xdr:colOff>
      <xdr:row>4</xdr:row>
      <xdr:rowOff>65695</xdr:rowOff>
    </xdr:to>
    <xdr:pic>
      <xdr:nvPicPr>
        <xdr:cNvPr id="6" name="Imagen 5">
          <a:hlinkClick xmlns:r="http://schemas.openxmlformats.org/officeDocument/2006/relationships" r:id="rId9"/>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8295671" y="69256"/>
          <a:ext cx="1716580" cy="758439"/>
        </a:xfrm>
        <a:prstGeom prst="rect">
          <a:avLst/>
        </a:prstGeom>
      </xdr:spPr>
    </xdr:pic>
    <xdr:clientData/>
  </xdr:twoCellAnchor>
  <xdr:twoCellAnchor editAs="oneCell">
    <xdr:from>
      <xdr:col>4</xdr:col>
      <xdr:colOff>1933576</xdr:colOff>
      <xdr:row>22</xdr:row>
      <xdr:rowOff>85725</xdr:rowOff>
    </xdr:from>
    <xdr:to>
      <xdr:col>5</xdr:col>
      <xdr:colOff>1635676</xdr:colOff>
      <xdr:row>26</xdr:row>
      <xdr:rowOff>73152</xdr:rowOff>
    </xdr:to>
    <xdr:pic>
      <xdr:nvPicPr>
        <xdr:cNvPr id="7" name="Imagen 6">
          <a:hlinkClick xmlns:r="http://schemas.openxmlformats.org/officeDocument/2006/relationships" r:id="rId11"/>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011151" y="7781925"/>
          <a:ext cx="1711875" cy="758952"/>
        </a:xfrm>
        <a:prstGeom prst="rect">
          <a:avLst/>
        </a:prstGeom>
      </xdr:spPr>
    </xdr:pic>
    <xdr:clientData/>
  </xdr:twoCellAnchor>
  <xdr:twoCellAnchor editAs="oneCell">
    <xdr:from>
      <xdr:col>4</xdr:col>
      <xdr:colOff>978676</xdr:colOff>
      <xdr:row>0</xdr:row>
      <xdr:rowOff>102375</xdr:rowOff>
    </xdr:from>
    <xdr:to>
      <xdr:col>5</xdr:col>
      <xdr:colOff>680776</xdr:colOff>
      <xdr:row>4</xdr:row>
      <xdr:rowOff>99327</xdr:rowOff>
    </xdr:to>
    <xdr:pic>
      <xdr:nvPicPr>
        <xdr:cNvPr id="8" name="Imagen 7">
          <a:hlinkClick xmlns:r="http://schemas.openxmlformats.org/officeDocument/2006/relationships" r:id="rId13"/>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056251" y="102375"/>
          <a:ext cx="1711875" cy="758952"/>
        </a:xfrm>
        <a:prstGeom prst="rect">
          <a:avLst/>
        </a:prstGeom>
      </xdr:spPr>
    </xdr:pic>
    <xdr:clientData/>
  </xdr:twoCellAnchor>
  <xdr:twoCellAnchor editAs="oneCell">
    <xdr:from>
      <xdr:col>0</xdr:col>
      <xdr:colOff>809878</xdr:colOff>
      <xdr:row>0</xdr:row>
      <xdr:rowOff>57150</xdr:rowOff>
    </xdr:from>
    <xdr:to>
      <xdr:col>1</xdr:col>
      <xdr:colOff>1662421</xdr:colOff>
      <xdr:row>4</xdr:row>
      <xdr:rowOff>44958</xdr:rowOff>
    </xdr:to>
    <xdr:pic>
      <xdr:nvPicPr>
        <xdr:cNvPr id="9" name="Imagen 8">
          <a:hlinkClick xmlns:r="http://schemas.openxmlformats.org/officeDocument/2006/relationships" r:id="rId15"/>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809878" y="57150"/>
          <a:ext cx="1690743" cy="749808"/>
        </a:xfrm>
        <a:prstGeom prst="rect">
          <a:avLst/>
        </a:prstGeom>
      </xdr:spPr>
    </xdr:pic>
    <xdr:clientData/>
  </xdr:twoCellAnchor>
  <xdr:twoCellAnchor editAs="oneCell">
    <xdr:from>
      <xdr:col>5</xdr:col>
      <xdr:colOff>807225</xdr:colOff>
      <xdr:row>0</xdr:row>
      <xdr:rowOff>121425</xdr:rowOff>
    </xdr:from>
    <xdr:to>
      <xdr:col>6</xdr:col>
      <xdr:colOff>812550</xdr:colOff>
      <xdr:row>4</xdr:row>
      <xdr:rowOff>109233</xdr:rowOff>
    </xdr:to>
    <xdr:pic>
      <xdr:nvPicPr>
        <xdr:cNvPr id="10" name="Imagen 9">
          <a:hlinkClick xmlns:r="http://schemas.openxmlformats.org/officeDocument/2006/relationships" r:id="rId17"/>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3894575" y="121425"/>
          <a:ext cx="1691250" cy="749808"/>
        </a:xfrm>
        <a:prstGeom prst="rect">
          <a:avLst/>
        </a:prstGeom>
      </xdr:spPr>
    </xdr:pic>
    <xdr:clientData/>
  </xdr:twoCellAnchor>
  <xdr:twoCellAnchor editAs="oneCell">
    <xdr:from>
      <xdr:col>7</xdr:col>
      <xdr:colOff>185700</xdr:colOff>
      <xdr:row>0</xdr:row>
      <xdr:rowOff>128550</xdr:rowOff>
    </xdr:from>
    <xdr:to>
      <xdr:col>9</xdr:col>
      <xdr:colOff>714900</xdr:colOff>
      <xdr:row>4</xdr:row>
      <xdr:rowOff>116358</xdr:rowOff>
    </xdr:to>
    <xdr:pic>
      <xdr:nvPicPr>
        <xdr:cNvPr id="11" name="Imagen 10">
          <a:hlinkClick xmlns:r="http://schemas.openxmlformats.org/officeDocument/2006/relationships" r:id="rId19"/>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5778125" y="128550"/>
          <a:ext cx="1691250" cy="7498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685800</xdr:colOff>
      <xdr:row>7</xdr:row>
      <xdr:rowOff>9525</xdr:rowOff>
    </xdr:from>
    <xdr:to>
      <xdr:col>13</xdr:col>
      <xdr:colOff>123824</xdr:colOff>
      <xdr:row>14</xdr:row>
      <xdr:rowOff>142875</xdr:rowOff>
    </xdr:to>
    <xdr:sp macro="" textlink="">
      <xdr:nvSpPr>
        <xdr:cNvPr id="3" name="Rectángulo: esquinas redondeadas 8">
          <a:extLst>
            <a:ext uri="{FF2B5EF4-FFF2-40B4-BE49-F238E27FC236}">
              <a16:creationId xmlns:a16="http://schemas.microsoft.com/office/drawing/2014/main" id="{00000000-0008-0000-0200-000003000000}"/>
            </a:ext>
          </a:extLst>
        </xdr:cNvPr>
        <xdr:cNvSpPr/>
      </xdr:nvSpPr>
      <xdr:spPr>
        <a:xfrm>
          <a:off x="3400425" y="1343025"/>
          <a:ext cx="8077199" cy="1466850"/>
        </a:xfrm>
        <a:prstGeom prst="roundRect">
          <a:avLst/>
        </a:prstGeom>
        <a:ln w="57150"/>
        <a:effectLst>
          <a:outerShdw blurRad="76200" dir="13500000" sy="23000" kx="1200000" algn="br" rotWithShape="0">
            <a:prstClr val="black">
              <a:alpha val="2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s-MX" sz="1100"/>
            <a:t>Industrias Bachoco es una productora avicola en México, su principales funciones incluye la preparación de pienso, la cría y el procesamiento u distribución de productos de pollo fue fundada en 1952 en una pequeña granja en ciudad obregón para producir y vender huevo, fue la primera empresa en México en emplear la docena de huevo en tiendas de autoservicio, posteriormente inicio con el procesamiento en productos de cerdo además de pavo</a:t>
          </a:r>
        </a:p>
      </xdr:txBody>
    </xdr:sp>
    <xdr:clientData/>
  </xdr:twoCellAnchor>
  <xdr:twoCellAnchor editAs="oneCell">
    <xdr:from>
      <xdr:col>0</xdr:col>
      <xdr:colOff>723900</xdr:colOff>
      <xdr:row>5</xdr:row>
      <xdr:rowOff>38100</xdr:rowOff>
    </xdr:from>
    <xdr:to>
      <xdr:col>3</xdr:col>
      <xdr:colOff>371411</xdr:colOff>
      <xdr:row>17</xdr:row>
      <xdr:rowOff>56388</xdr:rowOff>
    </xdr:to>
    <xdr:pic>
      <xdr:nvPicPr>
        <xdr:cNvPr id="8" name="Imagen 7">
          <a:extLst>
            <a:ext uri="{FF2B5EF4-FFF2-40B4-BE49-F238E27FC236}">
              <a16:creationId xmlns:a16="http://schemas.microsoft.com/office/drawing/2014/main" id="{00000000-0008-0000-0200-000008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136" b="9499"/>
        <a:stretch/>
      </xdr:blipFill>
      <xdr:spPr>
        <a:xfrm>
          <a:off x="723900" y="990600"/>
          <a:ext cx="2362136" cy="2304288"/>
        </a:xfrm>
        <a:prstGeom prst="rect">
          <a:avLst/>
        </a:prstGeom>
      </xdr:spPr>
    </xdr:pic>
    <xdr:clientData/>
  </xdr:twoCellAnchor>
  <xdr:twoCellAnchor editAs="oneCell">
    <xdr:from>
      <xdr:col>2</xdr:col>
      <xdr:colOff>788175</xdr:colOff>
      <xdr:row>0</xdr:row>
      <xdr:rowOff>143018</xdr:rowOff>
    </xdr:from>
    <xdr:to>
      <xdr:col>4</xdr:col>
      <xdr:colOff>685800</xdr:colOff>
      <xdr:row>4</xdr:row>
      <xdr:rowOff>138201</xdr:rowOff>
    </xdr:to>
    <xdr:pic>
      <xdr:nvPicPr>
        <xdr:cNvPr id="13" name="Imagen 12">
          <a:hlinkClick xmlns:r="http://schemas.openxmlformats.org/officeDocument/2006/relationships" r:id="rId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2636025" y="143018"/>
          <a:ext cx="1707375" cy="757183"/>
        </a:xfrm>
        <a:prstGeom prst="rect">
          <a:avLst/>
        </a:prstGeom>
      </xdr:spPr>
    </xdr:pic>
    <xdr:clientData/>
  </xdr:twoCellAnchor>
  <xdr:twoCellAnchor editAs="oneCell">
    <xdr:from>
      <xdr:col>11</xdr:col>
      <xdr:colOff>454270</xdr:colOff>
      <xdr:row>0</xdr:row>
      <xdr:rowOff>162181</xdr:rowOff>
    </xdr:from>
    <xdr:to>
      <xdr:col>13</xdr:col>
      <xdr:colOff>494451</xdr:colOff>
      <xdr:row>4</xdr:row>
      <xdr:rowOff>158620</xdr:rowOff>
    </xdr:to>
    <xdr:pic>
      <xdr:nvPicPr>
        <xdr:cNvPr id="5" name="Imagen 4">
          <a:hlinkClick xmlns:r="http://schemas.openxmlformats.org/officeDocument/2006/relationships" r:id="rId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0131670" y="162181"/>
          <a:ext cx="1716581" cy="758439"/>
        </a:xfrm>
        <a:prstGeom prst="rect">
          <a:avLst/>
        </a:prstGeom>
      </xdr:spPr>
    </xdr:pic>
    <xdr:clientData/>
  </xdr:twoCellAnchor>
  <xdr:twoCellAnchor editAs="oneCell">
    <xdr:from>
      <xdr:col>7</xdr:col>
      <xdr:colOff>109703</xdr:colOff>
      <xdr:row>0</xdr:row>
      <xdr:rowOff>150256</xdr:rowOff>
    </xdr:from>
    <xdr:to>
      <xdr:col>9</xdr:col>
      <xdr:colOff>148419</xdr:colOff>
      <xdr:row>4</xdr:row>
      <xdr:rowOff>146695</xdr:rowOff>
    </xdr:to>
    <xdr:pic>
      <xdr:nvPicPr>
        <xdr:cNvPr id="7" name="Imagen 6">
          <a:hlinkClick xmlns:r="http://schemas.openxmlformats.org/officeDocument/2006/relationships" r:id="rId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6434303" y="150256"/>
          <a:ext cx="1715116" cy="758439"/>
        </a:xfrm>
        <a:prstGeom prst="rect">
          <a:avLst/>
        </a:prstGeom>
      </xdr:spPr>
    </xdr:pic>
    <xdr:clientData/>
  </xdr:twoCellAnchor>
  <xdr:twoCellAnchor editAs="oneCell">
    <xdr:from>
      <xdr:col>4</xdr:col>
      <xdr:colOff>909601</xdr:colOff>
      <xdr:row>0</xdr:row>
      <xdr:rowOff>147856</xdr:rowOff>
    </xdr:from>
    <xdr:to>
      <xdr:col>6</xdr:col>
      <xdr:colOff>791520</xdr:colOff>
      <xdr:row>4</xdr:row>
      <xdr:rowOff>144295</xdr:rowOff>
    </xdr:to>
    <xdr:pic>
      <xdr:nvPicPr>
        <xdr:cNvPr id="10" name="Imagen 9">
          <a:hlinkClick xmlns:r="http://schemas.openxmlformats.org/officeDocument/2006/relationships" r:id="rId8"/>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4567201" y="147856"/>
          <a:ext cx="1710719" cy="758439"/>
        </a:xfrm>
        <a:prstGeom prst="rect">
          <a:avLst/>
        </a:prstGeom>
      </xdr:spPr>
    </xdr:pic>
    <xdr:clientData/>
  </xdr:twoCellAnchor>
  <xdr:twoCellAnchor editAs="oneCell">
    <xdr:from>
      <xdr:col>9</xdr:col>
      <xdr:colOff>266096</xdr:colOff>
      <xdr:row>0</xdr:row>
      <xdr:rowOff>154981</xdr:rowOff>
    </xdr:from>
    <xdr:to>
      <xdr:col>11</xdr:col>
      <xdr:colOff>306276</xdr:colOff>
      <xdr:row>4</xdr:row>
      <xdr:rowOff>151420</xdr:rowOff>
    </xdr:to>
    <xdr:pic>
      <xdr:nvPicPr>
        <xdr:cNvPr id="12" name="Imagen 11">
          <a:hlinkClick xmlns:r="http://schemas.openxmlformats.org/officeDocument/2006/relationships" r:id="rId10"/>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8267096" y="154981"/>
          <a:ext cx="1716580" cy="758439"/>
        </a:xfrm>
        <a:prstGeom prst="rect">
          <a:avLst/>
        </a:prstGeom>
      </xdr:spPr>
    </xdr:pic>
    <xdr:clientData/>
  </xdr:twoCellAnchor>
  <xdr:twoCellAnchor>
    <xdr:from>
      <xdr:col>6</xdr:col>
      <xdr:colOff>152400</xdr:colOff>
      <xdr:row>15</xdr:row>
      <xdr:rowOff>180975</xdr:rowOff>
    </xdr:from>
    <xdr:to>
      <xdr:col>13</xdr:col>
      <xdr:colOff>183668</xdr:colOff>
      <xdr:row>34</xdr:row>
      <xdr:rowOff>152400</xdr:rowOff>
    </xdr:to>
    <xdr:graphicFrame macro="">
      <xdr:nvGraphicFramePr>
        <xdr:cNvPr id="14" name="Gráfico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13</xdr:col>
      <xdr:colOff>762001</xdr:colOff>
      <xdr:row>25</xdr:row>
      <xdr:rowOff>180975</xdr:rowOff>
    </xdr:from>
    <xdr:to>
      <xdr:col>15</xdr:col>
      <xdr:colOff>797476</xdr:colOff>
      <xdr:row>29</xdr:row>
      <xdr:rowOff>177927</xdr:rowOff>
    </xdr:to>
    <xdr:pic>
      <xdr:nvPicPr>
        <xdr:cNvPr id="16" name="Imagen 15">
          <a:hlinkClick xmlns:r="http://schemas.openxmlformats.org/officeDocument/2006/relationships" r:id="rId13"/>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115801" y="5524500"/>
          <a:ext cx="1711875" cy="758952"/>
        </a:xfrm>
        <a:prstGeom prst="rect">
          <a:avLst/>
        </a:prstGeom>
      </xdr:spPr>
    </xdr:pic>
    <xdr:clientData/>
  </xdr:twoCellAnchor>
  <xdr:twoCellAnchor editAs="oneCell">
    <xdr:from>
      <xdr:col>13</xdr:col>
      <xdr:colOff>673876</xdr:colOff>
      <xdr:row>0</xdr:row>
      <xdr:rowOff>188100</xdr:rowOff>
    </xdr:from>
    <xdr:to>
      <xdr:col>15</xdr:col>
      <xdr:colOff>709351</xdr:colOff>
      <xdr:row>4</xdr:row>
      <xdr:rowOff>185052</xdr:rowOff>
    </xdr:to>
    <xdr:pic>
      <xdr:nvPicPr>
        <xdr:cNvPr id="18" name="Imagen 17">
          <a:hlinkClick xmlns:r="http://schemas.openxmlformats.org/officeDocument/2006/relationships" r:id="rId15"/>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027676" y="188100"/>
          <a:ext cx="1711875" cy="758952"/>
        </a:xfrm>
        <a:prstGeom prst="rect">
          <a:avLst/>
        </a:prstGeom>
      </xdr:spPr>
    </xdr:pic>
    <xdr:clientData/>
  </xdr:twoCellAnchor>
  <xdr:twoCellAnchor editAs="oneCell">
    <xdr:from>
      <xdr:col>0</xdr:col>
      <xdr:colOff>781050</xdr:colOff>
      <xdr:row>0</xdr:row>
      <xdr:rowOff>142875</xdr:rowOff>
    </xdr:from>
    <xdr:to>
      <xdr:col>2</xdr:col>
      <xdr:colOff>624450</xdr:colOff>
      <xdr:row>4</xdr:row>
      <xdr:rowOff>130683</xdr:rowOff>
    </xdr:to>
    <xdr:pic>
      <xdr:nvPicPr>
        <xdr:cNvPr id="20" name="Imagen 19">
          <a:hlinkClick xmlns:r="http://schemas.openxmlformats.org/officeDocument/2006/relationships" r:id="rId17"/>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81050" y="142875"/>
          <a:ext cx="1691250" cy="749808"/>
        </a:xfrm>
        <a:prstGeom prst="rect">
          <a:avLst/>
        </a:prstGeom>
      </xdr:spPr>
    </xdr:pic>
    <xdr:clientData/>
  </xdr:twoCellAnchor>
  <xdr:twoCellAnchor editAs="oneCell">
    <xdr:from>
      <xdr:col>13</xdr:col>
      <xdr:colOff>711975</xdr:colOff>
      <xdr:row>19</xdr:row>
      <xdr:rowOff>207150</xdr:rowOff>
    </xdr:from>
    <xdr:to>
      <xdr:col>15</xdr:col>
      <xdr:colOff>726825</xdr:colOff>
      <xdr:row>22</xdr:row>
      <xdr:rowOff>109233</xdr:rowOff>
    </xdr:to>
    <xdr:pic>
      <xdr:nvPicPr>
        <xdr:cNvPr id="22" name="Imagen 21">
          <a:hlinkClick xmlns:r="http://schemas.openxmlformats.org/officeDocument/2006/relationships" r:id="rId19"/>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065775" y="3864750"/>
          <a:ext cx="1691250" cy="749808"/>
        </a:xfrm>
        <a:prstGeom prst="rect">
          <a:avLst/>
        </a:prstGeom>
      </xdr:spPr>
    </xdr:pic>
    <xdr:clientData/>
  </xdr:twoCellAnchor>
  <xdr:twoCellAnchor editAs="oneCell">
    <xdr:from>
      <xdr:col>13</xdr:col>
      <xdr:colOff>747675</xdr:colOff>
      <xdr:row>22</xdr:row>
      <xdr:rowOff>204750</xdr:rowOff>
    </xdr:from>
    <xdr:to>
      <xdr:col>15</xdr:col>
      <xdr:colOff>762525</xdr:colOff>
      <xdr:row>25</xdr:row>
      <xdr:rowOff>116358</xdr:rowOff>
    </xdr:to>
    <xdr:pic>
      <xdr:nvPicPr>
        <xdr:cNvPr id="24" name="Imagen 23">
          <a:hlinkClick xmlns:r="http://schemas.openxmlformats.org/officeDocument/2006/relationships" r:id="rId21"/>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101475" y="4710075"/>
          <a:ext cx="1691250" cy="74980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38099</xdr:colOff>
      <xdr:row>7</xdr:row>
      <xdr:rowOff>66675</xdr:rowOff>
    </xdr:from>
    <xdr:to>
      <xdr:col>14</xdr:col>
      <xdr:colOff>695324</xdr:colOff>
      <xdr:row>14</xdr:row>
      <xdr:rowOff>85725</xdr:rowOff>
    </xdr:to>
    <xdr:sp macro="" textlink="">
      <xdr:nvSpPr>
        <xdr:cNvPr id="2" name="Rectángulo: esquinas redondeadas 1">
          <a:extLst>
            <a:ext uri="{FF2B5EF4-FFF2-40B4-BE49-F238E27FC236}">
              <a16:creationId xmlns:a16="http://schemas.microsoft.com/office/drawing/2014/main" id="{00000000-0008-0000-0300-000002000000}"/>
            </a:ext>
          </a:extLst>
        </xdr:cNvPr>
        <xdr:cNvSpPr/>
      </xdr:nvSpPr>
      <xdr:spPr>
        <a:xfrm>
          <a:off x="3781424" y="1400175"/>
          <a:ext cx="9172575" cy="1352550"/>
        </a:xfrm>
        <a:prstGeom prst="roundRect">
          <a:avLst/>
        </a:prstGeom>
        <a:ln w="57150"/>
        <a:effectLst>
          <a:outerShdw blurRad="76200" dir="13500000" sy="23000" kx="1200000" algn="br" rotWithShape="0">
            <a:prstClr val="black">
              <a:alpha val="2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s-MX" sz="1100"/>
            <a:t>Grupo Herdez es una empresa multinacional con sede en México dedicada a la distribución de alimentos y bebidas fundada en 1914 su actividad principal en el sector de alimentos procesados y helados de yogur así como la distribución de productos de alimentación mexicanos además en los estados unidos, fue fundado en 1914 como una distribuidora de productos de tocador y artículos para el cuidado personal en Monterrey no fue hasta las décadas de los años 60 que se  toma la decisión de crear productos enlatados incursionando en las categorías de champiñones, chicharos, concentrado de tomate y camarones</a:t>
          </a:r>
        </a:p>
      </xdr:txBody>
    </xdr:sp>
    <xdr:clientData/>
  </xdr:twoCellAnchor>
  <xdr:twoCellAnchor editAs="oneCell">
    <xdr:from>
      <xdr:col>0</xdr:col>
      <xdr:colOff>771525</xdr:colOff>
      <xdr:row>5</xdr:row>
      <xdr:rowOff>9525</xdr:rowOff>
    </xdr:from>
    <xdr:to>
      <xdr:col>3</xdr:col>
      <xdr:colOff>366493</xdr:colOff>
      <xdr:row>17</xdr:row>
      <xdr:rowOff>27813</xdr:rowOff>
    </xdr:to>
    <xdr:pic>
      <xdr:nvPicPr>
        <xdr:cNvPr id="11" name="Imagen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525" y="962025"/>
          <a:ext cx="2395318" cy="2304288"/>
        </a:xfrm>
        <a:prstGeom prst="rect">
          <a:avLst/>
        </a:prstGeom>
      </xdr:spPr>
    </xdr:pic>
    <xdr:clientData/>
  </xdr:twoCellAnchor>
  <xdr:twoCellAnchor>
    <xdr:from>
      <xdr:col>6</xdr:col>
      <xdr:colOff>128586</xdr:colOff>
      <xdr:row>15</xdr:row>
      <xdr:rowOff>80961</xdr:rowOff>
    </xdr:from>
    <xdr:to>
      <xdr:col>13</xdr:col>
      <xdr:colOff>171449</xdr:colOff>
      <xdr:row>34</xdr:row>
      <xdr:rowOff>59625</xdr:rowOff>
    </xdr:to>
    <xdr:graphicFrame macro="">
      <xdr:nvGraphicFramePr>
        <xdr:cNvPr id="5" name="Gráfico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711975</xdr:colOff>
      <xdr:row>0</xdr:row>
      <xdr:rowOff>85981</xdr:rowOff>
    </xdr:from>
    <xdr:to>
      <xdr:col>4</xdr:col>
      <xdr:colOff>609600</xdr:colOff>
      <xdr:row>4</xdr:row>
      <xdr:rowOff>80937</xdr:rowOff>
    </xdr:to>
    <xdr:pic>
      <xdr:nvPicPr>
        <xdr:cNvPr id="6" name="Imagen 5">
          <a:hlinkClick xmlns:r="http://schemas.openxmlformats.org/officeDocument/2006/relationships" r:id="rId3"/>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645550" y="85981"/>
          <a:ext cx="1707375" cy="756956"/>
        </a:xfrm>
        <a:prstGeom prst="rect">
          <a:avLst/>
        </a:prstGeom>
      </xdr:spPr>
    </xdr:pic>
    <xdr:clientData/>
  </xdr:twoCellAnchor>
  <xdr:twoCellAnchor editAs="oneCell">
    <xdr:from>
      <xdr:col>11</xdr:col>
      <xdr:colOff>397120</xdr:colOff>
      <xdr:row>0</xdr:row>
      <xdr:rowOff>105031</xdr:rowOff>
    </xdr:from>
    <xdr:to>
      <xdr:col>13</xdr:col>
      <xdr:colOff>437301</xdr:colOff>
      <xdr:row>4</xdr:row>
      <xdr:rowOff>101470</xdr:rowOff>
    </xdr:to>
    <xdr:pic>
      <xdr:nvPicPr>
        <xdr:cNvPr id="7" name="Imagen 6">
          <a:hlinkClick xmlns:r="http://schemas.openxmlformats.org/officeDocument/2006/relationships" r:id="rId5"/>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0141195" y="105031"/>
          <a:ext cx="1716581" cy="758439"/>
        </a:xfrm>
        <a:prstGeom prst="rect">
          <a:avLst/>
        </a:prstGeom>
      </xdr:spPr>
    </xdr:pic>
    <xdr:clientData/>
  </xdr:twoCellAnchor>
  <xdr:twoCellAnchor editAs="oneCell">
    <xdr:from>
      <xdr:col>7</xdr:col>
      <xdr:colOff>52553</xdr:colOff>
      <xdr:row>0</xdr:row>
      <xdr:rowOff>93106</xdr:rowOff>
    </xdr:from>
    <xdr:to>
      <xdr:col>9</xdr:col>
      <xdr:colOff>91269</xdr:colOff>
      <xdr:row>4</xdr:row>
      <xdr:rowOff>89545</xdr:rowOff>
    </xdr:to>
    <xdr:pic>
      <xdr:nvPicPr>
        <xdr:cNvPr id="8" name="Imagen 7">
          <a:hlinkClick xmlns:r="http://schemas.openxmlformats.org/officeDocument/2006/relationships" r:id="rId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443828" y="93106"/>
          <a:ext cx="1715116" cy="758439"/>
        </a:xfrm>
        <a:prstGeom prst="rect">
          <a:avLst/>
        </a:prstGeom>
      </xdr:spPr>
    </xdr:pic>
    <xdr:clientData/>
  </xdr:twoCellAnchor>
  <xdr:twoCellAnchor editAs="oneCell">
    <xdr:from>
      <xdr:col>4</xdr:col>
      <xdr:colOff>833658</xdr:colOff>
      <xdr:row>0</xdr:row>
      <xdr:rowOff>90706</xdr:rowOff>
    </xdr:from>
    <xdr:to>
      <xdr:col>6</xdr:col>
      <xdr:colOff>734113</xdr:colOff>
      <xdr:row>4</xdr:row>
      <xdr:rowOff>87145</xdr:rowOff>
    </xdr:to>
    <xdr:pic>
      <xdr:nvPicPr>
        <xdr:cNvPr id="9" name="Imagen 8">
          <a:hlinkClick xmlns:r="http://schemas.openxmlformats.org/officeDocument/2006/relationships" r:id="rId9"/>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4576983" y="90706"/>
          <a:ext cx="1710205" cy="758439"/>
        </a:xfrm>
        <a:prstGeom prst="rect">
          <a:avLst/>
        </a:prstGeom>
      </xdr:spPr>
    </xdr:pic>
    <xdr:clientData/>
  </xdr:twoCellAnchor>
  <xdr:twoCellAnchor editAs="oneCell">
    <xdr:from>
      <xdr:col>9</xdr:col>
      <xdr:colOff>208946</xdr:colOff>
      <xdr:row>0</xdr:row>
      <xdr:rowOff>97831</xdr:rowOff>
    </xdr:from>
    <xdr:to>
      <xdr:col>11</xdr:col>
      <xdr:colOff>249126</xdr:colOff>
      <xdr:row>4</xdr:row>
      <xdr:rowOff>94270</xdr:rowOff>
    </xdr:to>
    <xdr:pic>
      <xdr:nvPicPr>
        <xdr:cNvPr id="10" name="Imagen 9">
          <a:hlinkClick xmlns:r="http://schemas.openxmlformats.org/officeDocument/2006/relationships" r:id="rId11"/>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8276621" y="97831"/>
          <a:ext cx="1716580" cy="758439"/>
        </a:xfrm>
        <a:prstGeom prst="rect">
          <a:avLst/>
        </a:prstGeom>
      </xdr:spPr>
    </xdr:pic>
    <xdr:clientData/>
  </xdr:twoCellAnchor>
  <xdr:twoCellAnchor editAs="oneCell">
    <xdr:from>
      <xdr:col>13</xdr:col>
      <xdr:colOff>704851</xdr:colOff>
      <xdr:row>25</xdr:row>
      <xdr:rowOff>114300</xdr:rowOff>
    </xdr:from>
    <xdr:to>
      <xdr:col>15</xdr:col>
      <xdr:colOff>740326</xdr:colOff>
      <xdr:row>29</xdr:row>
      <xdr:rowOff>111252</xdr:rowOff>
    </xdr:to>
    <xdr:pic>
      <xdr:nvPicPr>
        <xdr:cNvPr id="12" name="Imagen 11">
          <a:hlinkClick xmlns:r="http://schemas.openxmlformats.org/officeDocument/2006/relationships" r:id="rId13"/>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125326" y="5467350"/>
          <a:ext cx="1711875" cy="758952"/>
        </a:xfrm>
        <a:prstGeom prst="rect">
          <a:avLst/>
        </a:prstGeom>
      </xdr:spPr>
    </xdr:pic>
    <xdr:clientData/>
  </xdr:twoCellAnchor>
  <xdr:twoCellAnchor editAs="oneCell">
    <xdr:from>
      <xdr:col>13</xdr:col>
      <xdr:colOff>616726</xdr:colOff>
      <xdr:row>0</xdr:row>
      <xdr:rowOff>130950</xdr:rowOff>
    </xdr:from>
    <xdr:to>
      <xdr:col>15</xdr:col>
      <xdr:colOff>652201</xdr:colOff>
      <xdr:row>4</xdr:row>
      <xdr:rowOff>127902</xdr:rowOff>
    </xdr:to>
    <xdr:pic>
      <xdr:nvPicPr>
        <xdr:cNvPr id="13" name="Imagen 12">
          <a:hlinkClick xmlns:r="http://schemas.openxmlformats.org/officeDocument/2006/relationships" r:id="rId15"/>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037201" y="130950"/>
          <a:ext cx="1711875" cy="758952"/>
        </a:xfrm>
        <a:prstGeom prst="rect">
          <a:avLst/>
        </a:prstGeom>
      </xdr:spPr>
    </xdr:pic>
    <xdr:clientData/>
  </xdr:twoCellAnchor>
  <xdr:twoCellAnchor editAs="oneCell">
    <xdr:from>
      <xdr:col>0</xdr:col>
      <xdr:colOff>790575</xdr:colOff>
      <xdr:row>0</xdr:row>
      <xdr:rowOff>85725</xdr:rowOff>
    </xdr:from>
    <xdr:to>
      <xdr:col>2</xdr:col>
      <xdr:colOff>548250</xdr:colOff>
      <xdr:row>4</xdr:row>
      <xdr:rowOff>73533</xdr:rowOff>
    </xdr:to>
    <xdr:pic>
      <xdr:nvPicPr>
        <xdr:cNvPr id="14" name="Imagen 13">
          <a:hlinkClick xmlns:r="http://schemas.openxmlformats.org/officeDocument/2006/relationships" r:id="rId17"/>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90575" y="85725"/>
          <a:ext cx="1691250" cy="749808"/>
        </a:xfrm>
        <a:prstGeom prst="rect">
          <a:avLst/>
        </a:prstGeom>
      </xdr:spPr>
    </xdr:pic>
    <xdr:clientData/>
  </xdr:twoCellAnchor>
  <xdr:twoCellAnchor editAs="oneCell">
    <xdr:from>
      <xdr:col>13</xdr:col>
      <xdr:colOff>654825</xdr:colOff>
      <xdr:row>19</xdr:row>
      <xdr:rowOff>150000</xdr:rowOff>
    </xdr:from>
    <xdr:to>
      <xdr:col>15</xdr:col>
      <xdr:colOff>669675</xdr:colOff>
      <xdr:row>22</xdr:row>
      <xdr:rowOff>42558</xdr:rowOff>
    </xdr:to>
    <xdr:pic>
      <xdr:nvPicPr>
        <xdr:cNvPr id="15" name="Imagen 14">
          <a:hlinkClick xmlns:r="http://schemas.openxmlformats.org/officeDocument/2006/relationships" r:id="rId19"/>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075300" y="3807600"/>
          <a:ext cx="1691250" cy="749808"/>
        </a:xfrm>
        <a:prstGeom prst="rect">
          <a:avLst/>
        </a:prstGeom>
      </xdr:spPr>
    </xdr:pic>
    <xdr:clientData/>
  </xdr:twoCellAnchor>
  <xdr:twoCellAnchor editAs="oneCell">
    <xdr:from>
      <xdr:col>13</xdr:col>
      <xdr:colOff>690525</xdr:colOff>
      <xdr:row>22</xdr:row>
      <xdr:rowOff>138075</xdr:rowOff>
    </xdr:from>
    <xdr:to>
      <xdr:col>15</xdr:col>
      <xdr:colOff>705375</xdr:colOff>
      <xdr:row>25</xdr:row>
      <xdr:rowOff>49683</xdr:rowOff>
    </xdr:to>
    <xdr:pic>
      <xdr:nvPicPr>
        <xdr:cNvPr id="16" name="Imagen 15">
          <a:hlinkClick xmlns:r="http://schemas.openxmlformats.org/officeDocument/2006/relationships" r:id="rId21"/>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111000" y="4652925"/>
          <a:ext cx="1691250" cy="7498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981075</xdr:colOff>
      <xdr:row>6</xdr:row>
      <xdr:rowOff>114300</xdr:rowOff>
    </xdr:from>
    <xdr:to>
      <xdr:col>14</xdr:col>
      <xdr:colOff>800100</xdr:colOff>
      <xdr:row>14</xdr:row>
      <xdr:rowOff>123825</xdr:rowOff>
    </xdr:to>
    <xdr:sp macro="" textlink="">
      <xdr:nvSpPr>
        <xdr:cNvPr id="2" name="Rectángulo: esquinas redondeadas 1">
          <a:extLst>
            <a:ext uri="{FF2B5EF4-FFF2-40B4-BE49-F238E27FC236}">
              <a16:creationId xmlns:a16="http://schemas.microsoft.com/office/drawing/2014/main" id="{00000000-0008-0000-0400-000002000000}"/>
            </a:ext>
          </a:extLst>
        </xdr:cNvPr>
        <xdr:cNvSpPr/>
      </xdr:nvSpPr>
      <xdr:spPr>
        <a:xfrm>
          <a:off x="3819525" y="1257300"/>
          <a:ext cx="9677400" cy="1533525"/>
        </a:xfrm>
        <a:prstGeom prst="roundRect">
          <a:avLst/>
        </a:prstGeom>
        <a:ln w="57150"/>
        <a:effectLst>
          <a:outerShdw blurRad="76200" dir="13500000" sy="23000" kx="1200000" algn="br" rotWithShape="0">
            <a:prstClr val="black">
              <a:alpha val="2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s-MX" sz="1100"/>
            <a:t>Bimbo es una empresa multinacional mexicana que tiene presencia en 33 países de América, Europa, Asia y África, la compañía se rige bajo la filosofía corporativa de construir una empresa sustentable altamente productiva y plenamente humana, y en la actualidad cotiza sus acciones en la Bolsa mexicana de valores, inicio sus operaciones en México el 2 de diciembre de 1945 con 34 empleados vendiendo pan de caja, blanco y tostado, el nombre surgió de la combinación del popular juego Bingo y Bambi de la película de Disney, el osito que caracteriza a la empresa nace en el mismo año con la participación de los socios fundadores mediante un dibujo en una tarjeta de navidad que llego a uno de los fundadores</a:t>
          </a:r>
        </a:p>
      </xdr:txBody>
    </xdr:sp>
    <xdr:clientData/>
  </xdr:twoCellAnchor>
  <xdr:twoCellAnchor editAs="oneCell">
    <xdr:from>
      <xdr:col>0</xdr:col>
      <xdr:colOff>759601</xdr:colOff>
      <xdr:row>4</xdr:row>
      <xdr:rowOff>152400</xdr:rowOff>
    </xdr:from>
    <xdr:to>
      <xdr:col>3</xdr:col>
      <xdr:colOff>316566</xdr:colOff>
      <xdr:row>16</xdr:row>
      <xdr:rowOff>168625</xdr:rowOff>
    </xdr:to>
    <xdr:pic>
      <xdr:nvPicPr>
        <xdr:cNvPr id="6" name="Imagen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9601" y="914400"/>
          <a:ext cx="2393174" cy="2302225"/>
        </a:xfrm>
        <a:prstGeom prst="rect">
          <a:avLst/>
        </a:prstGeom>
      </xdr:spPr>
    </xdr:pic>
    <xdr:clientData/>
  </xdr:twoCellAnchor>
  <xdr:twoCellAnchor>
    <xdr:from>
      <xdr:col>6</xdr:col>
      <xdr:colOff>133350</xdr:colOff>
      <xdr:row>15</xdr:row>
      <xdr:rowOff>85725</xdr:rowOff>
    </xdr:from>
    <xdr:to>
      <xdr:col>13</xdr:col>
      <xdr:colOff>164618</xdr:colOff>
      <xdr:row>35</xdr:row>
      <xdr:rowOff>19050</xdr:rowOff>
    </xdr:to>
    <xdr:graphicFrame macro="">
      <xdr:nvGraphicFramePr>
        <xdr:cNvPr id="11" name="Gráfico 10">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892950</xdr:colOff>
      <xdr:row>0</xdr:row>
      <xdr:rowOff>57406</xdr:rowOff>
    </xdr:from>
    <xdr:to>
      <xdr:col>4</xdr:col>
      <xdr:colOff>523875</xdr:colOff>
      <xdr:row>4</xdr:row>
      <xdr:rowOff>52362</xdr:rowOff>
    </xdr:to>
    <xdr:pic>
      <xdr:nvPicPr>
        <xdr:cNvPr id="5" name="Imagen 4">
          <a:hlinkClick xmlns:r="http://schemas.openxmlformats.org/officeDocument/2006/relationships" r:id="rId3"/>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731275" y="57406"/>
          <a:ext cx="1707375" cy="756956"/>
        </a:xfrm>
        <a:prstGeom prst="rect">
          <a:avLst/>
        </a:prstGeom>
      </xdr:spPr>
    </xdr:pic>
    <xdr:clientData/>
  </xdr:twoCellAnchor>
  <xdr:twoCellAnchor editAs="oneCell">
    <xdr:from>
      <xdr:col>11</xdr:col>
      <xdr:colOff>44695</xdr:colOff>
      <xdr:row>0</xdr:row>
      <xdr:rowOff>76456</xdr:rowOff>
    </xdr:from>
    <xdr:to>
      <xdr:col>13</xdr:col>
      <xdr:colOff>84876</xdr:colOff>
      <xdr:row>4</xdr:row>
      <xdr:rowOff>72895</xdr:rowOff>
    </xdr:to>
    <xdr:pic>
      <xdr:nvPicPr>
        <xdr:cNvPr id="7" name="Imagen 6">
          <a:hlinkClick xmlns:r="http://schemas.openxmlformats.org/officeDocument/2006/relationships" r:id="rId5"/>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0226920" y="76456"/>
          <a:ext cx="1716581" cy="758439"/>
        </a:xfrm>
        <a:prstGeom prst="rect">
          <a:avLst/>
        </a:prstGeom>
      </xdr:spPr>
    </xdr:pic>
    <xdr:clientData/>
  </xdr:twoCellAnchor>
  <xdr:twoCellAnchor editAs="oneCell">
    <xdr:from>
      <xdr:col>6</xdr:col>
      <xdr:colOff>540783</xdr:colOff>
      <xdr:row>0</xdr:row>
      <xdr:rowOff>64531</xdr:rowOff>
    </xdr:from>
    <xdr:to>
      <xdr:col>8</xdr:col>
      <xdr:colOff>574588</xdr:colOff>
      <xdr:row>4</xdr:row>
      <xdr:rowOff>60970</xdr:rowOff>
    </xdr:to>
    <xdr:pic>
      <xdr:nvPicPr>
        <xdr:cNvPr id="8" name="Imagen 7">
          <a:hlinkClick xmlns:r="http://schemas.openxmlformats.org/officeDocument/2006/relationships" r:id="rId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532008" y="64531"/>
          <a:ext cx="1710205" cy="758439"/>
        </a:xfrm>
        <a:prstGeom prst="rect">
          <a:avLst/>
        </a:prstGeom>
      </xdr:spPr>
    </xdr:pic>
    <xdr:clientData/>
  </xdr:twoCellAnchor>
  <xdr:twoCellAnchor editAs="oneCell">
    <xdr:from>
      <xdr:col>4</xdr:col>
      <xdr:colOff>747676</xdr:colOff>
      <xdr:row>0</xdr:row>
      <xdr:rowOff>62131</xdr:rowOff>
    </xdr:from>
    <xdr:to>
      <xdr:col>6</xdr:col>
      <xdr:colOff>381945</xdr:colOff>
      <xdr:row>4</xdr:row>
      <xdr:rowOff>58570</xdr:rowOff>
    </xdr:to>
    <xdr:pic>
      <xdr:nvPicPr>
        <xdr:cNvPr id="9" name="Imagen 8">
          <a:hlinkClick xmlns:r="http://schemas.openxmlformats.org/officeDocument/2006/relationships" r:id="rId9"/>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4662451" y="62131"/>
          <a:ext cx="1710719" cy="758439"/>
        </a:xfrm>
        <a:prstGeom prst="rect">
          <a:avLst/>
        </a:prstGeom>
      </xdr:spPr>
    </xdr:pic>
    <xdr:clientData/>
  </xdr:twoCellAnchor>
  <xdr:twoCellAnchor editAs="oneCell">
    <xdr:from>
      <xdr:col>8</xdr:col>
      <xdr:colOff>694721</xdr:colOff>
      <xdr:row>0</xdr:row>
      <xdr:rowOff>69256</xdr:rowOff>
    </xdr:from>
    <xdr:to>
      <xdr:col>10</xdr:col>
      <xdr:colOff>734901</xdr:colOff>
      <xdr:row>4</xdr:row>
      <xdr:rowOff>65695</xdr:rowOff>
    </xdr:to>
    <xdr:pic>
      <xdr:nvPicPr>
        <xdr:cNvPr id="10" name="Imagen 9">
          <a:hlinkClick xmlns:r="http://schemas.openxmlformats.org/officeDocument/2006/relationships" r:id="rId11"/>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8362346" y="69256"/>
          <a:ext cx="1716580" cy="758439"/>
        </a:xfrm>
        <a:prstGeom prst="rect">
          <a:avLst/>
        </a:prstGeom>
      </xdr:spPr>
    </xdr:pic>
    <xdr:clientData/>
  </xdr:twoCellAnchor>
  <xdr:twoCellAnchor editAs="oneCell">
    <xdr:from>
      <xdr:col>13</xdr:col>
      <xdr:colOff>352426</xdr:colOff>
      <xdr:row>25</xdr:row>
      <xdr:rowOff>85725</xdr:rowOff>
    </xdr:from>
    <xdr:to>
      <xdr:col>15</xdr:col>
      <xdr:colOff>387901</xdr:colOff>
      <xdr:row>29</xdr:row>
      <xdr:rowOff>82677</xdr:rowOff>
    </xdr:to>
    <xdr:pic>
      <xdr:nvPicPr>
        <xdr:cNvPr id="12" name="Imagen 11">
          <a:hlinkClick xmlns:r="http://schemas.openxmlformats.org/officeDocument/2006/relationships" r:id="rId13"/>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211051" y="5438775"/>
          <a:ext cx="1711875" cy="758952"/>
        </a:xfrm>
        <a:prstGeom prst="rect">
          <a:avLst/>
        </a:prstGeom>
      </xdr:spPr>
    </xdr:pic>
    <xdr:clientData/>
  </xdr:twoCellAnchor>
  <xdr:twoCellAnchor editAs="oneCell">
    <xdr:from>
      <xdr:col>13</xdr:col>
      <xdr:colOff>264301</xdr:colOff>
      <xdr:row>0</xdr:row>
      <xdr:rowOff>102375</xdr:rowOff>
    </xdr:from>
    <xdr:to>
      <xdr:col>15</xdr:col>
      <xdr:colOff>299776</xdr:colOff>
      <xdr:row>4</xdr:row>
      <xdr:rowOff>99327</xdr:rowOff>
    </xdr:to>
    <xdr:pic>
      <xdr:nvPicPr>
        <xdr:cNvPr id="13" name="Imagen 12">
          <a:hlinkClick xmlns:r="http://schemas.openxmlformats.org/officeDocument/2006/relationships" r:id="rId15"/>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122926" y="102375"/>
          <a:ext cx="1711875" cy="758952"/>
        </a:xfrm>
        <a:prstGeom prst="rect">
          <a:avLst/>
        </a:prstGeom>
      </xdr:spPr>
    </xdr:pic>
    <xdr:clientData/>
  </xdr:twoCellAnchor>
  <xdr:twoCellAnchor editAs="oneCell">
    <xdr:from>
      <xdr:col>1</xdr:col>
      <xdr:colOff>38100</xdr:colOff>
      <xdr:row>0</xdr:row>
      <xdr:rowOff>57150</xdr:rowOff>
    </xdr:from>
    <xdr:to>
      <xdr:col>2</xdr:col>
      <xdr:colOff>729225</xdr:colOff>
      <xdr:row>4</xdr:row>
      <xdr:rowOff>44958</xdr:rowOff>
    </xdr:to>
    <xdr:pic>
      <xdr:nvPicPr>
        <xdr:cNvPr id="14" name="Imagen 13">
          <a:hlinkClick xmlns:r="http://schemas.openxmlformats.org/officeDocument/2006/relationships" r:id="rId17"/>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76300" y="57150"/>
          <a:ext cx="1691250" cy="749808"/>
        </a:xfrm>
        <a:prstGeom prst="rect">
          <a:avLst/>
        </a:prstGeom>
      </xdr:spPr>
    </xdr:pic>
    <xdr:clientData/>
  </xdr:twoCellAnchor>
  <xdr:twoCellAnchor editAs="oneCell">
    <xdr:from>
      <xdr:col>13</xdr:col>
      <xdr:colOff>302400</xdr:colOff>
      <xdr:row>19</xdr:row>
      <xdr:rowOff>121425</xdr:rowOff>
    </xdr:from>
    <xdr:to>
      <xdr:col>15</xdr:col>
      <xdr:colOff>317250</xdr:colOff>
      <xdr:row>22</xdr:row>
      <xdr:rowOff>13983</xdr:rowOff>
    </xdr:to>
    <xdr:pic>
      <xdr:nvPicPr>
        <xdr:cNvPr id="15" name="Imagen 14">
          <a:hlinkClick xmlns:r="http://schemas.openxmlformats.org/officeDocument/2006/relationships" r:id="rId19"/>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161025" y="3779025"/>
          <a:ext cx="1691250" cy="749808"/>
        </a:xfrm>
        <a:prstGeom prst="rect">
          <a:avLst/>
        </a:prstGeom>
      </xdr:spPr>
    </xdr:pic>
    <xdr:clientData/>
  </xdr:twoCellAnchor>
  <xdr:twoCellAnchor editAs="oneCell">
    <xdr:from>
      <xdr:col>13</xdr:col>
      <xdr:colOff>338100</xdr:colOff>
      <xdr:row>22</xdr:row>
      <xdr:rowOff>109500</xdr:rowOff>
    </xdr:from>
    <xdr:to>
      <xdr:col>15</xdr:col>
      <xdr:colOff>352950</xdr:colOff>
      <xdr:row>25</xdr:row>
      <xdr:rowOff>21108</xdr:rowOff>
    </xdr:to>
    <xdr:pic>
      <xdr:nvPicPr>
        <xdr:cNvPr id="16" name="Imagen 15">
          <a:hlinkClick xmlns:r="http://schemas.openxmlformats.org/officeDocument/2006/relationships" r:id="rId21"/>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196725" y="4624350"/>
          <a:ext cx="1691250" cy="7498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942975</xdr:colOff>
      <xdr:row>8</xdr:row>
      <xdr:rowOff>0</xdr:rowOff>
    </xdr:from>
    <xdr:to>
      <xdr:col>13</xdr:col>
      <xdr:colOff>76200</xdr:colOff>
      <xdr:row>14</xdr:row>
      <xdr:rowOff>161925</xdr:rowOff>
    </xdr:to>
    <xdr:sp macro="" textlink="">
      <xdr:nvSpPr>
        <xdr:cNvPr id="2" name="Rectángulo: esquinas redondeadas 1">
          <a:extLst>
            <a:ext uri="{FF2B5EF4-FFF2-40B4-BE49-F238E27FC236}">
              <a16:creationId xmlns:a16="http://schemas.microsoft.com/office/drawing/2014/main" id="{00000000-0008-0000-0500-000002000000}"/>
            </a:ext>
          </a:extLst>
        </xdr:cNvPr>
        <xdr:cNvSpPr/>
      </xdr:nvSpPr>
      <xdr:spPr>
        <a:xfrm>
          <a:off x="3667125" y="1524000"/>
          <a:ext cx="8591550" cy="1304925"/>
        </a:xfrm>
        <a:prstGeom prst="roundRect">
          <a:avLst/>
        </a:prstGeom>
        <a:ln w="57150"/>
        <a:effectLst>
          <a:outerShdw blurRad="76200" dir="13500000" sy="23000" kx="1200000" algn="br" rotWithShape="0">
            <a:prstClr val="black">
              <a:alpha val="2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s-MX" sz="1100"/>
            <a:t>Coca cola FEMSA es una empresa multinacional mexicana de bebidas con sede en la ciudad de México, es una subsidiaria de FEMSA que posee el 48% de sus acciones con un 28% en manos de propiedad total de Coca Cola compay, es el embotellador publico mas grande de productos de Coca-Cola en el mundo, comenzó como una empresa conjunta de Coca Cola Company en 1991 siendo FEMSA propietaria del 51% de las acciones inicialmente</a:t>
          </a:r>
        </a:p>
      </xdr:txBody>
    </xdr:sp>
    <xdr:clientData/>
  </xdr:twoCellAnchor>
  <xdr:twoCellAnchor editAs="oneCell">
    <xdr:from>
      <xdr:col>0</xdr:col>
      <xdr:colOff>723899</xdr:colOff>
      <xdr:row>4</xdr:row>
      <xdr:rowOff>171450</xdr:rowOff>
    </xdr:from>
    <xdr:to>
      <xdr:col>3</xdr:col>
      <xdr:colOff>395067</xdr:colOff>
      <xdr:row>16</xdr:row>
      <xdr:rowOff>189738</xdr:rowOff>
    </xdr:to>
    <xdr:pic>
      <xdr:nvPicPr>
        <xdr:cNvPr id="3" name="Imagen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3899" y="933450"/>
          <a:ext cx="2395318" cy="2304288"/>
        </a:xfrm>
        <a:prstGeom prst="rect">
          <a:avLst/>
        </a:prstGeom>
      </xdr:spPr>
    </xdr:pic>
    <xdr:clientData/>
  </xdr:twoCellAnchor>
  <xdr:twoCellAnchor>
    <xdr:from>
      <xdr:col>6</xdr:col>
      <xdr:colOff>76200</xdr:colOff>
      <xdr:row>18</xdr:row>
      <xdr:rowOff>9525</xdr:rowOff>
    </xdr:from>
    <xdr:to>
      <xdr:col>12</xdr:col>
      <xdr:colOff>355118</xdr:colOff>
      <xdr:row>37</xdr:row>
      <xdr:rowOff>152400</xdr:rowOff>
    </xdr:to>
    <xdr:graphicFrame macro="">
      <xdr:nvGraphicFramePr>
        <xdr:cNvPr id="15" name="Gráfico 14">
          <a:extLst>
            <a:ext uri="{FF2B5EF4-FFF2-40B4-BE49-F238E27FC236}">
              <a16:creationId xmlns:a16="http://schemas.microsoft.com/office/drawing/2014/main" id="{00000000-0008-0000-05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940575</xdr:colOff>
      <xdr:row>0</xdr:row>
      <xdr:rowOff>152656</xdr:rowOff>
    </xdr:from>
    <xdr:to>
      <xdr:col>4</xdr:col>
      <xdr:colOff>666750</xdr:colOff>
      <xdr:row>4</xdr:row>
      <xdr:rowOff>147612</xdr:rowOff>
    </xdr:to>
    <xdr:pic>
      <xdr:nvPicPr>
        <xdr:cNvPr id="5" name="Imagen 4">
          <a:hlinkClick xmlns:r="http://schemas.openxmlformats.org/officeDocument/2006/relationships" r:id="rId3"/>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721750" y="152656"/>
          <a:ext cx="1707375" cy="756956"/>
        </a:xfrm>
        <a:prstGeom prst="rect">
          <a:avLst/>
        </a:prstGeom>
      </xdr:spPr>
    </xdr:pic>
    <xdr:clientData/>
  </xdr:twoCellAnchor>
  <xdr:twoCellAnchor editAs="oneCell">
    <xdr:from>
      <xdr:col>10</xdr:col>
      <xdr:colOff>549520</xdr:colOff>
      <xdr:row>0</xdr:row>
      <xdr:rowOff>171706</xdr:rowOff>
    </xdr:from>
    <xdr:to>
      <xdr:col>12</xdr:col>
      <xdr:colOff>589701</xdr:colOff>
      <xdr:row>4</xdr:row>
      <xdr:rowOff>168145</xdr:rowOff>
    </xdr:to>
    <xdr:pic>
      <xdr:nvPicPr>
        <xdr:cNvPr id="6" name="Imagen 5">
          <a:hlinkClick xmlns:r="http://schemas.openxmlformats.org/officeDocument/2006/relationships" r:id="rId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0217395" y="171706"/>
          <a:ext cx="1716581" cy="758439"/>
        </a:xfrm>
        <a:prstGeom prst="rect">
          <a:avLst/>
        </a:prstGeom>
      </xdr:spPr>
    </xdr:pic>
    <xdr:clientData/>
  </xdr:twoCellAnchor>
  <xdr:twoCellAnchor editAs="oneCell">
    <xdr:from>
      <xdr:col>6</xdr:col>
      <xdr:colOff>795503</xdr:colOff>
      <xdr:row>0</xdr:row>
      <xdr:rowOff>159781</xdr:rowOff>
    </xdr:from>
    <xdr:to>
      <xdr:col>8</xdr:col>
      <xdr:colOff>624669</xdr:colOff>
      <xdr:row>4</xdr:row>
      <xdr:rowOff>156220</xdr:rowOff>
    </xdr:to>
    <xdr:pic>
      <xdr:nvPicPr>
        <xdr:cNvPr id="7" name="Imagen 6">
          <a:hlinkClick xmlns:r="http://schemas.openxmlformats.org/officeDocument/2006/relationships" r:id="rId7"/>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520028" y="159781"/>
          <a:ext cx="1715116" cy="758439"/>
        </a:xfrm>
        <a:prstGeom prst="rect">
          <a:avLst/>
        </a:prstGeom>
      </xdr:spPr>
    </xdr:pic>
    <xdr:clientData/>
  </xdr:twoCellAnchor>
  <xdr:twoCellAnchor editAs="oneCell">
    <xdr:from>
      <xdr:col>4</xdr:col>
      <xdr:colOff>890551</xdr:colOff>
      <xdr:row>0</xdr:row>
      <xdr:rowOff>157381</xdr:rowOff>
    </xdr:from>
    <xdr:to>
      <xdr:col>6</xdr:col>
      <xdr:colOff>639120</xdr:colOff>
      <xdr:row>4</xdr:row>
      <xdr:rowOff>153820</xdr:rowOff>
    </xdr:to>
    <xdr:pic>
      <xdr:nvPicPr>
        <xdr:cNvPr id="8" name="Imagen 7">
          <a:hlinkClick xmlns:r="http://schemas.openxmlformats.org/officeDocument/2006/relationships" r:id="rId9"/>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4652926" y="157381"/>
          <a:ext cx="1710719" cy="758439"/>
        </a:xfrm>
        <a:prstGeom prst="rect">
          <a:avLst/>
        </a:prstGeom>
      </xdr:spPr>
    </xdr:pic>
    <xdr:clientData/>
  </xdr:twoCellAnchor>
  <xdr:twoCellAnchor editAs="oneCell">
    <xdr:from>
      <xdr:col>8</xdr:col>
      <xdr:colOff>745533</xdr:colOff>
      <xdr:row>0</xdr:row>
      <xdr:rowOff>164506</xdr:rowOff>
    </xdr:from>
    <xdr:to>
      <xdr:col>10</xdr:col>
      <xdr:colOff>398338</xdr:colOff>
      <xdr:row>4</xdr:row>
      <xdr:rowOff>160945</xdr:rowOff>
    </xdr:to>
    <xdr:pic>
      <xdr:nvPicPr>
        <xdr:cNvPr id="9" name="Imagen 8">
          <a:hlinkClick xmlns:r="http://schemas.openxmlformats.org/officeDocument/2006/relationships" r:id="rId11"/>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8356008" y="164506"/>
          <a:ext cx="1710205" cy="758439"/>
        </a:xfrm>
        <a:prstGeom prst="rect">
          <a:avLst/>
        </a:prstGeom>
      </xdr:spPr>
    </xdr:pic>
    <xdr:clientData/>
  </xdr:twoCellAnchor>
  <xdr:twoCellAnchor editAs="oneCell">
    <xdr:from>
      <xdr:col>13</xdr:col>
      <xdr:colOff>19051</xdr:colOff>
      <xdr:row>26</xdr:row>
      <xdr:rowOff>0</xdr:rowOff>
    </xdr:from>
    <xdr:to>
      <xdr:col>15</xdr:col>
      <xdr:colOff>54526</xdr:colOff>
      <xdr:row>29</xdr:row>
      <xdr:rowOff>187452</xdr:rowOff>
    </xdr:to>
    <xdr:pic>
      <xdr:nvPicPr>
        <xdr:cNvPr id="10" name="Imagen 9">
          <a:hlinkClick xmlns:r="http://schemas.openxmlformats.org/officeDocument/2006/relationships" r:id="rId13"/>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201526" y="5534025"/>
          <a:ext cx="1711875" cy="758952"/>
        </a:xfrm>
        <a:prstGeom prst="rect">
          <a:avLst/>
        </a:prstGeom>
      </xdr:spPr>
    </xdr:pic>
    <xdr:clientData/>
  </xdr:twoCellAnchor>
  <xdr:twoCellAnchor editAs="oneCell">
    <xdr:from>
      <xdr:col>12</xdr:col>
      <xdr:colOff>769126</xdr:colOff>
      <xdr:row>1</xdr:row>
      <xdr:rowOff>7125</xdr:rowOff>
    </xdr:from>
    <xdr:to>
      <xdr:col>14</xdr:col>
      <xdr:colOff>804601</xdr:colOff>
      <xdr:row>5</xdr:row>
      <xdr:rowOff>4077</xdr:rowOff>
    </xdr:to>
    <xdr:pic>
      <xdr:nvPicPr>
        <xdr:cNvPr id="11" name="Imagen 10">
          <a:hlinkClick xmlns:r="http://schemas.openxmlformats.org/officeDocument/2006/relationships" r:id="rId15"/>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113401" y="197625"/>
          <a:ext cx="1711875" cy="758952"/>
        </a:xfrm>
        <a:prstGeom prst="rect">
          <a:avLst/>
        </a:prstGeom>
      </xdr:spPr>
    </xdr:pic>
    <xdr:clientData/>
  </xdr:twoCellAnchor>
  <xdr:twoCellAnchor editAs="oneCell">
    <xdr:from>
      <xdr:col>1</xdr:col>
      <xdr:colOff>28575</xdr:colOff>
      <xdr:row>0</xdr:row>
      <xdr:rowOff>152400</xdr:rowOff>
    </xdr:from>
    <xdr:to>
      <xdr:col>2</xdr:col>
      <xdr:colOff>776850</xdr:colOff>
      <xdr:row>4</xdr:row>
      <xdr:rowOff>140208</xdr:rowOff>
    </xdr:to>
    <xdr:pic>
      <xdr:nvPicPr>
        <xdr:cNvPr id="12" name="Imagen 11">
          <a:hlinkClick xmlns:r="http://schemas.openxmlformats.org/officeDocument/2006/relationships" r:id="rId17"/>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66775" y="152400"/>
          <a:ext cx="1691250" cy="749808"/>
        </a:xfrm>
        <a:prstGeom prst="rect">
          <a:avLst/>
        </a:prstGeom>
      </xdr:spPr>
    </xdr:pic>
    <xdr:clientData/>
  </xdr:twoCellAnchor>
  <xdr:twoCellAnchor editAs="oneCell">
    <xdr:from>
      <xdr:col>12</xdr:col>
      <xdr:colOff>807225</xdr:colOff>
      <xdr:row>19</xdr:row>
      <xdr:rowOff>216675</xdr:rowOff>
    </xdr:from>
    <xdr:to>
      <xdr:col>14</xdr:col>
      <xdr:colOff>822075</xdr:colOff>
      <xdr:row>22</xdr:row>
      <xdr:rowOff>118758</xdr:rowOff>
    </xdr:to>
    <xdr:pic>
      <xdr:nvPicPr>
        <xdr:cNvPr id="13" name="Imagen 12">
          <a:hlinkClick xmlns:r="http://schemas.openxmlformats.org/officeDocument/2006/relationships" r:id="rId19"/>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151500" y="3874275"/>
          <a:ext cx="1691250" cy="749808"/>
        </a:xfrm>
        <a:prstGeom prst="rect">
          <a:avLst/>
        </a:prstGeom>
      </xdr:spPr>
    </xdr:pic>
    <xdr:clientData/>
  </xdr:twoCellAnchor>
  <xdr:twoCellAnchor editAs="oneCell">
    <xdr:from>
      <xdr:col>13</xdr:col>
      <xdr:colOff>4725</xdr:colOff>
      <xdr:row>22</xdr:row>
      <xdr:rowOff>214275</xdr:rowOff>
    </xdr:from>
    <xdr:to>
      <xdr:col>15</xdr:col>
      <xdr:colOff>19575</xdr:colOff>
      <xdr:row>25</xdr:row>
      <xdr:rowOff>125883</xdr:rowOff>
    </xdr:to>
    <xdr:pic>
      <xdr:nvPicPr>
        <xdr:cNvPr id="14" name="Imagen 13">
          <a:hlinkClick xmlns:r="http://schemas.openxmlformats.org/officeDocument/2006/relationships" r:id="rId21"/>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187200" y="4719600"/>
          <a:ext cx="1691250" cy="7498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819150</xdr:colOff>
      <xdr:row>8</xdr:row>
      <xdr:rowOff>66675</xdr:rowOff>
    </xdr:from>
    <xdr:to>
      <xdr:col>13</xdr:col>
      <xdr:colOff>190500</xdr:colOff>
      <xdr:row>14</xdr:row>
      <xdr:rowOff>142875</xdr:rowOff>
    </xdr:to>
    <xdr:sp macro="" textlink="">
      <xdr:nvSpPr>
        <xdr:cNvPr id="2" name="Rectángulo: esquinas redondeadas 1">
          <a:extLst>
            <a:ext uri="{FF2B5EF4-FFF2-40B4-BE49-F238E27FC236}">
              <a16:creationId xmlns:a16="http://schemas.microsoft.com/office/drawing/2014/main" id="{00000000-0008-0000-0600-000002000000}"/>
            </a:ext>
          </a:extLst>
        </xdr:cNvPr>
        <xdr:cNvSpPr/>
      </xdr:nvSpPr>
      <xdr:spPr>
        <a:xfrm>
          <a:off x="3333750" y="1590675"/>
          <a:ext cx="7753350" cy="1219200"/>
        </a:xfrm>
        <a:prstGeom prst="roundRect">
          <a:avLst/>
        </a:prstGeom>
        <a:ln w="57150"/>
        <a:effectLst>
          <a:outerShdw blurRad="76200" dir="13500000" sy="23000" kx="1200000" algn="br" rotWithShape="0">
            <a:prstClr val="black">
              <a:alpha val="2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s-MX" sz="1100"/>
            <a:t>Grupo Lala fue fundada en 1949 con el nombre de Pasteurizadores La laguna en 1949 en Torreón, Coahuila en </a:t>
          </a:r>
        </a:p>
        <a:p>
          <a:pPr algn="l"/>
          <a:r>
            <a:rPr lang="es-MX" sz="1100"/>
            <a:t>una empresa alimenticia mexicana enfocada principalmente en la industria de los lácteos y cárnica, en 1985 se establecieron como una organización de nivel nacional en México e instauraron la asociación civil Fundación Lala la cual distribuye recursos básicos a zonas marginadas de México</a:t>
          </a:r>
        </a:p>
      </xdr:txBody>
    </xdr:sp>
    <xdr:clientData/>
  </xdr:twoCellAnchor>
  <xdr:twoCellAnchor editAs="oneCell">
    <xdr:from>
      <xdr:col>0</xdr:col>
      <xdr:colOff>657225</xdr:colOff>
      <xdr:row>4</xdr:row>
      <xdr:rowOff>152401</xdr:rowOff>
    </xdr:from>
    <xdr:to>
      <xdr:col>3</xdr:col>
      <xdr:colOff>537943</xdr:colOff>
      <xdr:row>16</xdr:row>
      <xdr:rowOff>170689</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225" y="914401"/>
          <a:ext cx="2395318" cy="2304288"/>
        </a:xfrm>
        <a:prstGeom prst="rect">
          <a:avLst/>
        </a:prstGeom>
      </xdr:spPr>
    </xdr:pic>
    <xdr:clientData/>
  </xdr:twoCellAnchor>
  <xdr:twoCellAnchor>
    <xdr:from>
      <xdr:col>6</xdr:col>
      <xdr:colOff>145276</xdr:colOff>
      <xdr:row>17</xdr:row>
      <xdr:rowOff>171449</xdr:rowOff>
    </xdr:from>
    <xdr:to>
      <xdr:col>13</xdr:col>
      <xdr:colOff>175756</xdr:colOff>
      <xdr:row>36</xdr:row>
      <xdr:rowOff>131063</xdr:rowOff>
    </xdr:to>
    <xdr:graphicFrame macro="">
      <xdr:nvGraphicFramePr>
        <xdr:cNvPr id="10" name="Gráfico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130950</xdr:colOff>
      <xdr:row>0</xdr:row>
      <xdr:rowOff>105031</xdr:rowOff>
    </xdr:from>
    <xdr:to>
      <xdr:col>5</xdr:col>
      <xdr:colOff>161925</xdr:colOff>
      <xdr:row>4</xdr:row>
      <xdr:rowOff>99987</xdr:rowOff>
    </xdr:to>
    <xdr:pic>
      <xdr:nvPicPr>
        <xdr:cNvPr id="5" name="Imagen 4">
          <a:hlinkClick xmlns:r="http://schemas.openxmlformats.org/officeDocument/2006/relationships" r:id="rId3"/>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645550" y="105031"/>
          <a:ext cx="1707375" cy="756956"/>
        </a:xfrm>
        <a:prstGeom prst="rect">
          <a:avLst/>
        </a:prstGeom>
      </xdr:spPr>
    </xdr:pic>
    <xdr:clientData/>
  </xdr:twoCellAnchor>
  <xdr:twoCellAnchor editAs="oneCell">
    <xdr:from>
      <xdr:col>12</xdr:col>
      <xdr:colOff>85983</xdr:colOff>
      <xdr:row>0</xdr:row>
      <xdr:rowOff>124081</xdr:rowOff>
    </xdr:from>
    <xdr:to>
      <xdr:col>14</xdr:col>
      <xdr:colOff>119788</xdr:colOff>
      <xdr:row>4</xdr:row>
      <xdr:rowOff>120520</xdr:rowOff>
    </xdr:to>
    <xdr:pic>
      <xdr:nvPicPr>
        <xdr:cNvPr id="6" name="Imagen 5">
          <a:hlinkClick xmlns:r="http://schemas.openxmlformats.org/officeDocument/2006/relationships" r:id="rId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0144383" y="124081"/>
          <a:ext cx="1710205" cy="758439"/>
        </a:xfrm>
        <a:prstGeom prst="rect">
          <a:avLst/>
        </a:prstGeom>
      </xdr:spPr>
    </xdr:pic>
    <xdr:clientData/>
  </xdr:twoCellAnchor>
  <xdr:twoCellAnchor editAs="oneCell">
    <xdr:from>
      <xdr:col>7</xdr:col>
      <xdr:colOff>576428</xdr:colOff>
      <xdr:row>0</xdr:row>
      <xdr:rowOff>112156</xdr:rowOff>
    </xdr:from>
    <xdr:to>
      <xdr:col>9</xdr:col>
      <xdr:colOff>615144</xdr:colOff>
      <xdr:row>4</xdr:row>
      <xdr:rowOff>108595</xdr:rowOff>
    </xdr:to>
    <xdr:pic>
      <xdr:nvPicPr>
        <xdr:cNvPr id="7" name="Imagen 6">
          <a:hlinkClick xmlns:r="http://schemas.openxmlformats.org/officeDocument/2006/relationships" r:id="rId7"/>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443828" y="112156"/>
          <a:ext cx="1715116" cy="758439"/>
        </a:xfrm>
        <a:prstGeom prst="rect">
          <a:avLst/>
        </a:prstGeom>
      </xdr:spPr>
    </xdr:pic>
    <xdr:clientData/>
  </xdr:twoCellAnchor>
  <xdr:twoCellAnchor editAs="oneCell">
    <xdr:from>
      <xdr:col>5</xdr:col>
      <xdr:colOff>385726</xdr:colOff>
      <xdr:row>0</xdr:row>
      <xdr:rowOff>109756</xdr:rowOff>
    </xdr:from>
    <xdr:to>
      <xdr:col>7</xdr:col>
      <xdr:colOff>420045</xdr:colOff>
      <xdr:row>4</xdr:row>
      <xdr:rowOff>106195</xdr:rowOff>
    </xdr:to>
    <xdr:pic>
      <xdr:nvPicPr>
        <xdr:cNvPr id="8" name="Imagen 7">
          <a:hlinkClick xmlns:r="http://schemas.openxmlformats.org/officeDocument/2006/relationships" r:id="rId9"/>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4576726" y="109756"/>
          <a:ext cx="1710719" cy="758439"/>
        </a:xfrm>
        <a:prstGeom prst="rect">
          <a:avLst/>
        </a:prstGeom>
      </xdr:spPr>
    </xdr:pic>
    <xdr:clientData/>
  </xdr:twoCellAnchor>
  <xdr:twoCellAnchor editAs="oneCell">
    <xdr:from>
      <xdr:col>9</xdr:col>
      <xdr:colOff>732821</xdr:colOff>
      <xdr:row>0</xdr:row>
      <xdr:rowOff>116881</xdr:rowOff>
    </xdr:from>
    <xdr:to>
      <xdr:col>11</xdr:col>
      <xdr:colOff>773001</xdr:colOff>
      <xdr:row>4</xdr:row>
      <xdr:rowOff>113320</xdr:rowOff>
    </xdr:to>
    <xdr:pic>
      <xdr:nvPicPr>
        <xdr:cNvPr id="9" name="Imagen 8">
          <a:hlinkClick xmlns:r="http://schemas.openxmlformats.org/officeDocument/2006/relationships" r:id="rId11"/>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8276621" y="116881"/>
          <a:ext cx="1716580" cy="758439"/>
        </a:xfrm>
        <a:prstGeom prst="rect">
          <a:avLst/>
        </a:prstGeom>
      </xdr:spPr>
    </xdr:pic>
    <xdr:clientData/>
  </xdr:twoCellAnchor>
  <xdr:twoCellAnchor editAs="oneCell">
    <xdr:from>
      <xdr:col>14</xdr:col>
      <xdr:colOff>390526</xdr:colOff>
      <xdr:row>25</xdr:row>
      <xdr:rowOff>133350</xdr:rowOff>
    </xdr:from>
    <xdr:to>
      <xdr:col>16</xdr:col>
      <xdr:colOff>426001</xdr:colOff>
      <xdr:row>29</xdr:row>
      <xdr:rowOff>130302</xdr:rowOff>
    </xdr:to>
    <xdr:pic>
      <xdr:nvPicPr>
        <xdr:cNvPr id="11" name="Imagen 10">
          <a:hlinkClick xmlns:r="http://schemas.openxmlformats.org/officeDocument/2006/relationships" r:id="rId13"/>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125326" y="5486400"/>
          <a:ext cx="1711875" cy="758952"/>
        </a:xfrm>
        <a:prstGeom prst="rect">
          <a:avLst/>
        </a:prstGeom>
      </xdr:spPr>
    </xdr:pic>
    <xdr:clientData/>
  </xdr:twoCellAnchor>
  <xdr:twoCellAnchor editAs="oneCell">
    <xdr:from>
      <xdr:col>14</xdr:col>
      <xdr:colOff>302401</xdr:colOff>
      <xdr:row>0</xdr:row>
      <xdr:rowOff>150000</xdr:rowOff>
    </xdr:from>
    <xdr:to>
      <xdr:col>16</xdr:col>
      <xdr:colOff>337876</xdr:colOff>
      <xdr:row>4</xdr:row>
      <xdr:rowOff>146952</xdr:rowOff>
    </xdr:to>
    <xdr:pic>
      <xdr:nvPicPr>
        <xdr:cNvPr id="12" name="Imagen 11">
          <a:hlinkClick xmlns:r="http://schemas.openxmlformats.org/officeDocument/2006/relationships" r:id="rId15"/>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037201" y="150000"/>
          <a:ext cx="1711875" cy="758952"/>
        </a:xfrm>
        <a:prstGeom prst="rect">
          <a:avLst/>
        </a:prstGeom>
      </xdr:spPr>
    </xdr:pic>
    <xdr:clientData/>
  </xdr:twoCellAnchor>
  <xdr:twoCellAnchor editAs="oneCell">
    <xdr:from>
      <xdr:col>0</xdr:col>
      <xdr:colOff>790575</xdr:colOff>
      <xdr:row>0</xdr:row>
      <xdr:rowOff>104775</xdr:rowOff>
    </xdr:from>
    <xdr:to>
      <xdr:col>2</xdr:col>
      <xdr:colOff>805425</xdr:colOff>
      <xdr:row>4</xdr:row>
      <xdr:rowOff>92583</xdr:rowOff>
    </xdr:to>
    <xdr:pic>
      <xdr:nvPicPr>
        <xdr:cNvPr id="13" name="Imagen 12">
          <a:hlinkClick xmlns:r="http://schemas.openxmlformats.org/officeDocument/2006/relationships" r:id="rId17"/>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90575" y="104775"/>
          <a:ext cx="1691250" cy="749808"/>
        </a:xfrm>
        <a:prstGeom prst="rect">
          <a:avLst/>
        </a:prstGeom>
      </xdr:spPr>
    </xdr:pic>
    <xdr:clientData/>
  </xdr:twoCellAnchor>
  <xdr:twoCellAnchor editAs="oneCell">
    <xdr:from>
      <xdr:col>14</xdr:col>
      <xdr:colOff>340500</xdr:colOff>
      <xdr:row>19</xdr:row>
      <xdr:rowOff>169050</xdr:rowOff>
    </xdr:from>
    <xdr:to>
      <xdr:col>16</xdr:col>
      <xdr:colOff>355350</xdr:colOff>
      <xdr:row>22</xdr:row>
      <xdr:rowOff>61608</xdr:rowOff>
    </xdr:to>
    <xdr:pic>
      <xdr:nvPicPr>
        <xdr:cNvPr id="14" name="Imagen 13">
          <a:hlinkClick xmlns:r="http://schemas.openxmlformats.org/officeDocument/2006/relationships" r:id="rId19"/>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075300" y="3826650"/>
          <a:ext cx="1691250" cy="749808"/>
        </a:xfrm>
        <a:prstGeom prst="rect">
          <a:avLst/>
        </a:prstGeom>
      </xdr:spPr>
    </xdr:pic>
    <xdr:clientData/>
  </xdr:twoCellAnchor>
  <xdr:twoCellAnchor editAs="oneCell">
    <xdr:from>
      <xdr:col>14</xdr:col>
      <xdr:colOff>376200</xdr:colOff>
      <xdr:row>22</xdr:row>
      <xdr:rowOff>157125</xdr:rowOff>
    </xdr:from>
    <xdr:to>
      <xdr:col>16</xdr:col>
      <xdr:colOff>391050</xdr:colOff>
      <xdr:row>25</xdr:row>
      <xdr:rowOff>68733</xdr:rowOff>
    </xdr:to>
    <xdr:pic>
      <xdr:nvPicPr>
        <xdr:cNvPr id="15" name="Imagen 14">
          <a:hlinkClick xmlns:r="http://schemas.openxmlformats.org/officeDocument/2006/relationships" r:id="rId21"/>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111000" y="4671975"/>
          <a:ext cx="1691250" cy="7498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13</xdr:col>
      <xdr:colOff>1119637</xdr:colOff>
      <xdr:row>91</xdr:row>
      <xdr:rowOff>155995</xdr:rowOff>
    </xdr:from>
    <xdr:to>
      <xdr:col>20</xdr:col>
      <xdr:colOff>76201</xdr:colOff>
      <xdr:row>118</xdr:row>
      <xdr:rowOff>123825</xdr:rowOff>
    </xdr:to>
    <xdr:graphicFrame macro="">
      <xdr:nvGraphicFramePr>
        <xdr:cNvPr id="11" name="Gráfico 11">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150000</xdr:colOff>
      <xdr:row>0</xdr:row>
      <xdr:rowOff>124081</xdr:rowOff>
    </xdr:from>
    <xdr:to>
      <xdr:col>3</xdr:col>
      <xdr:colOff>1857375</xdr:colOff>
      <xdr:row>3</xdr:row>
      <xdr:rowOff>309537</xdr:rowOff>
    </xdr:to>
    <xdr:pic>
      <xdr:nvPicPr>
        <xdr:cNvPr id="2" name="Imagen 1">
          <a:hlinkClick xmlns:r="http://schemas.openxmlformats.org/officeDocument/2006/relationships" r:id="rId2"/>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2548059" y="124081"/>
          <a:ext cx="1707375" cy="756956"/>
        </a:xfrm>
        <a:prstGeom prst="rect">
          <a:avLst/>
        </a:prstGeom>
      </xdr:spPr>
    </xdr:pic>
    <xdr:clientData/>
  </xdr:twoCellAnchor>
  <xdr:twoCellAnchor editAs="oneCell">
    <xdr:from>
      <xdr:col>9</xdr:col>
      <xdr:colOff>1568695</xdr:colOff>
      <xdr:row>0</xdr:row>
      <xdr:rowOff>143131</xdr:rowOff>
    </xdr:from>
    <xdr:to>
      <xdr:col>11</xdr:col>
      <xdr:colOff>351576</xdr:colOff>
      <xdr:row>3</xdr:row>
      <xdr:rowOff>330070</xdr:rowOff>
    </xdr:to>
    <xdr:pic>
      <xdr:nvPicPr>
        <xdr:cNvPr id="3" name="Imagen 2">
          <a:hlinkClick xmlns:r="http://schemas.openxmlformats.org/officeDocument/2006/relationships" r:id="rId4"/>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0141195" y="143131"/>
          <a:ext cx="1716581" cy="758439"/>
        </a:xfrm>
        <a:prstGeom prst="rect">
          <a:avLst/>
        </a:prstGeom>
      </xdr:spPr>
    </xdr:pic>
    <xdr:clientData/>
  </xdr:twoCellAnchor>
  <xdr:twoCellAnchor editAs="oneCell">
    <xdr:from>
      <xdr:col>6</xdr:col>
      <xdr:colOff>176378</xdr:colOff>
      <xdr:row>0</xdr:row>
      <xdr:rowOff>131206</xdr:rowOff>
    </xdr:from>
    <xdr:to>
      <xdr:col>8</xdr:col>
      <xdr:colOff>119844</xdr:colOff>
      <xdr:row>3</xdr:row>
      <xdr:rowOff>318145</xdr:rowOff>
    </xdr:to>
    <xdr:pic>
      <xdr:nvPicPr>
        <xdr:cNvPr id="4" name="Imagen 3">
          <a:hlinkClick xmlns:r="http://schemas.openxmlformats.org/officeDocument/2006/relationships" r:id="rId6"/>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6443828" y="131206"/>
          <a:ext cx="1715116" cy="758439"/>
        </a:xfrm>
        <a:prstGeom prst="rect">
          <a:avLst/>
        </a:prstGeom>
      </xdr:spPr>
    </xdr:pic>
    <xdr:clientData/>
  </xdr:twoCellAnchor>
  <xdr:twoCellAnchor editAs="oneCell">
    <xdr:from>
      <xdr:col>3</xdr:col>
      <xdr:colOff>2081176</xdr:colOff>
      <xdr:row>0</xdr:row>
      <xdr:rowOff>128806</xdr:rowOff>
    </xdr:from>
    <xdr:to>
      <xdr:col>5</xdr:col>
      <xdr:colOff>850031</xdr:colOff>
      <xdr:row>3</xdr:row>
      <xdr:rowOff>315745</xdr:rowOff>
    </xdr:to>
    <xdr:pic>
      <xdr:nvPicPr>
        <xdr:cNvPr id="5" name="Imagen 4">
          <a:hlinkClick xmlns:r="http://schemas.openxmlformats.org/officeDocument/2006/relationships" r:id="rId8"/>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4576726" y="128806"/>
          <a:ext cx="1710719" cy="758439"/>
        </a:xfrm>
        <a:prstGeom prst="rect">
          <a:avLst/>
        </a:prstGeom>
      </xdr:spPr>
    </xdr:pic>
    <xdr:clientData/>
  </xdr:twoCellAnchor>
  <xdr:twoCellAnchor editAs="oneCell">
    <xdr:from>
      <xdr:col>8</xdr:col>
      <xdr:colOff>332771</xdr:colOff>
      <xdr:row>0</xdr:row>
      <xdr:rowOff>135931</xdr:rowOff>
    </xdr:from>
    <xdr:to>
      <xdr:col>9</xdr:col>
      <xdr:colOff>1420701</xdr:colOff>
      <xdr:row>3</xdr:row>
      <xdr:rowOff>322870</xdr:rowOff>
    </xdr:to>
    <xdr:pic>
      <xdr:nvPicPr>
        <xdr:cNvPr id="6" name="Imagen 5">
          <a:hlinkClick xmlns:r="http://schemas.openxmlformats.org/officeDocument/2006/relationships" r:id="rId10"/>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8276621" y="135931"/>
          <a:ext cx="1716580" cy="758439"/>
        </a:xfrm>
        <a:prstGeom prst="rect">
          <a:avLst/>
        </a:prstGeom>
      </xdr:spPr>
    </xdr:pic>
    <xdr:clientData/>
  </xdr:twoCellAnchor>
  <xdr:twoCellAnchor editAs="oneCell">
    <xdr:from>
      <xdr:col>15</xdr:col>
      <xdr:colOff>118783</xdr:colOff>
      <xdr:row>0</xdr:row>
      <xdr:rowOff>161925</xdr:rowOff>
    </xdr:from>
    <xdr:to>
      <xdr:col>16</xdr:col>
      <xdr:colOff>372052</xdr:colOff>
      <xdr:row>3</xdr:row>
      <xdr:rowOff>349377</xdr:rowOff>
    </xdr:to>
    <xdr:pic>
      <xdr:nvPicPr>
        <xdr:cNvPr id="7" name="Imagen 6">
          <a:hlinkClick xmlns:r="http://schemas.openxmlformats.org/officeDocument/2006/relationships" r:id="rId12"/>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661342" y="161925"/>
          <a:ext cx="1703871" cy="758952"/>
        </a:xfrm>
        <a:prstGeom prst="rect">
          <a:avLst/>
        </a:prstGeom>
      </xdr:spPr>
    </xdr:pic>
    <xdr:clientData/>
  </xdr:twoCellAnchor>
  <xdr:twoCellAnchor editAs="oneCell">
    <xdr:from>
      <xdr:col>13</xdr:col>
      <xdr:colOff>550051</xdr:colOff>
      <xdr:row>0</xdr:row>
      <xdr:rowOff>169050</xdr:rowOff>
    </xdr:from>
    <xdr:to>
      <xdr:col>15</xdr:col>
      <xdr:colOff>66839</xdr:colOff>
      <xdr:row>3</xdr:row>
      <xdr:rowOff>356502</xdr:rowOff>
    </xdr:to>
    <xdr:pic>
      <xdr:nvPicPr>
        <xdr:cNvPr id="8" name="Imagen 7">
          <a:hlinkClick xmlns:r="http://schemas.openxmlformats.org/officeDocument/2006/relationships" r:id="rId1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732651" y="169050"/>
          <a:ext cx="1711875" cy="758952"/>
        </a:xfrm>
        <a:prstGeom prst="rect">
          <a:avLst/>
        </a:prstGeom>
      </xdr:spPr>
    </xdr:pic>
    <xdr:clientData/>
  </xdr:twoCellAnchor>
  <xdr:twoCellAnchor editAs="oneCell">
    <xdr:from>
      <xdr:col>0</xdr:col>
      <xdr:colOff>790575</xdr:colOff>
      <xdr:row>0</xdr:row>
      <xdr:rowOff>123825</xdr:rowOff>
    </xdr:from>
    <xdr:to>
      <xdr:col>2</xdr:col>
      <xdr:colOff>853050</xdr:colOff>
      <xdr:row>3</xdr:row>
      <xdr:rowOff>302133</xdr:rowOff>
    </xdr:to>
    <xdr:pic>
      <xdr:nvPicPr>
        <xdr:cNvPr id="9" name="Imagen 8">
          <a:hlinkClick xmlns:r="http://schemas.openxmlformats.org/officeDocument/2006/relationships" r:id="rId16"/>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90575" y="123825"/>
          <a:ext cx="1691250" cy="749808"/>
        </a:xfrm>
        <a:prstGeom prst="rect">
          <a:avLst/>
        </a:prstGeom>
      </xdr:spPr>
    </xdr:pic>
    <xdr:clientData/>
  </xdr:twoCellAnchor>
  <xdr:twoCellAnchor>
    <xdr:from>
      <xdr:col>1</xdr:col>
      <xdr:colOff>823232</xdr:colOff>
      <xdr:row>68</xdr:row>
      <xdr:rowOff>193220</xdr:rowOff>
    </xdr:from>
    <xdr:to>
      <xdr:col>13</xdr:col>
      <xdr:colOff>381002</xdr:colOff>
      <xdr:row>112</xdr:row>
      <xdr:rowOff>40821</xdr:rowOff>
    </xdr:to>
    <xdr:graphicFrame macro="">
      <xdr:nvGraphicFramePr>
        <xdr:cNvPr id="10" name="Gráfico 9">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11</xdr:col>
      <xdr:colOff>470900</xdr:colOff>
      <xdr:row>0</xdr:row>
      <xdr:rowOff>156882</xdr:rowOff>
    </xdr:from>
    <xdr:to>
      <xdr:col>13</xdr:col>
      <xdr:colOff>480761</xdr:colOff>
      <xdr:row>3</xdr:row>
      <xdr:rowOff>335190</xdr:rowOff>
    </xdr:to>
    <xdr:pic>
      <xdr:nvPicPr>
        <xdr:cNvPr id="33" name="Imagen 32">
          <a:hlinkClick xmlns:r="http://schemas.openxmlformats.org/officeDocument/2006/relationships" r:id="rId19"/>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12091400" y="156882"/>
          <a:ext cx="1690743" cy="749808"/>
        </a:xfrm>
        <a:prstGeom prst="rect">
          <a:avLst/>
        </a:prstGeom>
      </xdr:spPr>
    </xdr:pic>
    <xdr:clientData/>
  </xdr:twoCellAnchor>
  <xdr:twoCellAnchor editAs="oneCell">
    <xdr:from>
      <xdr:col>2</xdr:col>
      <xdr:colOff>566299</xdr:colOff>
      <xdr:row>63</xdr:row>
      <xdr:rowOff>33873</xdr:rowOff>
    </xdr:from>
    <xdr:to>
      <xdr:col>3</xdr:col>
      <xdr:colOff>1164291</xdr:colOff>
      <xdr:row>67</xdr:row>
      <xdr:rowOff>17623</xdr:rowOff>
    </xdr:to>
    <xdr:pic>
      <xdr:nvPicPr>
        <xdr:cNvPr id="34" name="Imagen 33">
          <a:hlinkClick xmlns:r="http://schemas.openxmlformats.org/officeDocument/2006/relationships" r:id="rId2"/>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854975" y="25157461"/>
          <a:ext cx="1707375" cy="756956"/>
        </a:xfrm>
        <a:prstGeom prst="rect">
          <a:avLst/>
        </a:prstGeom>
      </xdr:spPr>
    </xdr:pic>
    <xdr:clientData/>
  </xdr:twoCellAnchor>
  <xdr:twoCellAnchor editAs="oneCell">
    <xdr:from>
      <xdr:col>9</xdr:col>
      <xdr:colOff>666061</xdr:colOff>
      <xdr:row>63</xdr:row>
      <xdr:rowOff>52923</xdr:rowOff>
    </xdr:from>
    <xdr:to>
      <xdr:col>10</xdr:col>
      <xdr:colOff>287142</xdr:colOff>
      <xdr:row>67</xdr:row>
      <xdr:rowOff>38156</xdr:rowOff>
    </xdr:to>
    <xdr:pic>
      <xdr:nvPicPr>
        <xdr:cNvPr id="35" name="Imagen 34">
          <a:hlinkClick xmlns:r="http://schemas.openxmlformats.org/officeDocument/2006/relationships" r:id="rId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9350620" y="25176511"/>
          <a:ext cx="1716581" cy="758439"/>
        </a:xfrm>
        <a:prstGeom prst="rect">
          <a:avLst/>
        </a:prstGeom>
      </xdr:spPr>
    </xdr:pic>
    <xdr:clientData/>
  </xdr:twoCellAnchor>
  <xdr:twoCellAnchor editAs="oneCell">
    <xdr:from>
      <xdr:col>5</xdr:col>
      <xdr:colOff>296841</xdr:colOff>
      <xdr:row>63</xdr:row>
      <xdr:rowOff>40998</xdr:rowOff>
    </xdr:from>
    <xdr:to>
      <xdr:col>7</xdr:col>
      <xdr:colOff>151781</xdr:colOff>
      <xdr:row>67</xdr:row>
      <xdr:rowOff>26231</xdr:rowOff>
    </xdr:to>
    <xdr:pic>
      <xdr:nvPicPr>
        <xdr:cNvPr id="36" name="Imagen 35">
          <a:hlinkClick xmlns:r="http://schemas.openxmlformats.org/officeDocument/2006/relationships" r:id="rId6"/>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5653253" y="25164586"/>
          <a:ext cx="1715116" cy="758439"/>
        </a:xfrm>
        <a:prstGeom prst="rect">
          <a:avLst/>
        </a:prstGeom>
      </xdr:spPr>
    </xdr:pic>
    <xdr:clientData/>
  </xdr:twoCellAnchor>
  <xdr:twoCellAnchor editAs="oneCell">
    <xdr:from>
      <xdr:col>3</xdr:col>
      <xdr:colOff>1388092</xdr:colOff>
      <xdr:row>63</xdr:row>
      <xdr:rowOff>38598</xdr:rowOff>
    </xdr:from>
    <xdr:to>
      <xdr:col>5</xdr:col>
      <xdr:colOff>140458</xdr:colOff>
      <xdr:row>67</xdr:row>
      <xdr:rowOff>23831</xdr:rowOff>
    </xdr:to>
    <xdr:pic>
      <xdr:nvPicPr>
        <xdr:cNvPr id="37" name="Imagen 36">
          <a:hlinkClick xmlns:r="http://schemas.openxmlformats.org/officeDocument/2006/relationships" r:id="rId8"/>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3786151" y="25162186"/>
          <a:ext cx="1710719" cy="758439"/>
        </a:xfrm>
        <a:prstGeom prst="rect">
          <a:avLst/>
        </a:prstGeom>
      </xdr:spPr>
    </xdr:pic>
    <xdr:clientData/>
  </xdr:twoCellAnchor>
  <xdr:twoCellAnchor editAs="oneCell">
    <xdr:from>
      <xdr:col>7</xdr:col>
      <xdr:colOff>269458</xdr:colOff>
      <xdr:row>63</xdr:row>
      <xdr:rowOff>45723</xdr:rowOff>
    </xdr:from>
    <xdr:to>
      <xdr:col>9</xdr:col>
      <xdr:colOff>518067</xdr:colOff>
      <xdr:row>67</xdr:row>
      <xdr:rowOff>30956</xdr:rowOff>
    </xdr:to>
    <xdr:pic>
      <xdr:nvPicPr>
        <xdr:cNvPr id="38" name="Imagen 37">
          <a:hlinkClick xmlns:r="http://schemas.openxmlformats.org/officeDocument/2006/relationships" r:id="rId10"/>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7486046" y="25169311"/>
          <a:ext cx="1716580" cy="758439"/>
        </a:xfrm>
        <a:prstGeom prst="rect">
          <a:avLst/>
        </a:prstGeom>
      </xdr:spPr>
    </xdr:pic>
    <xdr:clientData/>
  </xdr:twoCellAnchor>
  <xdr:twoCellAnchor editAs="oneCell">
    <xdr:from>
      <xdr:col>10</xdr:col>
      <xdr:colOff>466567</xdr:colOff>
      <xdr:row>63</xdr:row>
      <xdr:rowOff>78842</xdr:rowOff>
    </xdr:from>
    <xdr:to>
      <xdr:col>12</xdr:col>
      <xdr:colOff>497560</xdr:colOff>
      <xdr:row>67</xdr:row>
      <xdr:rowOff>64588</xdr:rowOff>
    </xdr:to>
    <xdr:pic>
      <xdr:nvPicPr>
        <xdr:cNvPr id="39" name="Imagen 38">
          <a:hlinkClick xmlns:r="http://schemas.openxmlformats.org/officeDocument/2006/relationships" r:id="rId14"/>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246626" y="25202430"/>
          <a:ext cx="1711875" cy="758952"/>
        </a:xfrm>
        <a:prstGeom prst="rect">
          <a:avLst/>
        </a:prstGeom>
      </xdr:spPr>
    </xdr:pic>
    <xdr:clientData/>
  </xdr:twoCellAnchor>
  <xdr:twoCellAnchor editAs="oneCell">
    <xdr:from>
      <xdr:col>0</xdr:col>
      <xdr:colOff>0</xdr:colOff>
      <xdr:row>63</xdr:row>
      <xdr:rowOff>33617</xdr:rowOff>
    </xdr:from>
    <xdr:to>
      <xdr:col>2</xdr:col>
      <xdr:colOff>402574</xdr:colOff>
      <xdr:row>67</xdr:row>
      <xdr:rowOff>10219</xdr:rowOff>
    </xdr:to>
    <xdr:pic>
      <xdr:nvPicPr>
        <xdr:cNvPr id="40" name="Imagen 39">
          <a:hlinkClick xmlns:r="http://schemas.openxmlformats.org/officeDocument/2006/relationships" r:id="rId16"/>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25157205"/>
          <a:ext cx="1691250" cy="749808"/>
        </a:xfrm>
        <a:prstGeom prst="rect">
          <a:avLst/>
        </a:prstGeom>
      </xdr:spPr>
    </xdr:pic>
    <xdr:clientData/>
  </xdr:twoCellAnchor>
  <xdr:twoCellAnchor editAs="oneCell">
    <xdr:from>
      <xdr:col>12</xdr:col>
      <xdr:colOff>624009</xdr:colOff>
      <xdr:row>63</xdr:row>
      <xdr:rowOff>97892</xdr:rowOff>
    </xdr:from>
    <xdr:to>
      <xdr:col>14</xdr:col>
      <xdr:colOff>354229</xdr:colOff>
      <xdr:row>67</xdr:row>
      <xdr:rowOff>74494</xdr:rowOff>
    </xdr:to>
    <xdr:pic>
      <xdr:nvPicPr>
        <xdr:cNvPr id="41" name="Imagen 40">
          <a:hlinkClick xmlns:r="http://schemas.openxmlformats.org/officeDocument/2006/relationships" r:id="rId21"/>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084950" y="25221480"/>
          <a:ext cx="1691250" cy="749808"/>
        </a:xfrm>
        <a:prstGeom prst="rect">
          <a:avLst/>
        </a:prstGeom>
      </xdr:spPr>
    </xdr:pic>
    <xdr:clientData/>
  </xdr:twoCellAnchor>
  <xdr:twoCellAnchor editAs="oneCell">
    <xdr:from>
      <xdr:col>14</xdr:col>
      <xdr:colOff>546529</xdr:colOff>
      <xdr:row>63</xdr:row>
      <xdr:rowOff>105017</xdr:rowOff>
    </xdr:from>
    <xdr:to>
      <xdr:col>15</xdr:col>
      <xdr:colOff>1168178</xdr:colOff>
      <xdr:row>67</xdr:row>
      <xdr:rowOff>81619</xdr:rowOff>
    </xdr:to>
    <xdr:pic>
      <xdr:nvPicPr>
        <xdr:cNvPr id="42" name="Imagen 41">
          <a:hlinkClick xmlns:r="http://schemas.openxmlformats.org/officeDocument/2006/relationships" r:id="rId19"/>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4968500" y="25228605"/>
          <a:ext cx="1691250" cy="749808"/>
        </a:xfrm>
        <a:prstGeom prst="rect">
          <a:avLst/>
        </a:prstGeom>
      </xdr:spPr>
    </xdr:pic>
    <xdr:clientData/>
  </xdr:twoCellAnchor>
  <xdr:twoCellAnchor editAs="oneCell">
    <xdr:from>
      <xdr:col>15</xdr:col>
      <xdr:colOff>1362173</xdr:colOff>
      <xdr:row>63</xdr:row>
      <xdr:rowOff>123520</xdr:rowOff>
    </xdr:from>
    <xdr:to>
      <xdr:col>17</xdr:col>
      <xdr:colOff>462563</xdr:colOff>
      <xdr:row>67</xdr:row>
      <xdr:rowOff>109266</xdr:rowOff>
    </xdr:to>
    <xdr:pic>
      <xdr:nvPicPr>
        <xdr:cNvPr id="43" name="Imagen 42">
          <a:hlinkClick xmlns:r="http://schemas.openxmlformats.org/officeDocument/2006/relationships" r:id="rId24"/>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a:off x="16848702" y="25247108"/>
          <a:ext cx="1711361" cy="758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819150</xdr:colOff>
      <xdr:row>5</xdr:row>
      <xdr:rowOff>95247</xdr:rowOff>
    </xdr:from>
    <xdr:to>
      <xdr:col>9</xdr:col>
      <xdr:colOff>352425</xdr:colOff>
      <xdr:row>32</xdr:row>
      <xdr:rowOff>85724</xdr:rowOff>
    </xdr:to>
    <xdr:graphicFrame macro="">
      <xdr:nvGraphicFramePr>
        <xdr:cNvPr id="5" name="Gráfico 1">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19050</xdr:colOff>
          <xdr:row>3</xdr:row>
          <xdr:rowOff>114300</xdr:rowOff>
        </xdr:from>
        <xdr:to>
          <xdr:col>2</xdr:col>
          <xdr:colOff>647700</xdr:colOff>
          <xdr:row>4</xdr:row>
          <xdr:rowOff>190500</xdr:rowOff>
        </xdr:to>
        <xdr:sp macro="" textlink="">
          <xdr:nvSpPr>
            <xdr:cNvPr id="9217" name="Drop Down 1" hidden="1">
              <a:extLst>
                <a:ext uri="{63B3BB69-23CF-44E3-9099-C40C66FF867C}">
                  <a14:compatExt spid="_x0000_s9217"/>
                </a:ext>
                <a:ext uri="{FF2B5EF4-FFF2-40B4-BE49-F238E27FC236}">
                  <a16:creationId xmlns:a16="http://schemas.microsoft.com/office/drawing/2014/main" id="{00000000-0008-0000-08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438150</xdr:colOff>
          <xdr:row>3</xdr:row>
          <xdr:rowOff>409575</xdr:rowOff>
        </xdr:from>
        <xdr:to>
          <xdr:col>10</xdr:col>
          <xdr:colOff>876300</xdr:colOff>
          <xdr:row>4</xdr:row>
          <xdr:rowOff>228600</xdr:rowOff>
        </xdr:to>
        <xdr:sp macro="" textlink="">
          <xdr:nvSpPr>
            <xdr:cNvPr id="9218" name="Drop Down 2" hidden="1">
              <a:extLst>
                <a:ext uri="{63B3BB69-23CF-44E3-9099-C40C66FF867C}">
                  <a14:compatExt spid="_x0000_s9218"/>
                </a:ext>
                <a:ext uri="{FF2B5EF4-FFF2-40B4-BE49-F238E27FC236}">
                  <a16:creationId xmlns:a16="http://schemas.microsoft.com/office/drawing/2014/main" id="{00000000-0008-0000-08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10</xdr:col>
      <xdr:colOff>990600</xdr:colOff>
      <xdr:row>8</xdr:row>
      <xdr:rowOff>142876</xdr:rowOff>
    </xdr:from>
    <xdr:to>
      <xdr:col>19</xdr:col>
      <xdr:colOff>476250</xdr:colOff>
      <xdr:row>32</xdr:row>
      <xdr:rowOff>85726</xdr:rowOff>
    </xdr:to>
    <xdr:graphicFrame macro="">
      <xdr:nvGraphicFramePr>
        <xdr:cNvPr id="8" name="Gráfico 1">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42862</xdr:colOff>
      <xdr:row>45</xdr:row>
      <xdr:rowOff>195262</xdr:rowOff>
    </xdr:from>
    <xdr:to>
      <xdr:col>4</xdr:col>
      <xdr:colOff>1000125</xdr:colOff>
      <xdr:row>62</xdr:row>
      <xdr:rowOff>9525</xdr:rowOff>
    </xdr:to>
    <xdr:graphicFrame macro="">
      <xdr:nvGraphicFramePr>
        <xdr:cNvPr id="2" name="Gráfico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930088</xdr:colOff>
      <xdr:row>45</xdr:row>
      <xdr:rowOff>190500</xdr:rowOff>
    </xdr:from>
    <xdr:to>
      <xdr:col>11</xdr:col>
      <xdr:colOff>27175</xdr:colOff>
      <xdr:row>62</xdr:row>
      <xdr:rowOff>4763</xdr:rowOff>
    </xdr:to>
    <xdr:graphicFrame macro="">
      <xdr:nvGraphicFramePr>
        <xdr:cNvPr id="7" name="Gráfico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xdr:colOff>
      <xdr:row>46</xdr:row>
      <xdr:rowOff>0</xdr:rowOff>
    </xdr:from>
    <xdr:to>
      <xdr:col>17</xdr:col>
      <xdr:colOff>598675</xdr:colOff>
      <xdr:row>62</xdr:row>
      <xdr:rowOff>15969</xdr:rowOff>
    </xdr:to>
    <xdr:graphicFrame macro="">
      <xdr:nvGraphicFramePr>
        <xdr:cNvPr id="9" name="Gráfico 8">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27174</xdr:colOff>
      <xdr:row>68</xdr:row>
      <xdr:rowOff>190780</xdr:rowOff>
    </xdr:from>
    <xdr:to>
      <xdr:col>4</xdr:col>
      <xdr:colOff>984437</xdr:colOff>
      <xdr:row>85</xdr:row>
      <xdr:rowOff>5043</xdr:rowOff>
    </xdr:to>
    <xdr:graphicFrame macro="">
      <xdr:nvGraphicFramePr>
        <xdr:cNvPr id="10" name="Gráfico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914400</xdr:colOff>
      <xdr:row>68</xdr:row>
      <xdr:rowOff>186018</xdr:rowOff>
    </xdr:from>
    <xdr:to>
      <xdr:col>11</xdr:col>
      <xdr:colOff>11487</xdr:colOff>
      <xdr:row>85</xdr:row>
      <xdr:rowOff>281</xdr:rowOff>
    </xdr:to>
    <xdr:graphicFrame macro="">
      <xdr:nvGraphicFramePr>
        <xdr:cNvPr id="11" name="Gráfico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92</xdr:row>
      <xdr:rowOff>128025</xdr:rowOff>
    </xdr:from>
    <xdr:to>
      <xdr:col>4</xdr:col>
      <xdr:colOff>957263</xdr:colOff>
      <xdr:row>108</xdr:row>
      <xdr:rowOff>132789</xdr:rowOff>
    </xdr:to>
    <xdr:graphicFrame macro="">
      <xdr:nvGraphicFramePr>
        <xdr:cNvPr id="12" name="Gráfico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887226</xdr:colOff>
      <xdr:row>92</xdr:row>
      <xdr:rowOff>123263</xdr:rowOff>
    </xdr:from>
    <xdr:to>
      <xdr:col>10</xdr:col>
      <xdr:colOff>1004048</xdr:colOff>
      <xdr:row>108</xdr:row>
      <xdr:rowOff>128027</xdr:rowOff>
    </xdr:to>
    <xdr:graphicFrame macro="">
      <xdr:nvGraphicFramePr>
        <xdr:cNvPr id="13" name="Gráfico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797579</xdr:colOff>
      <xdr:row>92</xdr:row>
      <xdr:rowOff>134469</xdr:rowOff>
    </xdr:from>
    <xdr:to>
      <xdr:col>17</xdr:col>
      <xdr:colOff>555813</xdr:colOff>
      <xdr:row>108</xdr:row>
      <xdr:rowOff>139233</xdr:rowOff>
    </xdr:to>
    <xdr:graphicFrame macro="">
      <xdr:nvGraphicFramePr>
        <xdr:cNvPr id="14" name="Gráfico 13">
          <a:extLst>
            <a:ext uri="{FF2B5EF4-FFF2-40B4-BE49-F238E27FC236}">
              <a16:creationId xmlns:a16="http://schemas.microsoft.com/office/drawing/2014/main" id="{00000000-0008-0000-0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797579</xdr:colOff>
      <xdr:row>121</xdr:row>
      <xdr:rowOff>44824</xdr:rowOff>
    </xdr:from>
    <xdr:to>
      <xdr:col>17</xdr:col>
      <xdr:colOff>555813</xdr:colOff>
      <xdr:row>137</xdr:row>
      <xdr:rowOff>49588</xdr:rowOff>
    </xdr:to>
    <xdr:graphicFrame macro="">
      <xdr:nvGraphicFramePr>
        <xdr:cNvPr id="17" name="Gráfico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900545</xdr:colOff>
      <xdr:row>121</xdr:row>
      <xdr:rowOff>0</xdr:rowOff>
    </xdr:from>
    <xdr:to>
      <xdr:col>10</xdr:col>
      <xdr:colOff>987825</xdr:colOff>
      <xdr:row>137</xdr:row>
      <xdr:rowOff>4764</xdr:rowOff>
    </xdr:to>
    <xdr:graphicFrame macro="">
      <xdr:nvGraphicFramePr>
        <xdr:cNvPr id="19" name="Gráfico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51955</xdr:colOff>
      <xdr:row>121</xdr:row>
      <xdr:rowOff>34637</xdr:rowOff>
    </xdr:from>
    <xdr:to>
      <xdr:col>4</xdr:col>
      <xdr:colOff>970508</xdr:colOff>
      <xdr:row>137</xdr:row>
      <xdr:rowOff>39401</xdr:rowOff>
    </xdr:to>
    <xdr:graphicFrame macro="">
      <xdr:nvGraphicFramePr>
        <xdr:cNvPr id="20" name="Gráfico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xdr:col>
      <xdr:colOff>635775</xdr:colOff>
      <xdr:row>0</xdr:row>
      <xdr:rowOff>256</xdr:rowOff>
    </xdr:from>
    <xdr:to>
      <xdr:col>4</xdr:col>
      <xdr:colOff>457200</xdr:colOff>
      <xdr:row>3</xdr:row>
      <xdr:rowOff>185712</xdr:rowOff>
    </xdr:to>
    <xdr:pic>
      <xdr:nvPicPr>
        <xdr:cNvPr id="18" name="Imagen 17">
          <a:hlinkClick xmlns:r="http://schemas.openxmlformats.org/officeDocument/2006/relationships" r:id="rId14"/>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2597925" y="256"/>
          <a:ext cx="1707375" cy="756956"/>
        </a:xfrm>
        <a:prstGeom prst="rect">
          <a:avLst/>
        </a:prstGeom>
      </xdr:spPr>
    </xdr:pic>
    <xdr:clientData/>
  </xdr:twoCellAnchor>
  <xdr:twoCellAnchor editAs="oneCell">
    <xdr:from>
      <xdr:col>10</xdr:col>
      <xdr:colOff>359020</xdr:colOff>
      <xdr:row>0</xdr:row>
      <xdr:rowOff>19306</xdr:rowOff>
    </xdr:from>
    <xdr:to>
      <xdr:col>11</xdr:col>
      <xdr:colOff>1056426</xdr:colOff>
      <xdr:row>4</xdr:row>
      <xdr:rowOff>6220</xdr:rowOff>
    </xdr:to>
    <xdr:pic>
      <xdr:nvPicPr>
        <xdr:cNvPr id="21" name="Imagen 20">
          <a:hlinkClick xmlns:r="http://schemas.openxmlformats.org/officeDocument/2006/relationships" r:id="rId16"/>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10093570" y="19306"/>
          <a:ext cx="1716581" cy="758439"/>
        </a:xfrm>
        <a:prstGeom prst="rect">
          <a:avLst/>
        </a:prstGeom>
      </xdr:spPr>
    </xdr:pic>
    <xdr:clientData/>
  </xdr:twoCellAnchor>
  <xdr:twoCellAnchor editAs="oneCell">
    <xdr:from>
      <xdr:col>6</xdr:col>
      <xdr:colOff>509753</xdr:colOff>
      <xdr:row>0</xdr:row>
      <xdr:rowOff>7381</xdr:rowOff>
    </xdr:from>
    <xdr:to>
      <xdr:col>8</xdr:col>
      <xdr:colOff>338919</xdr:colOff>
      <xdr:row>4</xdr:row>
      <xdr:rowOff>3820</xdr:rowOff>
    </xdr:to>
    <xdr:pic>
      <xdr:nvPicPr>
        <xdr:cNvPr id="22" name="Imagen 21">
          <a:hlinkClick xmlns:r="http://schemas.openxmlformats.org/officeDocument/2006/relationships" r:id="rId18"/>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6396203" y="7381"/>
          <a:ext cx="1715116" cy="758439"/>
        </a:xfrm>
        <a:prstGeom prst="rect">
          <a:avLst/>
        </a:prstGeom>
      </xdr:spPr>
    </xdr:pic>
    <xdr:clientData/>
  </xdr:twoCellAnchor>
  <xdr:twoCellAnchor editAs="oneCell">
    <xdr:from>
      <xdr:col>4</xdr:col>
      <xdr:colOff>681001</xdr:colOff>
      <xdr:row>0</xdr:row>
      <xdr:rowOff>4981</xdr:rowOff>
    </xdr:from>
    <xdr:to>
      <xdr:col>6</xdr:col>
      <xdr:colOff>353370</xdr:colOff>
      <xdr:row>4</xdr:row>
      <xdr:rowOff>1420</xdr:rowOff>
    </xdr:to>
    <xdr:pic>
      <xdr:nvPicPr>
        <xdr:cNvPr id="23" name="Imagen 22">
          <a:hlinkClick xmlns:r="http://schemas.openxmlformats.org/officeDocument/2006/relationships" r:id="rId20"/>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4529101" y="4981"/>
          <a:ext cx="1710719" cy="758439"/>
        </a:xfrm>
        <a:prstGeom prst="rect">
          <a:avLst/>
        </a:prstGeom>
      </xdr:spPr>
    </xdr:pic>
    <xdr:clientData/>
  </xdr:twoCellAnchor>
  <xdr:twoCellAnchor editAs="oneCell">
    <xdr:from>
      <xdr:col>8</xdr:col>
      <xdr:colOff>456596</xdr:colOff>
      <xdr:row>0</xdr:row>
      <xdr:rowOff>12106</xdr:rowOff>
    </xdr:from>
    <xdr:to>
      <xdr:col>10</xdr:col>
      <xdr:colOff>211026</xdr:colOff>
      <xdr:row>3</xdr:row>
      <xdr:rowOff>189520</xdr:rowOff>
    </xdr:to>
    <xdr:pic>
      <xdr:nvPicPr>
        <xdr:cNvPr id="24" name="Imagen 23">
          <a:hlinkClick xmlns:r="http://schemas.openxmlformats.org/officeDocument/2006/relationships" r:id="rId22"/>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8228996" y="12106"/>
          <a:ext cx="1716580" cy="758439"/>
        </a:xfrm>
        <a:prstGeom prst="rect">
          <a:avLst/>
        </a:prstGeom>
      </xdr:spPr>
    </xdr:pic>
    <xdr:clientData/>
  </xdr:twoCellAnchor>
  <xdr:twoCellAnchor editAs="oneCell">
    <xdr:from>
      <xdr:col>7</xdr:col>
      <xdr:colOff>238126</xdr:colOff>
      <xdr:row>33</xdr:row>
      <xdr:rowOff>171450</xdr:rowOff>
    </xdr:from>
    <xdr:to>
      <xdr:col>9</xdr:col>
      <xdr:colOff>64051</xdr:colOff>
      <xdr:row>36</xdr:row>
      <xdr:rowOff>92202</xdr:rowOff>
    </xdr:to>
    <xdr:pic>
      <xdr:nvPicPr>
        <xdr:cNvPr id="25" name="Imagen 24">
          <a:hlinkClick xmlns:r="http://schemas.openxmlformats.org/officeDocument/2006/relationships" r:id="rId24"/>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7067551" y="6734175"/>
          <a:ext cx="1711875" cy="758952"/>
        </a:xfrm>
        <a:prstGeom prst="rect">
          <a:avLst/>
        </a:prstGeom>
      </xdr:spPr>
    </xdr:pic>
    <xdr:clientData/>
  </xdr:twoCellAnchor>
  <xdr:twoCellAnchor editAs="oneCell">
    <xdr:from>
      <xdr:col>12</xdr:col>
      <xdr:colOff>35701</xdr:colOff>
      <xdr:row>0</xdr:row>
      <xdr:rowOff>45225</xdr:rowOff>
    </xdr:from>
    <xdr:to>
      <xdr:col>14</xdr:col>
      <xdr:colOff>71176</xdr:colOff>
      <xdr:row>4</xdr:row>
      <xdr:rowOff>32652</xdr:rowOff>
    </xdr:to>
    <xdr:pic>
      <xdr:nvPicPr>
        <xdr:cNvPr id="26" name="Imagen 25">
          <a:hlinkClick xmlns:r="http://schemas.openxmlformats.org/officeDocument/2006/relationships" r:id="rId26"/>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989576" y="45225"/>
          <a:ext cx="1711875" cy="758952"/>
        </a:xfrm>
        <a:prstGeom prst="rect">
          <a:avLst/>
        </a:prstGeom>
      </xdr:spPr>
    </xdr:pic>
    <xdr:clientData/>
  </xdr:twoCellAnchor>
  <xdr:twoCellAnchor editAs="oneCell">
    <xdr:from>
      <xdr:col>0</xdr:col>
      <xdr:colOff>742950</xdr:colOff>
      <xdr:row>0</xdr:row>
      <xdr:rowOff>0</xdr:rowOff>
    </xdr:from>
    <xdr:to>
      <xdr:col>2</xdr:col>
      <xdr:colOff>472050</xdr:colOff>
      <xdr:row>3</xdr:row>
      <xdr:rowOff>178308</xdr:rowOff>
    </xdr:to>
    <xdr:pic>
      <xdr:nvPicPr>
        <xdr:cNvPr id="27" name="Imagen 26">
          <a:hlinkClick xmlns:r="http://schemas.openxmlformats.org/officeDocument/2006/relationships" r:id="rId28"/>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42950" y="0"/>
          <a:ext cx="1691250" cy="749808"/>
        </a:xfrm>
        <a:prstGeom prst="rect">
          <a:avLst/>
        </a:prstGeom>
      </xdr:spPr>
    </xdr:pic>
    <xdr:clientData/>
  </xdr:twoCellAnchor>
  <xdr:twoCellAnchor editAs="oneCell">
    <xdr:from>
      <xdr:col>14</xdr:col>
      <xdr:colOff>226453</xdr:colOff>
      <xdr:row>0</xdr:row>
      <xdr:rowOff>35700</xdr:rowOff>
    </xdr:from>
    <xdr:to>
      <xdr:col>16</xdr:col>
      <xdr:colOff>240796</xdr:colOff>
      <xdr:row>4</xdr:row>
      <xdr:rowOff>13983</xdr:rowOff>
    </xdr:to>
    <xdr:pic>
      <xdr:nvPicPr>
        <xdr:cNvPr id="28" name="Imagen 27">
          <a:hlinkClick xmlns:r="http://schemas.openxmlformats.org/officeDocument/2006/relationships" r:id="rId30"/>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a:off x="13856728" y="35700"/>
          <a:ext cx="1690743" cy="749808"/>
        </a:xfrm>
        <a:prstGeom prst="rect">
          <a:avLst/>
        </a:prstGeom>
      </xdr:spPr>
    </xdr:pic>
    <xdr:clientData/>
  </xdr:twoCellAnchor>
  <xdr:twoCellAnchor editAs="oneCell">
    <xdr:from>
      <xdr:col>16</xdr:col>
      <xdr:colOff>376200</xdr:colOff>
      <xdr:row>0</xdr:row>
      <xdr:rowOff>14250</xdr:rowOff>
    </xdr:from>
    <xdr:to>
      <xdr:col>18</xdr:col>
      <xdr:colOff>391050</xdr:colOff>
      <xdr:row>4</xdr:row>
      <xdr:rowOff>2058</xdr:rowOff>
    </xdr:to>
    <xdr:pic>
      <xdr:nvPicPr>
        <xdr:cNvPr id="29" name="Imagen 28">
          <a:hlinkClick xmlns:r="http://schemas.openxmlformats.org/officeDocument/2006/relationships" r:id="rId32"/>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5682875" y="14250"/>
          <a:ext cx="1691250" cy="74980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NY AYALA" refreshedDate="44314.392847569441" createdVersion="6" refreshedVersion="6" minRefreshableVersion="3" recordCount="9" xr:uid="{ACA8F40D-FE42-40AE-BCFE-71280ABA4D0B}">
  <cacheSource type="worksheet">
    <worksheetSource ref="C70:H79" sheet="Resultados"/>
  </cacheSource>
  <cacheFields count="6">
    <cacheField name="Razon Financiera" numFmtId="3">
      <sharedItems count="9">
        <s v="ACTIVO CIRCULANTE"/>
        <s v="INVENTARIO"/>
        <s v="ACTIVO TOTAL"/>
        <s v="VENTAS"/>
        <s v="CUENTAS POR COBRAR"/>
        <s v="PASIVO CIRCULANTE"/>
        <s v="UTILIDAD NETA"/>
        <s v="PASIVO TOTAL"/>
        <s v="CAPITAL CONTABLE"/>
      </sharedItems>
    </cacheField>
    <cacheField name="BACHOCO" numFmtId="3">
      <sharedItems containsSemiMixedTypes="0" containsString="0" containsNumber="1" containsInteger="1" minValue="3702365" maxValue="68791260"/>
    </cacheField>
    <cacheField name="HERDEZ" numFmtId="3">
      <sharedItems containsSemiMixedTypes="0" containsString="0" containsNumber="1" containsInteger="1" minValue="2368456" maxValue="33574653"/>
    </cacheField>
    <cacheField name="BIMBO" numFmtId="3">
      <sharedItems containsSemiMixedTypes="0" containsString="0" containsNumber="1" containsInteger="1" minValue="10550721" maxValue="331050545"/>
    </cacheField>
    <cacheField name="COCA-COLA" numFmtId="3">
      <sharedItems containsSemiMixedTypes="0" containsString="0" containsNumber="1" containsInteger="1" minValue="9726676" maxValue="263066151"/>
    </cacheField>
    <cacheField name="LALA" numFmtId="3">
      <sharedItems containsSemiMixedTypes="0" containsString="0" containsNumber="1" containsInteger="1" minValue="484966" maxValue="8083132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n v="32372591"/>
    <n v="11640780"/>
    <n v="50601967"/>
    <n v="72439646"/>
    <n v="22425618"/>
  </r>
  <r>
    <x v="1"/>
    <n v="5674286"/>
    <n v="3370027"/>
    <n v="10893292"/>
    <n v="9726676"/>
    <n v="6021523"/>
  </r>
  <r>
    <x v="2"/>
    <n v="58011189"/>
    <n v="33574653"/>
    <n v="307650260"/>
    <n v="263066151"/>
    <n v="71977654"/>
  </r>
  <r>
    <x v="3"/>
    <n v="68791260"/>
    <n v="24036279"/>
    <n v="331050545"/>
    <n v="183614618"/>
    <n v="80831322"/>
  </r>
  <r>
    <x v="4"/>
    <n v="3936326"/>
    <n v="3583644"/>
    <n v="20745436"/>
    <n v="11522823"/>
    <n v="9916022"/>
  </r>
  <r>
    <x v="5"/>
    <n v="7999017"/>
    <n v="4807349"/>
    <n v="61264175"/>
    <n v="42844241"/>
    <n v="22869316"/>
  </r>
  <r>
    <x v="6"/>
    <n v="3702365"/>
    <n v="2368456"/>
    <n v="10550721"/>
    <n v="10368047"/>
    <n v="484966"/>
  </r>
  <r>
    <x v="7"/>
    <n v="14381880"/>
    <n v="16238190"/>
    <n v="219639170"/>
    <n v="140608776"/>
    <n v="55012176"/>
  </r>
  <r>
    <x v="8"/>
    <n v="43629309"/>
    <n v="17336463"/>
    <n v="88011090"/>
    <n v="122457375"/>
    <n v="1696547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2E5E73-0C22-4B73-8EB6-7E5ABFD5C0B5}" name="TablaDinámica3" cacheId="0" applyNumberFormats="0" applyBorderFormats="0" applyFontFormats="0" applyPatternFormats="0" applyAlignmentFormats="0" applyWidthHeightFormats="1" dataCaption="Valores" updatedVersion="6" minRefreshableVersion="3" useAutoFormatting="1" rowGrandTotals="0" itemPrintTitles="1" createdVersion="6" indent="0" outline="1" outlineData="1" multipleFieldFilters="0" chartFormat="1" rowHeaderCaption="CUENTAS">
  <location ref="O70:T72" firstHeaderRow="0" firstDataRow="1" firstDataCol="1"/>
  <pivotFields count="6">
    <pivotField axis="axisRow" showAll="0">
      <items count="10">
        <item x="0"/>
        <item h="1" x="2"/>
        <item h="1" x="8"/>
        <item h="1" x="4"/>
        <item h="1" x="1"/>
        <item h="1" x="5"/>
        <item h="1" x="7"/>
        <item h="1" x="6"/>
        <item x="3"/>
        <item t="default"/>
      </items>
    </pivotField>
    <pivotField dataField="1" numFmtId="3" showAll="0"/>
    <pivotField dataField="1" numFmtId="3" showAll="0"/>
    <pivotField dataField="1" numFmtId="3" showAll="0"/>
    <pivotField dataField="1" numFmtId="3" showAll="0"/>
    <pivotField dataField="1" numFmtId="3" showAll="0"/>
  </pivotFields>
  <rowFields count="1">
    <field x="0"/>
  </rowFields>
  <rowItems count="2">
    <i>
      <x/>
    </i>
    <i>
      <x v="8"/>
    </i>
  </rowItems>
  <colFields count="1">
    <field x="-2"/>
  </colFields>
  <colItems count="5">
    <i>
      <x/>
    </i>
    <i i="1">
      <x v="1"/>
    </i>
    <i i="2">
      <x v="2"/>
    </i>
    <i i="3">
      <x v="3"/>
    </i>
    <i i="4">
      <x v="4"/>
    </i>
  </colItems>
  <dataFields count="5">
    <dataField name="EMPRESA BACHOCO" fld="1" baseField="0" baseItem="0"/>
    <dataField name="EMPRESA BIMBO" fld="3" baseField="0" baseItem="0"/>
    <dataField name="EMPRESA HERDEZ" fld="2" baseField="0" baseItem="0"/>
    <dataField name="EMPRESA COCA-COLA" fld="4" baseField="0" baseItem="0"/>
    <dataField name="EMPRESA LALA" fld="5" baseField="0" baseItem="0"/>
  </dataFields>
  <formats count="8">
    <format dxfId="7">
      <pivotArea field="0" type="button" dataOnly="0" labelOnly="1" outline="0" axis="axisRow" fieldPosition="0"/>
    </format>
    <format dxfId="6">
      <pivotArea dataOnly="0" labelOnly="1" outline="0" fieldPosition="0">
        <references count="1">
          <reference field="4294967294" count="5">
            <x v="0"/>
            <x v="1"/>
            <x v="2"/>
            <x v="3"/>
            <x v="4"/>
          </reference>
        </references>
      </pivotArea>
    </format>
    <format dxfId="5">
      <pivotArea field="0" type="button" dataOnly="0" labelOnly="1" outline="0" axis="axisRow" fieldPosition="0"/>
    </format>
    <format dxfId="4">
      <pivotArea dataOnly="0" labelOnly="1" outline="0" fieldPosition="0">
        <references count="1">
          <reference field="4294967294" count="5">
            <x v="0"/>
            <x v="1"/>
            <x v="2"/>
            <x v="3"/>
            <x v="4"/>
          </reference>
        </references>
      </pivotArea>
    </format>
    <format dxfId="3">
      <pivotArea outline="0" collapsedLevelsAreSubtotals="1" fieldPosition="0"/>
    </format>
    <format dxfId="2">
      <pivotArea dataOnly="0" labelOnly="1" fieldPosition="0">
        <references count="1">
          <reference field="0" count="0"/>
        </references>
      </pivotArea>
    </format>
    <format dxfId="1">
      <pivotArea outline="0" collapsedLevelsAreSubtotals="1" fieldPosition="0"/>
    </format>
    <format dxfId="0">
      <pivotArea dataOnly="0" labelOnly="1" fieldPosition="0">
        <references count="1">
          <reference field="0" count="0"/>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93AAF5-5D59-4C49-8921-CC0736D29673}" name="Tabla1" displayName="Tabla1" ref="B7:D20" headerRowCount="0" totalsRowShown="0" headerRowCellStyle="Normal 2">
  <tableColumns count="3">
    <tableColumn id="2" xr3:uid="{BA8DC572-DE51-49EB-8C6B-49A0A591D71F}" name="Columna1" dataDxfId="10" headerRowCellStyle="Normal 2"/>
    <tableColumn id="3" xr3:uid="{34C2B591-7667-4F8E-962A-C5AB436AFF0C}" name="Columna2" dataDxfId="9" headerRowCellStyle="Normal 2"/>
    <tableColumn id="4" xr3:uid="{E1ED2D11-1911-400A-A441-04402B43BB77}" name="Columna3" dataDxfId="8" headerRowCellStyle="Normal 2"/>
  </tableColumns>
  <tableStyleInfo name="TableStyleMedium12" showFirstColumn="0" showLastColumn="0" showRowStripes="1" showColumnStripes="0"/>
</table>
</file>

<file path=xl/theme/theme1.xml><?xml version="1.0" encoding="utf-8"?>
<a:theme xmlns:a="http://schemas.openxmlformats.org/drawingml/2006/main" name="TEMA_MARCA_SINLOGOS">
  <a:themeElements>
    <a:clrScheme name="Marca">
      <a:dk1>
        <a:srgbClr val="383838"/>
      </a:dk1>
      <a:lt1>
        <a:srgbClr val="FFFFFF"/>
      </a:lt1>
      <a:dk2>
        <a:srgbClr val="A3793E"/>
      </a:dk2>
      <a:lt2>
        <a:srgbClr val="E4E5E4"/>
      </a:lt2>
      <a:accent1>
        <a:srgbClr val="383838"/>
      </a:accent1>
      <a:accent2>
        <a:srgbClr val="A87973"/>
      </a:accent2>
      <a:accent3>
        <a:srgbClr val="A3793E"/>
      </a:accent3>
      <a:accent4>
        <a:srgbClr val="DBBFC0"/>
      </a:accent4>
      <a:accent5>
        <a:srgbClr val="5B5B5A"/>
      </a:accent5>
      <a:accent6>
        <a:srgbClr val="C1B283"/>
      </a:accent6>
      <a:hlink>
        <a:srgbClr val="763240"/>
      </a:hlink>
      <a:folHlink>
        <a:srgbClr val="383838"/>
      </a:folHlink>
    </a:clrScheme>
    <a:fontScheme name="Fuentes">
      <a:majorFont>
        <a:latin typeface="Barlow Condensed Black"/>
        <a:ea typeface=""/>
        <a:cs typeface=""/>
      </a:majorFont>
      <a:minorFont>
        <a:latin typeface="Arial Nova Cond"/>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TEMA_MARCA_SINLOGOS" id="{35234D6C-9155-4A11-AC5A-49DA139031B9}" vid="{5F6716D4-FC99-467D-805D-FEB440541A61}"/>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pivotTable" Target="../pivotTables/pivotTable1.xml"/><Relationship Id="rId4" Type="http://schemas.openxmlformats.org/officeDocument/2006/relationships/image" Target="../media/image1.png"/></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xml"/><Relationship Id="rId1" Type="http://schemas.openxmlformats.org/officeDocument/2006/relationships/printerSettings" Target="../printerSettings/printerSettings8.bin"/><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903D4-7D4F-41F8-9A3A-5CC63EA920F4}">
  <dimension ref="G7:J9"/>
  <sheetViews>
    <sheetView showGridLines="0" workbookViewId="0"/>
  </sheetViews>
  <sheetFormatPr baseColWidth="10" defaultColWidth="11" defaultRowHeight="14.25" x14ac:dyDescent="0.2"/>
  <sheetData>
    <row r="7" spans="7:10" x14ac:dyDescent="0.2">
      <c r="G7" s="6"/>
    </row>
    <row r="8" spans="7:10" x14ac:dyDescent="0.2">
      <c r="J8" s="4"/>
    </row>
    <row r="9" spans="7:10" x14ac:dyDescent="0.2">
      <c r="J9" s="4"/>
    </row>
  </sheetData>
  <pageMargins left="0.7" right="0.7" top="0.75" bottom="0.75" header="0.3" footer="0.3"/>
  <pageSetup orientation="portrait" horizontalDpi="0" verticalDpi="0"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75A3E-EA92-4742-A367-02060675327E}">
  <dimension ref="A1:N32"/>
  <sheetViews>
    <sheetView showGridLines="0" workbookViewId="0"/>
  </sheetViews>
  <sheetFormatPr baseColWidth="10" defaultColWidth="11" defaultRowHeight="14.25" x14ac:dyDescent="0.2"/>
  <cols>
    <col min="2" max="2" width="26.375" bestFit="1" customWidth="1"/>
    <col min="3" max="3" width="53.875" customWidth="1"/>
    <col min="4" max="4" width="54.125" customWidth="1"/>
    <col min="5" max="5" width="26.375" bestFit="1" customWidth="1"/>
    <col min="6" max="6" width="22.125" customWidth="1"/>
    <col min="7" max="7" width="10.75" customWidth="1"/>
    <col min="8" max="8" width="4.25" bestFit="1" customWidth="1"/>
  </cols>
  <sheetData>
    <row r="1" spans="1:10" x14ac:dyDescent="0.2">
      <c r="A1" s="34"/>
    </row>
    <row r="2" spans="1:10" x14ac:dyDescent="0.2">
      <c r="A2" s="34"/>
    </row>
    <row r="3" spans="1:10" x14ac:dyDescent="0.2">
      <c r="A3" s="34"/>
    </row>
    <row r="4" spans="1:10" x14ac:dyDescent="0.2">
      <c r="A4" s="34"/>
    </row>
    <row r="5" spans="1:10" x14ac:dyDescent="0.2">
      <c r="A5" s="34"/>
    </row>
    <row r="6" spans="1:10" ht="15" thickBot="1" x14ac:dyDescent="0.25">
      <c r="A6" s="34"/>
    </row>
    <row r="7" spans="1:10" ht="16.5" thickTop="1" x14ac:dyDescent="0.25">
      <c r="A7" s="34"/>
      <c r="B7" s="38"/>
      <c r="C7" s="46" t="s">
        <v>120</v>
      </c>
      <c r="D7" s="38"/>
    </row>
    <row r="8" spans="1:10" ht="16.5" thickBot="1" x14ac:dyDescent="0.3">
      <c r="A8" s="34"/>
      <c r="B8" s="30"/>
      <c r="C8" s="30"/>
      <c r="D8" s="30"/>
    </row>
    <row r="9" spans="1:10" ht="33" customHeight="1" thickTop="1" thickBot="1" x14ac:dyDescent="0.25">
      <c r="A9" s="34"/>
      <c r="B9" s="2" t="s">
        <v>0</v>
      </c>
      <c r="C9" s="2" t="s">
        <v>1</v>
      </c>
      <c r="D9" s="2" t="s">
        <v>2</v>
      </c>
      <c r="F9" s="63" t="s">
        <v>121</v>
      </c>
      <c r="G9" s="64"/>
      <c r="I9" s="63" t="s">
        <v>43</v>
      </c>
      <c r="J9" s="64"/>
    </row>
    <row r="10" spans="1:10" ht="33" thickTop="1" thickBot="1" x14ac:dyDescent="0.25">
      <c r="A10" s="34"/>
      <c r="B10" s="2" t="s">
        <v>4</v>
      </c>
      <c r="C10" s="2" t="s">
        <v>5</v>
      </c>
      <c r="D10" s="1" t="s">
        <v>146</v>
      </c>
      <c r="F10" s="39" t="s">
        <v>3</v>
      </c>
      <c r="G10" s="40">
        <v>0.3</v>
      </c>
      <c r="I10" s="41" t="s">
        <v>136</v>
      </c>
      <c r="J10" s="42">
        <v>0.1</v>
      </c>
    </row>
    <row r="11" spans="1:10" ht="33" thickTop="1" thickBot="1" x14ac:dyDescent="0.25">
      <c r="A11" s="34"/>
      <c r="B11" s="2" t="s">
        <v>7</v>
      </c>
      <c r="C11" s="3" t="s">
        <v>8</v>
      </c>
      <c r="D11" s="1" t="s">
        <v>147</v>
      </c>
      <c r="F11" s="39" t="s">
        <v>6</v>
      </c>
      <c r="G11" s="40">
        <v>0.2</v>
      </c>
      <c r="I11" s="41" t="s">
        <v>137</v>
      </c>
      <c r="J11" s="42">
        <v>0.1</v>
      </c>
    </row>
    <row r="12" spans="1:10" ht="33" thickTop="1" thickBot="1" x14ac:dyDescent="0.25">
      <c r="A12" s="34"/>
      <c r="B12" s="2" t="s">
        <v>10</v>
      </c>
      <c r="C12" s="2" t="s">
        <v>11</v>
      </c>
      <c r="D12" s="1" t="s">
        <v>148</v>
      </c>
      <c r="F12" s="39" t="s">
        <v>9</v>
      </c>
      <c r="G12" s="40">
        <v>0.3</v>
      </c>
      <c r="I12" s="41" t="s">
        <v>138</v>
      </c>
      <c r="J12" s="42">
        <v>0.1</v>
      </c>
    </row>
    <row r="13" spans="1:10" ht="30" thickTop="1" thickBot="1" x14ac:dyDescent="0.25">
      <c r="A13" s="34"/>
      <c r="B13" s="2" t="s">
        <v>13</v>
      </c>
      <c r="C13" s="2" t="s">
        <v>14</v>
      </c>
      <c r="D13" s="1" t="s">
        <v>119</v>
      </c>
      <c r="F13" s="39" t="s">
        <v>12</v>
      </c>
      <c r="G13" s="40">
        <v>0.2</v>
      </c>
    </row>
    <row r="14" spans="1:10" ht="30" thickTop="1" thickBot="1" x14ac:dyDescent="0.25">
      <c r="A14" s="34"/>
      <c r="B14" s="2" t="s">
        <v>15</v>
      </c>
      <c r="C14" s="2" t="s">
        <v>16</v>
      </c>
      <c r="D14" s="1" t="s">
        <v>17</v>
      </c>
    </row>
    <row r="15" spans="1:10" ht="44.25" thickTop="1" thickBot="1" x14ac:dyDescent="0.25">
      <c r="A15" s="34"/>
      <c r="B15" s="2" t="s">
        <v>18</v>
      </c>
      <c r="C15" s="2" t="s">
        <v>19</v>
      </c>
      <c r="D15" s="1" t="s">
        <v>149</v>
      </c>
      <c r="F15" s="63" t="s">
        <v>71</v>
      </c>
      <c r="G15" s="64"/>
      <c r="I15" s="63" t="s">
        <v>101</v>
      </c>
      <c r="J15" s="64"/>
    </row>
    <row r="16" spans="1:10" ht="33" thickTop="1" thickBot="1" x14ac:dyDescent="0.25">
      <c r="A16" s="34"/>
      <c r="B16" s="2" t="s">
        <v>20</v>
      </c>
      <c r="C16" s="2" t="s">
        <v>21</v>
      </c>
      <c r="D16" s="1" t="s">
        <v>22</v>
      </c>
      <c r="F16" s="41" t="s">
        <v>141</v>
      </c>
      <c r="G16" s="42">
        <v>0.15</v>
      </c>
      <c r="I16" s="41" t="s">
        <v>30</v>
      </c>
      <c r="J16" s="42">
        <v>0.05</v>
      </c>
    </row>
    <row r="17" spans="1:14" ht="44.25" thickTop="1" thickBot="1" x14ac:dyDescent="0.25">
      <c r="A17" s="34"/>
      <c r="B17" s="2" t="s">
        <v>18</v>
      </c>
      <c r="C17" s="2" t="s">
        <v>19</v>
      </c>
      <c r="D17" s="1" t="s">
        <v>149</v>
      </c>
      <c r="F17" s="41" t="s">
        <v>142</v>
      </c>
      <c r="G17" s="42">
        <v>0.05</v>
      </c>
      <c r="I17" s="41" t="s">
        <v>31</v>
      </c>
      <c r="J17" s="42">
        <v>0.1</v>
      </c>
    </row>
    <row r="18" spans="1:14" ht="44.25" thickTop="1" thickBot="1" x14ac:dyDescent="0.25">
      <c r="A18" s="34"/>
      <c r="B18" s="2" t="s">
        <v>23</v>
      </c>
      <c r="C18" s="2" t="s">
        <v>24</v>
      </c>
      <c r="D18" s="1" t="s">
        <v>150</v>
      </c>
      <c r="I18" s="41" t="s">
        <v>32</v>
      </c>
      <c r="J18" s="42">
        <v>0.15</v>
      </c>
    </row>
    <row r="19" spans="1:14" ht="30" thickTop="1" thickBot="1" x14ac:dyDescent="0.25">
      <c r="A19" s="34"/>
      <c r="B19" s="2" t="s">
        <v>25</v>
      </c>
      <c r="C19" s="2" t="s">
        <v>26</v>
      </c>
      <c r="D19" s="1" t="s">
        <v>151</v>
      </c>
      <c r="F19" s="63" t="s">
        <v>140</v>
      </c>
      <c r="G19" s="64"/>
    </row>
    <row r="20" spans="1:14" ht="33" thickTop="1" thickBot="1" x14ac:dyDescent="0.25">
      <c r="A20" s="34"/>
      <c r="B20" s="2" t="s">
        <v>27</v>
      </c>
      <c r="C20" s="2" t="s">
        <v>28</v>
      </c>
      <c r="D20" s="1" t="s">
        <v>152</v>
      </c>
      <c r="F20" s="41" t="s">
        <v>143</v>
      </c>
      <c r="G20" s="42">
        <v>0.05</v>
      </c>
    </row>
    <row r="21" spans="1:14" ht="17.25" thickTop="1" thickBot="1" x14ac:dyDescent="0.25">
      <c r="A21" s="34"/>
      <c r="B21" s="34"/>
      <c r="C21" s="34"/>
      <c r="D21" s="34"/>
      <c r="F21" s="41" t="s">
        <v>144</v>
      </c>
      <c r="G21" s="42">
        <v>0.05</v>
      </c>
    </row>
    <row r="22" spans="1:14" ht="33" thickTop="1" thickBot="1" x14ac:dyDescent="0.3">
      <c r="A22" s="34"/>
      <c r="B22" s="37" t="s">
        <v>134</v>
      </c>
      <c r="C22" s="34"/>
      <c r="D22" s="34"/>
      <c r="F22" s="41" t="s">
        <v>145</v>
      </c>
      <c r="G22" s="42">
        <v>0.1</v>
      </c>
    </row>
    <row r="23" spans="1:14" ht="15" thickTop="1" x14ac:dyDescent="0.2">
      <c r="A23" s="34"/>
      <c r="B23" s="45" t="s">
        <v>53</v>
      </c>
    </row>
    <row r="24" spans="1:14" x14ac:dyDescent="0.2">
      <c r="B24" s="45" t="s">
        <v>59</v>
      </c>
      <c r="E24" s="62"/>
      <c r="F24" s="62"/>
      <c r="I24" s="62"/>
      <c r="J24" s="62"/>
      <c r="K24" s="62"/>
      <c r="L24" s="62"/>
      <c r="M24" s="62"/>
      <c r="N24" s="62"/>
    </row>
    <row r="25" spans="1:14" x14ac:dyDescent="0.2">
      <c r="B25" s="45" t="s">
        <v>124</v>
      </c>
      <c r="E25" s="62"/>
      <c r="F25" s="62"/>
      <c r="I25" s="62"/>
      <c r="J25" s="62"/>
      <c r="K25" s="62"/>
      <c r="L25" s="62"/>
      <c r="M25" s="62"/>
      <c r="N25" s="62"/>
    </row>
    <row r="26" spans="1:14" x14ac:dyDescent="0.2">
      <c r="B26" s="45" t="s">
        <v>57</v>
      </c>
      <c r="E26" s="62"/>
      <c r="F26" s="62"/>
      <c r="I26" s="62"/>
      <c r="J26" s="62"/>
      <c r="K26" s="62"/>
      <c r="L26" s="62"/>
      <c r="M26" s="62"/>
      <c r="N26" s="62"/>
    </row>
    <row r="27" spans="1:14" ht="16.5" thickBot="1" x14ac:dyDescent="0.3">
      <c r="B27" s="30" t="s">
        <v>67</v>
      </c>
      <c r="E27" s="62"/>
      <c r="F27" s="62"/>
      <c r="I27" s="62"/>
      <c r="J27" s="62"/>
      <c r="K27" s="62"/>
      <c r="L27" s="62"/>
      <c r="M27" s="62"/>
      <c r="N27" s="62"/>
    </row>
    <row r="28" spans="1:14" ht="15" thickTop="1" x14ac:dyDescent="0.2"/>
    <row r="29" spans="1:14" x14ac:dyDescent="0.2">
      <c r="I29" s="62"/>
      <c r="J29" s="62"/>
      <c r="K29" s="62"/>
      <c r="L29" s="62"/>
      <c r="M29" s="62"/>
      <c r="N29" s="62"/>
    </row>
    <row r="30" spans="1:14" x14ac:dyDescent="0.2">
      <c r="I30" s="62"/>
      <c r="J30" s="62"/>
      <c r="K30" s="62"/>
      <c r="L30" s="62"/>
      <c r="M30" s="62"/>
      <c r="N30" s="62"/>
    </row>
    <row r="31" spans="1:14" x14ac:dyDescent="0.2">
      <c r="D31" t="s">
        <v>139</v>
      </c>
      <c r="M31" s="62"/>
      <c r="N31" s="62"/>
    </row>
    <row r="32" spans="1:14" x14ac:dyDescent="0.2">
      <c r="M32" s="62"/>
      <c r="N32" s="62"/>
    </row>
  </sheetData>
  <mergeCells count="29">
    <mergeCell ref="F19:G19"/>
    <mergeCell ref="F9:G9"/>
    <mergeCell ref="I15:J15"/>
    <mergeCell ref="F15:G15"/>
    <mergeCell ref="I9:J9"/>
    <mergeCell ref="E24:F24"/>
    <mergeCell ref="I24:J24"/>
    <mergeCell ref="K24:L24"/>
    <mergeCell ref="M24:N24"/>
    <mergeCell ref="E25:F25"/>
    <mergeCell ref="I25:J25"/>
    <mergeCell ref="K25:L25"/>
    <mergeCell ref="M25:N25"/>
    <mergeCell ref="E26:F26"/>
    <mergeCell ref="I26:J26"/>
    <mergeCell ref="K26:L26"/>
    <mergeCell ref="M26:N26"/>
    <mergeCell ref="E27:F27"/>
    <mergeCell ref="I27:J27"/>
    <mergeCell ref="K27:L27"/>
    <mergeCell ref="M27:N27"/>
    <mergeCell ref="M31:N31"/>
    <mergeCell ref="M32:N32"/>
    <mergeCell ref="I29:J29"/>
    <mergeCell ref="K29:L29"/>
    <mergeCell ref="M29:N29"/>
    <mergeCell ref="I30:J30"/>
    <mergeCell ref="K30:L30"/>
    <mergeCell ref="M30:N30"/>
  </mergeCells>
  <pageMargins left="0.7" right="0.7" top="0.75" bottom="0.75" header="0.3" footer="0.3"/>
  <pageSetup orientation="portrait" r:id="rId1"/>
  <drawing r:id="rId2"/>
  <picture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7D006-2B41-43CC-A92A-98E437B2E11A}">
  <sheetPr codeName="Hoja1"/>
  <dimension ref="B4:O27"/>
  <sheetViews>
    <sheetView showGridLines="0" workbookViewId="0"/>
  </sheetViews>
  <sheetFormatPr baseColWidth="10" defaultColWidth="11" defaultRowHeight="14.25" x14ac:dyDescent="0.2"/>
  <cols>
    <col min="2" max="2" width="13.25" customWidth="1"/>
    <col min="3" max="3" width="11.375" bestFit="1" customWidth="1"/>
    <col min="4" max="4" width="12.375" bestFit="1" customWidth="1"/>
    <col min="5" max="5" width="12.625" customWidth="1"/>
    <col min="6" max="6" width="11.375" bestFit="1" customWidth="1"/>
    <col min="9" max="13" width="11" bestFit="1" customWidth="1"/>
  </cols>
  <sheetData>
    <row r="4" spans="4:15" x14ac:dyDescent="0.2">
      <c r="D4" s="32"/>
      <c r="E4" s="32"/>
      <c r="F4" s="32"/>
      <c r="G4" s="32"/>
      <c r="H4" s="32"/>
      <c r="I4" s="32"/>
      <c r="J4" s="32"/>
      <c r="K4" s="32"/>
      <c r="L4" s="32"/>
      <c r="M4" s="32"/>
      <c r="N4" s="32"/>
      <c r="O4" s="32"/>
    </row>
    <row r="5" spans="4:15" x14ac:dyDescent="0.2">
      <c r="D5" s="32"/>
      <c r="E5" s="32"/>
      <c r="F5" s="32"/>
      <c r="G5" s="32"/>
      <c r="H5" s="32"/>
      <c r="I5" s="32"/>
      <c r="J5" s="32"/>
      <c r="K5" s="32"/>
      <c r="L5" s="32"/>
      <c r="M5" s="32"/>
      <c r="N5" s="32"/>
      <c r="O5" s="32"/>
    </row>
    <row r="6" spans="4:15" x14ac:dyDescent="0.2">
      <c r="D6" s="32"/>
      <c r="E6" s="32"/>
      <c r="F6" s="32"/>
      <c r="G6" s="32"/>
      <c r="H6" s="32"/>
      <c r="I6" s="32"/>
      <c r="J6" s="32"/>
      <c r="K6" s="32"/>
      <c r="L6" s="32"/>
      <c r="M6" s="32"/>
      <c r="N6" s="32"/>
      <c r="O6" s="32"/>
    </row>
    <row r="7" spans="4:15" x14ac:dyDescent="0.2">
      <c r="D7" s="32"/>
      <c r="E7" s="32"/>
      <c r="F7" s="32"/>
      <c r="G7" s="32"/>
      <c r="H7" s="32"/>
      <c r="I7" s="32"/>
      <c r="J7" s="32"/>
      <c r="K7" s="32"/>
      <c r="L7" s="32"/>
      <c r="M7" s="32"/>
      <c r="N7" s="32"/>
      <c r="O7" s="32"/>
    </row>
    <row r="8" spans="4:15" x14ac:dyDescent="0.2">
      <c r="D8" s="32"/>
      <c r="E8" s="32"/>
      <c r="F8" s="32"/>
      <c r="G8" s="32"/>
      <c r="H8" s="32"/>
      <c r="I8" s="32"/>
      <c r="J8" s="32"/>
      <c r="K8" s="32"/>
      <c r="L8" s="32"/>
      <c r="M8" s="32"/>
      <c r="N8" s="32"/>
      <c r="O8" s="32"/>
    </row>
    <row r="9" spans="4:15" x14ac:dyDescent="0.2">
      <c r="D9" s="32"/>
      <c r="E9" s="32"/>
      <c r="F9" s="32"/>
      <c r="G9" s="32"/>
      <c r="H9" s="32"/>
      <c r="I9" s="32"/>
      <c r="J9" s="32"/>
      <c r="K9" s="32"/>
      <c r="L9" s="32"/>
      <c r="M9" s="32"/>
      <c r="N9" s="32"/>
      <c r="O9" s="32"/>
    </row>
    <row r="10" spans="4:15" x14ac:dyDescent="0.2">
      <c r="D10" s="32"/>
      <c r="E10" s="32"/>
      <c r="F10" s="32"/>
      <c r="G10" s="32"/>
      <c r="H10" s="32"/>
      <c r="I10" s="32"/>
      <c r="J10" s="32"/>
      <c r="K10" s="32"/>
      <c r="L10" s="32"/>
      <c r="M10" s="32"/>
      <c r="N10" s="32"/>
      <c r="O10" s="32"/>
    </row>
    <row r="11" spans="4:15" x14ac:dyDescent="0.2">
      <c r="D11" s="32"/>
      <c r="E11" s="32"/>
      <c r="F11" s="32"/>
      <c r="G11" s="32"/>
      <c r="H11" s="32"/>
      <c r="I11" s="32"/>
      <c r="J11" s="32"/>
      <c r="K11" s="32"/>
      <c r="L11" s="32"/>
      <c r="M11" s="32"/>
      <c r="N11" s="32"/>
      <c r="O11" s="32"/>
    </row>
    <row r="18" spans="2:7" ht="15" thickBot="1" x14ac:dyDescent="0.25"/>
    <row r="19" spans="2:7" ht="17.25" customHeight="1" thickTop="1" thickBot="1" x14ac:dyDescent="0.3">
      <c r="B19" s="65" t="s">
        <v>33</v>
      </c>
      <c r="C19" s="66"/>
      <c r="D19" s="66"/>
      <c r="E19" s="66"/>
      <c r="F19" s="67"/>
      <c r="G19" s="32"/>
    </row>
    <row r="20" spans="2:7" ht="33" thickTop="1" thickBot="1" x14ac:dyDescent="0.25">
      <c r="B20" s="8" t="s">
        <v>34</v>
      </c>
      <c r="C20" s="8" t="s">
        <v>35</v>
      </c>
      <c r="D20" s="8" t="s">
        <v>36</v>
      </c>
      <c r="E20" s="8" t="s">
        <v>37</v>
      </c>
      <c r="F20" s="8" t="s">
        <v>38</v>
      </c>
    </row>
    <row r="21" spans="2:7" ht="17.25" thickTop="1" thickBot="1" x14ac:dyDescent="0.3">
      <c r="B21" s="33">
        <v>32372591</v>
      </c>
      <c r="C21" s="33">
        <v>5674286</v>
      </c>
      <c r="D21" s="33">
        <v>58011189</v>
      </c>
      <c r="E21" s="33">
        <v>68791260</v>
      </c>
      <c r="F21" s="33">
        <v>3936326</v>
      </c>
    </row>
    <row r="22" spans="2:7" ht="15.75" thickTop="1" thickBot="1" x14ac:dyDescent="0.25">
      <c r="B22" s="32"/>
      <c r="C22" s="32"/>
      <c r="D22" s="32"/>
      <c r="E22" s="32"/>
      <c r="F22" s="32"/>
      <c r="G22" s="32"/>
    </row>
    <row r="23" spans="2:7" ht="33" thickTop="1" thickBot="1" x14ac:dyDescent="0.25">
      <c r="B23" s="8" t="s">
        <v>39</v>
      </c>
      <c r="C23" s="8" t="s">
        <v>40</v>
      </c>
      <c r="D23" s="8" t="s">
        <v>41</v>
      </c>
      <c r="E23" s="8" t="s">
        <v>42</v>
      </c>
      <c r="F23" s="32"/>
      <c r="G23" s="32"/>
    </row>
    <row r="24" spans="2:7" ht="17.25" thickTop="1" thickBot="1" x14ac:dyDescent="0.3">
      <c r="B24" s="30">
        <v>7999017</v>
      </c>
      <c r="C24" s="30">
        <v>3702365</v>
      </c>
      <c r="D24" s="30">
        <v>14381880</v>
      </c>
      <c r="E24" s="30">
        <v>43629309</v>
      </c>
      <c r="F24" s="32"/>
      <c r="G24" s="32"/>
    </row>
    <row r="25" spans="2:7" ht="15" thickTop="1" x14ac:dyDescent="0.2">
      <c r="B25" s="32"/>
      <c r="C25" s="32"/>
      <c r="D25" s="32"/>
      <c r="E25" s="32"/>
      <c r="F25" s="32"/>
      <c r="G25" s="32"/>
    </row>
    <row r="26" spans="2:7" x14ac:dyDescent="0.2">
      <c r="B26" s="32"/>
      <c r="C26" s="32"/>
      <c r="D26" s="32"/>
      <c r="E26" s="32"/>
      <c r="F26" s="32"/>
      <c r="G26" s="32"/>
    </row>
    <row r="27" spans="2:7" x14ac:dyDescent="0.2">
      <c r="B27" s="32"/>
      <c r="C27" s="32"/>
      <c r="D27" s="32"/>
      <c r="E27" s="32"/>
      <c r="F27" s="32"/>
      <c r="G27" s="32"/>
    </row>
  </sheetData>
  <mergeCells count="1">
    <mergeCell ref="B19:F19"/>
  </mergeCells>
  <pageMargins left="0.7" right="0.7" top="0.75" bottom="0.75" header="0.3" footer="0.3"/>
  <pageSetup orientation="portrait" horizontalDpi="0" verticalDpi="0" r:id="rId1"/>
  <drawing r:id="rId2"/>
  <picture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97B39-9E70-4FDF-9E1F-3FEA0D772794}">
  <dimension ref="A1:K30"/>
  <sheetViews>
    <sheetView showGridLines="0" workbookViewId="0"/>
  </sheetViews>
  <sheetFormatPr baseColWidth="10" defaultColWidth="11" defaultRowHeight="14.25" x14ac:dyDescent="0.2"/>
  <cols>
    <col min="2" max="2" width="14.375" bestFit="1" customWidth="1"/>
    <col min="3" max="3" width="11.375" bestFit="1" customWidth="1"/>
    <col min="4" max="5" width="12.375" bestFit="1" customWidth="1"/>
    <col min="6" max="6" width="11.375" bestFit="1" customWidth="1"/>
  </cols>
  <sheetData>
    <row r="1" spans="1:11" x14ac:dyDescent="0.2">
      <c r="A1" s="32"/>
      <c r="B1" s="32"/>
      <c r="C1" s="32"/>
      <c r="D1" s="32"/>
      <c r="E1" s="32"/>
      <c r="F1" s="32"/>
      <c r="G1" s="32"/>
      <c r="H1" s="32"/>
      <c r="I1" s="32"/>
      <c r="J1" s="32"/>
      <c r="K1" s="32"/>
    </row>
    <row r="2" spans="1:11" x14ac:dyDescent="0.2">
      <c r="A2" s="32"/>
      <c r="B2" s="32"/>
      <c r="C2" s="32"/>
      <c r="D2" s="32"/>
      <c r="E2" s="32"/>
      <c r="F2" s="32"/>
      <c r="G2" s="32"/>
      <c r="H2" s="32"/>
      <c r="I2" s="32"/>
      <c r="J2" s="32"/>
      <c r="K2" s="32"/>
    </row>
    <row r="3" spans="1:11" x14ac:dyDescent="0.2">
      <c r="A3" s="32"/>
      <c r="B3" s="32"/>
      <c r="C3" s="32"/>
      <c r="D3" s="32"/>
      <c r="E3" s="32"/>
      <c r="F3" s="32"/>
      <c r="G3" s="32"/>
      <c r="H3" s="32"/>
      <c r="I3" s="32"/>
      <c r="J3" s="32"/>
      <c r="K3" s="32"/>
    </row>
    <row r="4" spans="1:11" x14ac:dyDescent="0.2">
      <c r="A4" s="32"/>
      <c r="B4" s="32"/>
      <c r="C4" s="32"/>
      <c r="D4" s="32"/>
      <c r="E4" s="32"/>
      <c r="F4" s="32"/>
      <c r="G4" s="32"/>
      <c r="H4" s="32"/>
      <c r="I4" s="32"/>
      <c r="J4" s="32"/>
      <c r="K4" s="32"/>
    </row>
    <row r="5" spans="1:11" x14ac:dyDescent="0.2">
      <c r="A5" s="32"/>
      <c r="B5" s="32"/>
      <c r="C5" s="32"/>
      <c r="D5" s="32"/>
      <c r="E5" s="32"/>
      <c r="F5" s="32"/>
      <c r="G5" s="32"/>
      <c r="H5" s="32"/>
      <c r="I5" s="32"/>
      <c r="J5" s="32"/>
      <c r="K5" s="32"/>
    </row>
    <row r="6" spans="1:11" x14ac:dyDescent="0.2">
      <c r="A6" s="32"/>
      <c r="B6" s="32"/>
      <c r="C6" s="32"/>
      <c r="D6" s="32"/>
      <c r="E6" s="32"/>
      <c r="F6" s="32"/>
      <c r="G6" s="32"/>
      <c r="H6" s="32"/>
      <c r="I6" s="32"/>
      <c r="J6" s="32"/>
      <c r="K6" s="32"/>
    </row>
    <row r="7" spans="1:11" x14ac:dyDescent="0.2">
      <c r="A7" s="32"/>
      <c r="B7" s="32"/>
      <c r="C7" s="32"/>
      <c r="D7" s="32"/>
      <c r="E7" s="32"/>
      <c r="F7" s="32"/>
      <c r="G7" s="32"/>
      <c r="H7" s="32"/>
      <c r="I7" s="32"/>
      <c r="J7" s="32"/>
      <c r="K7" s="32"/>
    </row>
    <row r="18" spans="2:7" ht="15" thickBot="1" x14ac:dyDescent="0.25"/>
    <row r="19" spans="2:7" ht="17.25" thickTop="1" thickBot="1" x14ac:dyDescent="0.3">
      <c r="B19" s="65" t="s">
        <v>33</v>
      </c>
      <c r="C19" s="66"/>
      <c r="D19" s="66"/>
      <c r="E19" s="66"/>
      <c r="F19" s="67"/>
    </row>
    <row r="20" spans="2:7" ht="33" thickTop="1" thickBot="1" x14ac:dyDescent="0.25">
      <c r="B20" s="8" t="s">
        <v>34</v>
      </c>
      <c r="C20" s="8" t="s">
        <v>35</v>
      </c>
      <c r="D20" s="8" t="s">
        <v>36</v>
      </c>
      <c r="E20" s="8" t="s">
        <v>37</v>
      </c>
      <c r="F20" s="8" t="s">
        <v>38</v>
      </c>
    </row>
    <row r="21" spans="2:7" ht="17.25" thickTop="1" thickBot="1" x14ac:dyDescent="0.3">
      <c r="B21" s="33">
        <v>11640780</v>
      </c>
      <c r="C21" s="33">
        <v>3370027</v>
      </c>
      <c r="D21" s="33">
        <v>33574653</v>
      </c>
      <c r="E21" s="33">
        <v>24036279</v>
      </c>
      <c r="F21" s="33">
        <v>3583644</v>
      </c>
    </row>
    <row r="22" spans="2:7" ht="17.25" customHeight="1" thickTop="1" thickBot="1" x14ac:dyDescent="0.25">
      <c r="B22" s="32"/>
      <c r="C22" s="32"/>
      <c r="D22" s="32"/>
      <c r="E22" s="32"/>
      <c r="F22" s="32"/>
      <c r="G22" s="32"/>
    </row>
    <row r="23" spans="2:7" ht="33" thickTop="1" thickBot="1" x14ac:dyDescent="0.25">
      <c r="B23" s="8" t="s">
        <v>39</v>
      </c>
      <c r="C23" s="8" t="s">
        <v>40</v>
      </c>
      <c r="D23" s="8" t="s">
        <v>41</v>
      </c>
      <c r="E23" s="8" t="s">
        <v>42</v>
      </c>
      <c r="F23" s="32"/>
      <c r="G23" s="32"/>
    </row>
    <row r="24" spans="2:7" ht="17.25" thickTop="1" thickBot="1" x14ac:dyDescent="0.3">
      <c r="B24" s="33">
        <v>4807349</v>
      </c>
      <c r="C24" s="33">
        <v>2368456</v>
      </c>
      <c r="D24" s="33">
        <v>16238190</v>
      </c>
      <c r="E24" s="33">
        <v>17336463</v>
      </c>
      <c r="F24" s="32"/>
      <c r="G24" s="32"/>
    </row>
    <row r="25" spans="2:7" ht="15" thickTop="1" x14ac:dyDescent="0.2">
      <c r="G25" s="32"/>
    </row>
    <row r="26" spans="2:7" x14ac:dyDescent="0.2">
      <c r="G26" s="32"/>
    </row>
    <row r="27" spans="2:7" x14ac:dyDescent="0.2">
      <c r="G27" s="32"/>
    </row>
    <row r="28" spans="2:7" x14ac:dyDescent="0.2">
      <c r="B28" s="32"/>
      <c r="C28" s="32"/>
      <c r="D28" s="32"/>
      <c r="E28" s="32"/>
      <c r="F28" s="32"/>
      <c r="G28" s="32"/>
    </row>
    <row r="29" spans="2:7" x14ac:dyDescent="0.2">
      <c r="B29" s="32"/>
      <c r="C29" s="32"/>
      <c r="D29" s="32"/>
      <c r="E29" s="32"/>
      <c r="F29" s="32"/>
      <c r="G29" s="32"/>
    </row>
    <row r="30" spans="2:7" x14ac:dyDescent="0.2">
      <c r="B30" s="32"/>
      <c r="C30" s="32"/>
      <c r="D30" s="32"/>
      <c r="E30" s="32"/>
      <c r="F30" s="32"/>
      <c r="G30" s="32"/>
    </row>
  </sheetData>
  <mergeCells count="1">
    <mergeCell ref="B19:F19"/>
  </mergeCells>
  <pageMargins left="0.7" right="0.7" top="0.75" bottom="0.75" header="0.3" footer="0.3"/>
  <pageSetup paperSize="9" orientation="portrait" r:id="rId1"/>
  <drawing r:id="rId2"/>
  <picture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4D3E4-C2B2-4F5E-BB65-68F10FF6E31E}">
  <dimension ref="A1:L30"/>
  <sheetViews>
    <sheetView showGridLines="0" zoomScaleNormal="100" workbookViewId="0"/>
  </sheetViews>
  <sheetFormatPr baseColWidth="10" defaultColWidth="11" defaultRowHeight="14.25" x14ac:dyDescent="0.2"/>
  <cols>
    <col min="2" max="3" width="13.125" bestFit="1" customWidth="1"/>
    <col min="4" max="5" width="14.125" bestFit="1" customWidth="1"/>
    <col min="6" max="6" width="13.125" bestFit="1" customWidth="1"/>
  </cols>
  <sheetData>
    <row r="1" spans="1:12" x14ac:dyDescent="0.2">
      <c r="A1" s="32"/>
      <c r="B1" s="32"/>
      <c r="C1" s="32"/>
      <c r="D1" s="32"/>
      <c r="E1" s="32"/>
      <c r="F1" s="32"/>
      <c r="G1" s="32"/>
      <c r="H1" s="32"/>
      <c r="I1" s="32"/>
      <c r="J1" s="32"/>
      <c r="K1" s="32"/>
      <c r="L1" s="32"/>
    </row>
    <row r="2" spans="1:12" x14ac:dyDescent="0.2">
      <c r="A2" s="32"/>
      <c r="B2" s="32"/>
      <c r="C2" s="32"/>
      <c r="D2" s="32"/>
      <c r="E2" s="32"/>
      <c r="F2" s="32"/>
      <c r="G2" s="32"/>
      <c r="H2" s="32"/>
      <c r="I2" s="32"/>
      <c r="J2" s="32"/>
      <c r="K2" s="32"/>
      <c r="L2" s="32"/>
    </row>
    <row r="3" spans="1:12" x14ac:dyDescent="0.2">
      <c r="A3" s="32"/>
      <c r="B3" s="32"/>
      <c r="C3" s="32"/>
      <c r="D3" s="32"/>
      <c r="E3" s="32"/>
      <c r="F3" s="32"/>
      <c r="G3" s="32"/>
      <c r="H3" s="32"/>
      <c r="I3" s="32"/>
      <c r="J3" s="32"/>
      <c r="K3" s="32"/>
      <c r="L3" s="32"/>
    </row>
    <row r="4" spans="1:12" x14ac:dyDescent="0.2">
      <c r="A4" s="32"/>
      <c r="B4" s="32"/>
      <c r="C4" s="32"/>
      <c r="D4" s="32"/>
      <c r="E4" s="32"/>
      <c r="F4" s="32"/>
      <c r="G4" s="32"/>
      <c r="H4" s="32"/>
      <c r="I4" s="32"/>
      <c r="J4" s="32"/>
      <c r="K4" s="32"/>
      <c r="L4" s="32"/>
    </row>
    <row r="5" spans="1:12" x14ac:dyDescent="0.2">
      <c r="A5" s="32"/>
      <c r="B5" s="32"/>
      <c r="C5" s="32"/>
      <c r="D5" s="32"/>
      <c r="E5" s="32"/>
      <c r="F5" s="32"/>
      <c r="G5" s="32"/>
      <c r="H5" s="32"/>
      <c r="I5" s="32"/>
      <c r="J5" s="32"/>
      <c r="K5" s="32"/>
      <c r="L5" s="32"/>
    </row>
    <row r="6" spans="1:12" x14ac:dyDescent="0.2">
      <c r="A6" s="32"/>
      <c r="B6" s="32"/>
      <c r="C6" s="32"/>
      <c r="D6" s="32"/>
      <c r="E6" s="32"/>
      <c r="F6" s="32"/>
      <c r="G6" s="32"/>
      <c r="H6" s="32"/>
      <c r="I6" s="32"/>
      <c r="J6" s="32"/>
      <c r="K6" s="32"/>
      <c r="L6" s="32"/>
    </row>
    <row r="18" spans="2:7" ht="15" thickBot="1" x14ac:dyDescent="0.25"/>
    <row r="19" spans="2:7" ht="17.25" thickTop="1" thickBot="1" x14ac:dyDescent="0.3">
      <c r="B19" s="65" t="s">
        <v>33</v>
      </c>
      <c r="C19" s="66"/>
      <c r="D19" s="66"/>
      <c r="E19" s="66"/>
      <c r="F19" s="67"/>
    </row>
    <row r="20" spans="2:7" ht="33" thickTop="1" thickBot="1" x14ac:dyDescent="0.25">
      <c r="B20" s="8" t="s">
        <v>34</v>
      </c>
      <c r="C20" s="8" t="s">
        <v>35</v>
      </c>
      <c r="D20" s="8" t="s">
        <v>36</v>
      </c>
      <c r="E20" s="8" t="s">
        <v>37</v>
      </c>
      <c r="F20" s="8" t="s">
        <v>38</v>
      </c>
    </row>
    <row r="21" spans="2:7" ht="17.25" thickTop="1" thickBot="1" x14ac:dyDescent="0.3">
      <c r="B21" s="33">
        <v>50601967</v>
      </c>
      <c r="C21" s="33">
        <v>10893292</v>
      </c>
      <c r="D21" s="33">
        <v>307650260</v>
      </c>
      <c r="E21" s="33">
        <v>331050545</v>
      </c>
      <c r="F21" s="33">
        <v>20745436</v>
      </c>
    </row>
    <row r="22" spans="2:7" ht="17.25" customHeight="1" thickTop="1" thickBot="1" x14ac:dyDescent="0.25">
      <c r="B22" s="32"/>
      <c r="C22" s="32"/>
      <c r="D22" s="32"/>
      <c r="E22" s="32"/>
      <c r="F22" s="32"/>
      <c r="G22" s="32"/>
    </row>
    <row r="23" spans="2:7" ht="33" thickTop="1" thickBot="1" x14ac:dyDescent="0.25">
      <c r="B23" s="8" t="s">
        <v>39</v>
      </c>
      <c r="C23" s="8" t="s">
        <v>40</v>
      </c>
      <c r="D23" s="8" t="s">
        <v>41</v>
      </c>
      <c r="E23" s="8" t="s">
        <v>42</v>
      </c>
      <c r="F23" s="32"/>
      <c r="G23" s="32"/>
    </row>
    <row r="24" spans="2:7" ht="17.25" thickTop="1" thickBot="1" x14ac:dyDescent="0.3">
      <c r="B24" s="33">
        <v>61264175</v>
      </c>
      <c r="C24" s="33">
        <v>10550721</v>
      </c>
      <c r="D24" s="33">
        <v>219639170</v>
      </c>
      <c r="E24" s="33">
        <v>88011090</v>
      </c>
      <c r="F24" s="32"/>
      <c r="G24" s="32"/>
    </row>
    <row r="25" spans="2:7" ht="15" thickTop="1" x14ac:dyDescent="0.2">
      <c r="G25" s="32"/>
    </row>
    <row r="26" spans="2:7" x14ac:dyDescent="0.2">
      <c r="G26" s="32"/>
    </row>
    <row r="27" spans="2:7" x14ac:dyDescent="0.2">
      <c r="G27" s="32"/>
    </row>
    <row r="28" spans="2:7" x14ac:dyDescent="0.2">
      <c r="B28" s="32"/>
      <c r="C28" s="32"/>
      <c r="D28" s="32"/>
      <c r="E28" s="32"/>
      <c r="F28" s="32"/>
      <c r="G28" s="32"/>
    </row>
    <row r="29" spans="2:7" x14ac:dyDescent="0.2">
      <c r="B29" s="32"/>
      <c r="C29" s="32"/>
      <c r="D29" s="32"/>
      <c r="E29" s="32"/>
      <c r="F29" s="32"/>
      <c r="G29" s="32"/>
    </row>
    <row r="30" spans="2:7" x14ac:dyDescent="0.2">
      <c r="B30" s="32"/>
      <c r="C30" s="32"/>
      <c r="D30" s="32"/>
      <c r="E30" s="32"/>
      <c r="F30" s="32"/>
      <c r="G30" s="32"/>
    </row>
  </sheetData>
  <mergeCells count="1">
    <mergeCell ref="B19:F19"/>
  </mergeCells>
  <pageMargins left="0.7" right="0.7" top="0.75" bottom="0.75" header="0.3" footer="0.3"/>
  <pageSetup paperSize="5" orientation="portrait" horizontalDpi="0" verticalDpi="0" r:id="rId1"/>
  <drawing r:id="rId2"/>
  <pictur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BE756-F3FB-4BE1-8E30-510BA6CA2FF8}">
  <dimension ref="A1:L30"/>
  <sheetViews>
    <sheetView showGridLines="0" workbookViewId="0"/>
  </sheetViews>
  <sheetFormatPr baseColWidth="10" defaultColWidth="11" defaultRowHeight="14.25" x14ac:dyDescent="0.2"/>
  <cols>
    <col min="2" max="3" width="12.375" bestFit="1" customWidth="1"/>
    <col min="4" max="4" width="13.625" customWidth="1"/>
    <col min="5" max="5" width="13.375" bestFit="1" customWidth="1"/>
    <col min="6" max="8" width="12.375" bestFit="1" customWidth="1"/>
    <col min="9" max="9" width="13.625" customWidth="1"/>
    <col min="10" max="10" width="13.375" bestFit="1" customWidth="1"/>
  </cols>
  <sheetData>
    <row r="1" spans="1:12" x14ac:dyDescent="0.2">
      <c r="A1" s="32"/>
      <c r="B1" s="32"/>
      <c r="C1" s="32"/>
      <c r="D1" s="32"/>
      <c r="E1" s="32"/>
      <c r="F1" s="32"/>
      <c r="G1" s="32"/>
      <c r="H1" s="32"/>
      <c r="I1" s="32"/>
      <c r="J1" s="32"/>
      <c r="K1" s="32"/>
      <c r="L1" s="32"/>
    </row>
    <row r="2" spans="1:12" x14ac:dyDescent="0.2">
      <c r="A2" s="32"/>
      <c r="B2" s="32"/>
      <c r="C2" s="32"/>
      <c r="D2" s="32"/>
      <c r="E2" s="32"/>
      <c r="F2" s="32"/>
      <c r="G2" s="32"/>
      <c r="H2" s="32"/>
      <c r="I2" s="32"/>
      <c r="J2" s="32"/>
      <c r="K2" s="32"/>
      <c r="L2" s="32"/>
    </row>
    <row r="3" spans="1:12" x14ac:dyDescent="0.2">
      <c r="A3" s="32"/>
      <c r="B3" s="32"/>
      <c r="C3" s="32"/>
      <c r="D3" s="32"/>
      <c r="E3" s="32"/>
      <c r="F3" s="32"/>
      <c r="G3" s="32"/>
      <c r="H3" s="32"/>
      <c r="I3" s="32"/>
      <c r="J3" s="32"/>
      <c r="K3" s="32"/>
      <c r="L3" s="32"/>
    </row>
    <row r="4" spans="1:12" x14ac:dyDescent="0.2">
      <c r="A4" s="32"/>
      <c r="B4" s="32"/>
      <c r="C4" s="32"/>
      <c r="D4" s="32"/>
      <c r="E4" s="32"/>
      <c r="F4" s="32"/>
      <c r="G4" s="32"/>
      <c r="H4" s="32"/>
      <c r="I4" s="32"/>
      <c r="J4" s="32"/>
      <c r="K4" s="32"/>
      <c r="L4" s="32"/>
    </row>
    <row r="5" spans="1:12" x14ac:dyDescent="0.2">
      <c r="A5" s="32"/>
      <c r="B5" s="32"/>
      <c r="C5" s="32"/>
      <c r="D5" s="32"/>
      <c r="E5" s="32"/>
      <c r="F5" s="32"/>
      <c r="G5" s="32"/>
      <c r="H5" s="32"/>
      <c r="I5" s="32"/>
      <c r="J5" s="32"/>
      <c r="K5" s="32"/>
      <c r="L5" s="32"/>
    </row>
    <row r="6" spans="1:12" x14ac:dyDescent="0.2">
      <c r="A6" s="32"/>
      <c r="B6" s="32"/>
      <c r="C6" s="32"/>
      <c r="D6" s="32"/>
      <c r="E6" s="32"/>
      <c r="F6" s="32"/>
      <c r="G6" s="32"/>
      <c r="H6" s="32"/>
      <c r="I6" s="32"/>
      <c r="J6" s="32"/>
      <c r="K6" s="32"/>
      <c r="L6" s="32"/>
    </row>
    <row r="7" spans="1:12" x14ac:dyDescent="0.2">
      <c r="A7" s="32"/>
      <c r="B7" s="32"/>
      <c r="C7" s="32"/>
      <c r="D7" s="32"/>
      <c r="E7" s="32"/>
      <c r="F7" s="32"/>
      <c r="G7" s="32"/>
      <c r="H7" s="32"/>
      <c r="I7" s="32"/>
      <c r="J7" s="32"/>
      <c r="K7" s="32"/>
      <c r="L7" s="32"/>
    </row>
    <row r="8" spans="1:12" x14ac:dyDescent="0.2">
      <c r="A8" s="32"/>
      <c r="B8" s="32"/>
      <c r="C8" s="32"/>
      <c r="D8" s="32"/>
      <c r="E8" s="32"/>
      <c r="F8" s="32"/>
      <c r="G8" s="32"/>
      <c r="H8" s="32"/>
      <c r="I8" s="32"/>
      <c r="J8" s="32"/>
      <c r="K8" s="32"/>
      <c r="L8" s="32"/>
    </row>
    <row r="9" spans="1:12" x14ac:dyDescent="0.2">
      <c r="A9" s="32"/>
      <c r="B9" s="32"/>
      <c r="C9" s="32"/>
      <c r="D9" s="32"/>
      <c r="E9" s="32"/>
      <c r="F9" s="32"/>
      <c r="G9" s="32"/>
      <c r="H9" s="32"/>
      <c r="I9" s="32"/>
      <c r="J9" s="32"/>
      <c r="K9" s="32"/>
      <c r="L9" s="32"/>
    </row>
    <row r="10" spans="1:12" x14ac:dyDescent="0.2">
      <c r="A10" s="32"/>
      <c r="B10" s="32"/>
      <c r="C10" s="32"/>
      <c r="D10" s="32"/>
      <c r="E10" s="32"/>
      <c r="F10" s="32"/>
      <c r="G10" s="32"/>
      <c r="H10" s="32"/>
      <c r="I10" s="32"/>
      <c r="J10" s="32"/>
      <c r="K10" s="32"/>
      <c r="L10" s="32"/>
    </row>
    <row r="11" spans="1:12" x14ac:dyDescent="0.2">
      <c r="A11" s="32"/>
      <c r="B11" s="32"/>
      <c r="C11" s="32"/>
      <c r="D11" s="32"/>
      <c r="E11" s="32"/>
      <c r="F11" s="32"/>
      <c r="G11" s="32"/>
      <c r="H11" s="32"/>
      <c r="I11" s="32"/>
      <c r="J11" s="32"/>
      <c r="K11" s="32"/>
      <c r="L11" s="32"/>
    </row>
    <row r="12" spans="1:12" x14ac:dyDescent="0.2">
      <c r="A12" s="32"/>
      <c r="B12" s="32"/>
      <c r="C12" s="32"/>
      <c r="D12" s="32"/>
      <c r="E12" s="32"/>
      <c r="F12" s="32"/>
      <c r="G12" s="32"/>
      <c r="H12" s="32"/>
      <c r="I12" s="32"/>
      <c r="J12" s="32"/>
      <c r="K12" s="32"/>
      <c r="L12" s="32"/>
    </row>
    <row r="18" spans="2:7" ht="15" thickBot="1" x14ac:dyDescent="0.25"/>
    <row r="19" spans="2:7" ht="17.25" thickTop="1" thickBot="1" x14ac:dyDescent="0.3">
      <c r="B19" s="68" t="s">
        <v>33</v>
      </c>
      <c r="C19" s="69"/>
      <c r="D19" s="69"/>
      <c r="E19" s="69"/>
      <c r="F19" s="70"/>
      <c r="G19" s="32"/>
    </row>
    <row r="20" spans="2:7" ht="33" thickTop="1" thickBot="1" x14ac:dyDescent="0.25">
      <c r="B20" s="8" t="s">
        <v>34</v>
      </c>
      <c r="C20" s="8" t="s">
        <v>35</v>
      </c>
      <c r="D20" s="8" t="s">
        <v>36</v>
      </c>
      <c r="E20" s="8" t="s">
        <v>37</v>
      </c>
      <c r="F20" s="8" t="s">
        <v>38</v>
      </c>
    </row>
    <row r="21" spans="2:7" ht="17.25" thickTop="1" thickBot="1" x14ac:dyDescent="0.3">
      <c r="B21" s="33">
        <v>72439646</v>
      </c>
      <c r="C21" s="33">
        <v>9726676</v>
      </c>
      <c r="D21" s="33">
        <v>263066151</v>
      </c>
      <c r="E21" s="33">
        <v>183614618</v>
      </c>
      <c r="F21" s="33">
        <v>11522823</v>
      </c>
    </row>
    <row r="22" spans="2:7" ht="15.75" thickTop="1" thickBot="1" x14ac:dyDescent="0.25"/>
    <row r="23" spans="2:7" ht="33" thickTop="1" thickBot="1" x14ac:dyDescent="0.25">
      <c r="B23" s="8" t="s">
        <v>39</v>
      </c>
      <c r="C23" s="8" t="s">
        <v>40</v>
      </c>
      <c r="D23" s="8" t="s">
        <v>41</v>
      </c>
      <c r="E23" s="8" t="s">
        <v>42</v>
      </c>
    </row>
    <row r="24" spans="2:7" ht="17.25" thickTop="1" thickBot="1" x14ac:dyDescent="0.3">
      <c r="B24" s="33">
        <v>42844241</v>
      </c>
      <c r="C24" s="33">
        <v>10368047</v>
      </c>
      <c r="D24" s="33">
        <v>140608776</v>
      </c>
      <c r="E24" s="33">
        <v>122457375</v>
      </c>
    </row>
    <row r="25" spans="2:7" ht="15" thickTop="1" x14ac:dyDescent="0.2">
      <c r="B25" s="32"/>
      <c r="C25" s="32"/>
      <c r="D25" s="32"/>
      <c r="E25" s="32"/>
      <c r="F25" s="32"/>
      <c r="G25" s="32"/>
    </row>
    <row r="26" spans="2:7" x14ac:dyDescent="0.2">
      <c r="F26" s="32"/>
      <c r="G26" s="32"/>
    </row>
    <row r="27" spans="2:7" x14ac:dyDescent="0.2">
      <c r="F27" s="32"/>
      <c r="G27" s="32"/>
    </row>
    <row r="28" spans="2:7" x14ac:dyDescent="0.2">
      <c r="B28" s="32"/>
      <c r="C28" s="32"/>
      <c r="D28" s="32"/>
      <c r="E28" s="32"/>
      <c r="F28" s="32"/>
      <c r="G28" s="32"/>
    </row>
    <row r="29" spans="2:7" x14ac:dyDescent="0.2">
      <c r="B29" s="32"/>
      <c r="C29" s="32"/>
      <c r="D29" s="32"/>
      <c r="E29" s="32"/>
      <c r="F29" s="32"/>
      <c r="G29" s="32"/>
    </row>
    <row r="30" spans="2:7" x14ac:dyDescent="0.2">
      <c r="B30" s="32"/>
      <c r="C30" s="32"/>
      <c r="D30" s="32"/>
      <c r="E30" s="32"/>
      <c r="F30" s="32"/>
      <c r="G30" s="32"/>
    </row>
  </sheetData>
  <mergeCells count="1">
    <mergeCell ref="B19:F19"/>
  </mergeCells>
  <pageMargins left="0.7" right="0.7" top="0.75" bottom="0.75" header="0.3" footer="0.3"/>
  <drawing r:id="rId1"/>
  <pictur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4DC83-9E30-45DA-904E-47AA1CCD3B35}">
  <dimension ref="A3:J30"/>
  <sheetViews>
    <sheetView showGridLines="0" workbookViewId="0"/>
  </sheetViews>
  <sheetFormatPr baseColWidth="10" defaultColWidth="11" defaultRowHeight="14.25" x14ac:dyDescent="0.2"/>
  <sheetData>
    <row r="3" spans="1:10" x14ac:dyDescent="0.2">
      <c r="A3" s="32"/>
      <c r="B3" s="32"/>
      <c r="C3" s="32"/>
      <c r="D3" s="32"/>
      <c r="E3" s="32"/>
      <c r="F3" s="32"/>
      <c r="G3" s="32"/>
      <c r="H3" s="32"/>
      <c r="I3" s="32"/>
      <c r="J3" s="32"/>
    </row>
    <row r="4" spans="1:10" x14ac:dyDescent="0.2">
      <c r="A4" s="32"/>
      <c r="B4" s="32"/>
      <c r="C4" s="32"/>
      <c r="D4" s="32"/>
      <c r="E4" s="32"/>
      <c r="F4" s="32"/>
      <c r="G4" s="32"/>
      <c r="H4" s="32"/>
      <c r="I4" s="32"/>
      <c r="J4" s="32"/>
    </row>
    <row r="5" spans="1:10" x14ac:dyDescent="0.2">
      <c r="A5" s="32"/>
      <c r="B5" s="32"/>
      <c r="C5" s="32"/>
      <c r="D5" s="32"/>
      <c r="E5" s="32"/>
      <c r="F5" s="32"/>
      <c r="G5" s="32"/>
      <c r="H5" s="32"/>
      <c r="I5" s="32"/>
      <c r="J5" s="32"/>
    </row>
    <row r="6" spans="1:10" x14ac:dyDescent="0.2">
      <c r="A6" s="32"/>
      <c r="B6" s="32"/>
      <c r="C6" s="32"/>
      <c r="D6" s="32"/>
      <c r="E6" s="32"/>
      <c r="F6" s="32"/>
      <c r="G6" s="32"/>
      <c r="H6" s="32"/>
      <c r="I6" s="32"/>
      <c r="J6" s="32"/>
    </row>
    <row r="18" spans="2:7" ht="15" thickBot="1" x14ac:dyDescent="0.25"/>
    <row r="19" spans="2:7" ht="17.25" thickTop="1" thickBot="1" x14ac:dyDescent="0.3">
      <c r="B19" s="65" t="s">
        <v>33</v>
      </c>
      <c r="C19" s="66"/>
      <c r="D19" s="66"/>
      <c r="E19" s="66"/>
      <c r="F19" s="67"/>
    </row>
    <row r="20" spans="2:7" ht="33" thickTop="1" thickBot="1" x14ac:dyDescent="0.25">
      <c r="B20" s="8" t="s">
        <v>34</v>
      </c>
      <c r="C20" s="8" t="s">
        <v>35</v>
      </c>
      <c r="D20" s="8" t="s">
        <v>36</v>
      </c>
      <c r="E20" s="8" t="s">
        <v>37</v>
      </c>
      <c r="F20" s="8" t="s">
        <v>38</v>
      </c>
    </row>
    <row r="21" spans="2:7" ht="17.25" thickTop="1" thickBot="1" x14ac:dyDescent="0.3">
      <c r="B21" s="30">
        <v>22425618</v>
      </c>
      <c r="C21" s="30">
        <v>6021523</v>
      </c>
      <c r="D21" s="30">
        <v>71977654</v>
      </c>
      <c r="E21" s="30">
        <v>80831322</v>
      </c>
      <c r="F21" s="30">
        <v>9916022</v>
      </c>
    </row>
    <row r="22" spans="2:7" ht="17.25" customHeight="1" thickTop="1" thickBot="1" x14ac:dyDescent="0.25">
      <c r="B22" s="32"/>
      <c r="C22" s="32"/>
      <c r="D22" s="32"/>
      <c r="E22" s="32"/>
      <c r="F22" s="32"/>
      <c r="G22" s="32"/>
    </row>
    <row r="23" spans="2:7" ht="33" thickTop="1" thickBot="1" x14ac:dyDescent="0.25">
      <c r="B23" s="8" t="s">
        <v>39</v>
      </c>
      <c r="C23" s="8" t="s">
        <v>40</v>
      </c>
      <c r="D23" s="8" t="s">
        <v>41</v>
      </c>
      <c r="E23" s="8" t="s">
        <v>42</v>
      </c>
      <c r="F23" s="32"/>
      <c r="G23" s="32"/>
    </row>
    <row r="24" spans="2:7" ht="17.25" thickTop="1" thickBot="1" x14ac:dyDescent="0.3">
      <c r="B24" s="30">
        <v>22869316</v>
      </c>
      <c r="C24" s="30">
        <v>484966</v>
      </c>
      <c r="D24" s="30">
        <v>55012176</v>
      </c>
      <c r="E24" s="30">
        <v>16965478</v>
      </c>
      <c r="F24" s="32"/>
      <c r="G24" s="32"/>
    </row>
    <row r="25" spans="2:7" ht="15" thickTop="1" x14ac:dyDescent="0.2">
      <c r="G25" s="32"/>
    </row>
    <row r="26" spans="2:7" x14ac:dyDescent="0.2">
      <c r="G26" s="32"/>
    </row>
    <row r="27" spans="2:7" x14ac:dyDescent="0.2">
      <c r="G27" s="32"/>
    </row>
    <row r="28" spans="2:7" x14ac:dyDescent="0.2">
      <c r="B28" s="32"/>
      <c r="C28" s="32"/>
      <c r="D28" s="32"/>
      <c r="E28" s="32"/>
      <c r="F28" s="32"/>
      <c r="G28" s="32"/>
    </row>
    <row r="29" spans="2:7" x14ac:dyDescent="0.2">
      <c r="B29" s="32"/>
      <c r="C29" s="32"/>
      <c r="D29" s="32"/>
      <c r="E29" s="32"/>
      <c r="F29" s="32"/>
      <c r="G29" s="32"/>
    </row>
    <row r="30" spans="2:7" x14ac:dyDescent="0.2">
      <c r="B30" s="32"/>
      <c r="C30" s="32"/>
      <c r="D30" s="32"/>
      <c r="E30" s="32"/>
      <c r="F30" s="32"/>
      <c r="G30" s="32"/>
    </row>
  </sheetData>
  <mergeCells count="1">
    <mergeCell ref="B19:F19"/>
  </mergeCells>
  <pageMargins left="0.7" right="0.7" top="0.75" bottom="0.75" header="0.3" footer="0.3"/>
  <pageSetup orientation="portrait" horizontalDpi="0" verticalDpi="0" r:id="rId1"/>
  <drawing r:id="rId2"/>
  <picture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09016-63E7-4E6F-8E1B-C7DC07099D3A}">
  <dimension ref="A4:U92"/>
  <sheetViews>
    <sheetView showGridLines="0" topLeftCell="A31" zoomScale="85" zoomScaleNormal="85" workbookViewId="0">
      <selection activeCell="H44" sqref="H44:K44"/>
    </sheetView>
  </sheetViews>
  <sheetFormatPr baseColWidth="10" defaultColWidth="11" defaultRowHeight="14.25" x14ac:dyDescent="0.2"/>
  <cols>
    <col min="1" max="1" width="5.875" customWidth="1"/>
    <col min="3" max="3" width="14.5" customWidth="1"/>
    <col min="4" max="4" width="27.5" customWidth="1"/>
    <col min="5" max="5" width="11.25" bestFit="1" customWidth="1"/>
    <col min="6" max="7" width="12.25" bestFit="1" customWidth="1"/>
    <col min="9" max="9" width="8.25" bestFit="1" customWidth="1"/>
    <col min="10" max="10" width="27.5" customWidth="1"/>
    <col min="14" max="14" width="14.75" bestFit="1" customWidth="1"/>
    <col min="15" max="15" width="14" bestFit="1" customWidth="1"/>
    <col min="16" max="16" width="19" bestFit="1" customWidth="1"/>
    <col min="17" max="17" width="15.25" bestFit="1" customWidth="1"/>
    <col min="18" max="18" width="16.25" bestFit="1" customWidth="1"/>
    <col min="19" max="19" width="14.125" bestFit="1" customWidth="1"/>
    <col min="20" max="20" width="13.75" bestFit="1" customWidth="1"/>
    <col min="22" max="22" width="15.5" bestFit="1" customWidth="1"/>
    <col min="23" max="23" width="17.875" bestFit="1" customWidth="1"/>
    <col min="24" max="24" width="8.75" bestFit="1" customWidth="1"/>
    <col min="25" max="25" width="15.125" bestFit="1" customWidth="1"/>
    <col min="26" max="26" width="9.625" bestFit="1" customWidth="1"/>
    <col min="27" max="27" width="12.875" bestFit="1" customWidth="1"/>
  </cols>
  <sheetData>
    <row r="4" spans="2:17" ht="34.5" customHeight="1" x14ac:dyDescent="0.2"/>
    <row r="6" spans="2:17" ht="17.25" customHeight="1" thickBot="1" x14ac:dyDescent="0.25"/>
    <row r="7" spans="2:17" ht="34.5" thickTop="1" thickBot="1" x14ac:dyDescent="0.5">
      <c r="B7" s="80" t="s">
        <v>43</v>
      </c>
      <c r="C7" s="81"/>
      <c r="D7" s="81"/>
      <c r="E7" s="81"/>
      <c r="F7" s="81"/>
      <c r="G7" s="81"/>
      <c r="H7" s="81"/>
      <c r="I7" s="81"/>
      <c r="J7" s="81"/>
      <c r="K7" s="81"/>
      <c r="L7" s="81"/>
      <c r="M7" s="81"/>
      <c r="N7" s="81"/>
      <c r="O7" s="81"/>
      <c r="P7" s="81"/>
      <c r="Q7" s="82"/>
    </row>
    <row r="8" spans="2:17" ht="15.75" thickTop="1" thickBot="1" x14ac:dyDescent="0.25"/>
    <row r="9" spans="2:17" ht="17.25" thickTop="1" thickBot="1" x14ac:dyDescent="0.3">
      <c r="B9" s="65" t="s">
        <v>29</v>
      </c>
      <c r="C9" s="66"/>
      <c r="D9" s="66"/>
      <c r="E9" s="67"/>
      <c r="H9" s="65" t="s">
        <v>44</v>
      </c>
      <c r="I9" s="66"/>
      <c r="J9" s="66"/>
      <c r="K9" s="67"/>
      <c r="N9" s="65" t="s">
        <v>45</v>
      </c>
      <c r="O9" s="66"/>
      <c r="P9" s="66"/>
      <c r="Q9" s="67"/>
    </row>
    <row r="10" spans="2:17" ht="38.25" customHeight="1" thickTop="1" thickBot="1" x14ac:dyDescent="0.25">
      <c r="B10" s="63" t="s">
        <v>46</v>
      </c>
      <c r="C10" s="74"/>
      <c r="D10" s="74"/>
      <c r="E10" s="64"/>
      <c r="F10" s="7"/>
      <c r="G10" s="7"/>
      <c r="H10" s="63" t="s">
        <v>8</v>
      </c>
      <c r="I10" s="74"/>
      <c r="J10" s="74"/>
      <c r="K10" s="64"/>
      <c r="L10" s="7"/>
      <c r="M10" s="7"/>
      <c r="N10" s="63" t="s">
        <v>47</v>
      </c>
      <c r="O10" s="74"/>
      <c r="P10" s="74"/>
      <c r="Q10" s="64"/>
    </row>
    <row r="11" spans="2:17" ht="33" thickTop="1" thickBot="1" x14ac:dyDescent="0.3">
      <c r="B11" s="5" t="s">
        <v>48</v>
      </c>
      <c r="C11" s="5" t="s">
        <v>49</v>
      </c>
      <c r="D11" s="5" t="s">
        <v>50</v>
      </c>
      <c r="E11" s="5" t="s">
        <v>51</v>
      </c>
      <c r="H11" s="5" t="s">
        <v>52</v>
      </c>
      <c r="I11" s="5" t="s">
        <v>49</v>
      </c>
      <c r="J11" s="5" t="s">
        <v>50</v>
      </c>
      <c r="K11" s="5" t="s">
        <v>51</v>
      </c>
      <c r="N11" s="5" t="s">
        <v>52</v>
      </c>
      <c r="O11" s="5" t="s">
        <v>49</v>
      </c>
      <c r="P11" s="5" t="s">
        <v>50</v>
      </c>
      <c r="Q11" s="5" t="s">
        <v>51</v>
      </c>
    </row>
    <row r="12" spans="2:17" ht="49.5" thickTop="1" thickBot="1" x14ac:dyDescent="0.25">
      <c r="B12" s="8" t="s">
        <v>53</v>
      </c>
      <c r="C12" s="9">
        <f>BACHOCO!B21/BACHOCO!B24</f>
        <v>4.0470711588686461</v>
      </c>
      <c r="D12" s="18" t="s">
        <v>54</v>
      </c>
      <c r="E12" s="25">
        <f>(C12*10)/MAX(C12:C16)</f>
        <v>10</v>
      </c>
      <c r="H12" s="8" t="s">
        <v>53</v>
      </c>
      <c r="I12" s="9">
        <f>(BACHOCO!B21-BACHOCO!C21)/BACHOCO!B24</f>
        <v>3.337698244671814</v>
      </c>
      <c r="J12" s="19" t="s">
        <v>55</v>
      </c>
      <c r="K12" s="25">
        <f>(I12*10)/MAX(I12:I16)</f>
        <v>10</v>
      </c>
      <c r="N12" s="8" t="s">
        <v>53</v>
      </c>
      <c r="O12" s="11">
        <f>BACHOCO!B21-BACHOCO!B24</f>
        <v>24373574</v>
      </c>
      <c r="P12" s="19" t="s">
        <v>56</v>
      </c>
      <c r="Q12" s="25">
        <f>(O12*10)/MAX(O12:O16)</f>
        <v>8.2355940052180401</v>
      </c>
    </row>
    <row r="13" spans="2:17" ht="49.5" thickTop="1" thickBot="1" x14ac:dyDescent="0.3">
      <c r="B13" s="8" t="s">
        <v>57</v>
      </c>
      <c r="C13" s="9">
        <f>HERDEZ!B21/HERDEZ!B24</f>
        <v>2.4214551512694418</v>
      </c>
      <c r="D13" s="19" t="s">
        <v>116</v>
      </c>
      <c r="E13" s="25">
        <f>(C13*10)/MAX(C12:C16)</f>
        <v>5.9832285033168446</v>
      </c>
      <c r="H13" s="8" t="s">
        <v>57</v>
      </c>
      <c r="I13" s="9">
        <f>(HERDEZ!B21-HERDEZ!C21)/HERDEZ!B24</f>
        <v>1.7204394771421838</v>
      </c>
      <c r="J13" s="19" t="s">
        <v>58</v>
      </c>
      <c r="K13" s="25">
        <f>(I13*10)/MAX(I12:I16)</f>
        <v>5.1545686608687111</v>
      </c>
      <c r="N13" s="5" t="s">
        <v>57</v>
      </c>
      <c r="O13" s="11">
        <f>HERDEZ!B21-HERDEZ!B24</f>
        <v>6833431</v>
      </c>
      <c r="P13" s="19" t="s">
        <v>56</v>
      </c>
      <c r="Q13" s="25">
        <f>(O13*10)/MAX(O12:O16)</f>
        <v>2.3089499873375612</v>
      </c>
    </row>
    <row r="14" spans="2:17" ht="49.5" thickTop="1" thickBot="1" x14ac:dyDescent="0.3">
      <c r="B14" s="8" t="s">
        <v>59</v>
      </c>
      <c r="C14" s="9">
        <f>BIMBO!B21/BIMBO!B24</f>
        <v>0.82596341173287646</v>
      </c>
      <c r="D14" s="19" t="s">
        <v>60</v>
      </c>
      <c r="E14" s="25">
        <f>(C14*10)/MAX(C12:C16)</f>
        <v>2.0408917444480359</v>
      </c>
      <c r="H14" s="8" t="s">
        <v>59</v>
      </c>
      <c r="I14" s="9">
        <f>(BIMBO!B21-BIMBO!C21)/BIMBO!B24</f>
        <v>0.64815489639744595</v>
      </c>
      <c r="J14" s="19" t="s">
        <v>61</v>
      </c>
      <c r="K14" s="25">
        <f>(I14*10)/MAX(I12:I16)</f>
        <v>1.9419217942548821</v>
      </c>
      <c r="N14" s="5" t="s">
        <v>59</v>
      </c>
      <c r="O14" s="11">
        <f>BIMBO!B21-BIMBO!B24</f>
        <v>-10662208</v>
      </c>
      <c r="P14" s="19" t="s">
        <v>62</v>
      </c>
      <c r="Q14" s="25">
        <f>(O14*10)/MAX(O12:O16)</f>
        <v>-3.602656561043851</v>
      </c>
    </row>
    <row r="15" spans="2:17" ht="49.5" thickTop="1" thickBot="1" x14ac:dyDescent="0.3">
      <c r="B15" s="8" t="s">
        <v>63</v>
      </c>
      <c r="C15" s="9">
        <f>COCACOLA!B21/COCACOLA!B24</f>
        <v>1.6907674009209313</v>
      </c>
      <c r="D15" s="19" t="s">
        <v>64</v>
      </c>
      <c r="E15" s="25">
        <f>(C15*10)/MAX(C12:C16)</f>
        <v>4.1777555534595132</v>
      </c>
      <c r="H15" s="8" t="s">
        <v>65</v>
      </c>
      <c r="I15" s="9">
        <f>(COCACOLA!B21-COCACOLA!C21)/COCACOLA!B24</f>
        <v>1.4637432834905395</v>
      </c>
      <c r="J15" s="19" t="s">
        <v>66</v>
      </c>
      <c r="K15" s="25">
        <f>(I15*10)/MAX(I12:I16)</f>
        <v>4.3854871716675063</v>
      </c>
      <c r="N15" s="5" t="s">
        <v>65</v>
      </c>
      <c r="O15" s="11">
        <f>COCACOLA!B21-COCACOLA!B24</f>
        <v>29595405</v>
      </c>
      <c r="P15" s="19" t="s">
        <v>56</v>
      </c>
      <c r="Q15" s="25">
        <f>(O15*10)/MAX(O12:O16)</f>
        <v>10</v>
      </c>
    </row>
    <row r="16" spans="2:17" ht="49.5" thickTop="1" thickBot="1" x14ac:dyDescent="0.3">
      <c r="B16" s="8" t="s">
        <v>67</v>
      </c>
      <c r="C16" s="48">
        <f>LALA!B21/LALA!B24</f>
        <v>0.9805985452297743</v>
      </c>
      <c r="D16" s="20" t="s">
        <v>68</v>
      </c>
      <c r="E16" s="31">
        <f>(C16*10)/MAX(C12:C16)</f>
        <v>2.4229832062154784</v>
      </c>
      <c r="H16" s="8" t="s">
        <v>67</v>
      </c>
      <c r="I16" s="10">
        <f>(LALA!B21-LALA!C21)/LALA!B24</f>
        <v>0.7172971417247459</v>
      </c>
      <c r="J16" s="20" t="s">
        <v>69</v>
      </c>
      <c r="K16" s="31">
        <f>(I16*10)/MAX(I12:I16)</f>
        <v>2.1490772656569965</v>
      </c>
      <c r="N16" s="5" t="s">
        <v>67</v>
      </c>
      <c r="O16" s="12">
        <f>LALA!B21-LALA!B24</f>
        <v>-443698</v>
      </c>
      <c r="P16" s="20" t="s">
        <v>62</v>
      </c>
      <c r="Q16" s="31">
        <f>(O16*10)/MAX(O12:O16)</f>
        <v>-0.14992124622048592</v>
      </c>
    </row>
    <row r="17" spans="2:17" ht="17.25" thickTop="1" thickBot="1" x14ac:dyDescent="0.3">
      <c r="B17" s="78" t="s">
        <v>70</v>
      </c>
      <c r="C17" s="78"/>
      <c r="D17" s="78"/>
      <c r="E17" s="78"/>
      <c r="H17" s="78" t="s">
        <v>70</v>
      </c>
      <c r="I17" s="78"/>
      <c r="J17" s="78"/>
      <c r="K17" s="78"/>
      <c r="N17" s="79" t="s">
        <v>70</v>
      </c>
      <c r="O17" s="79"/>
      <c r="P17" s="79"/>
      <c r="Q17" s="79"/>
    </row>
    <row r="18" spans="2:17" ht="15.75" thickTop="1" thickBot="1" x14ac:dyDescent="0.25"/>
    <row r="19" spans="2:17" ht="31.5" thickTop="1" thickBot="1" x14ac:dyDescent="0.45">
      <c r="B19" s="71" t="s">
        <v>71</v>
      </c>
      <c r="C19" s="72"/>
      <c r="D19" s="72"/>
      <c r="E19" s="72"/>
      <c r="F19" s="72"/>
      <c r="G19" s="72"/>
      <c r="H19" s="72"/>
      <c r="I19" s="72"/>
      <c r="J19" s="72"/>
      <c r="K19" s="72"/>
      <c r="L19" s="72"/>
      <c r="M19" s="72"/>
      <c r="N19" s="72"/>
      <c r="O19" s="72"/>
      <c r="P19" s="72"/>
      <c r="Q19" s="73"/>
    </row>
    <row r="20" spans="2:17" ht="28.5" customHeight="1" thickTop="1" x14ac:dyDescent="0.2"/>
    <row r="21" spans="2:17" ht="15" thickBot="1" x14ac:dyDescent="0.25"/>
    <row r="22" spans="2:17" ht="17.25" thickTop="1" thickBot="1" x14ac:dyDescent="0.25">
      <c r="B22" s="63" t="s">
        <v>72</v>
      </c>
      <c r="C22" s="74"/>
      <c r="D22" s="74"/>
      <c r="E22" s="64"/>
      <c r="F22" s="7"/>
      <c r="G22" s="7"/>
      <c r="H22" s="63" t="s">
        <v>15</v>
      </c>
      <c r="I22" s="74"/>
      <c r="J22" s="74"/>
      <c r="K22" s="64"/>
      <c r="L22" s="7"/>
      <c r="M22" s="7"/>
    </row>
    <row r="23" spans="2:17" ht="17.25" thickTop="1" thickBot="1" x14ac:dyDescent="0.3">
      <c r="B23" s="65" t="s">
        <v>73</v>
      </c>
      <c r="C23" s="66"/>
      <c r="D23" s="66"/>
      <c r="E23" s="67"/>
      <c r="H23" s="65" t="s">
        <v>74</v>
      </c>
      <c r="I23" s="66"/>
      <c r="J23" s="66"/>
      <c r="K23" s="67"/>
    </row>
    <row r="24" spans="2:17" ht="33" thickTop="1" thickBot="1" x14ac:dyDescent="0.3">
      <c r="B24" s="5" t="s">
        <v>52</v>
      </c>
      <c r="C24" s="5" t="s">
        <v>49</v>
      </c>
      <c r="D24" s="5" t="s">
        <v>50</v>
      </c>
      <c r="E24" s="5" t="s">
        <v>51</v>
      </c>
      <c r="H24" s="5" t="s">
        <v>52</v>
      </c>
      <c r="I24" s="5" t="s">
        <v>49</v>
      </c>
      <c r="J24" s="5" t="s">
        <v>50</v>
      </c>
      <c r="K24" s="5" t="s">
        <v>51</v>
      </c>
    </row>
    <row r="25" spans="2:17" ht="61.5" thickTop="1" thickBot="1" x14ac:dyDescent="0.25">
      <c r="B25" s="8" t="s">
        <v>53</v>
      </c>
      <c r="C25" s="13">
        <f>(BACHOCO!D24)/(BACHOCO!D21)</f>
        <v>0.2479156219328654</v>
      </c>
      <c r="D25" s="19" t="s">
        <v>127</v>
      </c>
      <c r="E25" s="26">
        <f>(C25*15)/MAX(C25:C29)</f>
        <v>4.8655732660016753</v>
      </c>
      <c r="H25" s="8" t="s">
        <v>53</v>
      </c>
      <c r="I25" s="35">
        <f>(BACHOCO!D24)/(BACHOCO!E24)</f>
        <v>0.32963804217023013</v>
      </c>
      <c r="J25" s="19" t="s">
        <v>75</v>
      </c>
      <c r="K25" s="26">
        <f>(I25*5)/MAX(I25:I29)</f>
        <v>0.5082935596296092</v>
      </c>
    </row>
    <row r="26" spans="2:17" ht="37.5" thickTop="1" thickBot="1" x14ac:dyDescent="0.25">
      <c r="B26" s="8" t="s">
        <v>57</v>
      </c>
      <c r="C26" s="13">
        <f>(HERDEZ!D24)/(HERDEZ!D21)</f>
        <v>0.48364431346468423</v>
      </c>
      <c r="D26" s="19" t="s">
        <v>76</v>
      </c>
      <c r="E26" s="27">
        <f>(C26*15)/MAX(C25:C29)</f>
        <v>9.4919667566763533</v>
      </c>
      <c r="H26" s="8" t="s">
        <v>57</v>
      </c>
      <c r="I26" s="35">
        <f>(HERDEZ!D24)/(HERDEZ!E21)</f>
        <v>0.6755700414361141</v>
      </c>
      <c r="J26" s="19" t="s">
        <v>77</v>
      </c>
      <c r="K26" s="27">
        <f>(I26*5)/MAX(I25:I29)</f>
        <v>1.0417119907639614</v>
      </c>
    </row>
    <row r="27" spans="2:17" ht="37.5" thickTop="1" thickBot="1" x14ac:dyDescent="0.25">
      <c r="B27" s="8" t="s">
        <v>59</v>
      </c>
      <c r="C27" s="13">
        <f>(BIMBO!D24)/(BIMBO!D21)</f>
        <v>0.71392486390227661</v>
      </c>
      <c r="D27" s="19" t="s">
        <v>78</v>
      </c>
      <c r="E27" s="27">
        <f>(C27*15)/MAX(C25:C29)</f>
        <v>14.011435441843409</v>
      </c>
      <c r="H27" s="8" t="s">
        <v>59</v>
      </c>
      <c r="I27" s="35">
        <f>(BIMBO!D24)/(BIMBO!E24)</f>
        <v>2.4955851586430757</v>
      </c>
      <c r="J27" s="19" t="s">
        <v>79</v>
      </c>
      <c r="K27" s="27">
        <f>(I27*5)/MAX(I25:I29)</f>
        <v>3.8481294673824222</v>
      </c>
    </row>
    <row r="28" spans="2:17" ht="37.5" thickTop="1" thickBot="1" x14ac:dyDescent="0.25">
      <c r="B28" s="8" t="s">
        <v>65</v>
      </c>
      <c r="C28" s="13">
        <f>(COCACOLA!D24)/(COCACOLA!D21)</f>
        <v>0.53449968939561521</v>
      </c>
      <c r="D28" s="19" t="s">
        <v>80</v>
      </c>
      <c r="E28" s="27">
        <f>(C28*15)/MAX(C25:C29)</f>
        <v>10.490050522567513</v>
      </c>
      <c r="H28" s="8" t="s">
        <v>65</v>
      </c>
      <c r="I28" s="35">
        <f>(COCACOLA!D24)/(COCACOLA!E24)</f>
        <v>1.1482262787357642</v>
      </c>
      <c r="J28" s="19" t="s">
        <v>81</v>
      </c>
      <c r="K28" s="27">
        <f>(I28*5)/MAX(I25:I29)</f>
        <v>1.7705360056029666</v>
      </c>
    </row>
    <row r="29" spans="2:17" ht="37.5" thickTop="1" thickBot="1" x14ac:dyDescent="0.25">
      <c r="B29" s="8" t="s">
        <v>67</v>
      </c>
      <c r="C29" s="14">
        <f>(LALA!D24)/(LALA!D21)</f>
        <v>0.76429520750981961</v>
      </c>
      <c r="D29" s="20" t="s">
        <v>82</v>
      </c>
      <c r="E29" s="28">
        <f>(C29*15)/MAX(C25:C29)</f>
        <v>15</v>
      </c>
      <c r="H29" s="8" t="s">
        <v>67</v>
      </c>
      <c r="I29" s="14">
        <f>(LALA!D24)/(LALA!E24)</f>
        <v>3.2425951099049493</v>
      </c>
      <c r="J29" s="20" t="s">
        <v>83</v>
      </c>
      <c r="K29" s="29">
        <f>(I29*5)/MAX(I25:I29)</f>
        <v>5</v>
      </c>
    </row>
    <row r="30" spans="2:17" ht="15.75" thickTop="1" thickBot="1" x14ac:dyDescent="0.25">
      <c r="B30" s="79" t="s">
        <v>70</v>
      </c>
      <c r="C30" s="79"/>
      <c r="D30" s="79"/>
      <c r="E30" s="79"/>
      <c r="H30" s="79" t="s">
        <v>70</v>
      </c>
      <c r="I30" s="79"/>
      <c r="J30" s="79"/>
      <c r="K30" s="79"/>
    </row>
    <row r="31" spans="2:17" ht="15" thickTop="1" x14ac:dyDescent="0.2"/>
    <row r="32" spans="2:17" ht="15" thickBot="1" x14ac:dyDescent="0.25"/>
    <row r="33" spans="2:17" ht="36" thickTop="1" thickBot="1" x14ac:dyDescent="0.5">
      <c r="B33" s="75" t="s">
        <v>84</v>
      </c>
      <c r="C33" s="76"/>
      <c r="D33" s="76"/>
      <c r="E33" s="76"/>
      <c r="F33" s="76"/>
      <c r="G33" s="76"/>
      <c r="H33" s="76"/>
      <c r="I33" s="76"/>
      <c r="J33" s="76"/>
      <c r="K33" s="76"/>
      <c r="L33" s="76"/>
      <c r="M33" s="76"/>
      <c r="N33" s="76"/>
      <c r="O33" s="76"/>
      <c r="P33" s="76"/>
      <c r="Q33" s="77"/>
    </row>
    <row r="34" spans="2:17" ht="17.25" customHeight="1" thickTop="1" x14ac:dyDescent="0.2"/>
    <row r="35" spans="2:17" ht="15" thickBot="1" x14ac:dyDescent="0.25"/>
    <row r="36" spans="2:17" ht="17.25" thickTop="1" thickBot="1" x14ac:dyDescent="0.3">
      <c r="B36" s="65" t="s">
        <v>85</v>
      </c>
      <c r="C36" s="66"/>
      <c r="D36" s="66"/>
      <c r="E36" s="67"/>
      <c r="H36" s="65" t="s">
        <v>86</v>
      </c>
      <c r="I36" s="66"/>
      <c r="J36" s="66"/>
      <c r="K36" s="67"/>
      <c r="N36" s="65" t="s">
        <v>87</v>
      </c>
      <c r="O36" s="66"/>
      <c r="P36" s="66"/>
      <c r="Q36" s="67"/>
    </row>
    <row r="37" spans="2:17" ht="17.25" thickTop="1" thickBot="1" x14ac:dyDescent="0.3">
      <c r="B37" s="65" t="s">
        <v>24</v>
      </c>
      <c r="C37" s="66"/>
      <c r="D37" s="66"/>
      <c r="E37" s="67"/>
      <c r="H37" s="65" t="s">
        <v>26</v>
      </c>
      <c r="I37" s="66"/>
      <c r="J37" s="66"/>
      <c r="K37" s="67"/>
      <c r="N37" s="65" t="s">
        <v>28</v>
      </c>
      <c r="O37" s="66"/>
      <c r="P37" s="66"/>
      <c r="Q37" s="67"/>
    </row>
    <row r="38" spans="2:17" ht="33" thickTop="1" thickBot="1" x14ac:dyDescent="0.3">
      <c r="B38" s="5" t="s">
        <v>52</v>
      </c>
      <c r="C38" s="5" t="s">
        <v>49</v>
      </c>
      <c r="D38" s="5" t="s">
        <v>50</v>
      </c>
      <c r="E38" s="5" t="s">
        <v>51</v>
      </c>
      <c r="H38" s="5" t="s">
        <v>52</v>
      </c>
      <c r="I38" s="5" t="s">
        <v>49</v>
      </c>
      <c r="J38" s="5" t="s">
        <v>50</v>
      </c>
      <c r="K38" s="5" t="s">
        <v>51</v>
      </c>
      <c r="N38" s="5" t="s">
        <v>52</v>
      </c>
      <c r="O38" s="5" t="s">
        <v>49</v>
      </c>
      <c r="P38" s="5" t="s">
        <v>50</v>
      </c>
      <c r="Q38" s="5" t="s">
        <v>51</v>
      </c>
    </row>
    <row r="39" spans="2:17" ht="73.5" thickTop="1" thickBot="1" x14ac:dyDescent="0.25">
      <c r="B39" s="8" t="s">
        <v>53</v>
      </c>
      <c r="C39" s="15">
        <f>(BACHOCO!E21)/(BACHOCO!C21)</f>
        <v>12.123333226418266</v>
      </c>
      <c r="D39" s="19" t="s">
        <v>88</v>
      </c>
      <c r="E39" s="25">
        <f>(C39*5)/MAX(C39:C43)</f>
        <v>1.9946049152203675</v>
      </c>
      <c r="H39" s="8" t="s">
        <v>53</v>
      </c>
      <c r="I39" s="15">
        <f>(BACHOCO!E21)/(BACHOCO!D21)</f>
        <v>1.1858274444262813</v>
      </c>
      <c r="J39" s="19" t="s">
        <v>89</v>
      </c>
      <c r="K39" s="25">
        <f>(I39*10)/MAX(I39:I43)</f>
        <v>10</v>
      </c>
      <c r="N39" s="8" t="s">
        <v>53</v>
      </c>
      <c r="O39" s="15">
        <f>(BACHOCO!F21)/((BACHOCO!E21)/360)</f>
        <v>20.599671528040044</v>
      </c>
      <c r="P39" s="19" t="s">
        <v>90</v>
      </c>
      <c r="Q39" s="25">
        <f>(O39*15)/MAX(O39:O43)</f>
        <v>5.756936377194168</v>
      </c>
    </row>
    <row r="40" spans="2:17" ht="49.5" thickTop="1" thickBot="1" x14ac:dyDescent="0.25">
      <c r="B40" s="8" t="s">
        <v>57</v>
      </c>
      <c r="C40" s="15">
        <f>(HERDEZ!E21)/(HERDEZ!C21)</f>
        <v>7.1323698593512752</v>
      </c>
      <c r="D40" s="19" t="s">
        <v>91</v>
      </c>
      <c r="E40" s="25">
        <f>(C40*5)/MAX(C39:C43)</f>
        <v>1.1734611028946103</v>
      </c>
      <c r="H40" s="8" t="s">
        <v>57</v>
      </c>
      <c r="I40" s="15">
        <f>(HERDEZ!E21)/(HERDEZ!D21)</f>
        <v>0.71590550764590177</v>
      </c>
      <c r="J40" s="19" t="s">
        <v>92</v>
      </c>
      <c r="K40" s="25">
        <f>(I40*10)/MAX(I39:I43)</f>
        <v>6.0371811346655591</v>
      </c>
      <c r="N40" s="8" t="s">
        <v>57</v>
      </c>
      <c r="O40" s="15">
        <f>(HERDEZ!F21)/((HERDEZ!E21)/360)</f>
        <v>53.673525756628138</v>
      </c>
      <c r="P40" s="19" t="s">
        <v>93</v>
      </c>
      <c r="Q40" s="25">
        <f>(O40*15)/MAX(O39:O43)</f>
        <v>15</v>
      </c>
    </row>
    <row r="41" spans="2:17" ht="49.5" thickTop="1" thickBot="1" x14ac:dyDescent="0.25">
      <c r="B41" s="8" t="s">
        <v>59</v>
      </c>
      <c r="C41" s="15">
        <f>(BIMBO!E21)/(BIMBO!C21)</f>
        <v>30.390312221502921</v>
      </c>
      <c r="D41" s="19" t="s">
        <v>117</v>
      </c>
      <c r="E41" s="25">
        <f>(C41*5)/MAX(C39:C43)</f>
        <v>5</v>
      </c>
      <c r="H41" s="8" t="s">
        <v>59</v>
      </c>
      <c r="I41" s="15">
        <f>(BIMBO!E21)/(BIMBO!D21)</f>
        <v>1.0760613204097407</v>
      </c>
      <c r="J41" s="19" t="s">
        <v>94</v>
      </c>
      <c r="K41" s="25">
        <f>(I41*10)/MAX(I39:I43)</f>
        <v>9.0743499441468316</v>
      </c>
      <c r="N41" s="8" t="s">
        <v>59</v>
      </c>
      <c r="O41" s="15">
        <f>(BIMBO!F21)/((BIMBO!E21)/360)</f>
        <v>22.559567029258325</v>
      </c>
      <c r="P41" s="19" t="s">
        <v>118</v>
      </c>
      <c r="Q41" s="25">
        <f>(O41*15)/MAX(O39:O43)</f>
        <v>6.3046632519214869</v>
      </c>
    </row>
    <row r="42" spans="2:17" ht="49.5" thickTop="1" thickBot="1" x14ac:dyDescent="0.25">
      <c r="B42" s="8" t="s">
        <v>65</v>
      </c>
      <c r="C42" s="15">
        <f>(COCACOLA!E21)/(COCACOLA!C21)</f>
        <v>18.87742719095403</v>
      </c>
      <c r="D42" s="19" t="s">
        <v>95</v>
      </c>
      <c r="E42" s="25">
        <f>(C42*5)/MAX(C39:C43)</f>
        <v>3.1058297547856628</v>
      </c>
      <c r="H42" s="8" t="s">
        <v>65</v>
      </c>
      <c r="I42" s="15">
        <f>(COCACOLA!E21)/(COCACOLA!D21)</f>
        <v>0.69797888212535564</v>
      </c>
      <c r="J42" s="19" t="s">
        <v>96</v>
      </c>
      <c r="K42" s="25">
        <f>(I42*10)/MAX(I39:I43)</f>
        <v>5.8860071539586176</v>
      </c>
      <c r="N42" s="8" t="s">
        <v>65</v>
      </c>
      <c r="O42" s="15">
        <f>(COCACOLA!F21)/((COCACOLA!E21)/360)</f>
        <v>22.591971843984666</v>
      </c>
      <c r="P42" s="19" t="s">
        <v>97</v>
      </c>
      <c r="Q42" s="25">
        <f>(O42*15)/MAX(O39:O43)</f>
        <v>6.3137193408227299</v>
      </c>
    </row>
    <row r="43" spans="2:17" ht="31.5" customHeight="1" thickTop="1" thickBot="1" x14ac:dyDescent="0.25">
      <c r="B43" s="8" t="s">
        <v>67</v>
      </c>
      <c r="C43" s="16">
        <f>(LALA!E21)/(LALA!C21)</f>
        <v>13.423733829464739</v>
      </c>
      <c r="D43" s="20" t="s">
        <v>98</v>
      </c>
      <c r="E43" s="25">
        <f>(C43*5)/MAX(C39:C43)</f>
        <v>2.2085547742360254</v>
      </c>
      <c r="H43" s="8" t="s">
        <v>67</v>
      </c>
      <c r="I43" s="16">
        <f>(LALA!E21)/(LALA!D21)</f>
        <v>1.1230057873239381</v>
      </c>
      <c r="J43" s="20" t="s">
        <v>99</v>
      </c>
      <c r="K43" s="25">
        <f>(I43*10)/MAX(I39:I43)</f>
        <v>9.4702293542148777</v>
      </c>
      <c r="N43" s="8" t="s">
        <v>67</v>
      </c>
      <c r="O43" s="17">
        <f>(LALA!F21)/((LALA!E21)/360)</f>
        <v>44.163176249919552</v>
      </c>
      <c r="P43" s="21" t="s">
        <v>100</v>
      </c>
      <c r="Q43" s="25">
        <f>(O43*15)/MAX(O39:O43)</f>
        <v>12.342167472890258</v>
      </c>
    </row>
    <row r="44" spans="2:17" ht="15.75" thickTop="1" thickBot="1" x14ac:dyDescent="0.25">
      <c r="B44" s="79" t="s">
        <v>70</v>
      </c>
      <c r="C44" s="79"/>
      <c r="D44" s="79"/>
      <c r="E44" s="79"/>
      <c r="H44" s="79" t="s">
        <v>70</v>
      </c>
      <c r="I44" s="79"/>
      <c r="J44" s="79"/>
      <c r="K44" s="79"/>
      <c r="N44" s="79" t="s">
        <v>70</v>
      </c>
      <c r="O44" s="79"/>
      <c r="P44" s="79"/>
      <c r="Q44" s="79"/>
    </row>
    <row r="45" spans="2:17" ht="15.75" thickTop="1" thickBot="1" x14ac:dyDescent="0.25"/>
    <row r="46" spans="2:17" ht="31.5" thickTop="1" thickBot="1" x14ac:dyDescent="0.45">
      <c r="B46" s="71" t="s">
        <v>101</v>
      </c>
      <c r="C46" s="72"/>
      <c r="D46" s="72"/>
      <c r="E46" s="72"/>
      <c r="F46" s="72"/>
      <c r="G46" s="72"/>
      <c r="H46" s="72"/>
      <c r="I46" s="72"/>
      <c r="J46" s="72"/>
      <c r="K46" s="72"/>
      <c r="L46" s="72"/>
      <c r="M46" s="72"/>
      <c r="N46" s="72"/>
      <c r="O46" s="72"/>
      <c r="P46" s="72"/>
      <c r="Q46" s="73"/>
    </row>
    <row r="47" spans="2:17" ht="15.75" customHeight="1" thickTop="1" x14ac:dyDescent="0.2"/>
    <row r="48" spans="2:17" ht="15" thickBot="1" x14ac:dyDescent="0.25"/>
    <row r="49" spans="1:17" ht="17.25" thickTop="1" thickBot="1" x14ac:dyDescent="0.25">
      <c r="B49" s="63" t="s">
        <v>18</v>
      </c>
      <c r="C49" s="74"/>
      <c r="D49" s="74"/>
      <c r="E49" s="64"/>
      <c r="H49" s="63" t="s">
        <v>102</v>
      </c>
      <c r="I49" s="74"/>
      <c r="J49" s="74"/>
      <c r="K49" s="64"/>
      <c r="N49" s="63" t="s">
        <v>103</v>
      </c>
      <c r="O49" s="74"/>
      <c r="P49" s="74"/>
      <c r="Q49" s="64"/>
    </row>
    <row r="50" spans="1:17" ht="17.25" thickTop="1" thickBot="1" x14ac:dyDescent="0.3">
      <c r="B50" s="65" t="s">
        <v>19</v>
      </c>
      <c r="C50" s="66"/>
      <c r="D50" s="66"/>
      <c r="E50" s="67"/>
      <c r="H50" s="65" t="s">
        <v>104</v>
      </c>
      <c r="I50" s="66"/>
      <c r="J50" s="66"/>
      <c r="K50" s="67"/>
      <c r="N50" s="65" t="s">
        <v>105</v>
      </c>
      <c r="O50" s="66"/>
      <c r="P50" s="66"/>
      <c r="Q50" s="67"/>
    </row>
    <row r="51" spans="1:17" ht="33" thickTop="1" thickBot="1" x14ac:dyDescent="0.3">
      <c r="B51" s="5" t="s">
        <v>52</v>
      </c>
      <c r="C51" s="5" t="s">
        <v>49</v>
      </c>
      <c r="D51" s="5" t="s">
        <v>50</v>
      </c>
      <c r="E51" s="5" t="s">
        <v>51</v>
      </c>
      <c r="H51" s="5" t="s">
        <v>52</v>
      </c>
      <c r="I51" s="5" t="s">
        <v>49</v>
      </c>
      <c r="J51" s="5" t="s">
        <v>50</v>
      </c>
      <c r="K51" s="5" t="s">
        <v>51</v>
      </c>
      <c r="N51" s="5" t="s">
        <v>52</v>
      </c>
      <c r="O51" s="5" t="s">
        <v>49</v>
      </c>
      <c r="P51" s="5" t="s">
        <v>50</v>
      </c>
      <c r="Q51" s="5" t="s">
        <v>51</v>
      </c>
    </row>
    <row r="52" spans="1:17" ht="49.5" thickTop="1" thickBot="1" x14ac:dyDescent="0.25">
      <c r="B52" s="8" t="s">
        <v>53</v>
      </c>
      <c r="C52" s="15">
        <f>BACHOCO!C24/BACHOCO!D21</f>
        <v>6.3821567249724875E-2</v>
      </c>
      <c r="D52" s="19" t="s">
        <v>106</v>
      </c>
      <c r="E52" s="25">
        <f>(C52*5)/MAX(C52:C56)</f>
        <v>4.5235946420910436</v>
      </c>
      <c r="H52" s="8" t="s">
        <v>53</v>
      </c>
      <c r="I52" s="15">
        <f>BACHOCO!C24/BACHOCO!E24</f>
        <v>8.4859583726159857E-2</v>
      </c>
      <c r="J52" s="19" t="s">
        <v>107</v>
      </c>
      <c r="K52" s="25">
        <f>(I52*5)/MAX(I52:I56)</f>
        <v>3.1057470214012262</v>
      </c>
      <c r="N52" s="8" t="s">
        <v>53</v>
      </c>
      <c r="O52" s="15">
        <f>BACHOCO!C24/BACHOCO!E21</f>
        <v>5.3820281820684782E-2</v>
      </c>
      <c r="P52" s="19" t="s">
        <v>108</v>
      </c>
      <c r="Q52" s="25">
        <f>(O52*10)/MAX(O52:O56)</f>
        <v>5.461952046821251</v>
      </c>
    </row>
    <row r="53" spans="1:17" ht="49.5" thickTop="1" thickBot="1" x14ac:dyDescent="0.25">
      <c r="B53" s="8" t="s">
        <v>57</v>
      </c>
      <c r="C53" s="24">
        <f>HERDEZ!C24/HERDEZ!D21</f>
        <v>7.0542977763612333E-2</v>
      </c>
      <c r="D53" s="19" t="s">
        <v>109</v>
      </c>
      <c r="E53" s="25">
        <f>(C53*5)/MAX(C52:C56)</f>
        <v>5</v>
      </c>
      <c r="H53" s="8" t="s">
        <v>57</v>
      </c>
      <c r="I53" s="15">
        <f>HERDEZ!C24/HERDEZ!E24</f>
        <v>0.13661702505291881</v>
      </c>
      <c r="J53" s="19" t="s">
        <v>110</v>
      </c>
      <c r="K53" s="25">
        <f>(I53*5)/MAX(I52:I56)</f>
        <v>5</v>
      </c>
      <c r="N53" s="8" t="s">
        <v>57</v>
      </c>
      <c r="O53" s="15">
        <f>HERDEZ!C24/HERDEZ!E21</f>
        <v>9.8536716103187191E-2</v>
      </c>
      <c r="P53" s="19" t="s">
        <v>164</v>
      </c>
      <c r="Q53" s="25">
        <f>(O53*10)/MAX(O52:O56)</f>
        <v>10</v>
      </c>
    </row>
    <row r="54" spans="1:17" ht="73.5" thickTop="1" thickBot="1" x14ac:dyDescent="0.25">
      <c r="B54" s="8" t="s">
        <v>59</v>
      </c>
      <c r="C54" s="15">
        <f>BIMBO!C24/BIMBO!D21</f>
        <v>3.4294529768965576E-2</v>
      </c>
      <c r="D54" s="19" t="s">
        <v>111</v>
      </c>
      <c r="E54" s="25">
        <f>(C54*5)/MAX(C52:C56)</f>
        <v>2.4307543327619117</v>
      </c>
      <c r="H54" s="8" t="s">
        <v>59</v>
      </c>
      <c r="I54" s="15">
        <f>BIMBO!C24/BIMBO!E24</f>
        <v>0.11987944928303922</v>
      </c>
      <c r="J54" s="19" t="s">
        <v>161</v>
      </c>
      <c r="K54" s="25">
        <f>(I54*5)/MAX(I52:I56)</f>
        <v>4.3874271613147675</v>
      </c>
      <c r="N54" s="8" t="s">
        <v>59</v>
      </c>
      <c r="O54" s="15">
        <f>BIMBO!C24/BIMBO!E21</f>
        <v>3.1870423291404035E-2</v>
      </c>
      <c r="P54" s="19" t="s">
        <v>112</v>
      </c>
      <c r="Q54" s="25">
        <f>(O54*10)/MAX(O52:O56)</f>
        <v>3.2343703496298253</v>
      </c>
    </row>
    <row r="55" spans="1:17" ht="73.5" thickTop="1" thickBot="1" x14ac:dyDescent="0.25">
      <c r="B55" s="8" t="s">
        <v>65</v>
      </c>
      <c r="C55" s="15">
        <f>COCACOLA!C24/COCACOLA!D21</f>
        <v>3.94123187669249E-2</v>
      </c>
      <c r="D55" s="19" t="s">
        <v>113</v>
      </c>
      <c r="E55" s="25">
        <f>(C55*5)/MAX(C52:C56)</f>
        <v>2.7934969586196479</v>
      </c>
      <c r="H55" s="8" t="s">
        <v>65</v>
      </c>
      <c r="I55" s="15">
        <f>COCACOLA!C24/COCACOLA!E24</f>
        <v>8.4666578881018806E-2</v>
      </c>
      <c r="J55" s="19" t="s">
        <v>162</v>
      </c>
      <c r="K55" s="25">
        <f>(I55*5)/MAX(I52:I56)</f>
        <v>3.0986833027663674</v>
      </c>
      <c r="N55" s="8" t="s">
        <v>65</v>
      </c>
      <c r="O55" s="15">
        <f>COCACOLA!C24/COCACOLA!E21</f>
        <v>5.6466348447267965E-2</v>
      </c>
      <c r="P55" s="19" t="s">
        <v>114</v>
      </c>
      <c r="Q55" s="25">
        <f>(O55*10)/MAX(O52:O56)</f>
        <v>5.7304881551092759</v>
      </c>
    </row>
    <row r="56" spans="1:17" ht="49.5" thickTop="1" thickBot="1" x14ac:dyDescent="0.25">
      <c r="B56" s="8" t="s">
        <v>67</v>
      </c>
      <c r="C56" s="23">
        <f>LALA!C24/LALA!D21</f>
        <v>6.7377300182637238E-3</v>
      </c>
      <c r="D56" s="22" t="s">
        <v>106</v>
      </c>
      <c r="E56" s="25">
        <f>(C56*5)/MAX(C52:C56)</f>
        <v>0.47756206442274668</v>
      </c>
      <c r="H56" s="8" t="s">
        <v>67</v>
      </c>
      <c r="I56" s="16">
        <f>LALA!C24/LALA!E24</f>
        <v>2.8585460427345461E-2</v>
      </c>
      <c r="J56" s="20" t="s">
        <v>163</v>
      </c>
      <c r="K56" s="25">
        <f>(I56*5)/MAX(I52:I56)</f>
        <v>1.0461895366361857</v>
      </c>
      <c r="N56" s="8" t="s">
        <v>67</v>
      </c>
      <c r="O56" s="16">
        <f>LALA!C24/LALA!E21</f>
        <v>5.9997286695372869E-3</v>
      </c>
      <c r="P56" s="20" t="s">
        <v>115</v>
      </c>
      <c r="Q56" s="25">
        <f>(O56*10)/MAX(O52:O56)</f>
        <v>0.60888254721766844</v>
      </c>
    </row>
    <row r="57" spans="1:17" ht="15.75" thickTop="1" thickBot="1" x14ac:dyDescent="0.25">
      <c r="B57" s="79" t="s">
        <v>70</v>
      </c>
      <c r="C57" s="79"/>
      <c r="D57" s="79"/>
      <c r="E57" s="79"/>
      <c r="H57" s="79" t="s">
        <v>70</v>
      </c>
      <c r="I57" s="79"/>
      <c r="J57" s="79"/>
      <c r="K57" s="79"/>
      <c r="N57" s="79" t="s">
        <v>70</v>
      </c>
      <c r="O57" s="79"/>
      <c r="P57" s="79"/>
      <c r="Q57" s="79"/>
    </row>
    <row r="58" spans="1:17" ht="15" thickTop="1" x14ac:dyDescent="0.2"/>
    <row r="62" spans="1:17" ht="15" thickBot="1" x14ac:dyDescent="0.25"/>
    <row r="63" spans="1:17" ht="36" thickTop="1" thickBot="1" x14ac:dyDescent="0.5">
      <c r="A63" s="75" t="s">
        <v>158</v>
      </c>
      <c r="B63" s="76"/>
      <c r="C63" s="76"/>
      <c r="D63" s="76"/>
      <c r="E63" s="76"/>
      <c r="F63" s="76"/>
      <c r="G63" s="76"/>
      <c r="H63" s="76"/>
      <c r="I63" s="76"/>
      <c r="J63" s="76"/>
      <c r="K63" s="76"/>
      <c r="L63" s="76"/>
      <c r="M63" s="76"/>
      <c r="N63" s="76"/>
      <c r="O63" s="76"/>
      <c r="P63" s="77"/>
    </row>
    <row r="64" spans="1:17" ht="15" thickTop="1" x14ac:dyDescent="0.2"/>
    <row r="69" spans="3:20" ht="15" thickBot="1" x14ac:dyDescent="0.25"/>
    <row r="70" spans="3:20" ht="33" thickTop="1" thickBot="1" x14ac:dyDescent="0.25">
      <c r="C70" s="8" t="s">
        <v>122</v>
      </c>
      <c r="D70" s="8" t="s">
        <v>53</v>
      </c>
      <c r="E70" s="8" t="s">
        <v>57</v>
      </c>
      <c r="F70" s="8" t="s">
        <v>59</v>
      </c>
      <c r="G70" s="8" t="s">
        <v>124</v>
      </c>
      <c r="H70" s="8" t="s">
        <v>67</v>
      </c>
      <c r="O70" s="43" t="s">
        <v>160</v>
      </c>
      <c r="P70" s="43" t="s">
        <v>153</v>
      </c>
      <c r="Q70" s="43" t="s">
        <v>154</v>
      </c>
      <c r="R70" s="43" t="s">
        <v>155</v>
      </c>
      <c r="S70" s="43" t="s">
        <v>156</v>
      </c>
      <c r="T70" s="43" t="s">
        <v>157</v>
      </c>
    </row>
    <row r="71" spans="3:20" ht="33" thickTop="1" thickBot="1" x14ac:dyDescent="0.25">
      <c r="C71" s="8" t="s">
        <v>123</v>
      </c>
      <c r="D71" s="8">
        <f>BACHOCO!B21</f>
        <v>32372591</v>
      </c>
      <c r="E71" s="8">
        <f>HERDEZ!B21</f>
        <v>11640780</v>
      </c>
      <c r="F71" s="8">
        <f>BIMBO!B21</f>
        <v>50601967</v>
      </c>
      <c r="G71" s="8">
        <f>COCACOLA!B21</f>
        <v>72439646</v>
      </c>
      <c r="H71" s="8">
        <f>LALA!B21</f>
        <v>22425618</v>
      </c>
      <c r="O71" s="44" t="s">
        <v>123</v>
      </c>
      <c r="P71" s="44">
        <v>32372591</v>
      </c>
      <c r="Q71" s="44">
        <v>50601967</v>
      </c>
      <c r="R71" s="44">
        <v>11640780</v>
      </c>
      <c r="S71" s="44">
        <v>72439646</v>
      </c>
      <c r="T71" s="44">
        <v>22425618</v>
      </c>
    </row>
    <row r="72" spans="3:20" ht="17.25" thickTop="1" thickBot="1" x14ac:dyDescent="0.25">
      <c r="C72" s="8" t="s">
        <v>128</v>
      </c>
      <c r="D72" s="8">
        <f>BACHOCO!C21</f>
        <v>5674286</v>
      </c>
      <c r="E72" s="8">
        <f>HERDEZ!C21</f>
        <v>3370027</v>
      </c>
      <c r="F72" s="8">
        <f>BIMBO!C21</f>
        <v>10893292</v>
      </c>
      <c r="G72" s="8">
        <f>COCACOLA!C21</f>
        <v>9726676</v>
      </c>
      <c r="H72" s="8">
        <f>LALA!C21</f>
        <v>6021523</v>
      </c>
      <c r="O72" s="44" t="s">
        <v>130</v>
      </c>
      <c r="P72" s="44">
        <v>68791260</v>
      </c>
      <c r="Q72" s="44">
        <v>331050545</v>
      </c>
      <c r="R72" s="44">
        <v>24036279</v>
      </c>
      <c r="S72" s="44">
        <v>183614618</v>
      </c>
      <c r="T72" s="44">
        <v>80831322</v>
      </c>
    </row>
    <row r="73" spans="3:20" ht="17.25" thickTop="1" thickBot="1" x14ac:dyDescent="0.25">
      <c r="C73" s="8" t="s">
        <v>129</v>
      </c>
      <c r="D73" s="8">
        <f>BACHOCO!D21</f>
        <v>58011189</v>
      </c>
      <c r="E73" s="8">
        <f>HERDEZ!D21</f>
        <v>33574653</v>
      </c>
      <c r="F73" s="8">
        <f>BIMBO!D21</f>
        <v>307650260</v>
      </c>
      <c r="G73" s="8">
        <f>COCACOLA!D21</f>
        <v>263066151</v>
      </c>
      <c r="H73" s="8">
        <f>LALA!D21</f>
        <v>71977654</v>
      </c>
    </row>
    <row r="74" spans="3:20" ht="17.25" thickTop="1" thickBot="1" x14ac:dyDescent="0.25">
      <c r="C74" s="8" t="s">
        <v>130</v>
      </c>
      <c r="D74" s="8">
        <f>BACHOCO!E21</f>
        <v>68791260</v>
      </c>
      <c r="E74" s="8">
        <f>HERDEZ!E21</f>
        <v>24036279</v>
      </c>
      <c r="F74" s="8">
        <f>BIMBO!E21</f>
        <v>331050545</v>
      </c>
      <c r="G74" s="8">
        <f>COCACOLA!E21</f>
        <v>183614618</v>
      </c>
      <c r="H74" s="8">
        <f>LALA!E21</f>
        <v>80831322</v>
      </c>
    </row>
    <row r="75" spans="3:20" ht="33" thickTop="1" thickBot="1" x14ac:dyDescent="0.25">
      <c r="C75" s="8" t="s">
        <v>131</v>
      </c>
      <c r="D75" s="8">
        <f>BACHOCO!F21</f>
        <v>3936326</v>
      </c>
      <c r="E75" s="8">
        <f>HERDEZ!F21</f>
        <v>3583644</v>
      </c>
      <c r="F75" s="8">
        <f>BIMBO!F21</f>
        <v>20745436</v>
      </c>
      <c r="G75" s="8">
        <f>COCACOLA!F21</f>
        <v>11522823</v>
      </c>
      <c r="H75" s="8">
        <f>LALA!F21</f>
        <v>9916022</v>
      </c>
    </row>
    <row r="76" spans="3:20" ht="33" thickTop="1" thickBot="1" x14ac:dyDescent="0.25">
      <c r="C76" s="8" t="s">
        <v>125</v>
      </c>
      <c r="D76" s="8">
        <f>BACHOCO!B24</f>
        <v>7999017</v>
      </c>
      <c r="E76" s="8">
        <f>HERDEZ!B24</f>
        <v>4807349</v>
      </c>
      <c r="F76" s="8">
        <f>BIMBO!B24</f>
        <v>61264175</v>
      </c>
      <c r="G76" s="8">
        <f>COCACOLA!B24</f>
        <v>42844241</v>
      </c>
      <c r="H76" s="8">
        <f>LALA!B24</f>
        <v>22869316</v>
      </c>
    </row>
    <row r="77" spans="3:20" ht="17.25" thickTop="1" thickBot="1" x14ac:dyDescent="0.25">
      <c r="C77" s="8" t="s">
        <v>132</v>
      </c>
      <c r="D77" s="8">
        <f>BACHOCO!C24</f>
        <v>3702365</v>
      </c>
      <c r="E77" s="8">
        <f>HERDEZ!C24</f>
        <v>2368456</v>
      </c>
      <c r="F77" s="8">
        <f>BIMBO!C24</f>
        <v>10550721</v>
      </c>
      <c r="G77" s="8">
        <f>COCACOLA!C24</f>
        <v>10368047</v>
      </c>
      <c r="H77" s="8">
        <f>LALA!C24</f>
        <v>484966</v>
      </c>
      <c r="P77" s="47"/>
    </row>
    <row r="78" spans="3:20" ht="17.25" thickTop="1" thickBot="1" x14ac:dyDescent="0.25">
      <c r="C78" s="8" t="s">
        <v>133</v>
      </c>
      <c r="D78" s="8">
        <f>BACHOCO!D24</f>
        <v>14381880</v>
      </c>
      <c r="E78" s="8">
        <f>HERDEZ!D24</f>
        <v>16238190</v>
      </c>
      <c r="F78" s="8">
        <f>BIMBO!D24</f>
        <v>219639170</v>
      </c>
      <c r="G78" s="8">
        <f>COCACOLA!D24</f>
        <v>140608776</v>
      </c>
      <c r="H78" s="8">
        <f>LALA!D24</f>
        <v>55012176</v>
      </c>
    </row>
    <row r="79" spans="3:20" ht="33" thickTop="1" thickBot="1" x14ac:dyDescent="0.25">
      <c r="C79" s="8" t="s">
        <v>126</v>
      </c>
      <c r="D79" s="8">
        <f>BACHOCO!E24</f>
        <v>43629309</v>
      </c>
      <c r="E79" s="8">
        <f>HERDEZ!E24</f>
        <v>17336463</v>
      </c>
      <c r="F79" s="8">
        <f>BIMBO!E24</f>
        <v>88011090</v>
      </c>
      <c r="G79" s="8">
        <f>COCACOLA!E24</f>
        <v>122457375</v>
      </c>
      <c r="H79" s="8">
        <f>LALA!E24</f>
        <v>16965478</v>
      </c>
    </row>
    <row r="80" spans="3:20" ht="15" thickTop="1" x14ac:dyDescent="0.2"/>
    <row r="85" spans="15:21" ht="15" thickBot="1" x14ac:dyDescent="0.25"/>
    <row r="86" spans="15:21" ht="17.25" thickTop="1" thickBot="1" x14ac:dyDescent="0.3">
      <c r="O86" s="37" t="s">
        <v>52</v>
      </c>
      <c r="P86" s="37" t="s">
        <v>159</v>
      </c>
      <c r="Q86" s="8" t="s">
        <v>43</v>
      </c>
      <c r="R86" s="8" t="s">
        <v>71</v>
      </c>
      <c r="S86" s="8" t="s">
        <v>140</v>
      </c>
      <c r="T86" s="8" t="s">
        <v>101</v>
      </c>
    </row>
    <row r="87" spans="15:21" ht="15" thickTop="1" x14ac:dyDescent="0.2">
      <c r="O87" s="49" t="s">
        <v>53</v>
      </c>
      <c r="P87" s="52">
        <f>E12+K12+Q12+E25+K25+E39+K39+Q39+E52+K52+Q52</f>
        <v>64.452295833577367</v>
      </c>
      <c r="Q87" s="57">
        <f>E12+K12+Q12</f>
        <v>28.23559400521804</v>
      </c>
      <c r="R87" s="57">
        <f>E25+K25</f>
        <v>5.3738668256312847</v>
      </c>
      <c r="S87" s="57">
        <f>E39+Q39+K39</f>
        <v>17.751541292414537</v>
      </c>
      <c r="T87" s="57">
        <f>E52+K52+Q52</f>
        <v>13.09129371031352</v>
      </c>
      <c r="U87" s="61"/>
    </row>
    <row r="88" spans="15:21" x14ac:dyDescent="0.2">
      <c r="O88" s="55" t="s">
        <v>59</v>
      </c>
      <c r="P88" s="56">
        <f>E14+K14+Q14+E27+K27+E41+K41+Q41+E54+K54+Q54</f>
        <v>48.671286926659725</v>
      </c>
      <c r="Q88" s="57">
        <f>E14+K14+Q14</f>
        <v>0.38015697765906697</v>
      </c>
      <c r="R88" s="59">
        <f>E27+K27</f>
        <v>17.859564909225831</v>
      </c>
      <c r="S88" s="57">
        <f>E41+K41+Q41</f>
        <v>20.379013196068318</v>
      </c>
      <c r="T88" s="59">
        <f>E54+K54+Q54</f>
        <v>10.052551843706505</v>
      </c>
    </row>
    <row r="89" spans="15:21" ht="15.75" x14ac:dyDescent="0.2">
      <c r="O89" s="55" t="s">
        <v>135</v>
      </c>
      <c r="P89" s="54">
        <f>E15+K15+Q15+E28+K28+E42+K42+Q42+E55+K55+Q55</f>
        <v>57.752053919359803</v>
      </c>
      <c r="Q89" s="57">
        <f>E15+K15+Q15</f>
        <v>18.563242725127019</v>
      </c>
      <c r="R89" s="58">
        <f>E28+K28</f>
        <v>12.26058652817048</v>
      </c>
      <c r="S89" s="57">
        <f>E42+K42+Q42</f>
        <v>15.305556249567012</v>
      </c>
      <c r="T89" s="58">
        <f>E55+K55+Q55</f>
        <v>11.622668416495291</v>
      </c>
    </row>
    <row r="90" spans="15:21" ht="15.75" x14ac:dyDescent="0.25">
      <c r="O90" s="51" t="s">
        <v>57</v>
      </c>
      <c r="P90" s="56">
        <f>E13+K13+Q13+E26+K26+E40+K40+Q40+E53+K53+Q53</f>
        <v>66.191068136523597</v>
      </c>
      <c r="Q90" s="57">
        <f>E13+K13+Q13</f>
        <v>13.446747151523118</v>
      </c>
      <c r="R90" s="59">
        <f>E26+K26</f>
        <v>10.533678747440314</v>
      </c>
      <c r="S90" s="57">
        <f>E40+K40+Q40</f>
        <v>22.210642237560169</v>
      </c>
      <c r="T90" s="59">
        <f>E53+K53+Q53</f>
        <v>20</v>
      </c>
    </row>
    <row r="91" spans="15:21" ht="15" thickBot="1" x14ac:dyDescent="0.25">
      <c r="O91" s="50" t="s">
        <v>67</v>
      </c>
      <c r="P91" s="53">
        <f>E16+K16+Q16+E29+K29+E43+K43+Q43+E56+K56+Q56</f>
        <v>50.57572497526975</v>
      </c>
      <c r="Q91" s="57">
        <f>E16+K16+Q16</f>
        <v>4.4221392256519891</v>
      </c>
      <c r="R91" s="60">
        <f>E29+K29</f>
        <v>20</v>
      </c>
      <c r="S91" s="57">
        <f>E43+K43+Q43</f>
        <v>24.02095160134116</v>
      </c>
      <c r="T91" s="60">
        <f>E56+K56+Q56</f>
        <v>2.1326341482766011</v>
      </c>
    </row>
    <row r="92" spans="15:21" ht="15" thickTop="1" x14ac:dyDescent="0.2"/>
  </sheetData>
  <sortState xmlns:xlrd2="http://schemas.microsoft.com/office/spreadsheetml/2017/richdata2" ref="P87:P91">
    <sortCondition descending="1" ref="P87:P91"/>
  </sortState>
  <mergeCells count="38">
    <mergeCell ref="A63:P63"/>
    <mergeCell ref="H44:K44"/>
    <mergeCell ref="N44:Q44"/>
    <mergeCell ref="B57:E57"/>
    <mergeCell ref="H57:K57"/>
    <mergeCell ref="N57:Q57"/>
    <mergeCell ref="B7:Q7"/>
    <mergeCell ref="N10:Q10"/>
    <mergeCell ref="N9:Q9"/>
    <mergeCell ref="B50:E50"/>
    <mergeCell ref="B49:E49"/>
    <mergeCell ref="B46:Q46"/>
    <mergeCell ref="B37:E37"/>
    <mergeCell ref="B36:E36"/>
    <mergeCell ref="H37:K37"/>
    <mergeCell ref="H36:K36"/>
    <mergeCell ref="N37:Q37"/>
    <mergeCell ref="N36:Q36"/>
    <mergeCell ref="H10:K10"/>
    <mergeCell ref="H9:K9"/>
    <mergeCell ref="N50:Q50"/>
    <mergeCell ref="N49:Q49"/>
    <mergeCell ref="B19:Q19"/>
    <mergeCell ref="B9:E9"/>
    <mergeCell ref="B10:E10"/>
    <mergeCell ref="H50:K50"/>
    <mergeCell ref="H49:K49"/>
    <mergeCell ref="B33:Q33"/>
    <mergeCell ref="H23:K23"/>
    <mergeCell ref="H22:K22"/>
    <mergeCell ref="B23:E23"/>
    <mergeCell ref="B22:E22"/>
    <mergeCell ref="B17:E17"/>
    <mergeCell ref="H17:K17"/>
    <mergeCell ref="N17:Q17"/>
    <mergeCell ref="B30:E30"/>
    <mergeCell ref="H30:K30"/>
    <mergeCell ref="B44:E44"/>
  </mergeCells>
  <hyperlinks>
    <hyperlink ref="B17" location="Graficos!A47" display="GRAFICO" xr:uid="{779E899D-C6F9-45D3-BDFC-26D477F42547}"/>
    <hyperlink ref="N17" location="Graficos!A47" display="GRAFICO" xr:uid="{1CDAEFBC-5E79-40AF-AB43-44E79ED6C66F}"/>
    <hyperlink ref="B30" location="Graficos!A47" display="GRAFICO" xr:uid="{6753F6ED-5FD1-4CCC-A3AE-674679DA8CC1}"/>
    <hyperlink ref="H30" location="Graficos!A47" display="GRAFICO" xr:uid="{F3EFD9C7-C366-4255-851E-B802866D7C7E}"/>
    <hyperlink ref="B44" location="Graficos!A47" display="GRAFICO" xr:uid="{0C6856C2-A64A-48EA-8CC1-0B276B50A843}"/>
    <hyperlink ref="H44" location="Graficos!A47" display="GRAFICO" xr:uid="{C39BA225-D812-4003-AE47-C5D3213C18D2}"/>
    <hyperlink ref="N44" location="Graficos!A47" display="GRAFICO" xr:uid="{653FF9C7-B08A-4444-BF7F-04B4ADE571B5}"/>
    <hyperlink ref="B57" location="Graficos!A47" display="GRAFICO" xr:uid="{C1C429DB-69E2-4476-9999-703AA88CF6E0}"/>
    <hyperlink ref="H57" location="Graficos!A47" display="GRAFICO" xr:uid="{EB251873-DBB6-466F-9E8B-A334E04EA985}"/>
    <hyperlink ref="N57" location="Graficos!A47" display="GRAFICO" xr:uid="{B9276061-F770-4586-99D9-18B713F9E781}"/>
    <hyperlink ref="H17:K17" location="Graficos!H47:K62" display="GRAFICO" xr:uid="{90D1DFB4-B709-4057-BFCE-FD7F93BF18A2}"/>
    <hyperlink ref="N17:Q17" location="Graficos!N47:R62" display="GRAFICO" xr:uid="{5664277C-7D8B-4BAE-BB18-A49B07D0FE05}"/>
    <hyperlink ref="B30:E30" location="Graficos!B70:E85" display="GRAFICO" xr:uid="{2CFA056E-D75C-4F56-AE99-CEE27C75F400}"/>
    <hyperlink ref="H30:K30" location="Graficos!H70:K85" display="GRAFICO" xr:uid="{0B8C43E0-DCEC-4FB7-9438-F8083F1B59A1}"/>
    <hyperlink ref="B44:E44" location="Graficos!B94:E109" display="GRAFICO" xr:uid="{6CC6849B-94C3-41D9-A9C1-3E561F932658}"/>
    <hyperlink ref="H44:K44" location="Graficos!H94:K109" display="GRAFICO" xr:uid="{E629CF7B-32BE-457F-88A9-7396C7A57FD8}"/>
    <hyperlink ref="N44:Q44" location="Graficos!N94:Q109" display="GRAFICO" xr:uid="{0D072211-E1A2-4692-9AA0-8F09D14A1E2F}"/>
    <hyperlink ref="B57:E57" location="Graficos!B122:E137" display="GRAFICO" xr:uid="{8DBDBC2B-BFB1-42CB-B294-5EB62933CA56}"/>
    <hyperlink ref="H57:K57" location="Graficos!H122:K137" display="GRAFICO" xr:uid="{644DD472-669A-40DE-974C-B48DC4E5D7AA}"/>
    <hyperlink ref="N57:Q57" location="Graficos!N122:R137" display="GRAFICO" xr:uid="{1871F587-0F13-4254-AFC3-26F7A821DC1D}"/>
  </hyperlinks>
  <pageMargins left="0.7" right="0.7" top="0.75" bottom="0.75" header="0.3" footer="0.3"/>
  <pageSetup orientation="portrait" r:id="rId2"/>
  <drawing r:id="rId3"/>
  <picture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DEA18-DD18-40E1-B87E-75287051A526}">
  <dimension ref="B4:U167"/>
  <sheetViews>
    <sheetView showGridLines="0" tabSelected="1" topLeftCell="A65" zoomScaleNormal="100" workbookViewId="0">
      <selection activeCell="H94" sqref="H94:K109"/>
    </sheetView>
  </sheetViews>
  <sheetFormatPr baseColWidth="10" defaultRowHeight="14.25" x14ac:dyDescent="0.2"/>
  <cols>
    <col min="2" max="2" width="14.75" customWidth="1"/>
    <col min="3" max="4" width="12.375" bestFit="1" customWidth="1"/>
    <col min="5" max="6" width="13.375" bestFit="1" customWidth="1"/>
    <col min="7" max="9" width="12.375" bestFit="1" customWidth="1"/>
    <col min="10" max="11" width="13.375" bestFit="1" customWidth="1"/>
    <col min="12" max="12" width="15.75" bestFit="1" customWidth="1"/>
  </cols>
  <sheetData>
    <row r="4" spans="12:21" ht="15" thickBot="1" x14ac:dyDescent="0.25"/>
    <row r="5" spans="12:21" ht="33" thickTop="1" thickBot="1" x14ac:dyDescent="0.25">
      <c r="M5" s="8" t="s">
        <v>34</v>
      </c>
      <c r="N5" s="8" t="s">
        <v>35</v>
      </c>
      <c r="O5" s="8" t="s">
        <v>36</v>
      </c>
      <c r="P5" s="8" t="s">
        <v>37</v>
      </c>
      <c r="Q5" s="8" t="s">
        <v>38</v>
      </c>
      <c r="R5" s="8" t="s">
        <v>39</v>
      </c>
      <c r="S5" s="8" t="s">
        <v>40</v>
      </c>
      <c r="T5" s="8" t="s">
        <v>41</v>
      </c>
      <c r="U5" s="8" t="s">
        <v>42</v>
      </c>
    </row>
    <row r="6" spans="12:21" ht="17.25" thickTop="1" thickBot="1" x14ac:dyDescent="0.3">
      <c r="L6" s="5" t="str" cm="1">
        <f t="array" ref="L6">INDEX(Razones!B23:B27,M41)</f>
        <v>BACHOCO</v>
      </c>
      <c r="M6" s="5">
        <f t="shared" ref="M6:U6" si="0">VLOOKUP(L6,B162:K166,2,0)</f>
        <v>32372591</v>
      </c>
      <c r="N6" s="5">
        <f t="shared" si="0"/>
        <v>5674286</v>
      </c>
      <c r="O6" s="5">
        <f t="shared" si="0"/>
        <v>58011189</v>
      </c>
      <c r="P6" s="5">
        <f t="shared" si="0"/>
        <v>68791260</v>
      </c>
      <c r="Q6" s="5">
        <f t="shared" si="0"/>
        <v>3936326</v>
      </c>
      <c r="R6" s="5">
        <f t="shared" si="0"/>
        <v>7999017</v>
      </c>
      <c r="S6" s="5">
        <f t="shared" si="0"/>
        <v>3702365</v>
      </c>
      <c r="T6" s="5">
        <f t="shared" si="0"/>
        <v>14381880</v>
      </c>
      <c r="U6" s="5">
        <f t="shared" si="0"/>
        <v>43629309</v>
      </c>
    </row>
    <row r="7" spans="12:21" ht="15" thickTop="1" x14ac:dyDescent="0.2"/>
    <row r="13" spans="12:21" x14ac:dyDescent="0.2">
      <c r="O13">
        <v>1</v>
      </c>
    </row>
    <row r="34" spans="2:17" ht="15" thickBot="1" x14ac:dyDescent="0.25"/>
    <row r="35" spans="2:17" ht="17.25" thickTop="1" thickBot="1" x14ac:dyDescent="0.3">
      <c r="C35" s="5" t="s">
        <v>53</v>
      </c>
      <c r="D35" s="5" t="s">
        <v>57</v>
      </c>
      <c r="E35" s="5" t="s">
        <v>59</v>
      </c>
      <c r="F35" s="5" t="s">
        <v>65</v>
      </c>
      <c r="G35" s="5" t="s">
        <v>67</v>
      </c>
    </row>
    <row r="36" spans="2:17" ht="17.25" thickTop="1" thickBot="1" x14ac:dyDescent="0.25">
      <c r="B36" s="41" t="str" cm="1">
        <f t="array" ref="B36">INDEX(Resultados!C71:C79,O13)</f>
        <v>ACTIVO CIRCULANTE</v>
      </c>
      <c r="C36" s="41">
        <f>VLOOKUP(B36,Resultados!C71:H79,2,0)</f>
        <v>32372591</v>
      </c>
      <c r="D36" s="41">
        <f>VLOOKUP(B36,Resultados!C71:H79,3,0)</f>
        <v>11640780</v>
      </c>
      <c r="E36" s="41">
        <f>VLOOKUP(B36,Resultados!C71:H79,4,0)</f>
        <v>50601967</v>
      </c>
      <c r="F36" s="41">
        <f>VLOOKUP(B36,Resultados!C71:H79,5,0)</f>
        <v>72439646</v>
      </c>
      <c r="G36" s="41">
        <f>VLOOKUP(B36,Resultados!C71:H79,6,0)</f>
        <v>22425618</v>
      </c>
    </row>
    <row r="37" spans="2:17" ht="15" thickTop="1" x14ac:dyDescent="0.2"/>
    <row r="41" spans="2:17" x14ac:dyDescent="0.2">
      <c r="M41">
        <v>1</v>
      </c>
    </row>
    <row r="42" spans="2:17" ht="15" thickBot="1" x14ac:dyDescent="0.25"/>
    <row r="43" spans="2:17" ht="34.5" thickTop="1" thickBot="1" x14ac:dyDescent="0.5">
      <c r="B43" s="80" t="s">
        <v>43</v>
      </c>
      <c r="C43" s="81"/>
      <c r="D43" s="81"/>
      <c r="E43" s="81"/>
      <c r="F43" s="81"/>
      <c r="G43" s="81"/>
      <c r="H43" s="81"/>
      <c r="I43" s="81"/>
      <c r="J43" s="81"/>
      <c r="K43" s="81"/>
      <c r="L43" s="81"/>
      <c r="M43" s="81"/>
      <c r="N43" s="81"/>
      <c r="O43" s="81"/>
      <c r="P43" s="81"/>
      <c r="Q43" s="82"/>
    </row>
    <row r="44" spans="2:17" ht="15.75" thickTop="1" thickBot="1" x14ac:dyDescent="0.25"/>
    <row r="45" spans="2:17" ht="17.25" customHeight="1" thickTop="1" thickBot="1" x14ac:dyDescent="0.3">
      <c r="B45" s="65" t="s">
        <v>29</v>
      </c>
      <c r="C45" s="66"/>
      <c r="D45" s="66"/>
      <c r="E45" s="67"/>
      <c r="H45" s="65" t="s">
        <v>44</v>
      </c>
      <c r="I45" s="66"/>
      <c r="J45" s="66"/>
      <c r="K45" s="67"/>
      <c r="N45" s="65" t="s">
        <v>45</v>
      </c>
      <c r="O45" s="66"/>
      <c r="P45" s="66"/>
      <c r="Q45" s="67"/>
    </row>
    <row r="46" spans="2:17" ht="15" thickTop="1" x14ac:dyDescent="0.2"/>
    <row r="65" spans="2:17" ht="15" thickBot="1" x14ac:dyDescent="0.25"/>
    <row r="66" spans="2:17" ht="31.5" customHeight="1" thickTop="1" thickBot="1" x14ac:dyDescent="0.45">
      <c r="B66" s="71" t="s">
        <v>71</v>
      </c>
      <c r="C66" s="72"/>
      <c r="D66" s="72"/>
      <c r="E66" s="72"/>
      <c r="F66" s="72"/>
      <c r="G66" s="72"/>
      <c r="H66" s="72"/>
      <c r="I66" s="72"/>
      <c r="J66" s="72"/>
      <c r="K66" s="72"/>
      <c r="L66" s="72"/>
      <c r="M66" s="72"/>
      <c r="N66" s="72"/>
      <c r="O66" s="72"/>
      <c r="P66" s="72"/>
      <c r="Q66" s="73"/>
    </row>
    <row r="67" spans="2:17" ht="15.75" thickTop="1" thickBot="1" x14ac:dyDescent="0.25"/>
    <row r="68" spans="2:17" ht="17.25" customHeight="1" thickTop="1" thickBot="1" x14ac:dyDescent="0.3">
      <c r="B68" s="63" t="s">
        <v>72</v>
      </c>
      <c r="C68" s="74"/>
      <c r="D68" s="74"/>
      <c r="E68" s="64"/>
      <c r="H68" s="65" t="s">
        <v>15</v>
      </c>
      <c r="I68" s="66"/>
      <c r="J68" s="66"/>
      <c r="K68" s="67"/>
      <c r="L68" s="32"/>
      <c r="M68" s="32"/>
    </row>
    <row r="69" spans="2:17" ht="15" thickTop="1" x14ac:dyDescent="0.2"/>
    <row r="87" spans="2:17" ht="15" thickBot="1" x14ac:dyDescent="0.25"/>
    <row r="88" spans="2:17" ht="36" thickTop="1" thickBot="1" x14ac:dyDescent="0.5">
      <c r="B88" s="75" t="s">
        <v>84</v>
      </c>
      <c r="C88" s="76"/>
      <c r="D88" s="76"/>
      <c r="E88" s="76"/>
      <c r="F88" s="76"/>
      <c r="G88" s="76"/>
      <c r="H88" s="76"/>
      <c r="I88" s="76"/>
      <c r="J88" s="76"/>
      <c r="K88" s="76"/>
      <c r="L88" s="76"/>
      <c r="M88" s="76"/>
      <c r="N88" s="76"/>
      <c r="O88" s="76"/>
      <c r="P88" s="76"/>
      <c r="Q88" s="77"/>
    </row>
    <row r="89" spans="2:17" ht="15" thickTop="1" x14ac:dyDescent="0.2"/>
    <row r="90" spans="2:17" ht="15" thickBot="1" x14ac:dyDescent="0.25"/>
    <row r="91" spans="2:17" ht="17.25" customHeight="1" thickTop="1" thickBot="1" x14ac:dyDescent="0.3">
      <c r="B91" s="65" t="s">
        <v>85</v>
      </c>
      <c r="C91" s="66"/>
      <c r="D91" s="66"/>
      <c r="E91" s="67"/>
      <c r="H91" s="65" t="s">
        <v>86</v>
      </c>
      <c r="I91" s="66"/>
      <c r="J91" s="66"/>
      <c r="K91" s="67"/>
      <c r="N91" s="65" t="s">
        <v>87</v>
      </c>
      <c r="O91" s="66"/>
      <c r="P91" s="66"/>
      <c r="Q91" s="67"/>
    </row>
    <row r="92" spans="2:17" ht="17.25" customHeight="1" thickTop="1" x14ac:dyDescent="0.2">
      <c r="O92" s="32"/>
      <c r="P92" s="32"/>
      <c r="Q92" s="32"/>
    </row>
    <row r="114" spans="2:17" ht="15" thickBot="1" x14ac:dyDescent="0.25"/>
    <row r="115" spans="2:17" ht="31.5" thickTop="1" thickBot="1" x14ac:dyDescent="0.45">
      <c r="B115" s="71" t="s">
        <v>101</v>
      </c>
      <c r="C115" s="72"/>
      <c r="D115" s="72"/>
      <c r="E115" s="72"/>
      <c r="F115" s="72"/>
      <c r="G115" s="72"/>
      <c r="H115" s="72"/>
      <c r="I115" s="72"/>
      <c r="J115" s="72"/>
      <c r="K115" s="72"/>
      <c r="L115" s="72"/>
      <c r="M115" s="72"/>
      <c r="N115" s="72"/>
      <c r="O115" s="72"/>
      <c r="P115" s="72"/>
      <c r="Q115" s="73"/>
    </row>
    <row r="116" spans="2:17" ht="15" thickTop="1" x14ac:dyDescent="0.2"/>
    <row r="117" spans="2:17" ht="15" thickBot="1" x14ac:dyDescent="0.25"/>
    <row r="118" spans="2:17" ht="17.25" thickTop="1" thickBot="1" x14ac:dyDescent="0.3">
      <c r="B118" s="63" t="s">
        <v>18</v>
      </c>
      <c r="C118" s="74"/>
      <c r="D118" s="74"/>
      <c r="E118" s="64"/>
      <c r="H118" s="63" t="s">
        <v>102</v>
      </c>
      <c r="I118" s="74"/>
      <c r="J118" s="74"/>
      <c r="K118" s="64"/>
      <c r="N118" s="83" t="s">
        <v>103</v>
      </c>
      <c r="O118" s="83"/>
      <c r="P118" s="83"/>
      <c r="Q118" s="83"/>
    </row>
    <row r="119" spans="2:17" ht="15" thickTop="1" x14ac:dyDescent="0.2"/>
    <row r="160" ht="15" thickBot="1" x14ac:dyDescent="0.25"/>
    <row r="161" spans="2:11" ht="33" thickTop="1" thickBot="1" x14ac:dyDescent="0.25">
      <c r="C161" s="8" t="s">
        <v>34</v>
      </c>
      <c r="D161" s="8" t="s">
        <v>35</v>
      </c>
      <c r="E161" s="8" t="s">
        <v>36</v>
      </c>
      <c r="F161" s="8" t="s">
        <v>37</v>
      </c>
      <c r="G161" s="8" t="s">
        <v>38</v>
      </c>
      <c r="H161" s="8" t="s">
        <v>39</v>
      </c>
      <c r="I161" s="8" t="s">
        <v>40</v>
      </c>
      <c r="J161" s="8" t="s">
        <v>41</v>
      </c>
      <c r="K161" s="8" t="s">
        <v>42</v>
      </c>
    </row>
    <row r="162" spans="2:11" ht="15" thickTop="1" x14ac:dyDescent="0.2">
      <c r="B162" t="s">
        <v>53</v>
      </c>
      <c r="C162" s="36">
        <f>BACHOCO!B21</f>
        <v>32372591</v>
      </c>
      <c r="D162" s="36">
        <f>BACHOCO!C21</f>
        <v>5674286</v>
      </c>
      <c r="E162" s="36">
        <f>BACHOCO!D21</f>
        <v>58011189</v>
      </c>
      <c r="F162" s="36">
        <f>BACHOCO!E21</f>
        <v>68791260</v>
      </c>
      <c r="G162" s="36">
        <f>BACHOCO!F21</f>
        <v>3936326</v>
      </c>
      <c r="H162" s="36">
        <f>BACHOCO!B24</f>
        <v>7999017</v>
      </c>
      <c r="I162" s="36">
        <f>BACHOCO!C24</f>
        <v>3702365</v>
      </c>
      <c r="J162" s="36">
        <f>BACHOCO!D24</f>
        <v>14381880</v>
      </c>
      <c r="K162" s="36">
        <f>BACHOCO!E24</f>
        <v>43629309</v>
      </c>
    </row>
    <row r="163" spans="2:11" x14ac:dyDescent="0.2">
      <c r="B163" t="s">
        <v>57</v>
      </c>
      <c r="C163" s="36">
        <f>HERDEZ!B21</f>
        <v>11640780</v>
      </c>
      <c r="D163" s="36">
        <f>HERDEZ!C21</f>
        <v>3370027</v>
      </c>
      <c r="E163" s="36">
        <f>HERDEZ!D21</f>
        <v>33574653</v>
      </c>
      <c r="F163" s="36">
        <f>HERDEZ!E21</f>
        <v>24036279</v>
      </c>
      <c r="G163" s="36">
        <f>HERDEZ!F21</f>
        <v>3583644</v>
      </c>
      <c r="H163" s="36">
        <f>HERDEZ!B24</f>
        <v>4807349</v>
      </c>
      <c r="I163" s="36">
        <f>HERDEZ!C24</f>
        <v>2368456</v>
      </c>
      <c r="J163" s="36">
        <f>HERDEZ!D24</f>
        <v>16238190</v>
      </c>
      <c r="K163" s="36">
        <f>HERDEZ!E24</f>
        <v>17336463</v>
      </c>
    </row>
    <row r="164" spans="2:11" x14ac:dyDescent="0.2">
      <c r="B164" t="s">
        <v>59</v>
      </c>
      <c r="C164" s="36">
        <f>BIMBO!B21</f>
        <v>50601967</v>
      </c>
      <c r="D164" s="36">
        <f>BIMBO!C21</f>
        <v>10893292</v>
      </c>
      <c r="E164" s="36">
        <f>BIMBO!D21</f>
        <v>307650260</v>
      </c>
      <c r="F164" s="36">
        <f>BIMBO!E21</f>
        <v>331050545</v>
      </c>
      <c r="G164" s="36">
        <f>BIMBO!F21</f>
        <v>20745436</v>
      </c>
      <c r="H164" s="36">
        <f>BIMBO!B24</f>
        <v>61264175</v>
      </c>
      <c r="I164" s="36">
        <f>BIMBO!C24</f>
        <v>10550721</v>
      </c>
      <c r="J164" s="36">
        <f>BIMBO!D24</f>
        <v>219639170</v>
      </c>
      <c r="K164" s="36">
        <f>BIMBO!E24</f>
        <v>88011090</v>
      </c>
    </row>
    <row r="165" spans="2:11" x14ac:dyDescent="0.2">
      <c r="B165" t="s">
        <v>135</v>
      </c>
      <c r="C165" s="36">
        <f>COCACOLA!B21</f>
        <v>72439646</v>
      </c>
      <c r="D165" s="36">
        <f>COCACOLA!C21</f>
        <v>9726676</v>
      </c>
      <c r="E165" s="36">
        <f>COCACOLA!D21</f>
        <v>263066151</v>
      </c>
      <c r="F165" s="36">
        <f>COCACOLA!E21</f>
        <v>183614618</v>
      </c>
      <c r="G165" s="36">
        <f>COCACOLA!F21</f>
        <v>11522823</v>
      </c>
      <c r="H165" s="36">
        <f>COCACOLA!B24</f>
        <v>42844241</v>
      </c>
      <c r="I165" s="36">
        <f>COCACOLA!C24</f>
        <v>10368047</v>
      </c>
      <c r="J165" s="36">
        <f>COCACOLA!D24</f>
        <v>140608776</v>
      </c>
      <c r="K165" s="36">
        <f>COCACOLA!E24</f>
        <v>122457375</v>
      </c>
    </row>
    <row r="166" spans="2:11" ht="16.5" thickBot="1" x14ac:dyDescent="0.3">
      <c r="B166" t="s">
        <v>67</v>
      </c>
      <c r="C166" s="30">
        <f>LALA!B21</f>
        <v>22425618</v>
      </c>
      <c r="D166" s="30">
        <f>LALA!C21</f>
        <v>6021523</v>
      </c>
      <c r="E166" s="30">
        <f>LALA!D21</f>
        <v>71977654</v>
      </c>
      <c r="F166" s="30">
        <f>LALA!E21</f>
        <v>80831322</v>
      </c>
      <c r="G166" s="30">
        <f>LALA!F21</f>
        <v>9916022</v>
      </c>
      <c r="H166" s="30">
        <f>LALA!B24</f>
        <v>22869316</v>
      </c>
      <c r="I166" s="30">
        <f>LALA!C24</f>
        <v>484966</v>
      </c>
      <c r="J166" s="30">
        <f>LALA!D24</f>
        <v>55012176</v>
      </c>
      <c r="K166" s="30">
        <f>LALA!E24</f>
        <v>16965478</v>
      </c>
    </row>
    <row r="167" spans="2:11" ht="15" thickTop="1" x14ac:dyDescent="0.2"/>
  </sheetData>
  <mergeCells count="15">
    <mergeCell ref="B118:E118"/>
    <mergeCell ref="N118:Q118"/>
    <mergeCell ref="H118:K118"/>
    <mergeCell ref="B115:Q115"/>
    <mergeCell ref="B91:E91"/>
    <mergeCell ref="N91:Q91"/>
    <mergeCell ref="H91:K91"/>
    <mergeCell ref="B88:Q88"/>
    <mergeCell ref="B66:Q66"/>
    <mergeCell ref="B68:E68"/>
    <mergeCell ref="H68:K68"/>
    <mergeCell ref="B43:Q43"/>
    <mergeCell ref="B45:E45"/>
    <mergeCell ref="H45:K45"/>
    <mergeCell ref="N45:Q45"/>
  </mergeCells>
  <pageMargins left="0.7" right="0.7" top="0.75" bottom="0.75" header="0.3" footer="0.3"/>
  <pageSetup orientation="portrait" horizontalDpi="0" verticalDpi="0" r:id="rId1"/>
  <drawing r:id="rId2"/>
  <legacyDrawing r:id="rId3"/>
  <picture r:id="rId4"/>
  <mc:AlternateContent xmlns:mc="http://schemas.openxmlformats.org/markup-compatibility/2006">
    <mc:Choice Requires="x14">
      <controls>
        <mc:AlternateContent xmlns:mc="http://schemas.openxmlformats.org/markup-compatibility/2006">
          <mc:Choice Requires="x14">
            <control shapeId="9217" r:id="rId5" name="Drop Down 1">
              <controlPr defaultSize="0" autoLine="0" autoPict="0">
                <anchor moveWithCells="1">
                  <from>
                    <xdr:col>1</xdr:col>
                    <xdr:colOff>19050</xdr:colOff>
                    <xdr:row>3</xdr:row>
                    <xdr:rowOff>114300</xdr:rowOff>
                  </from>
                  <to>
                    <xdr:col>2</xdr:col>
                    <xdr:colOff>647700</xdr:colOff>
                    <xdr:row>4</xdr:row>
                    <xdr:rowOff>190500</xdr:rowOff>
                  </to>
                </anchor>
              </controlPr>
            </control>
          </mc:Choice>
        </mc:AlternateContent>
        <mc:AlternateContent xmlns:mc="http://schemas.openxmlformats.org/markup-compatibility/2006">
          <mc:Choice Requires="x14">
            <control shapeId="9218" r:id="rId6" name="Drop Down 2">
              <controlPr defaultSize="0" autoLine="0" autoPict="0">
                <anchor moveWithCells="1">
                  <from>
                    <xdr:col>9</xdr:col>
                    <xdr:colOff>438150</xdr:colOff>
                    <xdr:row>3</xdr:row>
                    <xdr:rowOff>409575</xdr:rowOff>
                  </from>
                  <to>
                    <xdr:col>10</xdr:col>
                    <xdr:colOff>876300</xdr:colOff>
                    <xdr:row>4</xdr:row>
                    <xdr:rowOff>228600</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F84389D2390C44AA9D7032CE8DF228F" ma:contentTypeVersion="3" ma:contentTypeDescription="Crear nuevo documento." ma:contentTypeScope="" ma:versionID="eee4f838df666259ccf42acc10791f10">
  <xsd:schema xmlns:xsd="http://www.w3.org/2001/XMLSchema" xmlns:xs="http://www.w3.org/2001/XMLSchema" xmlns:p="http://schemas.microsoft.com/office/2006/metadata/properties" xmlns:ns2="ecb0ad2f-1a22-4cab-b1f9-5171bf88a830" targetNamespace="http://schemas.microsoft.com/office/2006/metadata/properties" ma:root="true" ma:fieldsID="8ba0718671a2ebfaa1ff167f64bf80c8" ns2:_="">
    <xsd:import namespace="ecb0ad2f-1a22-4cab-b1f9-5171bf88a830"/>
    <xsd:element name="properties">
      <xsd:complexType>
        <xsd:sequence>
          <xsd:element name="documentManagement">
            <xsd:complexType>
              <xsd:all>
                <xsd:element ref="ns2:ReferenceId" minOccurs="0"/>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b0ad2f-1a22-4cab-b1f9-5171bf88a830"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ReferenceId xmlns="ecb0ad2f-1a22-4cab-b1f9-5171bf88a830" xsi:nil="true"/>
  </documentManagement>
</p:properties>
</file>

<file path=customXml/itemProps1.xml><?xml version="1.0" encoding="utf-8"?>
<ds:datastoreItem xmlns:ds="http://schemas.openxmlformats.org/officeDocument/2006/customXml" ds:itemID="{37856B51-410A-45D8-8442-DB1D05C4F330}"/>
</file>

<file path=customXml/itemProps2.xml><?xml version="1.0" encoding="utf-8"?>
<ds:datastoreItem xmlns:ds="http://schemas.openxmlformats.org/officeDocument/2006/customXml" ds:itemID="{29BBE5EB-5419-4236-96FE-C5DB47134078}"/>
</file>

<file path=customXml/itemProps3.xml><?xml version="1.0" encoding="utf-8"?>
<ds:datastoreItem xmlns:ds="http://schemas.openxmlformats.org/officeDocument/2006/customXml" ds:itemID="{CF8EC49C-C459-4850-B618-42EF0017882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1</vt:i4>
      </vt:variant>
    </vt:vector>
  </HeadingPairs>
  <TitlesOfParts>
    <vt:vector size="10" baseType="lpstr">
      <vt:lpstr>Menu</vt:lpstr>
      <vt:lpstr>Razones</vt:lpstr>
      <vt:lpstr>BACHOCO</vt:lpstr>
      <vt:lpstr>HERDEZ</vt:lpstr>
      <vt:lpstr>BIMBO</vt:lpstr>
      <vt:lpstr>COCACOLA</vt:lpstr>
      <vt:lpstr>LALA</vt:lpstr>
      <vt:lpstr>Resultados</vt:lpstr>
      <vt:lpstr>Graficos</vt:lpstr>
      <vt:lpstr>EMPRESAS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TONY AYALA</dc:creator>
  <cp:keywords/>
  <dc:description/>
  <cp:lastModifiedBy>Jomian TC</cp:lastModifiedBy>
  <cp:revision/>
  <dcterms:created xsi:type="dcterms:W3CDTF">2021-03-08T14:10:48Z</dcterms:created>
  <dcterms:modified xsi:type="dcterms:W3CDTF">2021-04-29T20:11:10Z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0x0101000F84389D2390C44AA9D7032CE8DF228F</vt:lpwstr>
  </property>
</Properties>
</file>