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96" yWindow="-96" windowWidth="19380" windowHeight="10260" activeTab="2"/>
  </bookViews>
  <sheets>
    <sheet name="Esercizio 1" sheetId="4" r:id="rId1"/>
    <sheet name="Esercizio 2" sheetId="3" r:id="rId2"/>
    <sheet name="Plus" sheetId="11" r:id="rId3"/>
  </sheets>
  <externalReferences>
    <externalReference r:id="rId4"/>
  </externalReferences>
  <definedNames>
    <definedName name="_xlnm._FilterDatabase" localSheetId="0" hidden="1">'Esercizio 1'!$B$5:$G$75</definedName>
    <definedName name="codici">#REF!</definedName>
    <definedName name="SequenzaTemporaleNativa_Data">#N/A</definedName>
    <definedName name="SequenzaTemporaleNativa_Data1">#N/A</definedName>
    <definedName name="SequenzaTemporaleNativa_Data2">#N/A</definedName>
    <definedName name="tabella">'Esercizio 1'!$B$27:$G$81</definedName>
  </definedNames>
  <calcPr calcId="162913"/>
  <pivotCaches>
    <pivotCache cacheId="27" r:id="rId5"/>
  </pivotCaches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  <x15:timelineCacheRef r:id="rId7"/>
        <x15:timelineCacheRef r:id="rId8"/>
      </x15:timelineCacheRefs>
    </ext>
  </extLst>
</workbook>
</file>

<file path=xl/calcChain.xml><?xml version="1.0" encoding="utf-8"?>
<calcChain xmlns="http://schemas.openxmlformats.org/spreadsheetml/2006/main">
  <c r="B56" i="11" l="1"/>
  <c r="B37" i="11"/>
  <c r="B12" i="11"/>
  <c r="E18" i="3" l="1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F17" i="3"/>
  <c r="M6" i="4"/>
  <c r="L6" i="4"/>
  <c r="J3" i="4"/>
  <c r="C18" i="3"/>
  <c r="C19" i="3"/>
  <c r="E17" i="3"/>
  <c r="C17" i="3"/>
  <c r="C20" i="3"/>
  <c r="C21" i="3"/>
  <c r="C22" i="3"/>
  <c r="C23" i="3"/>
  <c r="C24" i="3"/>
  <c r="N6" i="4"/>
  <c r="L3" i="4"/>
  <c r="K3" i="4"/>
  <c r="F26" i="3" l="1"/>
  <c r="F27" i="3" s="1"/>
  <c r="C11" i="3"/>
  <c r="F29" i="3" l="1"/>
</calcChain>
</file>

<file path=xl/sharedStrings.xml><?xml version="1.0" encoding="utf-8"?>
<sst xmlns="http://schemas.openxmlformats.org/spreadsheetml/2006/main" count="594" uniqueCount="69">
  <si>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</si>
  <si>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</si>
  <si>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</si>
  <si>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</si>
  <si>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</si>
  <si>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</si>
  <si>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</si>
  <si>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</si>
  <si>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</si>
  <si>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</si>
  <si>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</si>
  <si>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</si>
  <si>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</si>
  <si>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</si>
  <si>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totale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</si>
  <si>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</si>
  <si>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</si>
  <si>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</si>
  <si>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</si>
  <si>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</si>
  <si>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</si>
  <si>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</si>
  <si>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</si>
  <si>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</si>
  <si>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</si>
  <si>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</si>
  <si>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</si>
  <si>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</si>
  <si>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</si>
  <si>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Descrizione</t>
  </si>
  <si>
    <t>Quantità</t>
  </si>
  <si>
    <t xml:space="preserve">prezzo </t>
  </si>
  <si>
    <t>Totale Imponibile</t>
  </si>
  <si>
    <t>codice</t>
  </si>
  <si>
    <t xml:space="preserve">Codice </t>
  </si>
  <si>
    <t>Categoria prodotto</t>
  </si>
  <si>
    <t>modello</t>
  </si>
  <si>
    <t>iva 22%</t>
  </si>
  <si>
    <t>Giacche Snowboard</t>
  </si>
  <si>
    <t>Pantaloni Snowboard</t>
  </si>
  <si>
    <t>Scarponi</t>
  </si>
  <si>
    <t xml:space="preserve">SCHEDA ORDINATIVO </t>
  </si>
  <si>
    <t>tot. Importo</t>
  </si>
  <si>
    <t>Cancelleria</t>
  </si>
  <si>
    <t>Trentino</t>
  </si>
  <si>
    <t>Rossi</t>
  </si>
  <si>
    <t>Informatica</t>
  </si>
  <si>
    <t>Veneto</t>
  </si>
  <si>
    <t>Neri</t>
  </si>
  <si>
    <t>Bianchi</t>
  </si>
  <si>
    <t>Verdi</t>
  </si>
  <si>
    <t>Friuli</t>
  </si>
  <si>
    <t>Lombardia</t>
  </si>
  <si>
    <t>valore medio fattura</t>
  </si>
  <si>
    <t>Numero Fatture</t>
  </si>
  <si>
    <t>Fatturato</t>
  </si>
  <si>
    <t>Settore</t>
  </si>
  <si>
    <t>Regione</t>
  </si>
  <si>
    <t>Venditore</t>
  </si>
  <si>
    <t xml:space="preserve">Fatturato </t>
  </si>
  <si>
    <t>codice prodotto</t>
  </si>
  <si>
    <t>Data</t>
  </si>
  <si>
    <t>Etichette di riga</t>
  </si>
  <si>
    <t>Totale complessivo</t>
  </si>
  <si>
    <t xml:space="preserve">Somma di Fatturato </t>
  </si>
  <si>
    <t>Etichette di colonna</t>
  </si>
  <si>
    <t xml:space="preserve">Media di Fatturato </t>
  </si>
  <si>
    <t>Titolo</t>
  </si>
  <si>
    <t xml:space="preserve">Max di Fatturato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</si>
</sst>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€&quot;\ * #,##0.00_-;\-&quot;€&quot;\ * #,##0.00_-;_-&quot;€&quot;\ * &quot;-&quot;??_-;_-@_-"/>
    <numFmt numFmtId="165" formatCode="[$-F800]dddd\,\ mmmm\ dd\,\ yyyy"/>
    <numFmt numFmtId="166" formatCode="#,##0.00\ &quot;€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sz val="9"/>
      <color rgb="FF444444"/>
      <name val="Calibri"/>
      <family val="2"/>
    </font>
    <font>
      <u val="singleAccounting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1" xfId="2" applyFont="1" applyBorder="1"/>
    <xf numFmtId="0" fontId="5" fillId="2" borderId="1" xfId="0" applyFont="1" applyFill="1" applyBorder="1"/>
    <xf numFmtId="0" fontId="6" fillId="0" borderId="0" xfId="0" applyFont="1"/>
    <xf numFmtId="164" fontId="0" fillId="0" borderId="0" xfId="2" applyFont="1" applyBorder="1"/>
    <xf numFmtId="164" fontId="3" fillId="0" borderId="0" xfId="2" applyFont="1" applyBorder="1" applyAlignment="1">
      <alignment horizontal="right"/>
    </xf>
    <xf numFmtId="164" fontId="6" fillId="0" borderId="1" xfId="2" applyFont="1" applyBorder="1"/>
    <xf numFmtId="164" fontId="6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quotePrefix="1" applyFont="1"/>
    <xf numFmtId="0" fontId="0" fillId="3" borderId="1" xfId="0" applyFill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0" borderId="0" xfId="0" applyNumberFormat="1" applyFont="1" applyBorder="1"/>
    <xf numFmtId="164" fontId="0" fillId="0" borderId="0" xfId="1" applyFont="1" applyBorder="1"/>
    <xf numFmtId="0" fontId="4" fillId="0" borderId="0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8" fillId="4" borderId="1" xfId="0" applyFont="1" applyFill="1" applyBorder="1"/>
    <xf numFmtId="0" fontId="1" fillId="0" borderId="0" xfId="3"/>
    <xf numFmtId="0" fontId="1" fillId="0" borderId="0" xfId="3" applyAlignment="1">
      <alignment horizontal="center"/>
    </xf>
    <xf numFmtId="164" fontId="0" fillId="0" borderId="1" xfId="4" applyFont="1" applyBorder="1"/>
    <xf numFmtId="0" fontId="1" fillId="0" borderId="1" xfId="3" applyBorder="1" applyAlignment="1">
      <alignment horizontal="center"/>
    </xf>
    <xf numFmtId="0" fontId="1" fillId="0" borderId="2" xfId="3" applyBorder="1"/>
    <xf numFmtId="165" fontId="1" fillId="0" borderId="1" xfId="3" applyNumberFormat="1" applyBorder="1"/>
    <xf numFmtId="0" fontId="1" fillId="0" borderId="1" xfId="3" applyFill="1" applyBorder="1" applyAlignment="1">
      <alignment horizontal="center"/>
    </xf>
    <xf numFmtId="0" fontId="1" fillId="0" borderId="1" xfId="3" applyBorder="1"/>
    <xf numFmtId="0" fontId="3" fillId="5" borderId="1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164" fontId="1" fillId="0" borderId="1" xfId="2" applyFont="1" applyBorder="1" applyAlignment="1">
      <alignment horizontal="center"/>
    </xf>
    <xf numFmtId="166" fontId="9" fillId="0" borderId="0" xfId="2" applyNumberFormat="1" applyFont="1"/>
    <xf numFmtId="0" fontId="6" fillId="0" borderId="1" xfId="0" quotePrefix="1" applyFont="1" applyBorder="1" applyAlignment="1">
      <alignment wrapText="1"/>
    </xf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64" fontId="10" fillId="0" borderId="0" xfId="0" applyNumberFormat="1" applyFont="1"/>
  </cellXfs>
  <cellStyles count="5">
    <cellStyle name="Euro" xfId="1"/>
    <cellStyle name="Normale" xfId="0" builtinId="0"/>
    <cellStyle name="Normale 2" xfId="3"/>
    <cellStyle name="Valuta" xfId="2" builtinId="4"/>
    <cellStyle name="Valuta 2" xfId="4"/>
  </cellStyles>
  <dxfs count="24"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font>
        <u val="singleAccounting"/>
      </font>
    </dxf>
    <dxf>
      <numFmt numFmtId="164" formatCode="_-&quot;€&quot;\ * #,##0.00_-;\-&quot;€&quot;\ * #,##0.00_-;_-&quot;€&quot;\ * &quot;-&quot;??_-;_-@_-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3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[Esericizi Svolti D3.xlsx]Plus!Tabella pivot10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Plus!$B$12</c:f>
              <c:strCache>
                <c:ptCount val="1"/>
                <c:pt idx="0">
                  <c:v>Friuli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Plus!$B$12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Plus!$B$12</c:f>
              <c:numCache>
                <c:formatCode>General</c:formatCode>
                <c:ptCount val="4"/>
                <c:pt idx="0">
                  <c:v>41730</c:v>
                </c:pt>
                <c:pt idx="1">
                  <c:v>41130</c:v>
                </c:pt>
                <c:pt idx="2">
                  <c:v>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B-4791-92AD-9AB912585342}"/>
            </c:ext>
          </c:extLst>
        </c:ser>
        <c:ser>
          <c:idx val="1"/>
          <c:order val="1"/>
          <c:tx>
            <c:strRef>
              <c:f>Plus!$B$12</c:f>
              <c:strCache>
                <c:ptCount val="1"/>
                <c:pt idx="0">
                  <c:v>Lombardia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Plus!$B$12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Plus!$B$12</c:f>
              <c:numCache>
                <c:formatCode>General</c:formatCode>
                <c:ptCount val="4"/>
                <c:pt idx="0">
                  <c:v>34440</c:v>
                </c:pt>
                <c:pt idx="1">
                  <c:v>5844</c:v>
                </c:pt>
                <c:pt idx="2">
                  <c:v>27120</c:v>
                </c:pt>
                <c:pt idx="3">
                  <c:v>10240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B-4791-92AD-9AB912585342}"/>
            </c:ext>
          </c:extLst>
        </c:ser>
        <c:ser>
          <c:idx val="2"/>
          <c:order val="2"/>
          <c:tx>
            <c:strRef>
              <c:f>Plus!$B$12</c:f>
              <c:strCache>
                <c:ptCount val="1"/>
                <c:pt idx="0">
                  <c:v>Trentino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Plus!$B$12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Plus!$B$12</c:f>
              <c:numCache>
                <c:formatCode>General</c:formatCode>
                <c:ptCount val="4"/>
                <c:pt idx="0">
                  <c:v>12840</c:v>
                </c:pt>
                <c:pt idx="3">
                  <c:v>10192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4B-4791-92AD-9AB912585342}"/>
            </c:ext>
          </c:extLst>
        </c:ser>
        <c:ser>
          <c:idx val="3"/>
          <c:order val="3"/>
          <c:tx>
            <c:strRef>
              <c:f>Plus!$B$12</c:f>
              <c:strCache>
                <c:ptCount val="1"/>
                <c:pt idx="0">
                  <c:v>Veneto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Plus!$B$12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Plus!$B$12</c:f>
              <c:numCache>
                <c:formatCode>General</c:formatCode>
                <c:ptCount val="4"/>
                <c:pt idx="0">
                  <c:v>58660</c:v>
                </c:pt>
                <c:pt idx="1">
                  <c:v>24750</c:v>
                </c:pt>
                <c:pt idx="2">
                  <c:v>7680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4B-4791-92AD-9AB912585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458751"/>
        <c:axId val="280470815"/>
      </c:barChart>
      <c:catAx>
        <c:axId val="28045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470815"/>
        <c:crosses val="autoZero"/>
        <c:auto val="1"/>
        <c:lblAlgn val="ctr"/>
        <c:lblOffset val="100"/>
        <c:noMultiLvlLbl val="0"/>
      </c:catAx>
      <c:valAx>
        <c:axId val="28047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45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[Esericizi Svolti D3.xlsx]Plus!Tabella pivot11</c:name>
    <c:fmtId val="1"/>
  </c:pivotSource>
  <c:chart>
    <c:title>
      <c:tx>
        <c:strRef>
          <c:f>Plus!$B$37</c:f>
          <c:strCache>
            <c:ptCount val="1"/>
            <c:pt idx="0">
              <c:v>Informatica</c:v>
            </c:pt>
          </c:strCache>
        </c:strRef>
      </c:tx>
      <c:layout>
        <c:manualLayout>
          <c:xMode val="edge"/>
          <c:yMode val="edge"/>
          <c:x val="0.45169534045489229"/>
          <c:y val="9.9881919699120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Plus!$B$28:$B$29</c:f>
              <c:strCache>
                <c:ptCount val="1"/>
                <c:pt idx="0">
                  <c:v>Friuli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Plus!$A$30:$A$34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Plus!$B$30:$B$34</c:f>
              <c:numCache>
                <c:formatCode>_-"€"\ * #,##0.00_-;\-"€"\ * #,##0.00_-;_-"€"\ * "-"??_-;_-@_-</c:formatCode>
                <c:ptCount val="4"/>
                <c:pt idx="0">
                  <c:v>4636.666666666667</c:v>
                </c:pt>
                <c:pt idx="1">
                  <c:v>6855</c:v>
                </c:pt>
                <c:pt idx="2">
                  <c:v>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0-4FDE-A9B5-8117D362E44E}"/>
            </c:ext>
          </c:extLst>
        </c:ser>
        <c:ser>
          <c:idx val="1"/>
          <c:order val="1"/>
          <c:tx>
            <c:strRef>
              <c:f>Plus!$C$28:$C$29</c:f>
              <c:strCache>
                <c:ptCount val="1"/>
                <c:pt idx="0">
                  <c:v>Lombardia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Plus!$A$30:$A$34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Plus!$C$30:$C$34</c:f>
              <c:numCache>
                <c:formatCode>_-"€"\ * #,##0.00_-;\-"€"\ * #,##0.00_-;_-"€"\ * "-"??_-;_-@_-</c:formatCode>
                <c:ptCount val="4"/>
                <c:pt idx="0">
                  <c:v>4920</c:v>
                </c:pt>
                <c:pt idx="1">
                  <c:v>5844</c:v>
                </c:pt>
                <c:pt idx="2">
                  <c:v>6780</c:v>
                </c:pt>
                <c:pt idx="3">
                  <c:v>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40-4FDE-A9B5-8117D362E44E}"/>
            </c:ext>
          </c:extLst>
        </c:ser>
        <c:ser>
          <c:idx val="2"/>
          <c:order val="2"/>
          <c:tx>
            <c:strRef>
              <c:f>Plus!$D$28:$D$29</c:f>
              <c:strCache>
                <c:ptCount val="1"/>
                <c:pt idx="0">
                  <c:v>Trentino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Plus!$A$30:$A$34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Plus!$D$30:$D$34</c:f>
              <c:numCache>
                <c:formatCode>_-"€"\ * #,##0.00_-;\-"€"\ * #,##0.00_-;_-"€"\ * "-"??_-;_-@_-</c:formatCode>
                <c:ptCount val="4"/>
                <c:pt idx="0">
                  <c:v>6420</c:v>
                </c:pt>
                <c:pt idx="3">
                  <c:v>10192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40-4FDE-A9B5-8117D362E44E}"/>
            </c:ext>
          </c:extLst>
        </c:ser>
        <c:ser>
          <c:idx val="3"/>
          <c:order val="3"/>
          <c:tx>
            <c:strRef>
              <c:f>Plus!$E$28:$E$29</c:f>
              <c:strCache>
                <c:ptCount val="1"/>
                <c:pt idx="0">
                  <c:v>Veneto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Plus!$A$30:$A$34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Plus!$E$30:$E$34</c:f>
              <c:numCache>
                <c:formatCode>_-"€"\ * #,##0.00_-;\-"€"\ * #,##0.00_-;_-"€"\ * "-"??_-;_-@_-</c:formatCode>
                <c:ptCount val="4"/>
                <c:pt idx="0">
                  <c:v>8380</c:v>
                </c:pt>
                <c:pt idx="1">
                  <c:v>4950</c:v>
                </c:pt>
                <c:pt idx="2">
                  <c:v>3840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40-4FDE-A9B5-8117D362E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476223"/>
        <c:axId val="280463327"/>
      </c:barChart>
      <c:catAx>
        <c:axId val="28047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463327"/>
        <c:crosses val="autoZero"/>
        <c:auto val="1"/>
        <c:lblAlgn val="ctr"/>
        <c:lblOffset val="100"/>
        <c:noMultiLvlLbl val="0"/>
      </c:catAx>
      <c:valAx>
        <c:axId val="28046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47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[Esericizi Svolti D3.xlsx]Plus!Tabella pivot12</c:name>
    <c:fmtId val="2"/>
  </c:pivotSource>
  <c:chart>
    <c:title>
      <c:tx>
        <c:strRef>
          <c:f>Plus!$B$56</c:f>
          <c:strCache>
            <c:ptCount val="1"/>
            <c:pt idx="0">
              <c:v>Informatica</c:v>
            </c:pt>
          </c:strCache>
        </c:strRef>
      </c:tx>
      <c:layout>
        <c:manualLayout>
          <c:xMode val="edge"/>
          <c:yMode val="edge"/>
          <c:x val="0.43586512713818781"/>
          <c:y val="8.5921551472732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layout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.16183044756415049"/>
              <c:y val="-1.3387163080944942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Plus!$B$56</c:f>
              <c:strCache>
                <c:ptCount val="1"/>
                <c:pt idx="0">
                  <c:v>Friuli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Plus!$B$56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Plus!$B$56</c:f>
              <c:numCache>
                <c:formatCode>_-"€"\ * #,##0.00_-;\-"€"\ * #,##0.00_-;_-"€"\ * "-"??_-;_-@_-</c:formatCode>
                <c:ptCount val="4"/>
                <c:pt idx="0">
                  <c:v>8000</c:v>
                </c:pt>
                <c:pt idx="1">
                  <c:v>8800</c:v>
                </c:pt>
                <c:pt idx="2">
                  <c:v>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3-4860-B9FA-CF0904F3814E}"/>
            </c:ext>
          </c:extLst>
        </c:ser>
        <c:ser>
          <c:idx val="1"/>
          <c:order val="1"/>
          <c:tx>
            <c:strRef>
              <c:f>Plus!$B$56</c:f>
              <c:strCache>
                <c:ptCount val="1"/>
                <c:pt idx="0">
                  <c:v>Lombardia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Plus!$B$56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Plus!$B$56</c:f>
              <c:numCache>
                <c:formatCode>_-"€"\ * #,##0.00_-;\-"€"\ * #,##0.00_-;_-"€"\ * "-"??_-;_-@_-</c:formatCode>
                <c:ptCount val="4"/>
                <c:pt idx="0">
                  <c:v>10160</c:v>
                </c:pt>
                <c:pt idx="1">
                  <c:v>5844</c:v>
                </c:pt>
                <c:pt idx="2">
                  <c:v>10160</c:v>
                </c:pt>
                <c:pt idx="3">
                  <c:v>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E3-4860-B9FA-CF0904F3814E}"/>
            </c:ext>
          </c:extLst>
        </c:ser>
        <c:ser>
          <c:idx val="2"/>
          <c:order val="2"/>
          <c:tx>
            <c:strRef>
              <c:f>Plus!$B$56</c:f>
              <c:strCache>
                <c:ptCount val="1"/>
                <c:pt idx="0">
                  <c:v>Trentino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Plus!$B$56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Plus!$B$56</c:f>
              <c:numCache>
                <c:formatCode>_-"€"\ * #,##0.00_-;\-"€"\ * #,##0.00_-;_-"€"\ * "-"??_-;_-@_-</c:formatCode>
                <c:ptCount val="4"/>
                <c:pt idx="0">
                  <c:v>6420</c:v>
                </c:pt>
                <c:pt idx="3">
                  <c:v>10192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E3-4860-B9FA-CF0904F3814E}"/>
            </c:ext>
          </c:extLst>
        </c:ser>
        <c:ser>
          <c:idx val="3"/>
          <c:order val="3"/>
          <c:tx>
            <c:strRef>
              <c:f>Plus!$B$56</c:f>
              <c:strCache>
                <c:ptCount val="1"/>
                <c:pt idx="0">
                  <c:v>Veneto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Plus!$B$56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Plus!$B$56</c:f>
              <c:numCache>
                <c:formatCode>_-"€"\ * #,##0.00_-;\-"€"\ * #,##0.00_-;_-"€"\ * "-"??_-;_-@_-</c:formatCode>
                <c:ptCount val="4"/>
                <c:pt idx="0">
                  <c:v>11360</c:v>
                </c:pt>
                <c:pt idx="1">
                  <c:v>8800</c:v>
                </c:pt>
                <c:pt idx="2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CE3-4860-B9FA-CF0904F38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250500863"/>
        <c:axId val="250502527"/>
      </c:barChart>
      <c:valAx>
        <c:axId val="2505025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500863"/>
        <c:crossBetween val="between"/>
      </c:valAx>
      <c:catAx>
        <c:axId val="250500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5025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242454</xdr:colOff>
      <xdr:row>0</xdr:row>
      <xdr:rowOff>190499</xdr:rowOff>
    </xdr:from>
    <xdr:ext cx="4502728" cy="48491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1742BA94-4F73-428B-8EE0-F0ED2D7FEB66}"/>
            </a:ext>
          </a:extLst>
        </xdr:cNvPr>
        <xdr:cNvSpPr txBox="1"/>
      </xdr:nvSpPr>
      <xdr:spPr>
        <a:xfrm>
          <a:off x="242454" y="182879"/>
          <a:ext cx="4502728" cy="48491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 sz="1100"/>
            <a:t>SOMMA.SE; CONTA.SE; MEDIA.SE;</a:t>
          </a:r>
          <a:br>
            <a:rPr lang="it-IT" sz="1100"/>
          </a:br>
          <a:r>
            <a:rPr lang="it-IT" sz="1100"/>
            <a:t>SOMMA.PIù,SE; CONTA.PIù.SE;</a:t>
          </a:r>
          <a:r>
            <a:rPr lang="it-IT" sz="1100" baseline="0"/>
            <a:t> MEDIA.PIù.SE</a:t>
          </a:r>
          <a:endParaRPr lang="it-I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FD5A315-5B4B-4114-A6EB-824C186B66E6}"/>
            </a:ext>
          </a:extLst>
        </xdr:cNvPr>
        <xdr:cNvSpPr txBox="1"/>
      </xdr:nvSpPr>
      <xdr:spPr>
        <a:xfrm>
          <a:off x="889000" y="158750"/>
          <a:ext cx="3672417" cy="11112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Snowboard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it-IT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Kosciuszko</a:t>
          </a:r>
          <a:endParaRPr lang="it-IT" sz="2000">
            <a:effectLst/>
          </a:endParaRPr>
        </a:p>
        <a:p>
          <a:r>
            <a:rPr lang="it-IT" sz="1100">
              <a:solidFill>
                <a:sysClr val="windowText" lastClr="000000"/>
              </a:solidFill>
            </a:rPr>
            <a:t>Corso</a:t>
          </a:r>
          <a:r>
            <a:rPr lang="it-IT" sz="1100" baseline="0">
              <a:solidFill>
                <a:sysClr val="windowText" lastClr="000000"/>
              </a:solidFill>
            </a:rPr>
            <a:t> Australia 22 - Milano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Partita IVA.  01234567890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tel. +39 02 5555555 Fax </a:t>
          </a:r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+39 02 5555555</a:t>
          </a:r>
        </a:p>
        <a:p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info@kosciusko.mt.it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34BF794E-67BB-483B-AD8E-BC5B47BCED56}"/>
            </a:ext>
          </a:extLst>
        </xdr:cNvPr>
        <xdr:cNvSpPr txBox="1"/>
      </xdr:nvSpPr>
      <xdr:spPr>
        <a:xfrm>
          <a:off x="8371418" y="2222499"/>
          <a:ext cx="1344082" cy="476251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LISTINO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106680</xdr:rowOff>
    </xdr:from>
    <xdr:to>
      <xdr:col>14</xdr:col>
      <xdr:colOff>419100</xdr:colOff>
      <xdr:row>19</xdr:row>
      <xdr:rowOff>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244929</xdr:colOff>
      <xdr:row>21</xdr:row>
      <xdr:rowOff>5441</xdr:rowOff>
    </xdr:from>
    <xdr:to>
      <xdr:col>14</xdr:col>
      <xdr:colOff>402772</xdr:colOff>
      <xdr:row>38</xdr:row>
      <xdr:rowOff>97971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255813</xdr:colOff>
      <xdr:row>40</xdr:row>
      <xdr:rowOff>81643</xdr:rowOff>
    </xdr:from>
    <xdr:to>
      <xdr:col>14</xdr:col>
      <xdr:colOff>406400</xdr:colOff>
      <xdr:row>57</xdr:row>
      <xdr:rowOff>48986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52251</xdr:colOff>
      <xdr:row>6</xdr:row>
      <xdr:rowOff>133895</xdr:rowOff>
    </xdr:from>
    <xdr:to>
      <xdr:col>20</xdr:col>
      <xdr:colOff>341812</xdr:colOff>
      <xdr:row>15</xdr:row>
      <xdr:rowOff>35923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Dat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31491" y="1139735"/>
              <a:ext cx="3337561" cy="1410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o versioni successive. Non spostare o ridimensionare.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74024</xdr:colOff>
      <xdr:row>25</xdr:row>
      <xdr:rowOff>14151</xdr:rowOff>
    </xdr:from>
    <xdr:to>
      <xdr:col>20</xdr:col>
      <xdr:colOff>363585</xdr:colOff>
      <xdr:row>33</xdr:row>
      <xdr:rowOff>79465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6" name="Dat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53264" y="4205151"/>
              <a:ext cx="3337561" cy="14064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o versioni successive. Non spostare o ridimensionare.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74023</xdr:colOff>
      <xdr:row>44</xdr:row>
      <xdr:rowOff>0</xdr:rowOff>
    </xdr:from>
    <xdr:to>
      <xdr:col>20</xdr:col>
      <xdr:colOff>363584</xdr:colOff>
      <xdr:row>52</xdr:row>
      <xdr:rowOff>41729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7" name="Data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53263" y="7376160"/>
              <a:ext cx="3337561" cy="14133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o versioni successive. Non spostare o ridimensionare.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3/esercizio%201%20giorno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e" refreshedDate="44853.723673842593" createdVersion="6" refreshedVersion="6" minRefreshableVersion="3" recordCount="157">
  <cacheSource type="worksheet">
    <worksheetSource ref="B5:G162" sheet="Esercizio 1"/>
  </cacheSource>
  <cacheFields count="6">
    <cacheField name="Data" numFmtId="165">
      <sharedItems containsSemiMixedTypes="0" containsNonDate="0" containsDate="1" containsString="0" minDate="2020-06-26T00:00:00" maxDate="2020-09-19T00:00:00" count="57">
        <d v="2020-06-26T00:00:00"/>
        <d v="2020-06-29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18T00:00:00"/>
        <d v="2020-07-20T00:00:00"/>
        <d v="2020-07-21T00:00:00"/>
        <d v="2020-07-22T00:00:00"/>
        <d v="2020-07-23T00:00:00"/>
        <d v="2020-07-24T00:00:00"/>
        <d v="2020-07-25T00:00:00"/>
        <d v="2020-07-27T00:00:00"/>
        <d v="2020-07-28T00:00:00"/>
        <d v="2020-07-29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8T00:00:00"/>
        <d v="2020-08-19T00:00:00"/>
        <d v="2020-08-24T00:00:00"/>
        <d v="2020-08-25T00:00:00"/>
        <d v="2020-08-26T00:00:00"/>
        <d v="2020-08-27T00:00:00"/>
        <d v="2020-08-31T00:00:00"/>
        <d v="2020-09-01T00:00:00"/>
        <d v="2020-09-02T00:00:00"/>
        <d v="2020-09-03T00:00:00"/>
        <d v="2020-09-04T00:00:00"/>
        <d v="2020-09-07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</sharedItems>
    </cacheField>
    <cacheField name="Venditore" numFmtId="0">
      <sharedItems count="4">
        <s v="Bianchi"/>
        <s v="Verdi"/>
        <s v="Rossi"/>
        <s v="Neri"/>
      </sharedItems>
    </cacheField>
    <cacheField name="Regione" numFmtId="0">
      <sharedItems count="4">
        <s v="Lombardia"/>
        <s v="Veneto"/>
        <s v="Friuli"/>
        <s v="Trentino"/>
      </sharedItems>
    </cacheField>
    <cacheField name="Settore" numFmtId="0">
      <sharedItems count="2">
        <s v="Cancelleria"/>
        <s v="Informatica"/>
      </sharedItems>
    </cacheField>
    <cacheField name="codice prodotto" numFmtId="0">
      <sharedItems containsSemiMixedTypes="0" containsString="0" containsNumber="1" containsInteger="1" minValue="1" maxValue="5"/>
    </cacheField>
    <cacheField name="Fatturato " numFmtId="164">
      <sharedItems containsSemiMixedTypes="0" containsString="0" containsNumber="1" containsInteger="1" minValue="110" maxValue="1136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7">
  <r>
    <x v="0"/>
    <x v="0"/>
    <x v="0"/>
    <x v="0"/>
    <n v="4"/>
    <n v="750"/>
  </r>
  <r>
    <x v="0"/>
    <x v="1"/>
    <x v="1"/>
    <x v="0"/>
    <n v="5"/>
    <n v="280"/>
  </r>
  <r>
    <x v="0"/>
    <x v="1"/>
    <x v="2"/>
    <x v="0"/>
    <n v="4"/>
    <n v="1650"/>
  </r>
  <r>
    <x v="1"/>
    <x v="0"/>
    <x v="0"/>
    <x v="1"/>
    <n v="2"/>
    <n v="2240"/>
  </r>
  <r>
    <x v="1"/>
    <x v="2"/>
    <x v="0"/>
    <x v="1"/>
    <n v="2"/>
    <n v="10160"/>
  </r>
  <r>
    <x v="1"/>
    <x v="1"/>
    <x v="1"/>
    <x v="0"/>
    <n v="3"/>
    <n v="302"/>
  </r>
  <r>
    <x v="1"/>
    <x v="1"/>
    <x v="0"/>
    <x v="0"/>
    <n v="5"/>
    <n v="840"/>
  </r>
  <r>
    <x v="2"/>
    <x v="0"/>
    <x v="3"/>
    <x v="1"/>
    <n v="2"/>
    <n v="6420"/>
  </r>
  <r>
    <x v="3"/>
    <x v="2"/>
    <x v="1"/>
    <x v="0"/>
    <n v="3"/>
    <n v="2840"/>
  </r>
  <r>
    <x v="4"/>
    <x v="0"/>
    <x v="2"/>
    <x v="0"/>
    <n v="5"/>
    <n v="1420"/>
  </r>
  <r>
    <x v="5"/>
    <x v="0"/>
    <x v="1"/>
    <x v="0"/>
    <n v="4"/>
    <n v="210"/>
  </r>
  <r>
    <x v="5"/>
    <x v="2"/>
    <x v="0"/>
    <x v="0"/>
    <n v="3"/>
    <n v="2900"/>
  </r>
  <r>
    <x v="5"/>
    <x v="1"/>
    <x v="2"/>
    <x v="0"/>
    <n v="4"/>
    <n v="350"/>
  </r>
  <r>
    <x v="6"/>
    <x v="3"/>
    <x v="1"/>
    <x v="0"/>
    <n v="5"/>
    <n v="1500"/>
  </r>
  <r>
    <x v="6"/>
    <x v="1"/>
    <x v="0"/>
    <x v="1"/>
    <n v="1"/>
    <n v="5120"/>
  </r>
  <r>
    <x v="7"/>
    <x v="0"/>
    <x v="1"/>
    <x v="0"/>
    <n v="5"/>
    <n v="1204"/>
  </r>
  <r>
    <x v="8"/>
    <x v="2"/>
    <x v="0"/>
    <x v="1"/>
    <n v="2"/>
    <n v="3400"/>
  </r>
  <r>
    <x v="9"/>
    <x v="1"/>
    <x v="2"/>
    <x v="0"/>
    <n v="4"/>
    <n v="3540"/>
  </r>
  <r>
    <x v="10"/>
    <x v="3"/>
    <x v="1"/>
    <x v="0"/>
    <n v="4"/>
    <n v="1504"/>
  </r>
  <r>
    <x v="10"/>
    <x v="1"/>
    <x v="3"/>
    <x v="0"/>
    <n v="3"/>
    <n v="330"/>
  </r>
  <r>
    <x v="11"/>
    <x v="0"/>
    <x v="2"/>
    <x v="1"/>
    <n v="2"/>
    <n v="6240"/>
  </r>
  <r>
    <x v="12"/>
    <x v="0"/>
    <x v="1"/>
    <x v="0"/>
    <n v="3"/>
    <n v="1260"/>
  </r>
  <r>
    <x v="12"/>
    <x v="2"/>
    <x v="2"/>
    <x v="1"/>
    <n v="1"/>
    <n v="4800"/>
  </r>
  <r>
    <x v="12"/>
    <x v="1"/>
    <x v="1"/>
    <x v="0"/>
    <n v="5"/>
    <n v="1520"/>
  </r>
  <r>
    <x v="13"/>
    <x v="3"/>
    <x v="0"/>
    <x v="0"/>
    <n v="3"/>
    <n v="985"/>
  </r>
  <r>
    <x v="13"/>
    <x v="2"/>
    <x v="1"/>
    <x v="1"/>
    <n v="2"/>
    <n v="1680"/>
  </r>
  <r>
    <x v="13"/>
    <x v="1"/>
    <x v="1"/>
    <x v="0"/>
    <n v="5"/>
    <n v="1200"/>
  </r>
  <r>
    <x v="14"/>
    <x v="0"/>
    <x v="0"/>
    <x v="0"/>
    <n v="3"/>
    <n v="750"/>
  </r>
  <r>
    <x v="14"/>
    <x v="3"/>
    <x v="1"/>
    <x v="0"/>
    <n v="4"/>
    <n v="280"/>
  </r>
  <r>
    <x v="14"/>
    <x v="2"/>
    <x v="0"/>
    <x v="1"/>
    <n v="1"/>
    <n v="10160"/>
  </r>
  <r>
    <x v="14"/>
    <x v="1"/>
    <x v="2"/>
    <x v="0"/>
    <n v="3"/>
    <n v="1650"/>
  </r>
  <r>
    <x v="15"/>
    <x v="1"/>
    <x v="1"/>
    <x v="0"/>
    <n v="3"/>
    <n v="302"/>
  </r>
  <r>
    <x v="16"/>
    <x v="0"/>
    <x v="0"/>
    <x v="1"/>
    <n v="2"/>
    <n v="2240"/>
  </r>
  <r>
    <x v="16"/>
    <x v="0"/>
    <x v="3"/>
    <x v="1"/>
    <n v="1"/>
    <n v="6420"/>
  </r>
  <r>
    <x v="16"/>
    <x v="1"/>
    <x v="0"/>
    <x v="0"/>
    <n v="3"/>
    <n v="840"/>
  </r>
  <r>
    <x v="17"/>
    <x v="0"/>
    <x v="2"/>
    <x v="0"/>
    <n v="5"/>
    <n v="1420"/>
  </r>
  <r>
    <x v="17"/>
    <x v="2"/>
    <x v="1"/>
    <x v="0"/>
    <n v="4"/>
    <n v="2840"/>
  </r>
  <r>
    <x v="17"/>
    <x v="1"/>
    <x v="2"/>
    <x v="0"/>
    <n v="4"/>
    <n v="350"/>
  </r>
  <r>
    <x v="18"/>
    <x v="0"/>
    <x v="1"/>
    <x v="0"/>
    <n v="4"/>
    <n v="440"/>
  </r>
  <r>
    <x v="18"/>
    <x v="3"/>
    <x v="1"/>
    <x v="0"/>
    <n v="5"/>
    <n v="1500"/>
  </r>
  <r>
    <x v="18"/>
    <x v="2"/>
    <x v="0"/>
    <x v="0"/>
    <n v="5"/>
    <n v="2900"/>
  </r>
  <r>
    <x v="18"/>
    <x v="1"/>
    <x v="0"/>
    <x v="1"/>
    <n v="2"/>
    <n v="5120"/>
  </r>
  <r>
    <x v="19"/>
    <x v="0"/>
    <x v="1"/>
    <x v="0"/>
    <n v="3"/>
    <n v="1204"/>
  </r>
  <r>
    <x v="19"/>
    <x v="2"/>
    <x v="0"/>
    <x v="1"/>
    <n v="2"/>
    <n v="3400"/>
  </r>
  <r>
    <x v="19"/>
    <x v="1"/>
    <x v="2"/>
    <x v="0"/>
    <n v="3"/>
    <n v="3540"/>
  </r>
  <r>
    <x v="20"/>
    <x v="0"/>
    <x v="2"/>
    <x v="1"/>
    <n v="1"/>
    <n v="6240"/>
  </r>
  <r>
    <x v="20"/>
    <x v="3"/>
    <x v="1"/>
    <x v="0"/>
    <n v="4"/>
    <n v="1504"/>
  </r>
  <r>
    <x v="20"/>
    <x v="2"/>
    <x v="2"/>
    <x v="0"/>
    <n v="4"/>
    <n v="840"/>
  </r>
  <r>
    <x v="20"/>
    <x v="1"/>
    <x v="3"/>
    <x v="0"/>
    <n v="3"/>
    <n v="210"/>
  </r>
  <r>
    <x v="21"/>
    <x v="0"/>
    <x v="0"/>
    <x v="0"/>
    <n v="5"/>
    <n v="1390"/>
  </r>
  <r>
    <x v="21"/>
    <x v="1"/>
    <x v="1"/>
    <x v="0"/>
    <n v="4"/>
    <n v="490"/>
  </r>
  <r>
    <x v="22"/>
    <x v="0"/>
    <x v="1"/>
    <x v="1"/>
    <n v="1"/>
    <n v="11360"/>
  </r>
  <r>
    <x v="22"/>
    <x v="0"/>
    <x v="1"/>
    <x v="1"/>
    <n v="1"/>
    <n v="3440"/>
  </r>
  <r>
    <x v="22"/>
    <x v="2"/>
    <x v="3"/>
    <x v="0"/>
    <n v="5"/>
    <n v="750"/>
  </r>
  <r>
    <x v="22"/>
    <x v="1"/>
    <x v="0"/>
    <x v="0"/>
    <n v="3"/>
    <n v="2540"/>
  </r>
  <r>
    <x v="22"/>
    <x v="1"/>
    <x v="0"/>
    <x v="0"/>
    <n v="4"/>
    <n v="920"/>
  </r>
  <r>
    <x v="23"/>
    <x v="0"/>
    <x v="0"/>
    <x v="1"/>
    <n v="1"/>
    <n v="10160"/>
  </r>
  <r>
    <x v="23"/>
    <x v="0"/>
    <x v="2"/>
    <x v="0"/>
    <n v="5"/>
    <n v="1580"/>
  </r>
  <r>
    <x v="23"/>
    <x v="3"/>
    <x v="0"/>
    <x v="0"/>
    <n v="5"/>
    <n v="2548"/>
  </r>
  <r>
    <x v="23"/>
    <x v="2"/>
    <x v="1"/>
    <x v="0"/>
    <n v="3"/>
    <n v="2555"/>
  </r>
  <r>
    <x v="23"/>
    <x v="1"/>
    <x v="1"/>
    <x v="0"/>
    <n v="3"/>
    <n v="1560"/>
  </r>
  <r>
    <x v="24"/>
    <x v="0"/>
    <x v="0"/>
    <x v="1"/>
    <n v="2"/>
    <n v="7400"/>
  </r>
  <r>
    <x v="24"/>
    <x v="0"/>
    <x v="2"/>
    <x v="1"/>
    <n v="2"/>
    <n v="5800"/>
  </r>
  <r>
    <x v="24"/>
    <x v="2"/>
    <x v="1"/>
    <x v="0"/>
    <n v="5"/>
    <n v="1500"/>
  </r>
  <r>
    <x v="24"/>
    <x v="1"/>
    <x v="3"/>
    <x v="0"/>
    <n v="4"/>
    <n v="460"/>
  </r>
  <r>
    <x v="24"/>
    <x v="1"/>
    <x v="1"/>
    <x v="0"/>
    <n v="3"/>
    <n v="700"/>
  </r>
  <r>
    <x v="25"/>
    <x v="3"/>
    <x v="2"/>
    <x v="1"/>
    <n v="2"/>
    <n v="8480"/>
  </r>
  <r>
    <x v="25"/>
    <x v="1"/>
    <x v="2"/>
    <x v="0"/>
    <n v="4"/>
    <n v="2800"/>
  </r>
  <r>
    <x v="25"/>
    <x v="1"/>
    <x v="2"/>
    <x v="0"/>
    <n v="4"/>
    <n v="4560"/>
  </r>
  <r>
    <x v="25"/>
    <x v="1"/>
    <x v="1"/>
    <x v="0"/>
    <n v="5"/>
    <n v="1590"/>
  </r>
  <r>
    <x v="25"/>
    <x v="0"/>
    <x v="1"/>
    <x v="0"/>
    <n v="5"/>
    <n v="2500"/>
  </r>
  <r>
    <x v="25"/>
    <x v="2"/>
    <x v="2"/>
    <x v="0"/>
    <n v="3"/>
    <n v="2555"/>
  </r>
  <r>
    <x v="25"/>
    <x v="1"/>
    <x v="1"/>
    <x v="0"/>
    <n v="3"/>
    <n v="1220"/>
  </r>
  <r>
    <x v="26"/>
    <x v="0"/>
    <x v="0"/>
    <x v="0"/>
    <n v="3"/>
    <n v="1580"/>
  </r>
  <r>
    <x v="26"/>
    <x v="1"/>
    <x v="3"/>
    <x v="1"/>
    <n v="2"/>
    <n v="10192"/>
  </r>
  <r>
    <x v="26"/>
    <x v="1"/>
    <x v="0"/>
    <x v="0"/>
    <n v="4"/>
    <n v="460"/>
  </r>
  <r>
    <x v="27"/>
    <x v="3"/>
    <x v="0"/>
    <x v="1"/>
    <n v="1"/>
    <n v="5844"/>
  </r>
  <r>
    <x v="27"/>
    <x v="2"/>
    <x v="1"/>
    <x v="1"/>
    <n v="2"/>
    <n v="6000"/>
  </r>
  <r>
    <x v="27"/>
    <x v="1"/>
    <x v="1"/>
    <x v="0"/>
    <n v="4"/>
    <n v="700"/>
  </r>
  <r>
    <x v="28"/>
    <x v="0"/>
    <x v="2"/>
    <x v="0"/>
    <n v="5"/>
    <n v="550"/>
  </r>
  <r>
    <x v="28"/>
    <x v="1"/>
    <x v="0"/>
    <x v="0"/>
    <n v="5"/>
    <n v="2800"/>
  </r>
  <r>
    <x v="29"/>
    <x v="3"/>
    <x v="2"/>
    <x v="0"/>
    <n v="5"/>
    <n v="1590"/>
  </r>
  <r>
    <x v="29"/>
    <x v="1"/>
    <x v="1"/>
    <x v="0"/>
    <n v="3"/>
    <n v="2800"/>
  </r>
  <r>
    <x v="29"/>
    <x v="1"/>
    <x v="2"/>
    <x v="0"/>
    <n v="5"/>
    <n v="1590"/>
  </r>
  <r>
    <x v="30"/>
    <x v="0"/>
    <x v="2"/>
    <x v="1"/>
    <n v="1"/>
    <n v="8000"/>
  </r>
  <r>
    <x v="30"/>
    <x v="3"/>
    <x v="2"/>
    <x v="1"/>
    <n v="2"/>
    <n v="8800"/>
  </r>
  <r>
    <x v="30"/>
    <x v="2"/>
    <x v="1"/>
    <x v="0"/>
    <n v="5"/>
    <n v="2500"/>
  </r>
  <r>
    <x v="30"/>
    <x v="1"/>
    <x v="1"/>
    <x v="0"/>
    <n v="4"/>
    <n v="1220"/>
  </r>
  <r>
    <x v="31"/>
    <x v="0"/>
    <x v="2"/>
    <x v="1"/>
    <n v="1"/>
    <n v="5800"/>
  </r>
  <r>
    <x v="31"/>
    <x v="2"/>
    <x v="1"/>
    <x v="0"/>
    <n v="4"/>
    <n v="1500"/>
  </r>
  <r>
    <x v="31"/>
    <x v="1"/>
    <x v="0"/>
    <x v="0"/>
    <n v="5"/>
    <n v="9500"/>
  </r>
  <r>
    <x v="32"/>
    <x v="1"/>
    <x v="1"/>
    <x v="0"/>
    <n v="5"/>
    <n v="3200"/>
  </r>
  <r>
    <x v="33"/>
    <x v="1"/>
    <x v="2"/>
    <x v="0"/>
    <n v="3"/>
    <n v="2800"/>
  </r>
  <r>
    <x v="34"/>
    <x v="3"/>
    <x v="2"/>
    <x v="1"/>
    <n v="1"/>
    <n v="7700"/>
  </r>
  <r>
    <x v="35"/>
    <x v="0"/>
    <x v="1"/>
    <x v="0"/>
    <n v="3"/>
    <n v="2500"/>
  </r>
  <r>
    <x v="36"/>
    <x v="0"/>
    <x v="1"/>
    <x v="1"/>
    <n v="1"/>
    <n v="11360"/>
  </r>
  <r>
    <x v="36"/>
    <x v="3"/>
    <x v="1"/>
    <x v="1"/>
    <n v="1"/>
    <n v="8800"/>
  </r>
  <r>
    <x v="36"/>
    <x v="2"/>
    <x v="3"/>
    <x v="0"/>
    <n v="5"/>
    <n v="750"/>
  </r>
  <r>
    <x v="36"/>
    <x v="1"/>
    <x v="0"/>
    <x v="0"/>
    <n v="4"/>
    <n v="2540"/>
  </r>
  <r>
    <x v="37"/>
    <x v="0"/>
    <x v="0"/>
    <x v="1"/>
    <n v="1"/>
    <n v="5400"/>
  </r>
  <r>
    <x v="37"/>
    <x v="2"/>
    <x v="1"/>
    <x v="0"/>
    <n v="4"/>
    <n v="6840"/>
  </r>
  <r>
    <x v="37"/>
    <x v="1"/>
    <x v="0"/>
    <x v="0"/>
    <n v="4"/>
    <n v="3260"/>
  </r>
  <r>
    <x v="37"/>
    <x v="1"/>
    <x v="1"/>
    <x v="0"/>
    <n v="4"/>
    <n v="3500"/>
  </r>
  <r>
    <x v="38"/>
    <x v="0"/>
    <x v="2"/>
    <x v="1"/>
    <n v="1"/>
    <n v="800"/>
  </r>
  <r>
    <x v="38"/>
    <x v="2"/>
    <x v="1"/>
    <x v="0"/>
    <n v="4"/>
    <n v="1500"/>
  </r>
  <r>
    <x v="38"/>
    <x v="1"/>
    <x v="2"/>
    <x v="0"/>
    <n v="4"/>
    <n v="1800"/>
  </r>
  <r>
    <x v="39"/>
    <x v="3"/>
    <x v="2"/>
    <x v="1"/>
    <n v="2"/>
    <n v="7800"/>
  </r>
  <r>
    <x v="39"/>
    <x v="1"/>
    <x v="1"/>
    <x v="0"/>
    <n v="5"/>
    <n v="110"/>
  </r>
  <r>
    <x v="40"/>
    <x v="0"/>
    <x v="2"/>
    <x v="1"/>
    <n v="1"/>
    <n v="1850"/>
  </r>
  <r>
    <x v="40"/>
    <x v="2"/>
    <x v="1"/>
    <x v="0"/>
    <n v="5"/>
    <n v="2000"/>
  </r>
  <r>
    <x v="40"/>
    <x v="1"/>
    <x v="0"/>
    <x v="0"/>
    <n v="4"/>
    <n v="520"/>
  </r>
  <r>
    <x v="41"/>
    <x v="1"/>
    <x v="1"/>
    <x v="0"/>
    <n v="3"/>
    <n v="690"/>
  </r>
  <r>
    <x v="41"/>
    <x v="0"/>
    <x v="1"/>
    <x v="0"/>
    <n v="3"/>
    <n v="2500"/>
  </r>
  <r>
    <x v="41"/>
    <x v="3"/>
    <x v="2"/>
    <x v="1"/>
    <n v="2"/>
    <n v="7700"/>
  </r>
  <r>
    <x v="41"/>
    <x v="1"/>
    <x v="2"/>
    <x v="0"/>
    <n v="3"/>
    <n v="2800"/>
  </r>
  <r>
    <x v="42"/>
    <x v="0"/>
    <x v="1"/>
    <x v="1"/>
    <n v="2"/>
    <n v="8500"/>
  </r>
  <r>
    <x v="42"/>
    <x v="2"/>
    <x v="3"/>
    <x v="0"/>
    <n v="5"/>
    <n v="250"/>
  </r>
  <r>
    <x v="42"/>
    <x v="1"/>
    <x v="0"/>
    <x v="0"/>
    <n v="3"/>
    <n v="2540"/>
  </r>
  <r>
    <x v="43"/>
    <x v="3"/>
    <x v="1"/>
    <x v="1"/>
    <n v="2"/>
    <n v="650"/>
  </r>
  <r>
    <x v="44"/>
    <x v="3"/>
    <x v="2"/>
    <x v="0"/>
    <n v="4"/>
    <n v="2400"/>
  </r>
  <r>
    <x v="44"/>
    <x v="1"/>
    <x v="0"/>
    <x v="0"/>
    <n v="3"/>
    <n v="320"/>
  </r>
  <r>
    <x v="44"/>
    <x v="1"/>
    <x v="2"/>
    <x v="0"/>
    <n v="3"/>
    <n v="6500"/>
  </r>
  <r>
    <x v="45"/>
    <x v="2"/>
    <x v="1"/>
    <x v="0"/>
    <n v="3"/>
    <n v="5000"/>
  </r>
  <r>
    <x v="45"/>
    <x v="1"/>
    <x v="1"/>
    <x v="0"/>
    <n v="3"/>
    <n v="3500"/>
  </r>
  <r>
    <x v="46"/>
    <x v="0"/>
    <x v="2"/>
    <x v="1"/>
    <n v="1"/>
    <n v="3500"/>
  </r>
  <r>
    <x v="46"/>
    <x v="2"/>
    <x v="1"/>
    <x v="0"/>
    <n v="5"/>
    <n v="1500"/>
  </r>
  <r>
    <x v="46"/>
    <x v="1"/>
    <x v="2"/>
    <x v="0"/>
    <n v="3"/>
    <n v="1800"/>
  </r>
  <r>
    <x v="47"/>
    <x v="0"/>
    <x v="1"/>
    <x v="1"/>
    <n v="1"/>
    <n v="8000"/>
  </r>
  <r>
    <x v="47"/>
    <x v="3"/>
    <x v="1"/>
    <x v="1"/>
    <n v="2"/>
    <n v="5100"/>
  </r>
  <r>
    <x v="47"/>
    <x v="2"/>
    <x v="3"/>
    <x v="0"/>
    <n v="4"/>
    <n v="650"/>
  </r>
  <r>
    <x v="48"/>
    <x v="1"/>
    <x v="0"/>
    <x v="0"/>
    <n v="5"/>
    <n v="320"/>
  </r>
  <r>
    <x v="49"/>
    <x v="0"/>
    <x v="0"/>
    <x v="1"/>
    <n v="2"/>
    <n v="3500"/>
  </r>
  <r>
    <x v="49"/>
    <x v="2"/>
    <x v="1"/>
    <x v="0"/>
    <n v="3"/>
    <n v="2840"/>
  </r>
  <r>
    <x v="50"/>
    <x v="0"/>
    <x v="0"/>
    <x v="0"/>
    <n v="3"/>
    <n v="520"/>
  </r>
  <r>
    <x v="50"/>
    <x v="2"/>
    <x v="2"/>
    <x v="0"/>
    <n v="3"/>
    <n v="380"/>
  </r>
  <r>
    <x v="50"/>
    <x v="1"/>
    <x v="1"/>
    <x v="0"/>
    <n v="5"/>
    <n v="5550"/>
  </r>
  <r>
    <x v="51"/>
    <x v="3"/>
    <x v="2"/>
    <x v="1"/>
    <n v="2"/>
    <n v="650"/>
  </r>
  <r>
    <x v="51"/>
    <x v="2"/>
    <x v="2"/>
    <x v="0"/>
    <n v="4"/>
    <n v="2800"/>
  </r>
  <r>
    <x v="51"/>
    <x v="1"/>
    <x v="1"/>
    <x v="0"/>
    <n v="4"/>
    <n v="690"/>
  </r>
  <r>
    <x v="52"/>
    <x v="1"/>
    <x v="2"/>
    <x v="0"/>
    <n v="5"/>
    <n v="6500"/>
  </r>
  <r>
    <x v="52"/>
    <x v="2"/>
    <x v="1"/>
    <x v="0"/>
    <n v="4"/>
    <n v="5000"/>
  </r>
  <r>
    <x v="52"/>
    <x v="1"/>
    <x v="1"/>
    <x v="0"/>
    <n v="3"/>
    <n v="3500"/>
  </r>
  <r>
    <x v="52"/>
    <x v="0"/>
    <x v="2"/>
    <x v="1"/>
    <n v="2"/>
    <n v="3500"/>
  </r>
  <r>
    <x v="53"/>
    <x v="2"/>
    <x v="1"/>
    <x v="0"/>
    <n v="4"/>
    <n v="1500"/>
  </r>
  <r>
    <x v="53"/>
    <x v="1"/>
    <x v="2"/>
    <x v="0"/>
    <n v="4"/>
    <n v="1800"/>
  </r>
  <r>
    <x v="53"/>
    <x v="0"/>
    <x v="1"/>
    <x v="1"/>
    <n v="2"/>
    <n v="8000"/>
  </r>
  <r>
    <x v="54"/>
    <x v="3"/>
    <x v="1"/>
    <x v="1"/>
    <n v="1"/>
    <n v="5100"/>
  </r>
  <r>
    <x v="54"/>
    <x v="2"/>
    <x v="3"/>
    <x v="0"/>
    <n v="5"/>
    <n v="650"/>
  </r>
  <r>
    <x v="54"/>
    <x v="1"/>
    <x v="0"/>
    <x v="0"/>
    <n v="3"/>
    <n v="320"/>
  </r>
  <r>
    <x v="54"/>
    <x v="0"/>
    <x v="0"/>
    <x v="1"/>
    <n v="1"/>
    <n v="3500"/>
  </r>
  <r>
    <x v="55"/>
    <x v="2"/>
    <x v="1"/>
    <x v="0"/>
    <n v="4"/>
    <n v="2840"/>
  </r>
  <r>
    <x v="55"/>
    <x v="0"/>
    <x v="0"/>
    <x v="0"/>
    <n v="4"/>
    <n v="520"/>
  </r>
  <r>
    <x v="55"/>
    <x v="2"/>
    <x v="2"/>
    <x v="0"/>
    <n v="3"/>
    <n v="380"/>
  </r>
  <r>
    <x v="55"/>
    <x v="1"/>
    <x v="1"/>
    <x v="0"/>
    <n v="3"/>
    <n v="5550"/>
  </r>
  <r>
    <x v="56"/>
    <x v="0"/>
    <x v="1"/>
    <x v="1"/>
    <n v="2"/>
    <n v="8000"/>
  </r>
  <r>
    <x v="56"/>
    <x v="3"/>
    <x v="1"/>
    <x v="1"/>
    <n v="2"/>
    <n v="5100"/>
  </r>
  <r>
    <x v="56"/>
    <x v="2"/>
    <x v="3"/>
    <x v="0"/>
    <n v="3"/>
    <n v="6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12" cacheId="27" applyNumberFormats="0" applyBorderFormats="0" applyFontFormats="0" applyPatternFormats="0" applyAlignmentFormats="0" applyWidthHeightFormats="1" dataCaption="Valori" updatedVersion="6" minRefreshableVersion="5" useAutoFormatting="1" itemPrintTitles="1" createdVersion="6" indent="0" outline="1" outlineData="1" multipleFieldFilters="0" chartFormat="3">
  <location ref="A47:F53" firstHeaderRow="1" firstDataRow="2" firstDataCol="1" rowPageCount="1" colPageCount="1"/>
  <pivotFields count="6">
    <pivotField numFmtId="165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16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3" item="1" hier="-1"/>
  </pageFields>
  <dataFields count="1">
    <dataField name="Max di Fatturato " fld="5" subtotal="max" baseField="1" baseItem="0" numFmtId="164"/>
  </dataFields>
  <formats count="2">
    <format dxfId="23">
      <pivotArea type="all" dataOnly="0" outline="0" fieldPosition="0"/>
    </format>
    <format dxfId="22">
      <pivotArea collapsedLevelsAreSubtotals="1" fieldPosition="0">
        <references count="2">
          <reference field="1" count="1">
            <x v="1"/>
          </reference>
          <reference field="2" count="0" selected="0"/>
        </references>
      </pivotArea>
    </format>
  </formats>
  <chartFormats count="12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 pivot11" cacheId="27" applyNumberFormats="0" applyBorderFormats="0" applyFontFormats="0" applyPatternFormats="0" applyAlignmentFormats="0" applyWidthHeightFormats="1" dataCaption="Valori" updatedVersion="6" minRefreshableVersion="5" useAutoFormatting="1" itemPrintTitles="1" createdVersion="6" indent="0" outline="1" outlineData="1" multipleFieldFilters="0" chartFormat="2">
  <location ref="A28:F34" firstHeaderRow="1" firstDataRow="2" firstDataCol="1" rowPageCount="1" colPageCount="1"/>
  <pivotFields count="6">
    <pivotField numFmtId="165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16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3" item="1" hier="-1"/>
  </pageFields>
  <dataFields count="1">
    <dataField name="Media di Fatturato " fld="5" subtotal="average" baseField="1" baseItem="0" numFmtId="164"/>
  </dataFields>
  <formats count="1">
    <format dxfId="20">
      <pivotArea type="all" dataOnly="0" outline="0" fieldPosition="0"/>
    </format>
  </formats>
  <chartFormats count="9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8" name="Data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la pivot10" cacheId="27" applyNumberFormats="0" applyBorderFormats="0" applyFontFormats="0" applyPatternFormats="0" applyAlignmentFormats="0" applyWidthHeightFormats="1" dataCaption="Valori" updatedVersion="6" minRefreshableVersion="5" useAutoFormatting="1" itemPrintTitles="1" createdVersion="6" indent="0" outline="1" outlineData="1" multipleFieldFilters="0" chartFormat="1">
  <location ref="A3:F9" firstHeaderRow="1" firstDataRow="2" firstDataCol="1" rowPageCount="1" colPageCount="1"/>
  <pivotFields count="6">
    <pivotField numFmtId="165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16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3" item="1" hier="-1"/>
  </pageFields>
  <dataFields count="1">
    <dataField name="Somma di Fatturato " fld="5" baseField="0" baseItem="0"/>
  </dataFields>
  <chartFormats count="4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SequenzaTemporaleNativa_Data" sourceName="Data">
  <pivotTables>
    <pivotTable tabId="11" name="Tabella pivot10"/>
  </pivotTables>
  <state minimalRefreshVersion="6" lastRefreshVersion="6" pivotCacheId="1" filterType="unknown">
    <bounds startDate="2020-01-01T00:00:00" endDate="2021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name="SequenzaTemporaleNativa_Data1" sourceName="Data">
  <pivotTables>
    <pivotTable tabId="11" name="Tabella pivot11"/>
  </pivotTables>
  <state minimalRefreshVersion="6" lastRefreshVersion="6" pivotCacheId="1" filterType="dateBetween">
    <selection startDate="2020-01-01T00:00:00" endDate="2020-12-31T00:00:00"/>
    <bounds startDate="2020-01-01T00:00:00" endDate="2021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name="SequenzaTemporaleNativa_Data2" sourceName="Data">
  <pivotTables>
    <pivotTable tabId="11" name="Tabella pivot12"/>
  </pivotTables>
  <state minimalRefreshVersion="6" lastRefreshVersion="6" pivotCacheId="1" filterType="unknown">
    <bounds startDate="2020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Data" cache="SequenzaTemporaleNativa_Data" caption="Data" level="2" selectionLevel="2" scrollPosition="2020-05-22T00:00:00"/>
  <timeline name="Data 1" cache="SequenzaTemporaleNativa_Data1" caption="Data" level="2" selectionLevel="0" scrollPosition="2020-01-01T00:00:00"/>
  <timeline name="Data 2" cache="SequenzaTemporaleNativa_Data2" caption="Data" level="2" selectionLevel="2" scrollPosition="2020-04-14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N162"/>
  <sheetViews>
    <sheetView topLeftCell="B5" zoomScale="110" zoomScaleNormal="110" workbookViewId="0">
      <selection activeCell="B5" sqref="B5:G162"/>
    </sheetView>
  </sheetViews>
  <sheetFormatPr defaultRowHeight="14.4" x14ac:dyDescent="0.3"/>
  <cols>
    <col min="1" max="1" width="3.5546875" style="27" customWidth="1"/>
    <col min="2" max="2" width="26.88671875" style="27" bestFit="1" customWidth="1"/>
    <col min="3" max="3" width="9.88671875" style="27" bestFit="1" customWidth="1"/>
    <col min="4" max="4" width="10.21875" style="27" bestFit="1" customWidth="1"/>
    <col min="5" max="5" width="11.109375" style="27" bestFit="1" customWidth="1"/>
    <col min="6" max="6" width="9.21875" style="28" customWidth="1"/>
    <col min="7" max="7" width="13.109375" style="27" bestFit="1" customWidth="1"/>
    <col min="8" max="8" width="8.88671875" style="27"/>
    <col min="9" max="9" width="9.88671875" style="27" bestFit="1" customWidth="1"/>
    <col min="10" max="10" width="12.77734375" style="27" bestFit="1" customWidth="1"/>
    <col min="11" max="11" width="11.109375" style="27" bestFit="1" customWidth="1"/>
    <col min="12" max="12" width="11.77734375" style="27" bestFit="1" customWidth="1"/>
    <col min="13" max="16384" width="8.88671875" style="27"/>
  </cols>
  <sheetData>
    <row r="2" spans="2:14" ht="39.6" x14ac:dyDescent="0.3">
      <c r="I2" s="35" t="s">
        <v>58</v>
      </c>
      <c r="J2" s="35" t="s">
        <v>55</v>
      </c>
      <c r="K2" s="35" t="s">
        <v>54</v>
      </c>
      <c r="L2" s="35" t="s">
        <v>53</v>
      </c>
    </row>
    <row r="3" spans="2:14" x14ac:dyDescent="0.3">
      <c r="I3" s="34" t="s">
        <v>48</v>
      </c>
      <c r="J3" s="37">
        <f>SUMIF(C6:C162,I3,G6:G162)</f>
        <v>85535</v>
      </c>
      <c r="K3" s="30">
        <f>COUNTIF(C6:C162,"Rossi")</f>
        <v>35</v>
      </c>
      <c r="L3" s="37">
        <f>AVERAGEIF(C6:C162,"Rossi",G6:G162)</f>
        <v>2823.1428571428573</v>
      </c>
    </row>
    <row r="5" spans="2:14" ht="39.6" x14ac:dyDescent="0.3">
      <c r="B5" s="36" t="s">
        <v>61</v>
      </c>
      <c r="C5" s="36" t="s">
        <v>58</v>
      </c>
      <c r="D5" s="36" t="s">
        <v>57</v>
      </c>
      <c r="E5" s="36" t="s">
        <v>56</v>
      </c>
      <c r="F5" s="36" t="s">
        <v>60</v>
      </c>
      <c r="G5" s="36" t="s">
        <v>59</v>
      </c>
      <c r="I5" s="35" t="s">
        <v>58</v>
      </c>
      <c r="J5" s="35" t="s">
        <v>57</v>
      </c>
      <c r="K5" s="35" t="s">
        <v>56</v>
      </c>
      <c r="L5" s="35" t="s">
        <v>55</v>
      </c>
      <c r="M5" s="35" t="s">
        <v>54</v>
      </c>
      <c r="N5" s="35" t="s">
        <v>53</v>
      </c>
    </row>
    <row r="6" spans="2:14" x14ac:dyDescent="0.3">
      <c r="B6" s="32">
        <v>44008</v>
      </c>
      <c r="C6" s="30" t="s">
        <v>49</v>
      </c>
      <c r="D6" s="31" t="s">
        <v>52</v>
      </c>
      <c r="E6" s="31" t="s">
        <v>43</v>
      </c>
      <c r="F6" s="30">
        <v>4</v>
      </c>
      <c r="G6" s="29">
        <v>750</v>
      </c>
      <c r="I6" s="34" t="s">
        <v>49</v>
      </c>
      <c r="J6" s="34" t="s">
        <v>52</v>
      </c>
      <c r="K6" s="34" t="s">
        <v>43</v>
      </c>
      <c r="L6" s="37">
        <f>SUMIFS(G6:G162,C6:C162,I6,D6:D162,J6,E6:E162,K6)</f>
        <v>5510</v>
      </c>
      <c r="M6" s="30">
        <f>COUNTIFS(C6:C162,I6,D6:D162,J6,E6:E162,K6)</f>
        <v>6</v>
      </c>
      <c r="N6" s="38">
        <f>AVERAGEIFS(G6:G162,C6:C162,I6,D6:D162,J6,E6:E162,K6)</f>
        <v>918.33333333333337</v>
      </c>
    </row>
    <row r="7" spans="2:14" x14ac:dyDescent="0.3">
      <c r="B7" s="32">
        <v>44008</v>
      </c>
      <c r="C7" s="30" t="s">
        <v>50</v>
      </c>
      <c r="D7" s="31" t="s">
        <v>47</v>
      </c>
      <c r="E7" s="31" t="s">
        <v>43</v>
      </c>
      <c r="F7" s="30">
        <v>5</v>
      </c>
      <c r="G7" s="29">
        <v>280</v>
      </c>
    </row>
    <row r="8" spans="2:14" x14ac:dyDescent="0.3">
      <c r="B8" s="32">
        <v>44008</v>
      </c>
      <c r="C8" s="30" t="s">
        <v>50</v>
      </c>
      <c r="D8" s="31" t="s">
        <v>51</v>
      </c>
      <c r="E8" s="31" t="s">
        <v>43</v>
      </c>
      <c r="F8" s="30">
        <v>4</v>
      </c>
      <c r="G8" s="29">
        <v>1650</v>
      </c>
    </row>
    <row r="9" spans="2:14" x14ac:dyDescent="0.3">
      <c r="B9" s="32">
        <v>44011</v>
      </c>
      <c r="C9" s="30" t="s">
        <v>49</v>
      </c>
      <c r="D9" s="31" t="s">
        <v>52</v>
      </c>
      <c r="E9" s="31" t="s">
        <v>46</v>
      </c>
      <c r="F9" s="30">
        <v>2</v>
      </c>
      <c r="G9" s="29">
        <v>2240</v>
      </c>
    </row>
    <row r="10" spans="2:14" x14ac:dyDescent="0.3">
      <c r="B10" s="32">
        <v>44011</v>
      </c>
      <c r="C10" s="30" t="s">
        <v>45</v>
      </c>
      <c r="D10" s="31" t="s">
        <v>52</v>
      </c>
      <c r="E10" s="31" t="s">
        <v>46</v>
      </c>
      <c r="F10" s="30">
        <v>2</v>
      </c>
      <c r="G10" s="29">
        <v>10160</v>
      </c>
    </row>
    <row r="11" spans="2:14" x14ac:dyDescent="0.3">
      <c r="B11" s="32">
        <v>44011</v>
      </c>
      <c r="C11" s="30" t="s">
        <v>50</v>
      </c>
      <c r="D11" s="31" t="s">
        <v>47</v>
      </c>
      <c r="E11" s="31" t="s">
        <v>43</v>
      </c>
      <c r="F11" s="30">
        <v>3</v>
      </c>
      <c r="G11" s="29">
        <v>302</v>
      </c>
    </row>
    <row r="12" spans="2:14" x14ac:dyDescent="0.3">
      <c r="B12" s="32">
        <v>44011</v>
      </c>
      <c r="C12" s="30" t="s">
        <v>50</v>
      </c>
      <c r="D12" s="31" t="s">
        <v>52</v>
      </c>
      <c r="E12" s="31" t="s">
        <v>43</v>
      </c>
      <c r="F12" s="30">
        <v>5</v>
      </c>
      <c r="G12" s="29">
        <v>840</v>
      </c>
    </row>
    <row r="13" spans="2:14" x14ac:dyDescent="0.3">
      <c r="B13" s="32">
        <v>44013</v>
      </c>
      <c r="C13" s="30" t="s">
        <v>49</v>
      </c>
      <c r="D13" s="31" t="s">
        <v>44</v>
      </c>
      <c r="E13" s="31" t="s">
        <v>46</v>
      </c>
      <c r="F13" s="30">
        <v>2</v>
      </c>
      <c r="G13" s="29">
        <v>6420</v>
      </c>
    </row>
    <row r="14" spans="2:14" x14ac:dyDescent="0.3">
      <c r="B14" s="32">
        <v>44014</v>
      </c>
      <c r="C14" s="30" t="s">
        <v>45</v>
      </c>
      <c r="D14" s="31" t="s">
        <v>47</v>
      </c>
      <c r="E14" s="31" t="s">
        <v>43</v>
      </c>
      <c r="F14" s="30">
        <v>3</v>
      </c>
      <c r="G14" s="29">
        <v>2840</v>
      </c>
    </row>
    <row r="15" spans="2:14" x14ac:dyDescent="0.3">
      <c r="B15" s="32">
        <v>44015</v>
      </c>
      <c r="C15" s="30" t="s">
        <v>49</v>
      </c>
      <c r="D15" s="31" t="s">
        <v>51</v>
      </c>
      <c r="E15" s="31" t="s">
        <v>43</v>
      </c>
      <c r="F15" s="30">
        <v>5</v>
      </c>
      <c r="G15" s="29">
        <v>1420</v>
      </c>
    </row>
    <row r="16" spans="2:14" x14ac:dyDescent="0.3">
      <c r="B16" s="32">
        <v>44018</v>
      </c>
      <c r="C16" s="30" t="s">
        <v>49</v>
      </c>
      <c r="D16" s="31" t="s">
        <v>47</v>
      </c>
      <c r="E16" s="31" t="s">
        <v>43</v>
      </c>
      <c r="F16" s="30">
        <v>4</v>
      </c>
      <c r="G16" s="29">
        <v>210</v>
      </c>
    </row>
    <row r="17" spans="2:7" x14ac:dyDescent="0.3">
      <c r="B17" s="32">
        <v>44018</v>
      </c>
      <c r="C17" s="30" t="s">
        <v>45</v>
      </c>
      <c r="D17" s="31" t="s">
        <v>52</v>
      </c>
      <c r="E17" s="31" t="s">
        <v>43</v>
      </c>
      <c r="F17" s="30">
        <v>3</v>
      </c>
      <c r="G17" s="29">
        <v>2900</v>
      </c>
    </row>
    <row r="18" spans="2:7" x14ac:dyDescent="0.3">
      <c r="B18" s="32">
        <v>44018</v>
      </c>
      <c r="C18" s="30" t="s">
        <v>50</v>
      </c>
      <c r="D18" s="31" t="s">
        <v>51</v>
      </c>
      <c r="E18" s="31" t="s">
        <v>43</v>
      </c>
      <c r="F18" s="30">
        <v>4</v>
      </c>
      <c r="G18" s="29">
        <v>350</v>
      </c>
    </row>
    <row r="19" spans="2:7" x14ac:dyDescent="0.3">
      <c r="B19" s="32">
        <v>44019</v>
      </c>
      <c r="C19" s="30" t="s">
        <v>48</v>
      </c>
      <c r="D19" s="31" t="s">
        <v>47</v>
      </c>
      <c r="E19" s="31" t="s">
        <v>43</v>
      </c>
      <c r="F19" s="30">
        <v>5</v>
      </c>
      <c r="G19" s="29">
        <v>1500</v>
      </c>
    </row>
    <row r="20" spans="2:7" x14ac:dyDescent="0.3">
      <c r="B20" s="32">
        <v>44019</v>
      </c>
      <c r="C20" s="30" t="s">
        <v>50</v>
      </c>
      <c r="D20" s="31" t="s">
        <v>52</v>
      </c>
      <c r="E20" s="31" t="s">
        <v>46</v>
      </c>
      <c r="F20" s="30">
        <v>1</v>
      </c>
      <c r="G20" s="29">
        <v>5120</v>
      </c>
    </row>
    <row r="21" spans="2:7" x14ac:dyDescent="0.3">
      <c r="B21" s="32">
        <v>44020</v>
      </c>
      <c r="C21" s="30" t="s">
        <v>49</v>
      </c>
      <c r="D21" s="31" t="s">
        <v>47</v>
      </c>
      <c r="E21" s="31" t="s">
        <v>43</v>
      </c>
      <c r="F21" s="30">
        <v>5</v>
      </c>
      <c r="G21" s="29">
        <v>1204</v>
      </c>
    </row>
    <row r="22" spans="2:7" x14ac:dyDescent="0.3">
      <c r="B22" s="32">
        <v>44021</v>
      </c>
      <c r="C22" s="30" t="s">
        <v>45</v>
      </c>
      <c r="D22" s="31" t="s">
        <v>52</v>
      </c>
      <c r="E22" s="31" t="s">
        <v>46</v>
      </c>
      <c r="F22" s="30">
        <v>2</v>
      </c>
      <c r="G22" s="29">
        <v>3400</v>
      </c>
    </row>
    <row r="23" spans="2:7" x14ac:dyDescent="0.3">
      <c r="B23" s="32">
        <v>44022</v>
      </c>
      <c r="C23" s="30" t="s">
        <v>50</v>
      </c>
      <c r="D23" s="31" t="s">
        <v>51</v>
      </c>
      <c r="E23" s="31" t="s">
        <v>43</v>
      </c>
      <c r="F23" s="30">
        <v>4</v>
      </c>
      <c r="G23" s="29">
        <v>3540</v>
      </c>
    </row>
    <row r="24" spans="2:7" x14ac:dyDescent="0.3">
      <c r="B24" s="32">
        <v>44025</v>
      </c>
      <c r="C24" s="30" t="s">
        <v>48</v>
      </c>
      <c r="D24" s="31" t="s">
        <v>47</v>
      </c>
      <c r="E24" s="31" t="s">
        <v>43</v>
      </c>
      <c r="F24" s="30">
        <v>4</v>
      </c>
      <c r="G24" s="29">
        <v>1504</v>
      </c>
    </row>
    <row r="25" spans="2:7" x14ac:dyDescent="0.3">
      <c r="B25" s="32">
        <v>44025</v>
      </c>
      <c r="C25" s="30" t="s">
        <v>50</v>
      </c>
      <c r="D25" s="31" t="s">
        <v>44</v>
      </c>
      <c r="E25" s="31" t="s">
        <v>43</v>
      </c>
      <c r="F25" s="30">
        <v>3</v>
      </c>
      <c r="G25" s="29">
        <v>330</v>
      </c>
    </row>
    <row r="26" spans="2:7" x14ac:dyDescent="0.3">
      <c r="B26" s="32">
        <v>44026</v>
      </c>
      <c r="C26" s="30" t="s">
        <v>49</v>
      </c>
      <c r="D26" s="31" t="s">
        <v>51</v>
      </c>
      <c r="E26" s="31" t="s">
        <v>46</v>
      </c>
      <c r="F26" s="30">
        <v>2</v>
      </c>
      <c r="G26" s="29">
        <v>6240</v>
      </c>
    </row>
    <row r="27" spans="2:7" x14ac:dyDescent="0.3">
      <c r="B27" s="32">
        <v>44027</v>
      </c>
      <c r="C27" s="30" t="s">
        <v>49</v>
      </c>
      <c r="D27" s="31" t="s">
        <v>47</v>
      </c>
      <c r="E27" s="31" t="s">
        <v>43</v>
      </c>
      <c r="F27" s="30">
        <v>3</v>
      </c>
      <c r="G27" s="29">
        <v>1260</v>
      </c>
    </row>
    <row r="28" spans="2:7" x14ac:dyDescent="0.3">
      <c r="B28" s="32">
        <v>44027</v>
      </c>
      <c r="C28" s="30" t="s">
        <v>45</v>
      </c>
      <c r="D28" s="31" t="s">
        <v>51</v>
      </c>
      <c r="E28" s="31" t="s">
        <v>46</v>
      </c>
      <c r="F28" s="30">
        <v>1</v>
      </c>
      <c r="G28" s="29">
        <v>4800</v>
      </c>
    </row>
    <row r="29" spans="2:7" x14ac:dyDescent="0.3">
      <c r="B29" s="32">
        <v>44027</v>
      </c>
      <c r="C29" s="30" t="s">
        <v>50</v>
      </c>
      <c r="D29" s="31" t="s">
        <v>47</v>
      </c>
      <c r="E29" s="31" t="s">
        <v>43</v>
      </c>
      <c r="F29" s="30">
        <v>5</v>
      </c>
      <c r="G29" s="29">
        <v>1520</v>
      </c>
    </row>
    <row r="30" spans="2:7" x14ac:dyDescent="0.3">
      <c r="B30" s="32">
        <v>44028</v>
      </c>
      <c r="C30" s="30" t="s">
        <v>48</v>
      </c>
      <c r="D30" s="31" t="s">
        <v>52</v>
      </c>
      <c r="E30" s="31" t="s">
        <v>43</v>
      </c>
      <c r="F30" s="30">
        <v>3</v>
      </c>
      <c r="G30" s="29">
        <v>985</v>
      </c>
    </row>
    <row r="31" spans="2:7" x14ac:dyDescent="0.3">
      <c r="B31" s="32">
        <v>44028</v>
      </c>
      <c r="C31" s="30" t="s">
        <v>45</v>
      </c>
      <c r="D31" s="31" t="s">
        <v>47</v>
      </c>
      <c r="E31" s="31" t="s">
        <v>46</v>
      </c>
      <c r="F31" s="30">
        <v>2</v>
      </c>
      <c r="G31" s="29">
        <v>1680</v>
      </c>
    </row>
    <row r="32" spans="2:7" x14ac:dyDescent="0.3">
      <c r="B32" s="32">
        <v>44028</v>
      </c>
      <c r="C32" s="30" t="s">
        <v>50</v>
      </c>
      <c r="D32" s="31" t="s">
        <v>47</v>
      </c>
      <c r="E32" s="31" t="s">
        <v>43</v>
      </c>
      <c r="F32" s="30">
        <v>5</v>
      </c>
      <c r="G32" s="29">
        <v>1200</v>
      </c>
    </row>
    <row r="33" spans="2:7" x14ac:dyDescent="0.3">
      <c r="B33" s="32">
        <v>44029</v>
      </c>
      <c r="C33" s="30" t="s">
        <v>49</v>
      </c>
      <c r="D33" s="31" t="s">
        <v>52</v>
      </c>
      <c r="E33" s="31" t="s">
        <v>43</v>
      </c>
      <c r="F33" s="30">
        <v>3</v>
      </c>
      <c r="G33" s="29">
        <v>750</v>
      </c>
    </row>
    <row r="34" spans="2:7" x14ac:dyDescent="0.3">
      <c r="B34" s="32">
        <v>44029</v>
      </c>
      <c r="C34" s="30" t="s">
        <v>48</v>
      </c>
      <c r="D34" s="31" t="s">
        <v>47</v>
      </c>
      <c r="E34" s="31" t="s">
        <v>43</v>
      </c>
      <c r="F34" s="30">
        <v>4</v>
      </c>
      <c r="G34" s="29">
        <v>280</v>
      </c>
    </row>
    <row r="35" spans="2:7" x14ac:dyDescent="0.3">
      <c r="B35" s="32">
        <v>44029</v>
      </c>
      <c r="C35" s="30" t="s">
        <v>45</v>
      </c>
      <c r="D35" s="31" t="s">
        <v>52</v>
      </c>
      <c r="E35" s="31" t="s">
        <v>46</v>
      </c>
      <c r="F35" s="30">
        <v>1</v>
      </c>
      <c r="G35" s="29">
        <v>10160</v>
      </c>
    </row>
    <row r="36" spans="2:7" x14ac:dyDescent="0.3">
      <c r="B36" s="32">
        <v>44029</v>
      </c>
      <c r="C36" s="30" t="s">
        <v>50</v>
      </c>
      <c r="D36" s="31" t="s">
        <v>51</v>
      </c>
      <c r="E36" s="31" t="s">
        <v>43</v>
      </c>
      <c r="F36" s="30">
        <v>3</v>
      </c>
      <c r="G36" s="29">
        <v>1650</v>
      </c>
    </row>
    <row r="37" spans="2:7" x14ac:dyDescent="0.3">
      <c r="B37" s="32">
        <v>44030</v>
      </c>
      <c r="C37" s="30" t="s">
        <v>50</v>
      </c>
      <c r="D37" s="31" t="s">
        <v>47</v>
      </c>
      <c r="E37" s="31" t="s">
        <v>43</v>
      </c>
      <c r="F37" s="30">
        <v>3</v>
      </c>
      <c r="G37" s="29">
        <v>302</v>
      </c>
    </row>
    <row r="38" spans="2:7" x14ac:dyDescent="0.3">
      <c r="B38" s="32">
        <v>44032</v>
      </c>
      <c r="C38" s="30" t="s">
        <v>49</v>
      </c>
      <c r="D38" s="31" t="s">
        <v>52</v>
      </c>
      <c r="E38" s="31" t="s">
        <v>46</v>
      </c>
      <c r="F38" s="30">
        <v>2</v>
      </c>
      <c r="G38" s="29">
        <v>2240</v>
      </c>
    </row>
    <row r="39" spans="2:7" x14ac:dyDescent="0.3">
      <c r="B39" s="32">
        <v>44032</v>
      </c>
      <c r="C39" s="30" t="s">
        <v>49</v>
      </c>
      <c r="D39" s="31" t="s">
        <v>44</v>
      </c>
      <c r="E39" s="31" t="s">
        <v>46</v>
      </c>
      <c r="F39" s="30">
        <v>1</v>
      </c>
      <c r="G39" s="29">
        <v>6420</v>
      </c>
    </row>
    <row r="40" spans="2:7" x14ac:dyDescent="0.3">
      <c r="B40" s="32">
        <v>44032</v>
      </c>
      <c r="C40" s="30" t="s">
        <v>50</v>
      </c>
      <c r="D40" s="31" t="s">
        <v>52</v>
      </c>
      <c r="E40" s="31" t="s">
        <v>43</v>
      </c>
      <c r="F40" s="30">
        <v>3</v>
      </c>
      <c r="G40" s="29">
        <v>840</v>
      </c>
    </row>
    <row r="41" spans="2:7" x14ac:dyDescent="0.3">
      <c r="B41" s="32">
        <v>44033</v>
      </c>
      <c r="C41" s="30" t="s">
        <v>49</v>
      </c>
      <c r="D41" s="31" t="s">
        <v>51</v>
      </c>
      <c r="E41" s="31" t="s">
        <v>43</v>
      </c>
      <c r="F41" s="30">
        <v>5</v>
      </c>
      <c r="G41" s="29">
        <v>1420</v>
      </c>
    </row>
    <row r="42" spans="2:7" x14ac:dyDescent="0.3">
      <c r="B42" s="32">
        <v>44033</v>
      </c>
      <c r="C42" s="30" t="s">
        <v>45</v>
      </c>
      <c r="D42" s="31" t="s">
        <v>47</v>
      </c>
      <c r="E42" s="31" t="s">
        <v>43</v>
      </c>
      <c r="F42" s="30">
        <v>4</v>
      </c>
      <c r="G42" s="29">
        <v>2840</v>
      </c>
    </row>
    <row r="43" spans="2:7" x14ac:dyDescent="0.3">
      <c r="B43" s="32">
        <v>44033</v>
      </c>
      <c r="C43" s="30" t="s">
        <v>50</v>
      </c>
      <c r="D43" s="31" t="s">
        <v>51</v>
      </c>
      <c r="E43" s="31" t="s">
        <v>43</v>
      </c>
      <c r="F43" s="30">
        <v>4</v>
      </c>
      <c r="G43" s="29">
        <v>350</v>
      </c>
    </row>
    <row r="44" spans="2:7" x14ac:dyDescent="0.3">
      <c r="B44" s="32">
        <v>44034</v>
      </c>
      <c r="C44" s="30" t="s">
        <v>49</v>
      </c>
      <c r="D44" s="31" t="s">
        <v>47</v>
      </c>
      <c r="E44" s="31" t="s">
        <v>43</v>
      </c>
      <c r="F44" s="30">
        <v>4</v>
      </c>
      <c r="G44" s="29">
        <v>440</v>
      </c>
    </row>
    <row r="45" spans="2:7" x14ac:dyDescent="0.3">
      <c r="B45" s="32">
        <v>44034</v>
      </c>
      <c r="C45" s="30" t="s">
        <v>48</v>
      </c>
      <c r="D45" s="31" t="s">
        <v>47</v>
      </c>
      <c r="E45" s="31" t="s">
        <v>43</v>
      </c>
      <c r="F45" s="30">
        <v>5</v>
      </c>
      <c r="G45" s="29">
        <v>1500</v>
      </c>
    </row>
    <row r="46" spans="2:7" x14ac:dyDescent="0.3">
      <c r="B46" s="32">
        <v>44034</v>
      </c>
      <c r="C46" s="30" t="s">
        <v>45</v>
      </c>
      <c r="D46" s="31" t="s">
        <v>52</v>
      </c>
      <c r="E46" s="31" t="s">
        <v>43</v>
      </c>
      <c r="F46" s="30">
        <v>5</v>
      </c>
      <c r="G46" s="29">
        <v>2900</v>
      </c>
    </row>
    <row r="47" spans="2:7" x14ac:dyDescent="0.3">
      <c r="B47" s="32">
        <v>44034</v>
      </c>
      <c r="C47" s="30" t="s">
        <v>50</v>
      </c>
      <c r="D47" s="31" t="s">
        <v>52</v>
      </c>
      <c r="E47" s="31" t="s">
        <v>46</v>
      </c>
      <c r="F47" s="30">
        <v>2</v>
      </c>
      <c r="G47" s="29">
        <v>5120</v>
      </c>
    </row>
    <row r="48" spans="2:7" x14ac:dyDescent="0.3">
      <c r="B48" s="32">
        <v>44035</v>
      </c>
      <c r="C48" s="30" t="s">
        <v>49</v>
      </c>
      <c r="D48" s="31" t="s">
        <v>47</v>
      </c>
      <c r="E48" s="31" t="s">
        <v>43</v>
      </c>
      <c r="F48" s="30">
        <v>3</v>
      </c>
      <c r="G48" s="29">
        <v>1204</v>
      </c>
    </row>
    <row r="49" spans="2:7" x14ac:dyDescent="0.3">
      <c r="B49" s="32">
        <v>44035</v>
      </c>
      <c r="C49" s="30" t="s">
        <v>45</v>
      </c>
      <c r="D49" s="31" t="s">
        <v>52</v>
      </c>
      <c r="E49" s="31" t="s">
        <v>46</v>
      </c>
      <c r="F49" s="30">
        <v>2</v>
      </c>
      <c r="G49" s="29">
        <v>3400</v>
      </c>
    </row>
    <row r="50" spans="2:7" x14ac:dyDescent="0.3">
      <c r="B50" s="32">
        <v>44035</v>
      </c>
      <c r="C50" s="30" t="s">
        <v>50</v>
      </c>
      <c r="D50" s="31" t="s">
        <v>51</v>
      </c>
      <c r="E50" s="31" t="s">
        <v>43</v>
      </c>
      <c r="F50" s="30">
        <v>3</v>
      </c>
      <c r="G50" s="29">
        <v>3540</v>
      </c>
    </row>
    <row r="51" spans="2:7" x14ac:dyDescent="0.3">
      <c r="B51" s="32">
        <v>44036</v>
      </c>
      <c r="C51" s="30" t="s">
        <v>49</v>
      </c>
      <c r="D51" s="31" t="s">
        <v>51</v>
      </c>
      <c r="E51" s="31" t="s">
        <v>46</v>
      </c>
      <c r="F51" s="30">
        <v>1</v>
      </c>
      <c r="G51" s="29">
        <v>6240</v>
      </c>
    </row>
    <row r="52" spans="2:7" x14ac:dyDescent="0.3">
      <c r="B52" s="32">
        <v>44036</v>
      </c>
      <c r="C52" s="30" t="s">
        <v>48</v>
      </c>
      <c r="D52" s="31" t="s">
        <v>47</v>
      </c>
      <c r="E52" s="31" t="s">
        <v>43</v>
      </c>
      <c r="F52" s="30">
        <v>4</v>
      </c>
      <c r="G52" s="29">
        <v>1504</v>
      </c>
    </row>
    <row r="53" spans="2:7" x14ac:dyDescent="0.3">
      <c r="B53" s="32">
        <v>44036</v>
      </c>
      <c r="C53" s="30" t="s">
        <v>45</v>
      </c>
      <c r="D53" s="31" t="s">
        <v>51</v>
      </c>
      <c r="E53" s="31" t="s">
        <v>43</v>
      </c>
      <c r="F53" s="30">
        <v>4</v>
      </c>
      <c r="G53" s="29">
        <v>840</v>
      </c>
    </row>
    <row r="54" spans="2:7" x14ac:dyDescent="0.3">
      <c r="B54" s="32">
        <v>44036</v>
      </c>
      <c r="C54" s="30" t="s">
        <v>50</v>
      </c>
      <c r="D54" s="31" t="s">
        <v>44</v>
      </c>
      <c r="E54" s="31" t="s">
        <v>43</v>
      </c>
      <c r="F54" s="30">
        <v>3</v>
      </c>
      <c r="G54" s="29">
        <v>210</v>
      </c>
    </row>
    <row r="55" spans="2:7" x14ac:dyDescent="0.3">
      <c r="B55" s="32">
        <v>44037</v>
      </c>
      <c r="C55" s="30" t="s">
        <v>49</v>
      </c>
      <c r="D55" s="31" t="s">
        <v>52</v>
      </c>
      <c r="E55" s="31" t="s">
        <v>43</v>
      </c>
      <c r="F55" s="30">
        <v>5</v>
      </c>
      <c r="G55" s="29">
        <v>1390</v>
      </c>
    </row>
    <row r="56" spans="2:7" x14ac:dyDescent="0.3">
      <c r="B56" s="32">
        <v>44037</v>
      </c>
      <c r="C56" s="30" t="s">
        <v>50</v>
      </c>
      <c r="D56" s="31" t="s">
        <v>47</v>
      </c>
      <c r="E56" s="31" t="s">
        <v>43</v>
      </c>
      <c r="F56" s="30">
        <v>4</v>
      </c>
      <c r="G56" s="29">
        <v>490</v>
      </c>
    </row>
    <row r="57" spans="2:7" x14ac:dyDescent="0.3">
      <c r="B57" s="32">
        <v>44039</v>
      </c>
      <c r="C57" s="30" t="s">
        <v>49</v>
      </c>
      <c r="D57" s="31" t="s">
        <v>47</v>
      </c>
      <c r="E57" s="31" t="s">
        <v>46</v>
      </c>
      <c r="F57" s="30">
        <v>1</v>
      </c>
      <c r="G57" s="29">
        <v>11360</v>
      </c>
    </row>
    <row r="58" spans="2:7" x14ac:dyDescent="0.3">
      <c r="B58" s="32">
        <v>44039</v>
      </c>
      <c r="C58" s="30" t="s">
        <v>49</v>
      </c>
      <c r="D58" s="31" t="s">
        <v>47</v>
      </c>
      <c r="E58" s="31" t="s">
        <v>46</v>
      </c>
      <c r="F58" s="30">
        <v>1</v>
      </c>
      <c r="G58" s="29">
        <v>3440</v>
      </c>
    </row>
    <row r="59" spans="2:7" x14ac:dyDescent="0.3">
      <c r="B59" s="32">
        <v>44039</v>
      </c>
      <c r="C59" s="30" t="s">
        <v>45</v>
      </c>
      <c r="D59" s="31" t="s">
        <v>44</v>
      </c>
      <c r="E59" s="31" t="s">
        <v>43</v>
      </c>
      <c r="F59" s="30">
        <v>5</v>
      </c>
      <c r="G59" s="29">
        <v>750</v>
      </c>
    </row>
    <row r="60" spans="2:7" x14ac:dyDescent="0.3">
      <c r="B60" s="32">
        <v>44039</v>
      </c>
      <c r="C60" s="30" t="s">
        <v>50</v>
      </c>
      <c r="D60" s="31" t="s">
        <v>52</v>
      </c>
      <c r="E60" s="31" t="s">
        <v>43</v>
      </c>
      <c r="F60" s="30">
        <v>3</v>
      </c>
      <c r="G60" s="29">
        <v>2540</v>
      </c>
    </row>
    <row r="61" spans="2:7" x14ac:dyDescent="0.3">
      <c r="B61" s="32">
        <v>44039</v>
      </c>
      <c r="C61" s="30" t="s">
        <v>50</v>
      </c>
      <c r="D61" s="31" t="s">
        <v>52</v>
      </c>
      <c r="E61" s="31" t="s">
        <v>43</v>
      </c>
      <c r="F61" s="30">
        <v>4</v>
      </c>
      <c r="G61" s="29">
        <v>920</v>
      </c>
    </row>
    <row r="62" spans="2:7" x14ac:dyDescent="0.3">
      <c r="B62" s="32">
        <v>44040</v>
      </c>
      <c r="C62" s="30" t="s">
        <v>49</v>
      </c>
      <c r="D62" s="31" t="s">
        <v>52</v>
      </c>
      <c r="E62" s="31" t="s">
        <v>46</v>
      </c>
      <c r="F62" s="30">
        <v>1</v>
      </c>
      <c r="G62" s="29">
        <v>10160</v>
      </c>
    </row>
    <row r="63" spans="2:7" x14ac:dyDescent="0.3">
      <c r="B63" s="32">
        <v>44040</v>
      </c>
      <c r="C63" s="30" t="s">
        <v>49</v>
      </c>
      <c r="D63" s="31" t="s">
        <v>51</v>
      </c>
      <c r="E63" s="31" t="s">
        <v>43</v>
      </c>
      <c r="F63" s="30">
        <v>5</v>
      </c>
      <c r="G63" s="29">
        <v>1580</v>
      </c>
    </row>
    <row r="64" spans="2:7" x14ac:dyDescent="0.3">
      <c r="B64" s="32">
        <v>44040</v>
      </c>
      <c r="C64" s="30" t="s">
        <v>48</v>
      </c>
      <c r="D64" s="31" t="s">
        <v>52</v>
      </c>
      <c r="E64" s="31" t="s">
        <v>43</v>
      </c>
      <c r="F64" s="30">
        <v>5</v>
      </c>
      <c r="G64" s="29">
        <v>2548</v>
      </c>
    </row>
    <row r="65" spans="2:7" x14ac:dyDescent="0.3">
      <c r="B65" s="32">
        <v>44040</v>
      </c>
      <c r="C65" s="30" t="s">
        <v>45</v>
      </c>
      <c r="D65" s="31" t="s">
        <v>47</v>
      </c>
      <c r="E65" s="31" t="s">
        <v>43</v>
      </c>
      <c r="F65" s="30">
        <v>3</v>
      </c>
      <c r="G65" s="29">
        <v>2555</v>
      </c>
    </row>
    <row r="66" spans="2:7" x14ac:dyDescent="0.3">
      <c r="B66" s="32">
        <v>44040</v>
      </c>
      <c r="C66" s="30" t="s">
        <v>50</v>
      </c>
      <c r="D66" s="31" t="s">
        <v>47</v>
      </c>
      <c r="E66" s="31" t="s">
        <v>43</v>
      </c>
      <c r="F66" s="30">
        <v>3</v>
      </c>
      <c r="G66" s="29">
        <v>1560</v>
      </c>
    </row>
    <row r="67" spans="2:7" x14ac:dyDescent="0.3">
      <c r="B67" s="32">
        <v>44041</v>
      </c>
      <c r="C67" s="30" t="s">
        <v>49</v>
      </c>
      <c r="D67" s="31" t="s">
        <v>52</v>
      </c>
      <c r="E67" s="31" t="s">
        <v>46</v>
      </c>
      <c r="F67" s="30">
        <v>2</v>
      </c>
      <c r="G67" s="29">
        <v>7400</v>
      </c>
    </row>
    <row r="68" spans="2:7" x14ac:dyDescent="0.3">
      <c r="B68" s="32">
        <v>44041</v>
      </c>
      <c r="C68" s="30" t="s">
        <v>49</v>
      </c>
      <c r="D68" s="31" t="s">
        <v>51</v>
      </c>
      <c r="E68" s="31" t="s">
        <v>46</v>
      </c>
      <c r="F68" s="30">
        <v>2</v>
      </c>
      <c r="G68" s="29">
        <v>5800</v>
      </c>
    </row>
    <row r="69" spans="2:7" x14ac:dyDescent="0.3">
      <c r="B69" s="32">
        <v>44041</v>
      </c>
      <c r="C69" s="30" t="s">
        <v>45</v>
      </c>
      <c r="D69" s="31" t="s">
        <v>47</v>
      </c>
      <c r="E69" s="31" t="s">
        <v>43</v>
      </c>
      <c r="F69" s="30">
        <v>5</v>
      </c>
      <c r="G69" s="29">
        <v>1500</v>
      </c>
    </row>
    <row r="70" spans="2:7" x14ac:dyDescent="0.3">
      <c r="B70" s="32">
        <v>44041</v>
      </c>
      <c r="C70" s="30" t="s">
        <v>50</v>
      </c>
      <c r="D70" s="31" t="s">
        <v>44</v>
      </c>
      <c r="E70" s="31" t="s">
        <v>43</v>
      </c>
      <c r="F70" s="30">
        <v>4</v>
      </c>
      <c r="G70" s="29">
        <v>460</v>
      </c>
    </row>
    <row r="71" spans="2:7" x14ac:dyDescent="0.3">
      <c r="B71" s="32">
        <v>44041</v>
      </c>
      <c r="C71" s="30" t="s">
        <v>50</v>
      </c>
      <c r="D71" s="31" t="s">
        <v>47</v>
      </c>
      <c r="E71" s="31" t="s">
        <v>43</v>
      </c>
      <c r="F71" s="30">
        <v>3</v>
      </c>
      <c r="G71" s="29">
        <v>700</v>
      </c>
    </row>
    <row r="72" spans="2:7" x14ac:dyDescent="0.3">
      <c r="B72" s="32">
        <v>44043</v>
      </c>
      <c r="C72" s="33" t="s">
        <v>48</v>
      </c>
      <c r="D72" s="31" t="s">
        <v>51</v>
      </c>
      <c r="E72" s="31" t="s">
        <v>46</v>
      </c>
      <c r="F72" s="30">
        <v>2</v>
      </c>
      <c r="G72" s="29">
        <v>8480</v>
      </c>
    </row>
    <row r="73" spans="2:7" x14ac:dyDescent="0.3">
      <c r="B73" s="32">
        <v>44043</v>
      </c>
      <c r="C73" s="30" t="s">
        <v>50</v>
      </c>
      <c r="D73" s="31" t="s">
        <v>51</v>
      </c>
      <c r="E73" s="31" t="s">
        <v>43</v>
      </c>
      <c r="F73" s="30">
        <v>4</v>
      </c>
      <c r="G73" s="29">
        <v>2800</v>
      </c>
    </row>
    <row r="74" spans="2:7" x14ac:dyDescent="0.3">
      <c r="B74" s="32">
        <v>44043</v>
      </c>
      <c r="C74" s="30" t="s">
        <v>50</v>
      </c>
      <c r="D74" s="31" t="s">
        <v>51</v>
      </c>
      <c r="E74" s="31" t="s">
        <v>43</v>
      </c>
      <c r="F74" s="30">
        <v>4</v>
      </c>
      <c r="G74" s="29">
        <v>4560</v>
      </c>
    </row>
    <row r="75" spans="2:7" x14ac:dyDescent="0.3">
      <c r="B75" s="32">
        <v>44043</v>
      </c>
      <c r="C75" s="30" t="s">
        <v>50</v>
      </c>
      <c r="D75" s="31" t="s">
        <v>47</v>
      </c>
      <c r="E75" s="31" t="s">
        <v>43</v>
      </c>
      <c r="F75" s="30">
        <v>5</v>
      </c>
      <c r="G75" s="29">
        <v>1590</v>
      </c>
    </row>
    <row r="76" spans="2:7" x14ac:dyDescent="0.3">
      <c r="B76" s="32">
        <v>44043</v>
      </c>
      <c r="C76" s="30" t="s">
        <v>49</v>
      </c>
      <c r="D76" s="31" t="s">
        <v>47</v>
      </c>
      <c r="E76" s="31" t="s">
        <v>43</v>
      </c>
      <c r="F76" s="30">
        <v>5</v>
      </c>
      <c r="G76" s="29">
        <v>2500</v>
      </c>
    </row>
    <row r="77" spans="2:7" x14ac:dyDescent="0.3">
      <c r="B77" s="32">
        <v>44043</v>
      </c>
      <c r="C77" s="30" t="s">
        <v>45</v>
      </c>
      <c r="D77" s="31" t="s">
        <v>51</v>
      </c>
      <c r="E77" s="31" t="s">
        <v>43</v>
      </c>
      <c r="F77" s="30">
        <v>3</v>
      </c>
      <c r="G77" s="29">
        <v>2555</v>
      </c>
    </row>
    <row r="78" spans="2:7" x14ac:dyDescent="0.3">
      <c r="B78" s="32">
        <v>44043</v>
      </c>
      <c r="C78" s="30" t="s">
        <v>50</v>
      </c>
      <c r="D78" s="31" t="s">
        <v>47</v>
      </c>
      <c r="E78" s="31" t="s">
        <v>43</v>
      </c>
      <c r="F78" s="30">
        <v>3</v>
      </c>
      <c r="G78" s="29">
        <v>1220</v>
      </c>
    </row>
    <row r="79" spans="2:7" x14ac:dyDescent="0.3">
      <c r="B79" s="32">
        <v>44046</v>
      </c>
      <c r="C79" s="30" t="s">
        <v>49</v>
      </c>
      <c r="D79" s="31" t="s">
        <v>52</v>
      </c>
      <c r="E79" s="31" t="s">
        <v>43</v>
      </c>
      <c r="F79" s="30">
        <v>3</v>
      </c>
      <c r="G79" s="29">
        <v>1580</v>
      </c>
    </row>
    <row r="80" spans="2:7" x14ac:dyDescent="0.3">
      <c r="B80" s="32">
        <v>44046</v>
      </c>
      <c r="C80" s="30" t="s">
        <v>50</v>
      </c>
      <c r="D80" s="31" t="s">
        <v>44</v>
      </c>
      <c r="E80" s="31" t="s">
        <v>46</v>
      </c>
      <c r="F80" s="30">
        <v>2</v>
      </c>
      <c r="G80" s="29">
        <v>10192</v>
      </c>
    </row>
    <row r="81" spans="2:7" x14ac:dyDescent="0.3">
      <c r="B81" s="32">
        <v>44046</v>
      </c>
      <c r="C81" s="30" t="s">
        <v>50</v>
      </c>
      <c r="D81" s="31" t="s">
        <v>52</v>
      </c>
      <c r="E81" s="31" t="s">
        <v>43</v>
      </c>
      <c r="F81" s="30">
        <v>4</v>
      </c>
      <c r="G81" s="29">
        <v>460</v>
      </c>
    </row>
    <row r="82" spans="2:7" x14ac:dyDescent="0.3">
      <c r="B82" s="32">
        <v>44047</v>
      </c>
      <c r="C82" s="30" t="s">
        <v>48</v>
      </c>
      <c r="D82" s="31" t="s">
        <v>52</v>
      </c>
      <c r="E82" s="31" t="s">
        <v>46</v>
      </c>
      <c r="F82" s="30">
        <v>1</v>
      </c>
      <c r="G82" s="29">
        <v>5844</v>
      </c>
    </row>
    <row r="83" spans="2:7" x14ac:dyDescent="0.3">
      <c r="B83" s="32">
        <v>44047</v>
      </c>
      <c r="C83" s="30" t="s">
        <v>45</v>
      </c>
      <c r="D83" s="31" t="s">
        <v>47</v>
      </c>
      <c r="E83" s="31" t="s">
        <v>46</v>
      </c>
      <c r="F83" s="30">
        <v>2</v>
      </c>
      <c r="G83" s="29">
        <v>6000</v>
      </c>
    </row>
    <row r="84" spans="2:7" x14ac:dyDescent="0.3">
      <c r="B84" s="32">
        <v>44047</v>
      </c>
      <c r="C84" s="30" t="s">
        <v>50</v>
      </c>
      <c r="D84" s="31" t="s">
        <v>47</v>
      </c>
      <c r="E84" s="31" t="s">
        <v>43</v>
      </c>
      <c r="F84" s="30">
        <v>4</v>
      </c>
      <c r="G84" s="29">
        <v>700</v>
      </c>
    </row>
    <row r="85" spans="2:7" x14ac:dyDescent="0.3">
      <c r="B85" s="32">
        <v>44048</v>
      </c>
      <c r="C85" s="30" t="s">
        <v>49</v>
      </c>
      <c r="D85" s="31" t="s">
        <v>51</v>
      </c>
      <c r="E85" s="31" t="s">
        <v>43</v>
      </c>
      <c r="F85" s="30">
        <v>5</v>
      </c>
      <c r="G85" s="29">
        <v>550</v>
      </c>
    </row>
    <row r="86" spans="2:7" x14ac:dyDescent="0.3">
      <c r="B86" s="32">
        <v>44048</v>
      </c>
      <c r="C86" s="30" t="s">
        <v>50</v>
      </c>
      <c r="D86" s="31" t="s">
        <v>52</v>
      </c>
      <c r="E86" s="31" t="s">
        <v>43</v>
      </c>
      <c r="F86" s="30">
        <v>5</v>
      </c>
      <c r="G86" s="29">
        <v>2800</v>
      </c>
    </row>
    <row r="87" spans="2:7" x14ac:dyDescent="0.3">
      <c r="B87" s="32">
        <v>44049</v>
      </c>
      <c r="C87" s="30" t="s">
        <v>48</v>
      </c>
      <c r="D87" s="31" t="s">
        <v>51</v>
      </c>
      <c r="E87" s="31" t="s">
        <v>43</v>
      </c>
      <c r="F87" s="30">
        <v>5</v>
      </c>
      <c r="G87" s="29">
        <v>1590</v>
      </c>
    </row>
    <row r="88" spans="2:7" x14ac:dyDescent="0.3">
      <c r="B88" s="32">
        <v>44049</v>
      </c>
      <c r="C88" s="30" t="s">
        <v>50</v>
      </c>
      <c r="D88" s="31" t="s">
        <v>47</v>
      </c>
      <c r="E88" s="31" t="s">
        <v>43</v>
      </c>
      <c r="F88" s="30">
        <v>3</v>
      </c>
      <c r="G88" s="29">
        <v>2800</v>
      </c>
    </row>
    <row r="89" spans="2:7" x14ac:dyDescent="0.3">
      <c r="B89" s="32">
        <v>44049</v>
      </c>
      <c r="C89" s="30" t="s">
        <v>50</v>
      </c>
      <c r="D89" s="31" t="s">
        <v>51</v>
      </c>
      <c r="E89" s="31" t="s">
        <v>43</v>
      </c>
      <c r="F89" s="30">
        <v>5</v>
      </c>
      <c r="G89" s="29">
        <v>1590</v>
      </c>
    </row>
    <row r="90" spans="2:7" x14ac:dyDescent="0.3">
      <c r="B90" s="32">
        <v>44050</v>
      </c>
      <c r="C90" s="33" t="s">
        <v>49</v>
      </c>
      <c r="D90" s="31" t="s">
        <v>51</v>
      </c>
      <c r="E90" s="31" t="s">
        <v>46</v>
      </c>
      <c r="F90" s="30">
        <v>1</v>
      </c>
      <c r="G90" s="29">
        <v>8000</v>
      </c>
    </row>
    <row r="91" spans="2:7" x14ac:dyDescent="0.3">
      <c r="B91" s="32">
        <v>44050</v>
      </c>
      <c r="C91" s="33" t="s">
        <v>48</v>
      </c>
      <c r="D91" s="31" t="s">
        <v>51</v>
      </c>
      <c r="E91" s="31" t="s">
        <v>46</v>
      </c>
      <c r="F91" s="30">
        <v>2</v>
      </c>
      <c r="G91" s="29">
        <v>8800</v>
      </c>
    </row>
    <row r="92" spans="2:7" x14ac:dyDescent="0.3">
      <c r="B92" s="32">
        <v>44050</v>
      </c>
      <c r="C92" s="30" t="s">
        <v>45</v>
      </c>
      <c r="D92" s="31" t="s">
        <v>47</v>
      </c>
      <c r="E92" s="31" t="s">
        <v>43</v>
      </c>
      <c r="F92" s="30">
        <v>5</v>
      </c>
      <c r="G92" s="29">
        <v>2500</v>
      </c>
    </row>
    <row r="93" spans="2:7" x14ac:dyDescent="0.3">
      <c r="B93" s="32">
        <v>44050</v>
      </c>
      <c r="C93" s="30" t="s">
        <v>50</v>
      </c>
      <c r="D93" s="31" t="s">
        <v>47</v>
      </c>
      <c r="E93" s="31" t="s">
        <v>43</v>
      </c>
      <c r="F93" s="30">
        <v>4</v>
      </c>
      <c r="G93" s="29">
        <v>1220</v>
      </c>
    </row>
    <row r="94" spans="2:7" x14ac:dyDescent="0.3">
      <c r="B94" s="32">
        <v>44053</v>
      </c>
      <c r="C94" s="30" t="s">
        <v>49</v>
      </c>
      <c r="D94" s="31" t="s">
        <v>51</v>
      </c>
      <c r="E94" s="31" t="s">
        <v>46</v>
      </c>
      <c r="F94" s="30">
        <v>1</v>
      </c>
      <c r="G94" s="29">
        <v>5800</v>
      </c>
    </row>
    <row r="95" spans="2:7" x14ac:dyDescent="0.3">
      <c r="B95" s="32">
        <v>44053</v>
      </c>
      <c r="C95" s="30" t="s">
        <v>45</v>
      </c>
      <c r="D95" s="31" t="s">
        <v>47</v>
      </c>
      <c r="E95" s="31" t="s">
        <v>43</v>
      </c>
      <c r="F95" s="30">
        <v>4</v>
      </c>
      <c r="G95" s="29">
        <v>1500</v>
      </c>
    </row>
    <row r="96" spans="2:7" x14ac:dyDescent="0.3">
      <c r="B96" s="32">
        <v>44053</v>
      </c>
      <c r="C96" s="30" t="s">
        <v>50</v>
      </c>
      <c r="D96" s="31" t="s">
        <v>52</v>
      </c>
      <c r="E96" s="31" t="s">
        <v>43</v>
      </c>
      <c r="F96" s="30">
        <v>5</v>
      </c>
      <c r="G96" s="29">
        <v>9500</v>
      </c>
    </row>
    <row r="97" spans="2:7" x14ac:dyDescent="0.3">
      <c r="B97" s="32">
        <v>44054</v>
      </c>
      <c r="C97" s="30" t="s">
        <v>50</v>
      </c>
      <c r="D97" s="31" t="s">
        <v>47</v>
      </c>
      <c r="E97" s="31" t="s">
        <v>43</v>
      </c>
      <c r="F97" s="30">
        <v>5</v>
      </c>
      <c r="G97" s="29">
        <v>3200</v>
      </c>
    </row>
    <row r="98" spans="2:7" x14ac:dyDescent="0.3">
      <c r="B98" s="32">
        <v>44055</v>
      </c>
      <c r="C98" s="30" t="s">
        <v>50</v>
      </c>
      <c r="D98" s="31" t="s">
        <v>51</v>
      </c>
      <c r="E98" s="31" t="s">
        <v>43</v>
      </c>
      <c r="F98" s="30">
        <v>3</v>
      </c>
      <c r="G98" s="29">
        <v>2800</v>
      </c>
    </row>
    <row r="99" spans="2:7" x14ac:dyDescent="0.3">
      <c r="B99" s="32">
        <v>44056</v>
      </c>
      <c r="C99" s="33" t="s">
        <v>48</v>
      </c>
      <c r="D99" s="31" t="s">
        <v>51</v>
      </c>
      <c r="E99" s="31" t="s">
        <v>46</v>
      </c>
      <c r="F99" s="30">
        <v>1</v>
      </c>
      <c r="G99" s="29">
        <v>7700</v>
      </c>
    </row>
    <row r="100" spans="2:7" x14ac:dyDescent="0.3">
      <c r="B100" s="32">
        <v>44057</v>
      </c>
      <c r="C100" s="30" t="s">
        <v>49</v>
      </c>
      <c r="D100" s="31" t="s">
        <v>47</v>
      </c>
      <c r="E100" s="31" t="s">
        <v>43</v>
      </c>
      <c r="F100" s="30">
        <v>3</v>
      </c>
      <c r="G100" s="29">
        <v>2500</v>
      </c>
    </row>
    <row r="101" spans="2:7" x14ac:dyDescent="0.3">
      <c r="B101" s="32">
        <v>44061</v>
      </c>
      <c r="C101" s="30" t="s">
        <v>49</v>
      </c>
      <c r="D101" s="31" t="s">
        <v>47</v>
      </c>
      <c r="E101" s="31" t="s">
        <v>46</v>
      </c>
      <c r="F101" s="30">
        <v>1</v>
      </c>
      <c r="G101" s="29">
        <v>11360</v>
      </c>
    </row>
    <row r="102" spans="2:7" x14ac:dyDescent="0.3">
      <c r="B102" s="32">
        <v>44061</v>
      </c>
      <c r="C102" s="30" t="s">
        <v>48</v>
      </c>
      <c r="D102" s="31" t="s">
        <v>47</v>
      </c>
      <c r="E102" s="31" t="s">
        <v>46</v>
      </c>
      <c r="F102" s="30">
        <v>1</v>
      </c>
      <c r="G102" s="29">
        <v>8800</v>
      </c>
    </row>
    <row r="103" spans="2:7" x14ac:dyDescent="0.3">
      <c r="B103" s="32">
        <v>44061</v>
      </c>
      <c r="C103" s="30" t="s">
        <v>45</v>
      </c>
      <c r="D103" s="31" t="s">
        <v>44</v>
      </c>
      <c r="E103" s="31" t="s">
        <v>43</v>
      </c>
      <c r="F103" s="30">
        <v>5</v>
      </c>
      <c r="G103" s="29">
        <v>750</v>
      </c>
    </row>
    <row r="104" spans="2:7" x14ac:dyDescent="0.3">
      <c r="B104" s="32">
        <v>44061</v>
      </c>
      <c r="C104" s="30" t="s">
        <v>50</v>
      </c>
      <c r="D104" s="31" t="s">
        <v>52</v>
      </c>
      <c r="E104" s="31" t="s">
        <v>43</v>
      </c>
      <c r="F104" s="30">
        <v>4</v>
      </c>
      <c r="G104" s="29">
        <v>2540</v>
      </c>
    </row>
    <row r="105" spans="2:7" x14ac:dyDescent="0.3">
      <c r="B105" s="32">
        <v>44062</v>
      </c>
      <c r="C105" s="30" t="s">
        <v>49</v>
      </c>
      <c r="D105" s="31" t="s">
        <v>52</v>
      </c>
      <c r="E105" s="31" t="s">
        <v>46</v>
      </c>
      <c r="F105" s="30">
        <v>1</v>
      </c>
      <c r="G105" s="29">
        <v>5400</v>
      </c>
    </row>
    <row r="106" spans="2:7" x14ac:dyDescent="0.3">
      <c r="B106" s="32">
        <v>44062</v>
      </c>
      <c r="C106" s="30" t="s">
        <v>45</v>
      </c>
      <c r="D106" s="31" t="s">
        <v>47</v>
      </c>
      <c r="E106" s="31" t="s">
        <v>43</v>
      </c>
      <c r="F106" s="30">
        <v>4</v>
      </c>
      <c r="G106" s="29">
        <v>6840</v>
      </c>
    </row>
    <row r="107" spans="2:7" x14ac:dyDescent="0.3">
      <c r="B107" s="32">
        <v>44062</v>
      </c>
      <c r="C107" s="30" t="s">
        <v>50</v>
      </c>
      <c r="D107" s="31" t="s">
        <v>52</v>
      </c>
      <c r="E107" s="31" t="s">
        <v>43</v>
      </c>
      <c r="F107" s="30">
        <v>4</v>
      </c>
      <c r="G107" s="29">
        <v>3260</v>
      </c>
    </row>
    <row r="108" spans="2:7" x14ac:dyDescent="0.3">
      <c r="B108" s="32">
        <v>44062</v>
      </c>
      <c r="C108" s="30" t="s">
        <v>50</v>
      </c>
      <c r="D108" s="31" t="s">
        <v>47</v>
      </c>
      <c r="E108" s="31" t="s">
        <v>43</v>
      </c>
      <c r="F108" s="30">
        <v>4</v>
      </c>
      <c r="G108" s="29">
        <v>3500</v>
      </c>
    </row>
    <row r="109" spans="2:7" x14ac:dyDescent="0.3">
      <c r="B109" s="32">
        <v>44067</v>
      </c>
      <c r="C109" s="33" t="s">
        <v>49</v>
      </c>
      <c r="D109" s="31" t="s">
        <v>51</v>
      </c>
      <c r="E109" s="31" t="s">
        <v>46</v>
      </c>
      <c r="F109" s="30">
        <v>1</v>
      </c>
      <c r="G109" s="29">
        <v>800</v>
      </c>
    </row>
    <row r="110" spans="2:7" x14ac:dyDescent="0.3">
      <c r="B110" s="32">
        <v>44067</v>
      </c>
      <c r="C110" s="30" t="s">
        <v>45</v>
      </c>
      <c r="D110" s="31" t="s">
        <v>47</v>
      </c>
      <c r="E110" s="31" t="s">
        <v>43</v>
      </c>
      <c r="F110" s="30">
        <v>4</v>
      </c>
      <c r="G110" s="29">
        <v>1500</v>
      </c>
    </row>
    <row r="111" spans="2:7" x14ac:dyDescent="0.3">
      <c r="B111" s="32">
        <v>44067</v>
      </c>
      <c r="C111" s="30" t="s">
        <v>50</v>
      </c>
      <c r="D111" s="31" t="s">
        <v>51</v>
      </c>
      <c r="E111" s="31" t="s">
        <v>43</v>
      </c>
      <c r="F111" s="30">
        <v>4</v>
      </c>
      <c r="G111" s="29">
        <v>1800</v>
      </c>
    </row>
    <row r="112" spans="2:7" x14ac:dyDescent="0.3">
      <c r="B112" s="32">
        <v>44068</v>
      </c>
      <c r="C112" s="33" t="s">
        <v>48</v>
      </c>
      <c r="D112" s="31" t="s">
        <v>51</v>
      </c>
      <c r="E112" s="31" t="s">
        <v>46</v>
      </c>
      <c r="F112" s="30">
        <v>2</v>
      </c>
      <c r="G112" s="29">
        <v>7800</v>
      </c>
    </row>
    <row r="113" spans="2:7" x14ac:dyDescent="0.3">
      <c r="B113" s="32">
        <v>44068</v>
      </c>
      <c r="C113" s="30" t="s">
        <v>50</v>
      </c>
      <c r="D113" s="31" t="s">
        <v>47</v>
      </c>
      <c r="E113" s="31" t="s">
        <v>43</v>
      </c>
      <c r="F113" s="30">
        <v>5</v>
      </c>
      <c r="G113" s="29">
        <v>110</v>
      </c>
    </row>
    <row r="114" spans="2:7" x14ac:dyDescent="0.3">
      <c r="B114" s="32">
        <v>44069</v>
      </c>
      <c r="C114" s="30" t="s">
        <v>49</v>
      </c>
      <c r="D114" s="31" t="s">
        <v>51</v>
      </c>
      <c r="E114" s="31" t="s">
        <v>46</v>
      </c>
      <c r="F114" s="30">
        <v>1</v>
      </c>
      <c r="G114" s="29">
        <v>1850</v>
      </c>
    </row>
    <row r="115" spans="2:7" x14ac:dyDescent="0.3">
      <c r="B115" s="32">
        <v>44069</v>
      </c>
      <c r="C115" s="30" t="s">
        <v>45</v>
      </c>
      <c r="D115" s="31" t="s">
        <v>47</v>
      </c>
      <c r="E115" s="31" t="s">
        <v>43</v>
      </c>
      <c r="F115" s="30">
        <v>5</v>
      </c>
      <c r="G115" s="29">
        <v>2000</v>
      </c>
    </row>
    <row r="116" spans="2:7" x14ac:dyDescent="0.3">
      <c r="B116" s="32">
        <v>44069</v>
      </c>
      <c r="C116" s="30" t="s">
        <v>50</v>
      </c>
      <c r="D116" s="31" t="s">
        <v>52</v>
      </c>
      <c r="E116" s="31" t="s">
        <v>43</v>
      </c>
      <c r="F116" s="30">
        <v>4</v>
      </c>
      <c r="G116" s="29">
        <v>520</v>
      </c>
    </row>
    <row r="117" spans="2:7" x14ac:dyDescent="0.3">
      <c r="B117" s="32">
        <v>44070</v>
      </c>
      <c r="C117" s="30" t="s">
        <v>50</v>
      </c>
      <c r="D117" s="31" t="s">
        <v>47</v>
      </c>
      <c r="E117" s="31" t="s">
        <v>43</v>
      </c>
      <c r="F117" s="30">
        <v>3</v>
      </c>
      <c r="G117" s="29">
        <v>690</v>
      </c>
    </row>
    <row r="118" spans="2:7" x14ac:dyDescent="0.3">
      <c r="B118" s="32">
        <v>44070</v>
      </c>
      <c r="C118" s="30" t="s">
        <v>49</v>
      </c>
      <c r="D118" s="31" t="s">
        <v>47</v>
      </c>
      <c r="E118" s="31" t="s">
        <v>43</v>
      </c>
      <c r="F118" s="30">
        <v>3</v>
      </c>
      <c r="G118" s="29">
        <v>2500</v>
      </c>
    </row>
    <row r="119" spans="2:7" x14ac:dyDescent="0.3">
      <c r="B119" s="32">
        <v>44070</v>
      </c>
      <c r="C119" s="33" t="s">
        <v>48</v>
      </c>
      <c r="D119" s="31" t="s">
        <v>51</v>
      </c>
      <c r="E119" s="31" t="s">
        <v>46</v>
      </c>
      <c r="F119" s="30">
        <v>2</v>
      </c>
      <c r="G119" s="29">
        <v>7700</v>
      </c>
    </row>
    <row r="120" spans="2:7" x14ac:dyDescent="0.3">
      <c r="B120" s="32">
        <v>44070</v>
      </c>
      <c r="C120" s="30" t="s">
        <v>50</v>
      </c>
      <c r="D120" s="31" t="s">
        <v>51</v>
      </c>
      <c r="E120" s="31" t="s">
        <v>43</v>
      </c>
      <c r="F120" s="30">
        <v>3</v>
      </c>
      <c r="G120" s="29">
        <v>2800</v>
      </c>
    </row>
    <row r="121" spans="2:7" x14ac:dyDescent="0.3">
      <c r="B121" s="32">
        <v>44074</v>
      </c>
      <c r="C121" s="30" t="s">
        <v>49</v>
      </c>
      <c r="D121" s="31" t="s">
        <v>47</v>
      </c>
      <c r="E121" s="31" t="s">
        <v>46</v>
      </c>
      <c r="F121" s="30">
        <v>2</v>
      </c>
      <c r="G121" s="29">
        <v>8500</v>
      </c>
    </row>
    <row r="122" spans="2:7" x14ac:dyDescent="0.3">
      <c r="B122" s="32">
        <v>44074</v>
      </c>
      <c r="C122" s="30" t="s">
        <v>45</v>
      </c>
      <c r="D122" s="31" t="s">
        <v>44</v>
      </c>
      <c r="E122" s="31" t="s">
        <v>43</v>
      </c>
      <c r="F122" s="30">
        <v>5</v>
      </c>
      <c r="G122" s="29">
        <v>250</v>
      </c>
    </row>
    <row r="123" spans="2:7" x14ac:dyDescent="0.3">
      <c r="B123" s="32">
        <v>44074</v>
      </c>
      <c r="C123" s="30" t="s">
        <v>50</v>
      </c>
      <c r="D123" s="31" t="s">
        <v>52</v>
      </c>
      <c r="E123" s="31" t="s">
        <v>43</v>
      </c>
      <c r="F123" s="30">
        <v>3</v>
      </c>
      <c r="G123" s="29">
        <v>2540</v>
      </c>
    </row>
    <row r="124" spans="2:7" x14ac:dyDescent="0.3">
      <c r="B124" s="32">
        <v>44075</v>
      </c>
      <c r="C124" s="30" t="s">
        <v>48</v>
      </c>
      <c r="D124" s="31" t="s">
        <v>47</v>
      </c>
      <c r="E124" s="31" t="s">
        <v>46</v>
      </c>
      <c r="F124" s="30">
        <v>2</v>
      </c>
      <c r="G124" s="29">
        <v>650</v>
      </c>
    </row>
    <row r="125" spans="2:7" x14ac:dyDescent="0.3">
      <c r="B125" s="32">
        <v>44076</v>
      </c>
      <c r="C125" s="30" t="s">
        <v>48</v>
      </c>
      <c r="D125" s="31" t="s">
        <v>51</v>
      </c>
      <c r="E125" s="31" t="s">
        <v>43</v>
      </c>
      <c r="F125" s="30">
        <v>4</v>
      </c>
      <c r="G125" s="29">
        <v>2400</v>
      </c>
    </row>
    <row r="126" spans="2:7" x14ac:dyDescent="0.3">
      <c r="B126" s="32">
        <v>44076</v>
      </c>
      <c r="C126" s="30" t="s">
        <v>50</v>
      </c>
      <c r="D126" s="31" t="s">
        <v>52</v>
      </c>
      <c r="E126" s="31" t="s">
        <v>43</v>
      </c>
      <c r="F126" s="30">
        <v>3</v>
      </c>
      <c r="G126" s="29">
        <v>320</v>
      </c>
    </row>
    <row r="127" spans="2:7" x14ac:dyDescent="0.3">
      <c r="B127" s="32">
        <v>44076</v>
      </c>
      <c r="C127" s="30" t="s">
        <v>50</v>
      </c>
      <c r="D127" s="31" t="s">
        <v>51</v>
      </c>
      <c r="E127" s="31" t="s">
        <v>43</v>
      </c>
      <c r="F127" s="30">
        <v>3</v>
      </c>
      <c r="G127" s="29">
        <v>6500</v>
      </c>
    </row>
    <row r="128" spans="2:7" x14ac:dyDescent="0.3">
      <c r="B128" s="32">
        <v>44077</v>
      </c>
      <c r="C128" s="30" t="s">
        <v>45</v>
      </c>
      <c r="D128" s="31" t="s">
        <v>47</v>
      </c>
      <c r="E128" s="31" t="s">
        <v>43</v>
      </c>
      <c r="F128" s="30">
        <v>3</v>
      </c>
      <c r="G128" s="29">
        <v>5000</v>
      </c>
    </row>
    <row r="129" spans="2:7" x14ac:dyDescent="0.3">
      <c r="B129" s="32">
        <v>44077</v>
      </c>
      <c r="C129" s="30" t="s">
        <v>50</v>
      </c>
      <c r="D129" s="31" t="s">
        <v>47</v>
      </c>
      <c r="E129" s="31" t="s">
        <v>43</v>
      </c>
      <c r="F129" s="30">
        <v>3</v>
      </c>
      <c r="G129" s="29">
        <v>3500</v>
      </c>
    </row>
    <row r="130" spans="2:7" x14ac:dyDescent="0.3">
      <c r="B130" s="32">
        <v>44078</v>
      </c>
      <c r="C130" s="33" t="s">
        <v>49</v>
      </c>
      <c r="D130" s="31" t="s">
        <v>51</v>
      </c>
      <c r="E130" s="31" t="s">
        <v>46</v>
      </c>
      <c r="F130" s="30">
        <v>1</v>
      </c>
      <c r="G130" s="29">
        <v>3500</v>
      </c>
    </row>
    <row r="131" spans="2:7" x14ac:dyDescent="0.3">
      <c r="B131" s="32">
        <v>44078</v>
      </c>
      <c r="C131" s="30" t="s">
        <v>45</v>
      </c>
      <c r="D131" s="31" t="s">
        <v>47</v>
      </c>
      <c r="E131" s="31" t="s">
        <v>43</v>
      </c>
      <c r="F131" s="30">
        <v>5</v>
      </c>
      <c r="G131" s="29">
        <v>1500</v>
      </c>
    </row>
    <row r="132" spans="2:7" x14ac:dyDescent="0.3">
      <c r="B132" s="32">
        <v>44078</v>
      </c>
      <c r="C132" s="30" t="s">
        <v>50</v>
      </c>
      <c r="D132" s="31" t="s">
        <v>51</v>
      </c>
      <c r="E132" s="31" t="s">
        <v>43</v>
      </c>
      <c r="F132" s="30">
        <v>3</v>
      </c>
      <c r="G132" s="29">
        <v>1800</v>
      </c>
    </row>
    <row r="133" spans="2:7" x14ac:dyDescent="0.3">
      <c r="B133" s="32">
        <v>44081</v>
      </c>
      <c r="C133" s="30" t="s">
        <v>49</v>
      </c>
      <c r="D133" s="31" t="s">
        <v>47</v>
      </c>
      <c r="E133" s="31" t="s">
        <v>46</v>
      </c>
      <c r="F133" s="30">
        <v>1</v>
      </c>
      <c r="G133" s="29">
        <v>8000</v>
      </c>
    </row>
    <row r="134" spans="2:7" x14ac:dyDescent="0.3">
      <c r="B134" s="32">
        <v>44081</v>
      </c>
      <c r="C134" s="30" t="s">
        <v>48</v>
      </c>
      <c r="D134" s="31" t="s">
        <v>47</v>
      </c>
      <c r="E134" s="31" t="s">
        <v>46</v>
      </c>
      <c r="F134" s="30">
        <v>2</v>
      </c>
      <c r="G134" s="29">
        <v>5100</v>
      </c>
    </row>
    <row r="135" spans="2:7" x14ac:dyDescent="0.3">
      <c r="B135" s="32">
        <v>44081</v>
      </c>
      <c r="C135" s="30" t="s">
        <v>45</v>
      </c>
      <c r="D135" s="31" t="s">
        <v>44</v>
      </c>
      <c r="E135" s="31" t="s">
        <v>43</v>
      </c>
      <c r="F135" s="30">
        <v>4</v>
      </c>
      <c r="G135" s="29">
        <v>650</v>
      </c>
    </row>
    <row r="136" spans="2:7" x14ac:dyDescent="0.3">
      <c r="B136" s="32">
        <v>44082</v>
      </c>
      <c r="C136" s="30" t="s">
        <v>50</v>
      </c>
      <c r="D136" s="31" t="s">
        <v>52</v>
      </c>
      <c r="E136" s="31" t="s">
        <v>43</v>
      </c>
      <c r="F136" s="30">
        <v>5</v>
      </c>
      <c r="G136" s="29">
        <v>320</v>
      </c>
    </row>
    <row r="137" spans="2:7" x14ac:dyDescent="0.3">
      <c r="B137" s="32">
        <v>44083</v>
      </c>
      <c r="C137" s="30" t="s">
        <v>49</v>
      </c>
      <c r="D137" s="31" t="s">
        <v>52</v>
      </c>
      <c r="E137" s="31" t="s">
        <v>46</v>
      </c>
      <c r="F137" s="30">
        <v>2</v>
      </c>
      <c r="G137" s="29">
        <v>3500</v>
      </c>
    </row>
    <row r="138" spans="2:7" x14ac:dyDescent="0.3">
      <c r="B138" s="32">
        <v>44083</v>
      </c>
      <c r="C138" s="30" t="s">
        <v>45</v>
      </c>
      <c r="D138" s="31" t="s">
        <v>47</v>
      </c>
      <c r="E138" s="31" t="s">
        <v>43</v>
      </c>
      <c r="F138" s="30">
        <v>3</v>
      </c>
      <c r="G138" s="29">
        <v>2840</v>
      </c>
    </row>
    <row r="139" spans="2:7" x14ac:dyDescent="0.3">
      <c r="B139" s="32">
        <v>44084</v>
      </c>
      <c r="C139" s="30" t="s">
        <v>49</v>
      </c>
      <c r="D139" s="31" t="s">
        <v>52</v>
      </c>
      <c r="E139" s="31" t="s">
        <v>43</v>
      </c>
      <c r="F139" s="30">
        <v>3</v>
      </c>
      <c r="G139" s="29">
        <v>520</v>
      </c>
    </row>
    <row r="140" spans="2:7" x14ac:dyDescent="0.3">
      <c r="B140" s="32">
        <v>44084</v>
      </c>
      <c r="C140" s="30" t="s">
        <v>45</v>
      </c>
      <c r="D140" s="31" t="s">
        <v>51</v>
      </c>
      <c r="E140" s="31" t="s">
        <v>43</v>
      </c>
      <c r="F140" s="30">
        <v>3</v>
      </c>
      <c r="G140" s="29">
        <v>380</v>
      </c>
    </row>
    <row r="141" spans="2:7" x14ac:dyDescent="0.3">
      <c r="B141" s="32">
        <v>44084</v>
      </c>
      <c r="C141" s="30" t="s">
        <v>50</v>
      </c>
      <c r="D141" s="31" t="s">
        <v>47</v>
      </c>
      <c r="E141" s="31" t="s">
        <v>43</v>
      </c>
      <c r="F141" s="30">
        <v>5</v>
      </c>
      <c r="G141" s="29">
        <v>5550</v>
      </c>
    </row>
    <row r="142" spans="2:7" x14ac:dyDescent="0.3">
      <c r="B142" s="32">
        <v>44085</v>
      </c>
      <c r="C142" s="33" t="s">
        <v>48</v>
      </c>
      <c r="D142" s="31" t="s">
        <v>51</v>
      </c>
      <c r="E142" s="31" t="s">
        <v>46</v>
      </c>
      <c r="F142" s="30">
        <v>2</v>
      </c>
      <c r="G142" s="29">
        <v>650</v>
      </c>
    </row>
    <row r="143" spans="2:7" x14ac:dyDescent="0.3">
      <c r="B143" s="32">
        <v>44085</v>
      </c>
      <c r="C143" s="30" t="s">
        <v>45</v>
      </c>
      <c r="D143" s="31" t="s">
        <v>51</v>
      </c>
      <c r="E143" s="31" t="s">
        <v>43</v>
      </c>
      <c r="F143" s="30">
        <v>4</v>
      </c>
      <c r="G143" s="29">
        <v>2800</v>
      </c>
    </row>
    <row r="144" spans="2:7" x14ac:dyDescent="0.3">
      <c r="B144" s="32">
        <v>44085</v>
      </c>
      <c r="C144" s="30" t="s">
        <v>50</v>
      </c>
      <c r="D144" s="31" t="s">
        <v>47</v>
      </c>
      <c r="E144" s="31" t="s">
        <v>43</v>
      </c>
      <c r="F144" s="30">
        <v>4</v>
      </c>
      <c r="G144" s="29">
        <v>690</v>
      </c>
    </row>
    <row r="145" spans="2:7" x14ac:dyDescent="0.3">
      <c r="B145" s="32">
        <v>44088</v>
      </c>
      <c r="C145" s="30" t="s">
        <v>50</v>
      </c>
      <c r="D145" s="31" t="s">
        <v>51</v>
      </c>
      <c r="E145" s="31" t="s">
        <v>43</v>
      </c>
      <c r="F145" s="30">
        <v>5</v>
      </c>
      <c r="G145" s="29">
        <v>6500</v>
      </c>
    </row>
    <row r="146" spans="2:7" x14ac:dyDescent="0.3">
      <c r="B146" s="32">
        <v>44088</v>
      </c>
      <c r="C146" s="30" t="s">
        <v>45</v>
      </c>
      <c r="D146" s="31" t="s">
        <v>47</v>
      </c>
      <c r="E146" s="31" t="s">
        <v>43</v>
      </c>
      <c r="F146" s="30">
        <v>4</v>
      </c>
      <c r="G146" s="29">
        <v>5000</v>
      </c>
    </row>
    <row r="147" spans="2:7" x14ac:dyDescent="0.3">
      <c r="B147" s="32">
        <v>44088</v>
      </c>
      <c r="C147" s="30" t="s">
        <v>50</v>
      </c>
      <c r="D147" s="31" t="s">
        <v>47</v>
      </c>
      <c r="E147" s="31" t="s">
        <v>43</v>
      </c>
      <c r="F147" s="30">
        <v>3</v>
      </c>
      <c r="G147" s="29">
        <v>3500</v>
      </c>
    </row>
    <row r="148" spans="2:7" x14ac:dyDescent="0.3">
      <c r="B148" s="32">
        <v>44088</v>
      </c>
      <c r="C148" s="33" t="s">
        <v>49</v>
      </c>
      <c r="D148" s="31" t="s">
        <v>51</v>
      </c>
      <c r="E148" s="31" t="s">
        <v>46</v>
      </c>
      <c r="F148" s="30">
        <v>2</v>
      </c>
      <c r="G148" s="29">
        <v>3500</v>
      </c>
    </row>
    <row r="149" spans="2:7" x14ac:dyDescent="0.3">
      <c r="B149" s="32">
        <v>44089</v>
      </c>
      <c r="C149" s="30" t="s">
        <v>45</v>
      </c>
      <c r="D149" s="31" t="s">
        <v>47</v>
      </c>
      <c r="E149" s="31" t="s">
        <v>43</v>
      </c>
      <c r="F149" s="30">
        <v>4</v>
      </c>
      <c r="G149" s="29">
        <v>1500</v>
      </c>
    </row>
    <row r="150" spans="2:7" x14ac:dyDescent="0.3">
      <c r="B150" s="32">
        <v>44089</v>
      </c>
      <c r="C150" s="30" t="s">
        <v>50</v>
      </c>
      <c r="D150" s="31" t="s">
        <v>51</v>
      </c>
      <c r="E150" s="31" t="s">
        <v>43</v>
      </c>
      <c r="F150" s="30">
        <v>4</v>
      </c>
      <c r="G150" s="29">
        <v>1800</v>
      </c>
    </row>
    <row r="151" spans="2:7" x14ac:dyDescent="0.3">
      <c r="B151" s="32">
        <v>44089</v>
      </c>
      <c r="C151" s="30" t="s">
        <v>49</v>
      </c>
      <c r="D151" s="31" t="s">
        <v>47</v>
      </c>
      <c r="E151" s="31" t="s">
        <v>46</v>
      </c>
      <c r="F151" s="30">
        <v>2</v>
      </c>
      <c r="G151" s="29">
        <v>8000</v>
      </c>
    </row>
    <row r="152" spans="2:7" x14ac:dyDescent="0.3">
      <c r="B152" s="32">
        <v>44090</v>
      </c>
      <c r="C152" s="30" t="s">
        <v>48</v>
      </c>
      <c r="D152" s="31" t="s">
        <v>47</v>
      </c>
      <c r="E152" s="31" t="s">
        <v>46</v>
      </c>
      <c r="F152" s="30">
        <v>1</v>
      </c>
      <c r="G152" s="29">
        <v>5100</v>
      </c>
    </row>
    <row r="153" spans="2:7" x14ac:dyDescent="0.3">
      <c r="B153" s="32">
        <v>44090</v>
      </c>
      <c r="C153" s="30" t="s">
        <v>45</v>
      </c>
      <c r="D153" s="31" t="s">
        <v>44</v>
      </c>
      <c r="E153" s="31" t="s">
        <v>43</v>
      </c>
      <c r="F153" s="30">
        <v>5</v>
      </c>
      <c r="G153" s="29">
        <v>650</v>
      </c>
    </row>
    <row r="154" spans="2:7" x14ac:dyDescent="0.3">
      <c r="B154" s="32">
        <v>44090</v>
      </c>
      <c r="C154" s="30" t="s">
        <v>50</v>
      </c>
      <c r="D154" s="31" t="s">
        <v>52</v>
      </c>
      <c r="E154" s="31" t="s">
        <v>43</v>
      </c>
      <c r="F154" s="30">
        <v>3</v>
      </c>
      <c r="G154" s="29">
        <v>320</v>
      </c>
    </row>
    <row r="155" spans="2:7" x14ac:dyDescent="0.3">
      <c r="B155" s="32">
        <v>44090</v>
      </c>
      <c r="C155" s="30" t="s">
        <v>49</v>
      </c>
      <c r="D155" s="31" t="s">
        <v>52</v>
      </c>
      <c r="E155" s="31" t="s">
        <v>46</v>
      </c>
      <c r="F155" s="30">
        <v>1</v>
      </c>
      <c r="G155" s="29">
        <v>3500</v>
      </c>
    </row>
    <row r="156" spans="2:7" x14ac:dyDescent="0.3">
      <c r="B156" s="32">
        <v>44091</v>
      </c>
      <c r="C156" s="30" t="s">
        <v>45</v>
      </c>
      <c r="D156" s="31" t="s">
        <v>47</v>
      </c>
      <c r="E156" s="31" t="s">
        <v>43</v>
      </c>
      <c r="F156" s="30">
        <v>4</v>
      </c>
      <c r="G156" s="29">
        <v>2840</v>
      </c>
    </row>
    <row r="157" spans="2:7" x14ac:dyDescent="0.3">
      <c r="B157" s="32">
        <v>44091</v>
      </c>
      <c r="C157" s="30" t="s">
        <v>49</v>
      </c>
      <c r="D157" s="31" t="s">
        <v>52</v>
      </c>
      <c r="E157" s="31" t="s">
        <v>43</v>
      </c>
      <c r="F157" s="30">
        <v>4</v>
      </c>
      <c r="G157" s="29">
        <v>520</v>
      </c>
    </row>
    <row r="158" spans="2:7" x14ac:dyDescent="0.3">
      <c r="B158" s="32">
        <v>44091</v>
      </c>
      <c r="C158" s="30" t="s">
        <v>45</v>
      </c>
      <c r="D158" s="31" t="s">
        <v>51</v>
      </c>
      <c r="E158" s="31" t="s">
        <v>43</v>
      </c>
      <c r="F158" s="30">
        <v>3</v>
      </c>
      <c r="G158" s="29">
        <v>380</v>
      </c>
    </row>
    <row r="159" spans="2:7" x14ac:dyDescent="0.3">
      <c r="B159" s="32">
        <v>44091</v>
      </c>
      <c r="C159" s="30" t="s">
        <v>50</v>
      </c>
      <c r="D159" s="31" t="s">
        <v>47</v>
      </c>
      <c r="E159" s="31" t="s">
        <v>43</v>
      </c>
      <c r="F159" s="30">
        <v>3</v>
      </c>
      <c r="G159" s="29">
        <v>5550</v>
      </c>
    </row>
    <row r="160" spans="2:7" x14ac:dyDescent="0.3">
      <c r="B160" s="32">
        <v>44092</v>
      </c>
      <c r="C160" s="30" t="s">
        <v>49</v>
      </c>
      <c r="D160" s="31" t="s">
        <v>47</v>
      </c>
      <c r="E160" s="31" t="s">
        <v>46</v>
      </c>
      <c r="F160" s="30">
        <v>2</v>
      </c>
      <c r="G160" s="29">
        <v>8000</v>
      </c>
    </row>
    <row r="161" spans="2:7" x14ac:dyDescent="0.3">
      <c r="B161" s="32">
        <v>44092</v>
      </c>
      <c r="C161" s="30" t="s">
        <v>48</v>
      </c>
      <c r="D161" s="31" t="s">
        <v>47</v>
      </c>
      <c r="E161" s="31" t="s">
        <v>46</v>
      </c>
      <c r="F161" s="30">
        <v>2</v>
      </c>
      <c r="G161" s="29">
        <v>5100</v>
      </c>
    </row>
    <row r="162" spans="2:7" x14ac:dyDescent="0.3">
      <c r="B162" s="32">
        <v>44092</v>
      </c>
      <c r="C162" s="30" t="s">
        <v>45</v>
      </c>
      <c r="D162" s="31" t="s">
        <v>44</v>
      </c>
      <c r="E162" s="31" t="s">
        <v>43</v>
      </c>
      <c r="F162" s="30">
        <v>3</v>
      </c>
      <c r="G162" s="29">
        <v>650</v>
      </c>
    </row>
  </sheetData>
  <dataValidations count="3">
    <dataValidation type="list" allowBlank="1" showInputMessage="1" showErrorMessage="1" sqref="K6">
      <formula1>"Cancelleria,Informatica"</formula1>
    </dataValidation>
    <dataValidation type="list" allowBlank="1" showInputMessage="1" showErrorMessage="1" sqref="J6">
      <formula1>"Friuli,Lombardia,Trentino,Veneto"</formula1>
    </dataValidation>
    <dataValidation type="list" allowBlank="1" showInputMessage="1" showErrorMessage="1" sqref="I3 I6">
      <formula1>"Bianchi,Neri,Rossi,Verdi"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B10:M34"/>
  <sheetViews>
    <sheetView zoomScale="90" workbookViewId="0">
      <selection activeCell="B17" sqref="B17"/>
    </sheetView>
  </sheetViews>
  <sheetFormatPr defaultRowHeight="13.2" x14ac:dyDescent="0.25"/>
  <cols>
    <col min="1" max="1" width="4.77734375" customWidth="1"/>
    <col min="2" max="2" width="8.5546875" style="18" bestFit="1" customWidth="1"/>
    <col min="3" max="3" width="55.109375" customWidth="1"/>
    <col min="4" max="4" width="10.5546875" bestFit="1" customWidth="1"/>
    <col min="5" max="5" width="11.21875" customWidth="1"/>
    <col min="6" max="6" width="13.5546875" bestFit="1" customWidth="1"/>
    <col min="7" max="7" width="13.5546875" customWidth="1"/>
    <col min="8" max="8" width="7.88671875" bestFit="1" customWidth="1"/>
    <col min="9" max="9" width="20.109375" bestFit="1" customWidth="1"/>
    <col min="10" max="10" width="18.5546875" bestFit="1" customWidth="1"/>
    <col min="11" max="11" width="14.88671875" bestFit="1" customWidth="1"/>
    <col min="12" max="12" width="13.21875" bestFit="1" customWidth="1"/>
  </cols>
  <sheetData>
    <row r="10" spans="2:11" x14ac:dyDescent="0.25">
      <c r="C10" s="17" t="s">
        <v>41</v>
      </c>
    </row>
    <row r="11" spans="2:11" x14ac:dyDescent="0.25">
      <c r="C11" s="11" t="str">
        <f ca="1">"Del "&amp;TEXT(TODAY(),"gg/mm/aaaa")</f>
        <v>Del 19/10/2022</v>
      </c>
    </row>
    <row r="12" spans="2:11" x14ac:dyDescent="0.25">
      <c r="C12" s="12"/>
      <c r="D12" s="11"/>
    </row>
    <row r="13" spans="2:11" x14ac:dyDescent="0.25">
      <c r="C13" s="12"/>
      <c r="D13" s="11"/>
    </row>
    <row r="14" spans="2:11" x14ac:dyDescent="0.25">
      <c r="C14" s="12"/>
      <c r="D14" s="11"/>
      <c r="I14" s="22"/>
      <c r="J14" s="2"/>
      <c r="K14" s="6"/>
    </row>
    <row r="15" spans="2:11" ht="13.8" x14ac:dyDescent="0.25">
      <c r="C15" s="15"/>
    </row>
    <row r="16" spans="2:11" ht="15.6" x14ac:dyDescent="0.3">
      <c r="B16" s="19" t="s">
        <v>33</v>
      </c>
      <c r="C16" s="4" t="s">
        <v>29</v>
      </c>
      <c r="D16" s="14" t="s">
        <v>30</v>
      </c>
      <c r="E16" s="14" t="s">
        <v>31</v>
      </c>
      <c r="F16" s="14" t="s">
        <v>14</v>
      </c>
      <c r="H16" s="26" t="s">
        <v>34</v>
      </c>
      <c r="I16" s="26" t="s">
        <v>35</v>
      </c>
      <c r="J16" s="26" t="s">
        <v>36</v>
      </c>
      <c r="K16" s="26" t="s">
        <v>15</v>
      </c>
    </row>
    <row r="17" spans="2:13" ht="15" customHeight="1" x14ac:dyDescent="0.25">
      <c r="B17" s="24" t="s">
        <v>17</v>
      </c>
      <c r="C17" s="39" t="str">
        <f>IFERROR((VLOOKUP(B17,$H$16:$K$29,2,FALSE)&amp;" "&amp;VLOOKUP(B17,$H$16:$K$29,3,FALSE)),"")</f>
        <v>Snowboard EVIL</v>
      </c>
      <c r="D17" s="39">
        <v>2</v>
      </c>
      <c r="E17" s="8">
        <f>IFERROR((VLOOKUP(B17,H16:K29,4,FALSE)),"")</f>
        <v>620</v>
      </c>
      <c r="F17" s="9">
        <f>IFERROR((E17*D17),0)</f>
        <v>1240</v>
      </c>
      <c r="H17" s="16" t="s">
        <v>16</v>
      </c>
      <c r="I17" s="10" t="s">
        <v>0</v>
      </c>
      <c r="J17" s="1" t="s">
        <v>11</v>
      </c>
      <c r="K17" s="3">
        <v>578</v>
      </c>
    </row>
    <row r="18" spans="2:13" s="5" customFormat="1" ht="15" customHeight="1" x14ac:dyDescent="0.25">
      <c r="B18" s="24" t="s">
        <v>20</v>
      </c>
      <c r="C18" s="39" t="str">
        <f>IFERROR((VLOOKUP(B18,$H$16:$K$29,2,FALSE)&amp;" "&amp;VLOOKUP(B18,$H$16:$K$29,3,FALSE)),"")</f>
        <v>Giacche Snowboard ROUTER</v>
      </c>
      <c r="D18" s="39">
        <v>4</v>
      </c>
      <c r="E18" s="8">
        <f t="shared" ref="E18:E24" si="0">IFERROR((VLOOKUP(B18,H17:K30,4,FALSE)),"")</f>
        <v>187</v>
      </c>
      <c r="F18" s="9">
        <f t="shared" ref="F18:F24" si="1">IFERROR((E18*D18),0)</f>
        <v>748</v>
      </c>
      <c r="G18"/>
      <c r="H18" s="16" t="s">
        <v>17</v>
      </c>
      <c r="I18" s="10" t="s">
        <v>0</v>
      </c>
      <c r="J18" s="1" t="s">
        <v>12</v>
      </c>
      <c r="K18" s="3">
        <v>620</v>
      </c>
      <c r="L18"/>
      <c r="M18"/>
    </row>
    <row r="19" spans="2:13" s="5" customFormat="1" ht="15" customHeight="1" x14ac:dyDescent="0.25">
      <c r="B19" s="24" t="s">
        <v>22</v>
      </c>
      <c r="C19" s="39" t="str">
        <f>IFERROR((VLOOKUP(B19,$H$16:$K$29,2,FALSE)&amp;" "&amp;VLOOKUP(B19,$H$16:$K$29,3,FALSE)),"")</f>
        <v>Giacche Snowboard MAIMED</v>
      </c>
      <c r="D19" s="39">
        <v>2</v>
      </c>
      <c r="E19" s="8">
        <f t="shared" si="0"/>
        <v>158.5</v>
      </c>
      <c r="F19" s="9">
        <f t="shared" si="1"/>
        <v>317</v>
      </c>
      <c r="G19"/>
      <c r="H19" s="16" t="s">
        <v>18</v>
      </c>
      <c r="I19" s="10" t="s">
        <v>38</v>
      </c>
      <c r="J19" s="1" t="s">
        <v>1</v>
      </c>
      <c r="K19" s="3">
        <v>261.5</v>
      </c>
      <c r="L19"/>
      <c r="M19"/>
    </row>
    <row r="20" spans="2:13" ht="15" customHeight="1" x14ac:dyDescent="0.25">
      <c r="B20" s="25"/>
      <c r="C20" s="39" t="str">
        <f t="shared" ref="C20:C24" si="2">IFERROR((VLOOKUP(B20,$H$16:$K$29,2,FALSE)&amp;" "&amp;VLOOKUP(B20,$H$16:$K$29,3,FALSE)),"")</f>
        <v/>
      </c>
      <c r="D20" s="13"/>
      <c r="E20" s="8" t="str">
        <f t="shared" si="0"/>
        <v/>
      </c>
      <c r="F20" s="9">
        <f t="shared" si="1"/>
        <v>0</v>
      </c>
      <c r="H20" s="16" t="s">
        <v>19</v>
      </c>
      <c r="I20" s="10" t="s">
        <v>38</v>
      </c>
      <c r="J20" s="1" t="s">
        <v>2</v>
      </c>
      <c r="K20" s="3">
        <v>214</v>
      </c>
    </row>
    <row r="21" spans="2:13" ht="15" customHeight="1" x14ac:dyDescent="0.25">
      <c r="B21" s="25"/>
      <c r="C21" s="39" t="str">
        <f t="shared" si="2"/>
        <v/>
      </c>
      <c r="D21" s="13"/>
      <c r="E21" s="8" t="str">
        <f t="shared" si="0"/>
        <v/>
      </c>
      <c r="F21" s="9">
        <f t="shared" si="1"/>
        <v>0</v>
      </c>
      <c r="G21" s="20"/>
      <c r="H21" s="16" t="s">
        <v>20</v>
      </c>
      <c r="I21" s="10" t="s">
        <v>38</v>
      </c>
      <c r="J21" s="1" t="s">
        <v>3</v>
      </c>
      <c r="K21" s="3">
        <v>187</v>
      </c>
      <c r="L21" s="20"/>
      <c r="M21" s="20"/>
    </row>
    <row r="22" spans="2:13" ht="15" customHeight="1" x14ac:dyDescent="0.25">
      <c r="B22" s="25"/>
      <c r="C22" s="39" t="str">
        <f t="shared" si="2"/>
        <v/>
      </c>
      <c r="D22" s="13"/>
      <c r="E22" s="8" t="str">
        <f t="shared" si="0"/>
        <v/>
      </c>
      <c r="F22" s="9">
        <f t="shared" si="1"/>
        <v>0</v>
      </c>
      <c r="G22" s="20"/>
      <c r="H22" s="16" t="s">
        <v>21</v>
      </c>
      <c r="I22" s="10" t="s">
        <v>38</v>
      </c>
      <c r="J22" s="1" t="s">
        <v>4</v>
      </c>
      <c r="K22" s="3">
        <v>299</v>
      </c>
    </row>
    <row r="23" spans="2:13" ht="15" customHeight="1" x14ac:dyDescent="0.25">
      <c r="B23" s="25"/>
      <c r="C23" s="39" t="str">
        <f t="shared" si="2"/>
        <v/>
      </c>
      <c r="D23" s="13"/>
      <c r="E23" s="8" t="str">
        <f t="shared" si="0"/>
        <v/>
      </c>
      <c r="F23" s="9">
        <f t="shared" si="1"/>
        <v>0</v>
      </c>
      <c r="G23" s="20"/>
      <c r="H23" s="16" t="s">
        <v>22</v>
      </c>
      <c r="I23" s="10" t="s">
        <v>38</v>
      </c>
      <c r="J23" s="1" t="s">
        <v>5</v>
      </c>
      <c r="K23" s="3">
        <v>158.5</v>
      </c>
    </row>
    <row r="24" spans="2:13" ht="15" customHeight="1" x14ac:dyDescent="0.25">
      <c r="B24" s="25"/>
      <c r="C24" s="39" t="str">
        <f t="shared" si="2"/>
        <v/>
      </c>
      <c r="D24" s="13"/>
      <c r="E24" s="8" t="str">
        <f t="shared" si="0"/>
        <v/>
      </c>
      <c r="F24" s="9">
        <f t="shared" si="1"/>
        <v>0</v>
      </c>
      <c r="G24" s="20"/>
      <c r="H24" s="16" t="s">
        <v>23</v>
      </c>
      <c r="I24" s="10" t="s">
        <v>39</v>
      </c>
      <c r="J24" s="1" t="s">
        <v>6</v>
      </c>
      <c r="K24" s="3">
        <v>183.5</v>
      </c>
    </row>
    <row r="25" spans="2:13" ht="15" customHeight="1" x14ac:dyDescent="0.25">
      <c r="G25" s="20"/>
      <c r="H25" s="16" t="s">
        <v>24</v>
      </c>
      <c r="I25" s="10" t="s">
        <v>39</v>
      </c>
      <c r="J25" s="1" t="s">
        <v>7</v>
      </c>
      <c r="K25" s="3">
        <v>168</v>
      </c>
    </row>
    <row r="26" spans="2:13" ht="15" customHeight="1" x14ac:dyDescent="0.25">
      <c r="E26" s="7" t="s">
        <v>32</v>
      </c>
      <c r="F26" s="9">
        <f>SUM(F17:F19)</f>
        <v>2305</v>
      </c>
      <c r="G26" s="20"/>
      <c r="H26" s="16" t="s">
        <v>25</v>
      </c>
      <c r="I26" s="10" t="s">
        <v>39</v>
      </c>
      <c r="J26" s="1" t="s">
        <v>8</v>
      </c>
      <c r="K26" s="3">
        <v>140.5</v>
      </c>
    </row>
    <row r="27" spans="2:13" ht="15" customHeight="1" x14ac:dyDescent="0.25">
      <c r="C27" s="2"/>
      <c r="D27" s="6"/>
      <c r="E27" s="7" t="s">
        <v>37</v>
      </c>
      <c r="F27" s="9">
        <f>F26*0.22</f>
        <v>507.1</v>
      </c>
      <c r="G27" s="6"/>
      <c r="H27" s="16" t="s">
        <v>26</v>
      </c>
      <c r="I27" s="10" t="s">
        <v>40</v>
      </c>
      <c r="J27" s="1" t="s">
        <v>13</v>
      </c>
      <c r="K27" s="3">
        <v>197</v>
      </c>
    </row>
    <row r="28" spans="2:13" ht="15" customHeight="1" x14ac:dyDescent="0.25">
      <c r="C28" s="2"/>
      <c r="D28" s="2"/>
      <c r="G28" s="6"/>
      <c r="H28" s="16" t="s">
        <v>27</v>
      </c>
      <c r="I28" s="10" t="s">
        <v>40</v>
      </c>
      <c r="J28" s="1" t="s">
        <v>9</v>
      </c>
      <c r="K28" s="3">
        <v>230</v>
      </c>
    </row>
    <row r="29" spans="2:13" ht="15" customHeight="1" x14ac:dyDescent="0.25">
      <c r="C29" s="2"/>
      <c r="D29" s="2"/>
      <c r="E29" s="23" t="s">
        <v>42</v>
      </c>
      <c r="F29" s="9">
        <f>SUM(F26:F27)</f>
        <v>2812.1</v>
      </c>
      <c r="G29" s="6"/>
      <c r="H29" s="16" t="s">
        <v>28</v>
      </c>
      <c r="I29" s="10" t="s">
        <v>40</v>
      </c>
      <c r="J29" s="1" t="s">
        <v>10</v>
      </c>
      <c r="K29" s="3">
        <v>195.5</v>
      </c>
    </row>
    <row r="30" spans="2:13" x14ac:dyDescent="0.25">
      <c r="C30" s="2"/>
      <c r="D30" s="2"/>
      <c r="E30" s="6"/>
      <c r="F30" s="6"/>
      <c r="G30" s="6"/>
    </row>
    <row r="31" spans="2:13" x14ac:dyDescent="0.25">
      <c r="C31" s="2"/>
      <c r="D31" s="2"/>
      <c r="E31" s="6"/>
      <c r="F31" s="6"/>
      <c r="G31" s="6"/>
    </row>
    <row r="32" spans="2:13" x14ac:dyDescent="0.25">
      <c r="C32" s="2"/>
      <c r="D32" s="2"/>
      <c r="E32" s="2"/>
      <c r="F32" s="2"/>
      <c r="G32" s="2"/>
    </row>
    <row r="33" spans="3:7" x14ac:dyDescent="0.25">
      <c r="C33" s="2"/>
      <c r="D33" s="2"/>
      <c r="E33" s="2"/>
      <c r="F33" s="2"/>
      <c r="G33" s="2"/>
    </row>
    <row r="34" spans="3:7" x14ac:dyDescent="0.25">
      <c r="C34" s="2"/>
      <c r="D34" s="2"/>
      <c r="G34" s="21"/>
    </row>
  </sheetData>
  <phoneticPr fontId="0" type="noConversion"/>
  <dataValidations disablePrompts="1" count="1">
    <dataValidation type="list" allowBlank="1" showInputMessage="1" showErrorMessage="1" sqref="D12:D14">
      <formula1>"C1,C2,C3,C4,C5"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50" zoomScaleNormal="50" workbookViewId="0">
      <selection activeCell="L2" sqref="L2"/>
    </sheetView>
  </sheetViews>
  <sheetFormatPr defaultRowHeight="13.2" x14ac:dyDescent="0.25"/>
  <cols>
    <col min="1" max="1" width="20.109375" customWidth="1"/>
    <col min="2" max="2" width="23.44140625" customWidth="1"/>
    <col min="3" max="5" width="12.6640625" customWidth="1"/>
    <col min="6" max="6" width="20.109375" customWidth="1"/>
    <col min="7" max="7" width="19" bestFit="1" customWidth="1"/>
    <col min="8" max="8" width="19.33203125" bestFit="1" customWidth="1"/>
    <col min="9" max="9" width="19" bestFit="1" customWidth="1"/>
    <col min="10" max="10" width="24.88671875" bestFit="1" customWidth="1"/>
    <col min="11" max="11" width="24.5546875" bestFit="1" customWidth="1"/>
  </cols>
  <sheetData>
    <row r="1" spans="1:6" x14ac:dyDescent="0.25">
      <c r="A1" s="40" t="s">
        <v>56</v>
      </c>
      <c r="B1" t="s">
        <v>46</v>
      </c>
    </row>
    <row r="3" spans="1:6" x14ac:dyDescent="0.25">
      <c r="A3" s="40" t="s">
        <v>64</v>
      </c>
      <c r="B3" s="40" t="s">
        <v>65</v>
      </c>
    </row>
    <row r="4" spans="1:6" x14ac:dyDescent="0.25">
      <c r="A4" s="40" t="s">
        <v>62</v>
      </c>
      <c r="B4" t="s">
        <v>51</v>
      </c>
      <c r="C4" t="s">
        <v>52</v>
      </c>
      <c r="D4" t="s">
        <v>44</v>
      </c>
      <c r="E4" t="s">
        <v>47</v>
      </c>
      <c r="F4" t="s">
        <v>63</v>
      </c>
    </row>
    <row r="5" spans="1:6" x14ac:dyDescent="0.25">
      <c r="A5" s="12" t="s">
        <v>49</v>
      </c>
      <c r="B5" s="41">
        <v>41730</v>
      </c>
      <c r="C5" s="41">
        <v>34440</v>
      </c>
      <c r="D5" s="41">
        <v>12840</v>
      </c>
      <c r="E5" s="41">
        <v>58660</v>
      </c>
      <c r="F5" s="41">
        <v>147670</v>
      </c>
    </row>
    <row r="6" spans="1:6" x14ac:dyDescent="0.25">
      <c r="A6" s="12" t="s">
        <v>48</v>
      </c>
      <c r="B6" s="41">
        <v>41130</v>
      </c>
      <c r="C6" s="41">
        <v>5844</v>
      </c>
      <c r="D6" s="41"/>
      <c r="E6" s="41">
        <v>24750</v>
      </c>
      <c r="F6" s="41">
        <v>71724</v>
      </c>
    </row>
    <row r="7" spans="1:6" x14ac:dyDescent="0.25">
      <c r="A7" s="12" t="s">
        <v>45</v>
      </c>
      <c r="B7" s="41">
        <v>4800</v>
      </c>
      <c r="C7" s="41">
        <v>27120</v>
      </c>
      <c r="D7" s="41"/>
      <c r="E7" s="41">
        <v>7680</v>
      </c>
      <c r="F7" s="41">
        <v>39600</v>
      </c>
    </row>
    <row r="8" spans="1:6" x14ac:dyDescent="0.25">
      <c r="A8" s="12" t="s">
        <v>50</v>
      </c>
      <c r="B8" s="41"/>
      <c r="C8" s="41">
        <v>10240</v>
      </c>
      <c r="D8" s="41">
        <v>10192</v>
      </c>
      <c r="E8" s="41"/>
      <c r="F8" s="41">
        <v>20432</v>
      </c>
    </row>
    <row r="9" spans="1:6" x14ac:dyDescent="0.25">
      <c r="A9" s="12" t="s">
        <v>63</v>
      </c>
      <c r="B9" s="41">
        <v>87660</v>
      </c>
      <c r="C9" s="41">
        <v>77644</v>
      </c>
      <c r="D9" s="41">
        <v>23032</v>
      </c>
      <c r="E9" s="41">
        <v>91090</v>
      </c>
      <c r="F9" s="41">
        <v>279426</v>
      </c>
    </row>
    <row r="12" spans="1:6" x14ac:dyDescent="0.25">
      <c r="A12" s="45" t="s">
        <v>67</v>
      </c>
      <c r="B12" t="str">
        <f>B1</f>
        <v>Informatica</v>
      </c>
    </row>
    <row r="13" spans="1:6" x14ac:dyDescent="0.25">
      <c r="A13" s="45"/>
    </row>
    <row r="26" spans="1:6" x14ac:dyDescent="0.25">
      <c r="A26" s="43" t="s">
        <v>56</v>
      </c>
      <c r="B26" s="42" t="s">
        <v>46</v>
      </c>
    </row>
    <row r="28" spans="1:6" x14ac:dyDescent="0.25">
      <c r="A28" s="43" t="s">
        <v>66</v>
      </c>
      <c r="B28" s="43" t="s">
        <v>65</v>
      </c>
      <c r="C28" s="42"/>
      <c r="D28" s="42"/>
      <c r="E28" s="42"/>
      <c r="F28" s="42"/>
    </row>
    <row r="29" spans="1:6" x14ac:dyDescent="0.25">
      <c r="A29" s="43" t="s">
        <v>62</v>
      </c>
      <c r="B29" s="42" t="s">
        <v>51</v>
      </c>
      <c r="C29" s="42" t="s">
        <v>52</v>
      </c>
      <c r="D29" s="42" t="s">
        <v>44</v>
      </c>
      <c r="E29" s="42" t="s">
        <v>47</v>
      </c>
      <c r="F29" s="42" t="s">
        <v>63</v>
      </c>
    </row>
    <row r="30" spans="1:6" x14ac:dyDescent="0.25">
      <c r="A30" s="44" t="s">
        <v>49</v>
      </c>
      <c r="B30" s="42">
        <v>4636.666666666667</v>
      </c>
      <c r="C30" s="42">
        <v>4920</v>
      </c>
      <c r="D30" s="42">
        <v>6420</v>
      </c>
      <c r="E30" s="42">
        <v>8380</v>
      </c>
      <c r="F30" s="42">
        <v>5906.8</v>
      </c>
    </row>
    <row r="31" spans="1:6" x14ac:dyDescent="0.25">
      <c r="A31" s="44" t="s">
        <v>48</v>
      </c>
      <c r="B31" s="42">
        <v>6855</v>
      </c>
      <c r="C31" s="42">
        <v>5844</v>
      </c>
      <c r="D31" s="42"/>
      <c r="E31" s="42">
        <v>4950</v>
      </c>
      <c r="F31" s="42">
        <v>5977</v>
      </c>
    </row>
    <row r="32" spans="1:6" x14ac:dyDescent="0.25">
      <c r="A32" s="44" t="s">
        <v>45</v>
      </c>
      <c r="B32" s="42">
        <v>4800</v>
      </c>
      <c r="C32" s="42">
        <v>6780</v>
      </c>
      <c r="D32" s="42"/>
      <c r="E32" s="42">
        <v>3840</v>
      </c>
      <c r="F32" s="42">
        <v>5657.1428571428569</v>
      </c>
    </row>
    <row r="33" spans="1:6" x14ac:dyDescent="0.25">
      <c r="A33" s="44" t="s">
        <v>50</v>
      </c>
      <c r="B33" s="42"/>
      <c r="C33" s="42">
        <v>5120</v>
      </c>
      <c r="D33" s="42">
        <v>10192</v>
      </c>
      <c r="E33" s="42"/>
      <c r="F33" s="42">
        <v>6810.666666666667</v>
      </c>
    </row>
    <row r="34" spans="1:6" x14ac:dyDescent="0.25">
      <c r="A34" s="44" t="s">
        <v>63</v>
      </c>
      <c r="B34" s="42">
        <v>5478.75</v>
      </c>
      <c r="C34" s="42">
        <v>5546</v>
      </c>
      <c r="D34" s="42">
        <v>7677.333333333333</v>
      </c>
      <c r="E34" s="42">
        <v>6506.4285714285716</v>
      </c>
      <c r="F34" s="42">
        <v>5945.2340425531911</v>
      </c>
    </row>
    <row r="37" spans="1:6" x14ac:dyDescent="0.25">
      <c r="A37" s="45" t="s">
        <v>67</v>
      </c>
      <c r="B37" t="str">
        <f>B26</f>
        <v>Informatica</v>
      </c>
    </row>
    <row r="45" spans="1:6" x14ac:dyDescent="0.25">
      <c r="A45" s="43" t="s">
        <v>56</v>
      </c>
      <c r="B45" s="42" t="s">
        <v>46</v>
      </c>
    </row>
    <row r="47" spans="1:6" x14ac:dyDescent="0.25">
      <c r="A47" s="43" t="s">
        <v>68</v>
      </c>
      <c r="B47" s="43" t="s">
        <v>65</v>
      </c>
      <c r="C47" s="42"/>
      <c r="D47" s="42"/>
      <c r="E47" s="42"/>
      <c r="F47" s="42"/>
    </row>
    <row r="48" spans="1:6" x14ac:dyDescent="0.25">
      <c r="A48" s="43" t="s">
        <v>62</v>
      </c>
      <c r="B48" s="42" t="s">
        <v>51</v>
      </c>
      <c r="C48" s="42" t="s">
        <v>52</v>
      </c>
      <c r="D48" s="42" t="s">
        <v>44</v>
      </c>
      <c r="E48" s="42" t="s">
        <v>47</v>
      </c>
      <c r="F48" s="42" t="s">
        <v>63</v>
      </c>
    </row>
    <row r="49" spans="1:6" x14ac:dyDescent="0.25">
      <c r="A49" s="44" t="s">
        <v>49</v>
      </c>
      <c r="B49" s="42">
        <v>8000</v>
      </c>
      <c r="C49" s="42">
        <v>10160</v>
      </c>
      <c r="D49" s="42">
        <v>6420</v>
      </c>
      <c r="E49" s="42">
        <v>11360</v>
      </c>
      <c r="F49" s="42">
        <v>11360</v>
      </c>
    </row>
    <row r="50" spans="1:6" ht="15" x14ac:dyDescent="0.4">
      <c r="A50" s="44" t="s">
        <v>48</v>
      </c>
      <c r="B50" s="46">
        <v>8800</v>
      </c>
      <c r="C50" s="46">
        <v>5844</v>
      </c>
      <c r="D50" s="46"/>
      <c r="E50" s="46">
        <v>8800</v>
      </c>
      <c r="F50" s="42">
        <v>8800</v>
      </c>
    </row>
    <row r="51" spans="1:6" x14ac:dyDescent="0.25">
      <c r="A51" s="44" t="s">
        <v>45</v>
      </c>
      <c r="B51" s="42">
        <v>4800</v>
      </c>
      <c r="C51" s="42">
        <v>10160</v>
      </c>
      <c r="D51" s="42"/>
      <c r="E51" s="42">
        <v>6000</v>
      </c>
      <c r="F51" s="42">
        <v>10160</v>
      </c>
    </row>
    <row r="52" spans="1:6" x14ac:dyDescent="0.25">
      <c r="A52" s="44" t="s">
        <v>50</v>
      </c>
      <c r="B52" s="42"/>
      <c r="C52" s="42">
        <v>5120</v>
      </c>
      <c r="D52" s="42">
        <v>10192</v>
      </c>
      <c r="E52" s="42"/>
      <c r="F52" s="42">
        <v>10192</v>
      </c>
    </row>
    <row r="53" spans="1:6" x14ac:dyDescent="0.25">
      <c r="A53" s="44" t="s">
        <v>63</v>
      </c>
      <c r="B53" s="42">
        <v>8800</v>
      </c>
      <c r="C53" s="42">
        <v>10160</v>
      </c>
      <c r="D53" s="42">
        <v>10192</v>
      </c>
      <c r="E53" s="42">
        <v>11360</v>
      </c>
      <c r="F53" s="42">
        <v>11360</v>
      </c>
    </row>
    <row r="56" spans="1:6" x14ac:dyDescent="0.25">
      <c r="A56" s="45" t="s">
        <v>67</v>
      </c>
      <c r="B56" t="str">
        <f>B45</f>
        <v>Informatica</v>
      </c>
    </row>
  </sheetData>
  <pageMargins left="0.7" right="0.7" top="0.75" bottom="0.75" header="0.3" footer="0.3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Esercizio 1</vt:lpstr>
      <vt:lpstr>Esercizio 2</vt:lpstr>
      <vt:lpstr>Plus</vt:lpstr>
      <vt:lpstr>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2022-08-31T13:51:39Z</dcterms:created>
  <dcterms:modified xsi:type="dcterms:W3CDTF">2022-10-19T15:42:27Z</dcterms:modified>
</cp:coreProperties>
</file>