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"/>
    </mc:Choice>
  </mc:AlternateContent>
  <xr:revisionPtr revIDLastSave="0" documentId="13_ncr:1_{ADB96A02-7F29-4ABA-BCF6-ED1694A7149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oluti_Iva" sheetId="1" r:id="rId1"/>
    <sheet name="Giudizio" sheetId="2" r:id="rId2"/>
    <sheet name="Fatture" sheetId="3" r:id="rId3"/>
    <sheet name="Fatture 2" sheetId="4" r:id="rId4"/>
  </sheets>
  <definedNames>
    <definedName name="_xlnm._FilterDatabase" localSheetId="2" hidden="1">Fatture!$G$1:$G$24</definedName>
    <definedName name="_xlnm._FilterDatabase" localSheetId="3" hidden="1">'Fatture 2'!$G$1:$G$49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G1" i="4" a="1"/>
  <c r="G1" i="4" s="1"/>
  <c r="G1" i="3" a="1"/>
  <c r="G1" i="3" s="1"/>
  <c r="G2" i="2"/>
  <c r="G3" i="2"/>
  <c r="G4" i="2"/>
  <c r="G5" i="2"/>
  <c r="G6" i="2"/>
  <c r="G7" i="2"/>
  <c r="G8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2" i="2" a="1"/>
  <c r="C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4" i="4" l="1"/>
  <c r="I7" i="4"/>
  <c r="I20" i="4"/>
  <c r="I8" i="4"/>
  <c r="I9" i="4"/>
  <c r="I17" i="4"/>
  <c r="I19" i="4"/>
  <c r="H19" i="4"/>
  <c r="H7" i="4"/>
  <c r="H8" i="4"/>
  <c r="H17" i="4"/>
  <c r="H20" i="4"/>
  <c r="H4" i="4"/>
  <c r="H9" i="4"/>
  <c r="I23" i="3"/>
  <c r="I20" i="3"/>
  <c r="I2" i="3"/>
  <c r="I5" i="3"/>
  <c r="H2" i="3"/>
  <c r="H5" i="3"/>
  <c r="H20" i="3"/>
  <c r="H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<sst xmlns="http://schemas.openxmlformats.org/spreadsheetml/2006/main" count="982" uniqueCount="577">
  <si>
    <t>MONITOR</t>
  </si>
  <si>
    <t>DESC</t>
  </si>
  <si>
    <t>IMPONIBILE IVA INCLUSA</t>
  </si>
  <si>
    <t>MON.SVGA 0,28 14" AOC 4VLR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</si>
  <si>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</si>
  <si>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</si>
  <si>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</si>
  <si>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</si>
  <si>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</si>
  <si>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</si>
  <si>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</si>
  <si>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</si>
  <si>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</si>
  <si>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</si>
  <si>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</si>
  <si>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</si>
  <si>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</si>
  <si>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</si>
  <si>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</si>
  <si>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</si>
  <si>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</si>
  <si>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</si>
  <si>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</si>
  <si>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</si>
  <si>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</si>
  <si>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</si>
  <si>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</si>
  <si>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</si>
  <si>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</si>
  <si>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</si>
  <si>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</si>
  <si>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</si>
  <si>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</si>
  <si>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</si>
  <si>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</si>
  <si>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</si>
  <si>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</si>
  <si>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</si>
  <si>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</si>
  <si>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</si>
  <si>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</si>
  <si>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</si>
  <si>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</si>
  <si>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</si>
  <si>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</si>
  <si>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</si>
  <si>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</si>
  <si>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</si>
  <si>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</si>
  <si>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</si>
  <si>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</si>
  <si>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</si>
  <si>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</si>
  <si>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</si>
  <si>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</si>
  <si>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</si>
  <si>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</si>
  <si>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</si>
  <si>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</si>
  <si>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</si>
  <si>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</si>
  <si>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</si>
  <si>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</si>
  <si>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</si>
  <si>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</si>
  <si>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</si>
  <si>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</si>
  <si>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</si>
  <si>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</si>
  <si>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</si>
  <si>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</si>
  <si>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</si>
  <si>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</si>
  <si>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</si>
  <si>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</si>
  <si>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</si>
  <si>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</si>
  <si>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</si>
  <si>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</si>
  <si>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</si>
  <si>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</si>
  <si>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</si>
  <si>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</si>
  <si>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</si>
  <si>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</si>
  <si>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</si>
  <si>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</si>
  <si>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</si>
  <si>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</si>
  <si>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</si>
  <si>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</si>
  <si>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</si>
  <si>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</si>
  <si>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</si>
  <si>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</si>
  <si>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</si>
  <si>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</si>
  <si>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</si>
  <si>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</si>
  <si>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</si>
  <si>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</si>
  <si>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</si>
  <si>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</si>
  <si>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</si>
  <si>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</si>
  <si>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</si>
  <si>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</si>
  <si>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</si>
  <si>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</si>
  <si>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</si>
  <si>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</si>
  <si>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</si>
  <si>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</si>
  <si>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</si>
  <si>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</si>
  <si>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</si>
  <si>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</si>
  <si>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</si>
  <si>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</si>
  <si>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</si>
  <si>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</si>
  <si>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</si>
  <si>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</si>
  <si>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</si>
  <si>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</si>
  <si>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</si>
  <si>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</si>
  <si>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</si>
  <si>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</si>
  <si>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</si>
  <si>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</si>
  <si>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</si>
  <si>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</si>
  <si>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</si>
  <si>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</si>
  <si>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</si>
  <si>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</si>
  <si>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</si>
  <si>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</si>
  <si>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</si>
  <si>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</si>
  <si>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</si>
  <si>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</si>
  <si>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</si>
  <si>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</si>
  <si>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</si>
  <si>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</si>
  <si>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</si>
  <si>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</si>
  <si>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</si>
  <si>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</si>
  <si>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</si>
  <si>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</si>
  <si>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</si>
  <si>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</si>
  <si>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</si>
  <si>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</si>
  <si>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</si>
  <si>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</si>
  <si>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</si>
  <si>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</si>
  <si>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</si>
  <si>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</si>
  <si>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</si>
  <si>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</si>
  <si>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</si>
  <si>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</si>
  <si>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</si>
  <si>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</si>
  <si>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</si>
  <si>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</si>
  <si>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</si>
  <si>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</si>
  <si>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</si>
  <si>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</si>
  <si>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</si>
  <si>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</si>
  <si>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</si>
  <si>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</si>
  <si>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</si>
  <si>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</si>
  <si>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</si>
  <si>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</si>
  <si>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</si>
  <si>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</si>
  <si>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</si>
  <si>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</si>
  <si>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</si>
  <si>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</si>
  <si>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</si>
  <si>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</si>
  <si>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</si>
  <si>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</si>
  <si>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</si>
  <si>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</si>
  <si>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</si>
  <si>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</si>
  <si>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</si>
  <si>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</si>
  <si>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</si>
  <si>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</si>
  <si>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</si>
  <si>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</si>
  <si>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</si>
  <si>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</si>
  <si>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</si>
  <si>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</si>
  <si>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</si>
  <si>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</si>
  <si>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</si>
  <si>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</si>
  <si>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</si>
  <si>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</si>
  <si>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</si>
  <si>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</si>
  <si>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</si>
  <si>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</si>
  <si>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</si>
  <si>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</si>
  <si>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</si>
  <si>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</si>
  <si>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</si>
  <si>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</si>
  <si>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</si>
  <si>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</si>
  <si>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</si>
  <si>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</si>
  <si>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</si>
  <si>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</si>
  <si>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</si>
  <si>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</si>
  <si>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</si>
  <si>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</si>
  <si>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</si>
  <si>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</si>
  <si>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</si>
  <si>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</si>
  <si>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</si>
  <si>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</si>
  <si>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</si>
  <si>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</si>
  <si>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</si>
  <si>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</si>
  <si>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</si>
  <si>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</si>
  <si>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</si>
  <si>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</si>
  <si>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</si>
  <si>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</si>
  <si>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</si>
  <si>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</si>
  <si>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</si>
  <si>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</si>
  <si>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</si>
  <si>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</si>
  <si>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</si>
  <si>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</si>
  <si>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</si>
  <si>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</si>
  <si>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</si>
  <si>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</si>
  <si>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</si>
  <si>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</si>
  <si>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</si>
  <si>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</si>
  <si>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</si>
  <si>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</si>
  <si>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</si>
  <si>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</si>
  <si>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</si>
  <si>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</si>
  <si>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</si>
  <si>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</si>
  <si>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</si>
  <si>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</si>
  <si>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</si>
  <si>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</si>
  <si>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</si>
  <si>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</si>
  <si>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</si>
  <si>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</si>
  <si>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</si>
  <si>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</si>
  <si>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</si>
  <si>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</si>
  <si>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</si>
  <si>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</si>
  <si>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</si>
  <si>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</si>
  <si>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</si>
  <si>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</si>
  <si>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</si>
  <si>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</si>
  <si>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</si>
  <si>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</si>
  <si>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</si>
  <si>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</si>
  <si>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</si>
  <si>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</si>
  <si>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</si>
  <si>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</si>
  <si>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</si>
  <si>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</si>
  <si>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</si>
  <si>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</si>
  <si>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</si>
  <si>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</si>
  <si>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</si>
  <si>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</si>
  <si>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</si>
  <si>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</si>
  <si>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</si>
  <si>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</si>
  <si>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</si>
  <si>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</si>
  <si>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</si>
  <si>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</si>
  <si>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</si>
  <si>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</si>
  <si>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</si>
  <si>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</si>
  <si>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</si>
  <si>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</si>
  <si>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</si>
  <si>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</si>
  <si>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</si>
  <si>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</si>
  <si>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</si>
  <si>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</si>
  <si>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</si>
  <si>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</si>
  <si>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</si>
  <si>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</si>
  <si>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</si>
  <si>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</si>
  <si>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</si>
  <si>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</si>
  <si>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</si>
  <si>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</si>
  <si>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</si>
  <si>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</si>
  <si>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</si>
  <si>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</si>
  <si>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</si>
  <si>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</si>
  <si>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</si>
  <si>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</si>
  <si>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</si>
  <si>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</si>
  <si>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</si>
  <si>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</si>
  <si>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</si>
  <si>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</si>
  <si>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</si>
  <si>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</si>
  <si>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</si>
  <si>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</si>
  <si>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</si>
  <si>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</si>
  <si>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</si>
  <si>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</si>
  <si>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</si>
  <si>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</si>
  <si>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</si>
  <si>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</si>
  <si>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</si>
  <si>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</si>
  <si>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</si>
  <si>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</si>
  <si>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</si>
  <si>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</si>
  <si>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</si>
  <si>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</si>
  <si>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</si>
  <si>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</si>
  <si>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</si>
  <si>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</si>
  <si>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</si>
  <si>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</si>
  <si>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</si>
  <si>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</si>
  <si>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</si>
  <si>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</si>
  <si>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</si>
  <si>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</si>
  <si>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</si>
  <si>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</si>
  <si>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</si>
  <si>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</si>
  <si>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</si>
  <si>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</si>
  <si>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</si>
  <si>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</si>
  <si>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</si>
  <si>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</si>
  <si>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</si>
  <si>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</si>
  <si>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</si>
  <si>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</si>
  <si>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</si>
  <si>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</si>
  <si>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</si>
  <si>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</si>
  <si>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</si>
  <si>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</si>
  <si>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</si>
  <si>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</si>
  <si>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</si>
  <si>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</si>
  <si>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</si>
  <si>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</si>
  <si>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</si>
  <si>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</si>
  <si>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</si>
  <si>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</si>
  <si>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</si>
  <si>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</si>
  <si>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</si>
  <si>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</si>
  <si>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</si>
  <si>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</si>
  <si>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</si>
  <si>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</si>
  <si>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</si>
  <si>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</si>
  <si>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</si>
  <si>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</si>
  <si>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</si>
  <si>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</si>
  <si>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</si>
  <si>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</si>
  <si>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</si>
  <si>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</si>
  <si>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</si>
  <si>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</si>
  <si>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</si>
  <si>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</si>
  <si>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</si>
  <si>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</si>
  <si>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</si>
  <si>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</si>
  <si>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</si>
  <si>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</si>
  <si>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</si>
  <si>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</si>
  <si>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</si>
  <si>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</si>
  <si>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</si>
  <si>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</si>
  <si>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</si>
  <si>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</si>
  <si>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</si>
  <si>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</si>
  <si>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</si>
  <si>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</si>
  <si>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</si>
  <si>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</si>
  <si>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</si>
  <si>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</si>
  <si>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</si>
  <si>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</si>
  <si>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</si>
  <si>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</si>
  <si>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</si>
  <si>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</si>
  <si>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</si>
  <si>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</si>
  <si>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</si>
  <si>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</si>
  <si>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</si>
  <si>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</si>
  <si>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</si>
  <si>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</si>
  <si>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</si>
  <si>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</si>
  <si>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</si>
  <si>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</si>
  <si>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</si>
  <si>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</si>
  <si>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</si>
  <si>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</si>
  <si>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</si>
  <si>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</si>
  <si>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</si>
  <si>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</si>
  <si>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</si>
  <si>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</si>
  <si>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</si>
  <si>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</si>
  <si>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</si>
  <si>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</si>
  <si>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</si>
  <si>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</si>
  <si>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</si>
  <si>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</si>
  <si>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</si>
  <si>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</si>
  <si>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</si>
  <si>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</si>
  <si>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</si>
  <si>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</si>
  <si>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</si>
  <si>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</si>
  <si>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</si>
  <si>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</si>
  <si>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</si>
  <si>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</si>
  <si>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</si>
  <si>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</si>
  <si>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</si>
  <si>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</si>
  <si>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</si>
  <si>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</si>
  <si>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</si>
  <si>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</si>
  <si>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</si>
  <si>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</si>
  <si>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</si>
  <si>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</si>
  <si>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</si>
  <si>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</si>
  <si>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</si>
  <si>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</si>
  <si>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</si>
  <si>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</si>
  <si>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</si>
  <si>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</si>
  <si>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</si>
  <si>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</si>
  <si>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</si>
  <si>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</si>
  <si>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</si>
  <si>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</si>
  <si>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</si>
  <si>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</si>
  <si>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</si>
  <si>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</si>
  <si>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</si>
  <si>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</si>
  <si>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</si>
  <si>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</si>
  <si>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</si>
  <si>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</si>
  <si>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</si>
  <si>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</si>
  <si>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</si>
  <si>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</si>
  <si>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</si>
  <si>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</si>
  <si>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</si>
  <si>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</si>
  <si>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</si>
  <si>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</si>
  <si>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</si>
  <si>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</si>
  <si>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</si>
  <si>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</si>
  <si>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</si>
  <si>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</si>
  <si>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</si>
  <si>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</si>
  <si>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</si>
  <si>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</si>
  <si>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</si>
  <si>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</si>
  <si>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</si>
  <si>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</si>
  <si>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</si>
  <si>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</si>
  <si>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Esito</t>
  </si>
  <si>
    <t>respinto</t>
  </si>
  <si>
    <t>sufficiente</t>
  </si>
  <si>
    <t>discreto</t>
  </si>
  <si>
    <t>buono</t>
  </si>
  <si>
    <t>N. Fatture Emesse</t>
  </si>
  <si>
    <t>1024 x 768, MPR II, N.I., Energy Star Digital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</si>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</sst>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49" fontId="2" fillId="0" borderId="0" xfId="0" applyNumberFormat="1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0" fontId="3" fillId="2" borderId="3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49" fontId="4" fillId="3" borderId="5" xfId="0" applyNumberFormat="1" applyFont="1" applyFill="1" applyBorder="1"/>
    <xf numFmtId="1" fontId="4" fillId="3" borderId="2" xfId="0" applyNumberFormat="1" applyFont="1" applyFill="1" applyBorder="1"/>
    <xf numFmtId="0" fontId="4" fillId="3" borderId="6" xfId="0" applyFont="1" applyFill="1" applyBorder="1"/>
    <xf numFmtId="49" fontId="4" fillId="3" borderId="7" xfId="0" applyNumberFormat="1" applyFont="1" applyFill="1" applyBorder="1"/>
    <xf numFmtId="1" fontId="4" fillId="3" borderId="10" xfId="0" applyNumberFormat="1" applyFont="1" applyFill="1" applyBorder="1"/>
    <xf numFmtId="0" fontId="4" fillId="3" borderId="8" xfId="0" applyFont="1" applyFill="1" applyBorder="1"/>
    <xf numFmtId="0" fontId="3" fillId="2" borderId="2" xfId="0" applyFont="1" applyFill="1" applyBorder="1"/>
    <xf numFmtId="49" fontId="4" fillId="3" borderId="2" xfId="0" applyNumberFormat="1" applyFont="1" applyFill="1" applyBorder="1"/>
    <xf numFmtId="0" fontId="2" fillId="0" borderId="2" xfId="0" applyFont="1" applyBorder="1"/>
    <xf numFmtId="44" fontId="0" fillId="0" borderId="0" xfId="0" applyNumberFormat="1"/>
    <xf numFmtId="44" fontId="0" fillId="0" borderId="0" xfId="1" applyFont="1"/>
  </cellXfs>
  <cellStyles count="2">
    <cellStyle name="Normale" xfId="0" builtinId="0"/>
    <cellStyle name="Valuta" xfId="1" builtin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12" totalsRowDxfId="10" tableBorderDxfId="11">
  <tableColumns count="3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6C9321-9E72-49A5-9F5B-5607F7C901C3}" name="Tabella3" displayName="Tabella3" ref="I1:J5" totalsRowShown="0" headerRowDxfId="6" dataDxfId="4" headerRowBorderDxfId="5" tableBorderDxfId="3" totalsRowBorderDxfId="2">
  <autoFilter ref="I1:J5" xr:uid="{AE6C9321-9E72-49A5-9F5B-5607F7C901C3}"/>
  <tableColumns count="2">
    <tableColumn id="1" xr3:uid="{BA82FAF4-7606-49B5-8E40-FA9C78F33897}" name="Punteggio" dataDxfId="1"/>
    <tableColumn id="2" xr3:uid="{61ABC541-9625-46BF-9810-B93857EF18AD}" name="Esi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1" sqref="E1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20.44140625" customWidth="1"/>
    <col min="5" max="5" width="91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568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575</v>
      </c>
      <c r="C2" s="5">
        <v>281000</v>
      </c>
      <c r="D2" s="5">
        <f>+C2-(C2/1.2)</f>
        <v>46833.333333333314</v>
      </c>
      <c r="E2" s="13" t="str">
        <f>_xlfn.CONCAT(A2," ",B2)</f>
        <v>MON.SVGA 0,28 14" AOC 4VLR 1024 x 768, MPR II, N.I.,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4</v>
      </c>
      <c r="B3" s="4" t="s">
        <v>5</v>
      </c>
      <c r="C3" s="5">
        <v>323000</v>
      </c>
      <c r="D3" s="5">
        <f t="shared" ref="D3:D66" si="0">+C3-(C3/1.2)</f>
        <v>53833.333333333314</v>
      </c>
      <c r="E3" s="13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6</v>
      </c>
      <c r="B4" s="4" t="s">
        <v>7</v>
      </c>
      <c r="C4" s="5">
        <v>344000</v>
      </c>
      <c r="D4" s="5">
        <f t="shared" si="0"/>
        <v>57333.333333333314</v>
      </c>
      <c r="E4" s="13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8</v>
      </c>
      <c r="B5" s="4" t="s">
        <v>9</v>
      </c>
      <c r="C5" s="5">
        <v>361000</v>
      </c>
      <c r="D5" s="5">
        <f t="shared" si="0"/>
        <v>60166.666666666628</v>
      </c>
      <c r="E5" s="13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10</v>
      </c>
      <c r="B6" s="4" t="s">
        <v>11</v>
      </c>
      <c r="C6" s="5">
        <v>521000</v>
      </c>
      <c r="D6" s="5">
        <f t="shared" si="0"/>
        <v>86833.333333333314</v>
      </c>
      <c r="E6" s="13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12</v>
      </c>
      <c r="B7" s="4" t="s">
        <v>13</v>
      </c>
      <c r="C7" s="5">
        <v>527000</v>
      </c>
      <c r="D7" s="5">
        <f t="shared" si="0"/>
        <v>87833.333333333314</v>
      </c>
      <c r="E7" s="13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14</v>
      </c>
      <c r="B8" s="4" t="s">
        <v>15</v>
      </c>
      <c r="C8" s="5">
        <v>626000</v>
      </c>
      <c r="D8" s="5">
        <f t="shared" si="0"/>
        <v>104333.33333333331</v>
      </c>
      <c r="E8" s="13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16</v>
      </c>
      <c r="B9" s="4" t="s">
        <v>17</v>
      </c>
      <c r="C9" s="5">
        <v>656000</v>
      </c>
      <c r="D9" s="5">
        <f t="shared" si="0"/>
        <v>109333.33333333326</v>
      </c>
      <c r="E9" s="13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18</v>
      </c>
      <c r="B10" s="4" t="s">
        <v>19</v>
      </c>
      <c r="C10" s="5">
        <v>666000</v>
      </c>
      <c r="D10" s="5">
        <f t="shared" si="0"/>
        <v>111000</v>
      </c>
      <c r="E10" s="13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20</v>
      </c>
      <c r="B11" s="4" t="s">
        <v>21</v>
      </c>
      <c r="C11" s="5">
        <v>882000</v>
      </c>
      <c r="D11" s="5">
        <f t="shared" si="0"/>
        <v>147000</v>
      </c>
      <c r="E11" s="13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22</v>
      </c>
      <c r="B12" s="4" t="s">
        <v>23</v>
      </c>
      <c r="C12" s="5">
        <v>1108000</v>
      </c>
      <c r="D12" s="5">
        <f t="shared" si="0"/>
        <v>184666.66666666663</v>
      </c>
      <c r="E12" s="13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24</v>
      </c>
      <c r="B13" s="4" t="s">
        <v>25</v>
      </c>
      <c r="C13" s="5">
        <v>1316000</v>
      </c>
      <c r="D13" s="5">
        <f t="shared" si="0"/>
        <v>219333.33333333326</v>
      </c>
      <c r="E13" s="13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26</v>
      </c>
      <c r="B14" s="4" t="s">
        <v>27</v>
      </c>
      <c r="C14" s="5">
        <v>1594000</v>
      </c>
      <c r="D14" s="5">
        <f t="shared" si="0"/>
        <v>265666.66666666651</v>
      </c>
      <c r="E14" s="13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28</v>
      </c>
      <c r="B15" s="4" t="s">
        <v>29</v>
      </c>
      <c r="C15" s="5">
        <v>2719000</v>
      </c>
      <c r="D15" s="5">
        <f t="shared" si="0"/>
        <v>453166.66666666651</v>
      </c>
      <c r="E15" s="13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30</v>
      </c>
      <c r="B16" s="4"/>
      <c r="C16" s="5"/>
      <c r="D16" s="5">
        <f t="shared" si="0"/>
        <v>0</v>
      </c>
      <c r="E16" s="13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31</v>
      </c>
      <c r="B17" s="4" t="s">
        <v>32</v>
      </c>
      <c r="C17" s="5">
        <v>4092000</v>
      </c>
      <c r="D17" s="5">
        <f t="shared" si="0"/>
        <v>682000</v>
      </c>
      <c r="E17" s="13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33</v>
      </c>
      <c r="B18" s="4" t="s">
        <v>34</v>
      </c>
      <c r="C18" s="5">
        <v>13859000</v>
      </c>
      <c r="D18" s="5">
        <f t="shared" si="0"/>
        <v>2309833.3333333321</v>
      </c>
      <c r="E18" s="13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35</v>
      </c>
      <c r="B19" s="4"/>
      <c r="C19" s="5"/>
      <c r="D19" s="5">
        <f t="shared" si="0"/>
        <v>0</v>
      </c>
      <c r="E19" s="13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36</v>
      </c>
      <c r="B20" s="4" t="s">
        <v>37</v>
      </c>
      <c r="C20" s="5">
        <v>167000</v>
      </c>
      <c r="D20" s="5">
        <f t="shared" si="0"/>
        <v>27833.333333333314</v>
      </c>
      <c r="E20" s="13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38</v>
      </c>
      <c r="B21" s="4" t="s">
        <v>39</v>
      </c>
      <c r="C21" s="5">
        <v>202000</v>
      </c>
      <c r="D21" s="5">
        <f t="shared" si="0"/>
        <v>33666.666666666657</v>
      </c>
      <c r="E21" s="13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40</v>
      </c>
      <c r="B22" s="4" t="s">
        <v>41</v>
      </c>
      <c r="C22" s="5">
        <v>203000</v>
      </c>
      <c r="D22" s="5">
        <f t="shared" si="0"/>
        <v>33833.333333333314</v>
      </c>
      <c r="E22" s="13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42</v>
      </c>
      <c r="B23" s="4" t="s">
        <v>39</v>
      </c>
      <c r="C23" s="5">
        <v>234000</v>
      </c>
      <c r="D23" s="5">
        <f t="shared" si="0"/>
        <v>39000</v>
      </c>
      <c r="E23" s="13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43</v>
      </c>
      <c r="B24" s="4" t="s">
        <v>44</v>
      </c>
      <c r="C24" s="5">
        <v>252000</v>
      </c>
      <c r="D24" s="5">
        <f t="shared" si="0"/>
        <v>42000</v>
      </c>
      <c r="E24" s="13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45</v>
      </c>
      <c r="B25" s="4" t="s">
        <v>39</v>
      </c>
      <c r="C25" s="5">
        <v>259000</v>
      </c>
      <c r="D25" s="5">
        <f t="shared" si="0"/>
        <v>43166.666666666657</v>
      </c>
      <c r="E25" s="13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46</v>
      </c>
      <c r="B26" s="4" t="s">
        <v>47</v>
      </c>
      <c r="C26" s="5">
        <v>269000</v>
      </c>
      <c r="D26" s="5">
        <f t="shared" si="0"/>
        <v>44833.333333333314</v>
      </c>
      <c r="E26" s="13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48</v>
      </c>
      <c r="B27" s="4" t="s">
        <v>49</v>
      </c>
      <c r="C27" s="5">
        <v>271000</v>
      </c>
      <c r="D27" s="5">
        <f t="shared" si="0"/>
        <v>45166.666666666657</v>
      </c>
      <c r="E27" s="13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50</v>
      </c>
      <c r="B28" s="4" t="s">
        <v>51</v>
      </c>
      <c r="C28" s="5">
        <v>292000</v>
      </c>
      <c r="D28" s="5">
        <f t="shared" si="0"/>
        <v>48666.666666666657</v>
      </c>
      <c r="E28" s="13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52</v>
      </c>
      <c r="B29" s="4" t="s">
        <v>53</v>
      </c>
      <c r="C29" s="5">
        <v>293000</v>
      </c>
      <c r="D29" s="5">
        <f t="shared" si="0"/>
        <v>48833.333333333314</v>
      </c>
      <c r="E29" s="13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54</v>
      </c>
      <c r="B30" s="4" t="s">
        <v>39</v>
      </c>
      <c r="C30" s="5">
        <v>307000</v>
      </c>
      <c r="D30" s="5">
        <f t="shared" si="0"/>
        <v>51166.666666666657</v>
      </c>
      <c r="E30" s="13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55</v>
      </c>
      <c r="B31" s="4" t="s">
        <v>56</v>
      </c>
      <c r="C31" s="5">
        <v>440000</v>
      </c>
      <c r="D31" s="5">
        <f t="shared" si="0"/>
        <v>73333.333333333314</v>
      </c>
      <c r="E31" s="13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57</v>
      </c>
      <c r="B32" s="4" t="s">
        <v>58</v>
      </c>
      <c r="C32" s="5">
        <v>487000</v>
      </c>
      <c r="D32" s="5">
        <f t="shared" si="0"/>
        <v>81166.666666666628</v>
      </c>
      <c r="E32" s="13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59</v>
      </c>
      <c r="B33" s="4" t="s">
        <v>60</v>
      </c>
      <c r="C33" s="5">
        <v>566000</v>
      </c>
      <c r="D33" s="5">
        <f t="shared" si="0"/>
        <v>94333.333333333314</v>
      </c>
      <c r="E33" s="13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61</v>
      </c>
      <c r="B34" s="4" t="s">
        <v>58</v>
      </c>
      <c r="C34" s="5">
        <v>802000</v>
      </c>
      <c r="D34" s="5">
        <f t="shared" si="0"/>
        <v>133666.66666666663</v>
      </c>
      <c r="E34" s="13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62</v>
      </c>
      <c r="B35" s="4" t="s">
        <v>63</v>
      </c>
      <c r="C35" s="5">
        <v>1579000</v>
      </c>
      <c r="D35" s="5">
        <f t="shared" si="0"/>
        <v>263166.66666666651</v>
      </c>
      <c r="E35" s="13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64</v>
      </c>
      <c r="B36" s="4"/>
      <c r="C36" s="5"/>
      <c r="D36" s="5">
        <f t="shared" si="0"/>
        <v>0</v>
      </c>
      <c r="E36" s="13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65</v>
      </c>
      <c r="B37" s="4" t="s">
        <v>66</v>
      </c>
      <c r="C37" s="5">
        <v>70000</v>
      </c>
      <c r="D37" s="5">
        <f t="shared" si="0"/>
        <v>11666.666666666664</v>
      </c>
      <c r="E37" s="13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67</v>
      </c>
      <c r="B38" s="4" t="s">
        <v>68</v>
      </c>
      <c r="C38" s="5">
        <v>104000</v>
      </c>
      <c r="D38" s="5">
        <f t="shared" si="0"/>
        <v>17333.333333333328</v>
      </c>
      <c r="E38" s="13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69</v>
      </c>
      <c r="B39" s="4" t="s">
        <v>70</v>
      </c>
      <c r="C39" s="5">
        <v>127000</v>
      </c>
      <c r="D39" s="5">
        <f t="shared" si="0"/>
        <v>21166.666666666657</v>
      </c>
      <c r="E39" s="13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71</v>
      </c>
      <c r="B40" s="4" t="s">
        <v>72</v>
      </c>
      <c r="C40" s="5">
        <v>162000</v>
      </c>
      <c r="D40" s="5">
        <f t="shared" si="0"/>
        <v>27000</v>
      </c>
      <c r="E40" s="13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73</v>
      </c>
      <c r="B41" s="4" t="s">
        <v>74</v>
      </c>
      <c r="C41" s="5">
        <v>179000</v>
      </c>
      <c r="D41" s="5">
        <f t="shared" si="0"/>
        <v>29833.333333333314</v>
      </c>
      <c r="E41" s="13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75</v>
      </c>
      <c r="B42" s="4" t="s">
        <v>76</v>
      </c>
      <c r="C42" s="5">
        <v>186000</v>
      </c>
      <c r="D42" s="5">
        <f t="shared" si="0"/>
        <v>31000</v>
      </c>
      <c r="E42" s="13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77</v>
      </c>
      <c r="B43" s="4" t="s">
        <v>76</v>
      </c>
      <c r="C43" s="5">
        <v>186000</v>
      </c>
      <c r="D43" s="5">
        <f t="shared" si="0"/>
        <v>31000</v>
      </c>
      <c r="E43" s="13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78</v>
      </c>
      <c r="B44" s="4" t="s">
        <v>79</v>
      </c>
      <c r="C44" s="5">
        <v>203000</v>
      </c>
      <c r="D44" s="5">
        <f t="shared" si="0"/>
        <v>33833.333333333314</v>
      </c>
      <c r="E44" s="13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80</v>
      </c>
      <c r="B45" s="4" t="s">
        <v>74</v>
      </c>
      <c r="C45" s="5">
        <v>212000</v>
      </c>
      <c r="D45" s="5">
        <f t="shared" si="0"/>
        <v>35333.333333333314</v>
      </c>
      <c r="E45" s="13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81</v>
      </c>
      <c r="B46" s="4" t="s">
        <v>82</v>
      </c>
      <c r="C46" s="5">
        <v>222000</v>
      </c>
      <c r="D46" s="5">
        <f t="shared" si="0"/>
        <v>37000</v>
      </c>
      <c r="E46" s="13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83</v>
      </c>
      <c r="B47" s="4" t="s">
        <v>84</v>
      </c>
      <c r="C47" s="5">
        <v>245000</v>
      </c>
      <c r="D47" s="5">
        <f t="shared" si="0"/>
        <v>40833.333333333314</v>
      </c>
      <c r="E47" s="13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85</v>
      </c>
      <c r="B48" s="4" t="s">
        <v>86</v>
      </c>
      <c r="C48" s="5">
        <v>251000</v>
      </c>
      <c r="D48" s="5">
        <f t="shared" si="0"/>
        <v>41833.333333333314</v>
      </c>
      <c r="E48" s="13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87</v>
      </c>
      <c r="B49" s="4" t="s">
        <v>88</v>
      </c>
      <c r="C49" s="5">
        <v>257000</v>
      </c>
      <c r="D49" s="5">
        <f t="shared" si="0"/>
        <v>42833.333333333314</v>
      </c>
      <c r="E49" s="13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89</v>
      </c>
      <c r="B50" s="4" t="s">
        <v>88</v>
      </c>
      <c r="C50" s="5">
        <v>269000</v>
      </c>
      <c r="D50" s="5">
        <f t="shared" si="0"/>
        <v>44833.333333333314</v>
      </c>
      <c r="E50" s="13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90</v>
      </c>
      <c r="B51" s="4" t="s">
        <v>91</v>
      </c>
      <c r="C51" s="5">
        <v>314000</v>
      </c>
      <c r="D51" s="5">
        <f t="shared" si="0"/>
        <v>52333.333333333314</v>
      </c>
      <c r="E51" s="13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92</v>
      </c>
      <c r="B52" s="4" t="s">
        <v>93</v>
      </c>
      <c r="C52" s="5">
        <v>325000</v>
      </c>
      <c r="D52" s="5">
        <f t="shared" si="0"/>
        <v>54166.666666666628</v>
      </c>
      <c r="E52" s="13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94</v>
      </c>
      <c r="B53" s="4" t="s">
        <v>95</v>
      </c>
      <c r="C53" s="5">
        <v>347000</v>
      </c>
      <c r="D53" s="5">
        <f t="shared" si="0"/>
        <v>57833.333333333314</v>
      </c>
      <c r="E53" s="13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96</v>
      </c>
      <c r="B54" s="4" t="s">
        <v>91</v>
      </c>
      <c r="C54" s="5">
        <v>369000</v>
      </c>
      <c r="D54" s="5">
        <f t="shared" si="0"/>
        <v>61500</v>
      </c>
      <c r="E54" s="13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97</v>
      </c>
      <c r="B55" s="4" t="s">
        <v>98</v>
      </c>
      <c r="C55" s="5">
        <v>402000</v>
      </c>
      <c r="D55" s="5">
        <f t="shared" si="0"/>
        <v>67000</v>
      </c>
      <c r="E55" s="13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99</v>
      </c>
      <c r="B56" s="4" t="s">
        <v>91</v>
      </c>
      <c r="C56" s="5">
        <v>471000</v>
      </c>
      <c r="D56" s="5">
        <f t="shared" si="0"/>
        <v>78500</v>
      </c>
      <c r="E56" s="13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100</v>
      </c>
      <c r="B57" s="4" t="s">
        <v>93</v>
      </c>
      <c r="C57" s="5">
        <v>476000</v>
      </c>
      <c r="D57" s="5">
        <f t="shared" si="0"/>
        <v>79333.333333333314</v>
      </c>
      <c r="E57" s="13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101</v>
      </c>
      <c r="B58" s="4" t="s">
        <v>98</v>
      </c>
      <c r="C58" s="5">
        <v>492000</v>
      </c>
      <c r="D58" s="5">
        <f t="shared" si="0"/>
        <v>82000</v>
      </c>
      <c r="E58" s="13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102</v>
      </c>
      <c r="B59" s="4" t="s">
        <v>103</v>
      </c>
      <c r="C59" s="5">
        <v>531000</v>
      </c>
      <c r="D59" s="5">
        <f t="shared" si="0"/>
        <v>88500</v>
      </c>
      <c r="E59" s="13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104</v>
      </c>
      <c r="B60" s="4" t="s">
        <v>91</v>
      </c>
      <c r="C60" s="5">
        <v>552000</v>
      </c>
      <c r="D60" s="5">
        <f t="shared" si="0"/>
        <v>92000</v>
      </c>
      <c r="E60" s="13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105</v>
      </c>
      <c r="B61" s="4" t="s">
        <v>106</v>
      </c>
      <c r="C61" s="5">
        <v>1487000</v>
      </c>
      <c r="D61" s="5">
        <f t="shared" si="0"/>
        <v>247833.33333333326</v>
      </c>
      <c r="E61" s="13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107</v>
      </c>
      <c r="B62" s="4"/>
      <c r="C62" s="5"/>
      <c r="D62" s="5">
        <f t="shared" si="0"/>
        <v>0</v>
      </c>
      <c r="E62" s="13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108</v>
      </c>
      <c r="B63" s="4" t="s">
        <v>109</v>
      </c>
      <c r="C63" s="5">
        <v>101000</v>
      </c>
      <c r="D63" s="5">
        <f t="shared" si="0"/>
        <v>16833.333333333328</v>
      </c>
      <c r="E63" s="13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110</v>
      </c>
      <c r="B64" s="4" t="s">
        <v>111</v>
      </c>
      <c r="C64" s="5">
        <v>38000</v>
      </c>
      <c r="D64" s="5">
        <f t="shared" si="0"/>
        <v>6333.3333333333321</v>
      </c>
      <c r="E64" s="13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112</v>
      </c>
      <c r="B65" s="4" t="s">
        <v>113</v>
      </c>
      <c r="C65" s="5">
        <v>137000</v>
      </c>
      <c r="D65" s="5">
        <f t="shared" si="0"/>
        <v>22833.333333333328</v>
      </c>
      <c r="E65" s="13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114</v>
      </c>
      <c r="B66" s="4" t="s">
        <v>115</v>
      </c>
      <c r="C66" s="5">
        <v>222000</v>
      </c>
      <c r="D66" s="5">
        <f t="shared" si="0"/>
        <v>37000</v>
      </c>
      <c r="E66" s="13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116</v>
      </c>
      <c r="B67" s="4" t="s">
        <v>117</v>
      </c>
      <c r="C67" s="5">
        <v>501000</v>
      </c>
      <c r="D67" s="5">
        <f t="shared" ref="D67:D130" si="2">+C67-(C67/1.2)</f>
        <v>83500</v>
      </c>
      <c r="E67" s="13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118</v>
      </c>
      <c r="B68" s="4" t="s">
        <v>119</v>
      </c>
      <c r="C68" s="5">
        <v>428000</v>
      </c>
      <c r="D68" s="5">
        <f t="shared" si="2"/>
        <v>71333.333333333314</v>
      </c>
      <c r="E68" s="13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120</v>
      </c>
      <c r="B69" s="4" t="s">
        <v>121</v>
      </c>
      <c r="C69" s="5">
        <v>561000</v>
      </c>
      <c r="D69" s="5">
        <f t="shared" si="2"/>
        <v>93500</v>
      </c>
      <c r="E69" s="13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122</v>
      </c>
      <c r="B70" s="4" t="s">
        <v>123</v>
      </c>
      <c r="C70" s="5">
        <v>1578000</v>
      </c>
      <c r="D70" s="5">
        <f t="shared" si="2"/>
        <v>263000</v>
      </c>
      <c r="E70" s="13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124</v>
      </c>
      <c r="B71" s="4" t="s">
        <v>125</v>
      </c>
      <c r="C71" s="5">
        <v>34000</v>
      </c>
      <c r="D71" s="5">
        <f t="shared" si="2"/>
        <v>5666.6666666666642</v>
      </c>
      <c r="E71" s="13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126</v>
      </c>
      <c r="B72" s="4" t="s">
        <v>127</v>
      </c>
      <c r="C72" s="5">
        <v>20000</v>
      </c>
      <c r="D72" s="5">
        <f t="shared" si="2"/>
        <v>3333.3333333333321</v>
      </c>
      <c r="E72" s="13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128</v>
      </c>
      <c r="B73" s="4" t="s">
        <v>127</v>
      </c>
      <c r="C73" s="5">
        <v>23000</v>
      </c>
      <c r="D73" s="5">
        <f t="shared" si="2"/>
        <v>3833.3333333333321</v>
      </c>
      <c r="E73" s="13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129</v>
      </c>
      <c r="B74" s="4"/>
      <c r="C74" s="5">
        <v>98000</v>
      </c>
      <c r="D74" s="5">
        <f t="shared" si="2"/>
        <v>16333.333333333328</v>
      </c>
      <c r="E74" s="13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130</v>
      </c>
      <c r="B75" s="4"/>
      <c r="C75" s="5">
        <v>251000</v>
      </c>
      <c r="D75" s="5">
        <f t="shared" si="2"/>
        <v>41833.333333333314</v>
      </c>
      <c r="E75" s="13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131</v>
      </c>
      <c r="B76" s="4"/>
      <c r="C76" s="5">
        <v>15000</v>
      </c>
      <c r="D76" s="5">
        <f t="shared" si="2"/>
        <v>2500</v>
      </c>
      <c r="E76" s="13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132</v>
      </c>
      <c r="B77" s="4"/>
      <c r="C77" s="5">
        <v>14000</v>
      </c>
      <c r="D77" s="5">
        <f t="shared" si="2"/>
        <v>2333.3333333333321</v>
      </c>
      <c r="E77" s="13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133</v>
      </c>
      <c r="B78" s="4"/>
      <c r="C78" s="5"/>
      <c r="D78" s="5">
        <f t="shared" si="2"/>
        <v>0</v>
      </c>
      <c r="E78" s="13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134</v>
      </c>
      <c r="B79" s="4" t="s">
        <v>135</v>
      </c>
      <c r="C79" s="5">
        <v>399000</v>
      </c>
      <c r="D79" s="5">
        <f t="shared" si="2"/>
        <v>66500</v>
      </c>
      <c r="E79" s="13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136</v>
      </c>
      <c r="B80" s="4" t="s">
        <v>137</v>
      </c>
      <c r="C80" s="5">
        <v>259000</v>
      </c>
      <c r="D80" s="5">
        <f t="shared" si="2"/>
        <v>43166.666666666657</v>
      </c>
      <c r="E80" s="13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138</v>
      </c>
      <c r="B81" s="4" t="s">
        <v>137</v>
      </c>
      <c r="C81" s="5">
        <v>324000</v>
      </c>
      <c r="D81" s="5">
        <f t="shared" si="2"/>
        <v>54000</v>
      </c>
      <c r="E81" s="13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139</v>
      </c>
      <c r="B82" s="4" t="s">
        <v>137</v>
      </c>
      <c r="C82" s="5">
        <v>378000</v>
      </c>
      <c r="D82" s="5">
        <f t="shared" si="2"/>
        <v>63000</v>
      </c>
      <c r="E82" s="13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140</v>
      </c>
      <c r="B83" s="4" t="s">
        <v>137</v>
      </c>
      <c r="C83" s="5">
        <v>469000</v>
      </c>
      <c r="D83" s="5">
        <f t="shared" si="2"/>
        <v>78166.666666666628</v>
      </c>
      <c r="E83" s="13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141</v>
      </c>
      <c r="B84" s="4" t="s">
        <v>137</v>
      </c>
      <c r="C84" s="5">
        <v>556000</v>
      </c>
      <c r="D84" s="5">
        <f t="shared" si="2"/>
        <v>92666.666666666628</v>
      </c>
      <c r="E84" s="13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142</v>
      </c>
      <c r="B85" s="4" t="s">
        <v>143</v>
      </c>
      <c r="C85" s="5">
        <v>476000</v>
      </c>
      <c r="D85" s="5">
        <f t="shared" si="2"/>
        <v>79333.333333333314</v>
      </c>
      <c r="E85" s="13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144</v>
      </c>
      <c r="B86" s="4" t="s">
        <v>143</v>
      </c>
      <c r="C86" s="5">
        <v>477000</v>
      </c>
      <c r="D86" s="5">
        <f t="shared" si="2"/>
        <v>79500</v>
      </c>
      <c r="E86" s="13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145</v>
      </c>
      <c r="B87" s="4" t="s">
        <v>143</v>
      </c>
      <c r="C87" s="5">
        <v>556000</v>
      </c>
      <c r="D87" s="5">
        <f t="shared" si="2"/>
        <v>92666.666666666628</v>
      </c>
      <c r="E87" s="13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146</v>
      </c>
      <c r="B88" s="4" t="s">
        <v>147</v>
      </c>
      <c r="C88" s="5">
        <v>695000</v>
      </c>
      <c r="D88" s="5">
        <f t="shared" si="2"/>
        <v>115833.33333333326</v>
      </c>
      <c r="E88" s="13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148</v>
      </c>
      <c r="B89" s="4" t="s">
        <v>149</v>
      </c>
      <c r="C89" s="5">
        <v>1279000</v>
      </c>
      <c r="D89" s="5">
        <f t="shared" si="2"/>
        <v>213166.66666666651</v>
      </c>
      <c r="E89" s="13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150</v>
      </c>
      <c r="B90" s="4" t="s">
        <v>151</v>
      </c>
      <c r="C90" s="5">
        <v>35000</v>
      </c>
      <c r="D90" s="5">
        <f t="shared" si="2"/>
        <v>5833.3333333333321</v>
      </c>
      <c r="E90" s="13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152</v>
      </c>
      <c r="B91" s="4" t="s">
        <v>153</v>
      </c>
      <c r="C91" s="5">
        <v>175000</v>
      </c>
      <c r="D91" s="5">
        <f t="shared" si="2"/>
        <v>29166.666666666657</v>
      </c>
      <c r="E91" s="13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154</v>
      </c>
      <c r="B92" s="4" t="s">
        <v>155</v>
      </c>
      <c r="C92" s="5">
        <v>272000</v>
      </c>
      <c r="D92" s="5">
        <f t="shared" si="2"/>
        <v>45333.333333333314</v>
      </c>
      <c r="E92" s="13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156</v>
      </c>
      <c r="B93" s="4" t="s">
        <v>155</v>
      </c>
      <c r="C93" s="5">
        <v>198000</v>
      </c>
      <c r="D93" s="5">
        <f t="shared" si="2"/>
        <v>33000</v>
      </c>
      <c r="E93" s="13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157</v>
      </c>
      <c r="B94" s="4" t="s">
        <v>155</v>
      </c>
      <c r="C94" s="5">
        <v>290000</v>
      </c>
      <c r="D94" s="5">
        <f t="shared" si="2"/>
        <v>48333.333333333314</v>
      </c>
      <c r="E94" s="13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158</v>
      </c>
      <c r="B95" s="4" t="s">
        <v>155</v>
      </c>
      <c r="C95" s="5">
        <v>589000</v>
      </c>
      <c r="D95" s="5">
        <f t="shared" si="2"/>
        <v>98166.666666666628</v>
      </c>
      <c r="E95" s="13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159</v>
      </c>
      <c r="B96" s="4" t="s">
        <v>155</v>
      </c>
      <c r="C96" s="5">
        <v>743000</v>
      </c>
      <c r="D96" s="5">
        <f t="shared" si="2"/>
        <v>123833.33333333326</v>
      </c>
      <c r="E96" s="13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160</v>
      </c>
      <c r="B97" s="4" t="s">
        <v>127</v>
      </c>
      <c r="C97" s="5">
        <v>271000</v>
      </c>
      <c r="D97" s="5">
        <f t="shared" si="2"/>
        <v>45166.666666666657</v>
      </c>
      <c r="E97" s="13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161</v>
      </c>
      <c r="B98" s="4" t="s">
        <v>127</v>
      </c>
      <c r="C98" s="5">
        <v>632000</v>
      </c>
      <c r="D98" s="5">
        <f t="shared" si="2"/>
        <v>105333.33333333326</v>
      </c>
      <c r="E98" s="13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162</v>
      </c>
      <c r="B99" s="4" t="s">
        <v>163</v>
      </c>
      <c r="C99" s="5">
        <v>90000</v>
      </c>
      <c r="D99" s="5">
        <f t="shared" si="2"/>
        <v>15000</v>
      </c>
      <c r="E99" s="13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164</v>
      </c>
      <c r="B100" s="4" t="s">
        <v>165</v>
      </c>
      <c r="C100" s="5">
        <v>4000</v>
      </c>
      <c r="D100" s="5">
        <f t="shared" si="2"/>
        <v>666.66666666666652</v>
      </c>
      <c r="E100" s="13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166</v>
      </c>
      <c r="B101" s="4" t="s">
        <v>167</v>
      </c>
      <c r="C101" s="5">
        <v>5000</v>
      </c>
      <c r="D101" s="5">
        <f t="shared" si="2"/>
        <v>833.33333333333303</v>
      </c>
      <c r="E101" s="13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168</v>
      </c>
      <c r="B102" s="4" t="s">
        <v>169</v>
      </c>
      <c r="C102" s="5">
        <v>41000</v>
      </c>
      <c r="D102" s="5">
        <f t="shared" si="2"/>
        <v>6833.3333333333285</v>
      </c>
      <c r="E102" s="13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170</v>
      </c>
      <c r="B103" s="4"/>
      <c r="C103" s="5"/>
      <c r="D103" s="5">
        <f t="shared" si="2"/>
        <v>0</v>
      </c>
      <c r="E103" s="13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171</v>
      </c>
      <c r="B104" s="4" t="s">
        <v>172</v>
      </c>
      <c r="C104" s="5">
        <v>737000</v>
      </c>
      <c r="D104" s="5">
        <f t="shared" si="2"/>
        <v>122833.33333333326</v>
      </c>
      <c r="E104" s="13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173</v>
      </c>
      <c r="B105" s="4" t="s">
        <v>174</v>
      </c>
      <c r="C105" s="5">
        <v>910000</v>
      </c>
      <c r="D105" s="5">
        <f t="shared" si="2"/>
        <v>151666.66666666663</v>
      </c>
      <c r="E105" s="13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175</v>
      </c>
      <c r="B106" s="4"/>
      <c r="C106" s="5">
        <v>241000</v>
      </c>
      <c r="D106" s="5">
        <f t="shared" si="2"/>
        <v>40166.666666666657</v>
      </c>
      <c r="E106" s="13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176</v>
      </c>
      <c r="B107" s="4"/>
      <c r="C107" s="5"/>
      <c r="D107" s="5">
        <f t="shared" si="2"/>
        <v>0</v>
      </c>
      <c r="E107" s="13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177</v>
      </c>
      <c r="B108" s="4" t="s">
        <v>178</v>
      </c>
      <c r="C108" s="5">
        <v>112000</v>
      </c>
      <c r="D108" s="5">
        <f t="shared" si="2"/>
        <v>18666.666666666657</v>
      </c>
      <c r="E108" s="13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179</v>
      </c>
      <c r="B109" s="4" t="s">
        <v>178</v>
      </c>
      <c r="C109" s="5">
        <v>113000</v>
      </c>
      <c r="D109" s="5">
        <f t="shared" si="2"/>
        <v>18833.333333333328</v>
      </c>
      <c r="E109" s="13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180</v>
      </c>
      <c r="B110" s="4" t="s">
        <v>181</v>
      </c>
      <c r="C110" s="5">
        <v>121000</v>
      </c>
      <c r="D110" s="5">
        <f t="shared" si="2"/>
        <v>20166.666666666657</v>
      </c>
      <c r="E110" s="13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182</v>
      </c>
      <c r="B111" s="4" t="s">
        <v>183</v>
      </c>
      <c r="C111" s="5">
        <v>160000</v>
      </c>
      <c r="D111" s="5">
        <f t="shared" si="2"/>
        <v>26666.666666666657</v>
      </c>
      <c r="E111" s="13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184</v>
      </c>
      <c r="B112" s="4" t="s">
        <v>185</v>
      </c>
      <c r="C112" s="5">
        <v>195000</v>
      </c>
      <c r="D112" s="5">
        <f t="shared" si="2"/>
        <v>32500</v>
      </c>
      <c r="E112" s="13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186</v>
      </c>
      <c r="B113" s="4" t="s">
        <v>187</v>
      </c>
      <c r="C113" s="5">
        <v>215000</v>
      </c>
      <c r="D113" s="5">
        <f t="shared" si="2"/>
        <v>35833.333333333314</v>
      </c>
      <c r="E113" s="13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188</v>
      </c>
      <c r="B114" s="4" t="s">
        <v>187</v>
      </c>
      <c r="C114" s="5">
        <v>321000</v>
      </c>
      <c r="D114" s="5">
        <f t="shared" si="2"/>
        <v>53500</v>
      </c>
      <c r="E114" s="13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189</v>
      </c>
      <c r="B115" s="4" t="s">
        <v>190</v>
      </c>
      <c r="C115" s="5">
        <v>614000</v>
      </c>
      <c r="D115" s="5">
        <f t="shared" si="2"/>
        <v>102333.33333333331</v>
      </c>
      <c r="E115" s="13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191</v>
      </c>
      <c r="B116" s="4"/>
      <c r="C116" s="5"/>
      <c r="D116" s="5">
        <f t="shared" si="2"/>
        <v>0</v>
      </c>
      <c r="E116" s="13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192</v>
      </c>
      <c r="B117" s="4" t="s">
        <v>193</v>
      </c>
      <c r="C117" s="5">
        <v>30000</v>
      </c>
      <c r="D117" s="5">
        <f t="shared" si="2"/>
        <v>5000</v>
      </c>
      <c r="E117" s="13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194</v>
      </c>
      <c r="B118" s="4" t="s">
        <v>195</v>
      </c>
      <c r="C118" s="5">
        <v>34000</v>
      </c>
      <c r="D118" s="5">
        <f t="shared" si="2"/>
        <v>5666.6666666666642</v>
      </c>
      <c r="E118" s="13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196</v>
      </c>
      <c r="B119" s="4" t="s">
        <v>193</v>
      </c>
      <c r="C119" s="5">
        <v>35000</v>
      </c>
      <c r="D119" s="5">
        <f t="shared" si="2"/>
        <v>5833.3333333333321</v>
      </c>
      <c r="E119" s="13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197</v>
      </c>
      <c r="B120" s="4" t="s">
        <v>198</v>
      </c>
      <c r="C120" s="5">
        <v>77000</v>
      </c>
      <c r="D120" s="5">
        <f t="shared" si="2"/>
        <v>12833.333333333328</v>
      </c>
      <c r="E120" s="13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199</v>
      </c>
      <c r="B121" s="4" t="s">
        <v>200</v>
      </c>
      <c r="C121" s="5">
        <v>723000</v>
      </c>
      <c r="D121" s="5">
        <f t="shared" si="2"/>
        <v>120500</v>
      </c>
      <c r="E121" s="13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201</v>
      </c>
      <c r="B122" s="4" t="s">
        <v>202</v>
      </c>
      <c r="C122" s="5">
        <v>742000</v>
      </c>
      <c r="D122" s="5">
        <f t="shared" si="2"/>
        <v>123666.66666666663</v>
      </c>
      <c r="E122" s="13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203</v>
      </c>
      <c r="B123" s="4" t="s">
        <v>204</v>
      </c>
      <c r="C123" s="5">
        <v>778000</v>
      </c>
      <c r="D123" s="5">
        <f t="shared" si="2"/>
        <v>129666.66666666663</v>
      </c>
      <c r="E123" s="13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205</v>
      </c>
      <c r="B124" s="4" t="s">
        <v>206</v>
      </c>
      <c r="C124" s="5">
        <v>878000</v>
      </c>
      <c r="D124" s="5">
        <f t="shared" si="2"/>
        <v>146333.33333333326</v>
      </c>
      <c r="E124" s="13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207</v>
      </c>
      <c r="B125" s="4" t="s">
        <v>206</v>
      </c>
      <c r="C125" s="5">
        <v>883000</v>
      </c>
      <c r="D125" s="5">
        <f t="shared" si="2"/>
        <v>147166.66666666663</v>
      </c>
      <c r="E125" s="13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208</v>
      </c>
      <c r="B126" s="4" t="s">
        <v>200</v>
      </c>
      <c r="C126" s="5">
        <v>913000</v>
      </c>
      <c r="D126" s="5">
        <f t="shared" si="2"/>
        <v>152166.66666666663</v>
      </c>
      <c r="E126" s="13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209</v>
      </c>
      <c r="B127" s="4" t="s">
        <v>210</v>
      </c>
      <c r="C127" s="5">
        <v>1125000</v>
      </c>
      <c r="D127" s="5">
        <f t="shared" si="2"/>
        <v>187500</v>
      </c>
      <c r="E127" s="13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211</v>
      </c>
      <c r="B128" s="4"/>
      <c r="C128" s="5"/>
      <c r="D128" s="5">
        <f t="shared" si="2"/>
        <v>0</v>
      </c>
      <c r="E128" s="13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212</v>
      </c>
      <c r="B129" s="4"/>
      <c r="C129" s="5">
        <v>33000</v>
      </c>
      <c r="D129" s="5">
        <f t="shared" si="2"/>
        <v>5500</v>
      </c>
      <c r="E129" s="13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213</v>
      </c>
      <c r="B130" s="4"/>
      <c r="C130" s="5">
        <v>52000</v>
      </c>
      <c r="D130" s="5">
        <f t="shared" si="2"/>
        <v>8666.6666666666642</v>
      </c>
      <c r="E130" s="13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214</v>
      </c>
      <c r="B131" s="4"/>
      <c r="C131" s="5">
        <v>97000</v>
      </c>
      <c r="D131" s="5">
        <f t="shared" ref="D131:D194" si="4">+C131-(C131/1.2)</f>
        <v>16166.666666666657</v>
      </c>
      <c r="E131" s="13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215</v>
      </c>
      <c r="B132" s="4" t="s">
        <v>127</v>
      </c>
      <c r="C132" s="5"/>
      <c r="D132" s="5">
        <f t="shared" si="4"/>
        <v>0</v>
      </c>
      <c r="E132" s="13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216</v>
      </c>
      <c r="B133" s="4" t="s">
        <v>217</v>
      </c>
      <c r="C133" s="5">
        <v>131000</v>
      </c>
      <c r="D133" s="5">
        <f t="shared" si="4"/>
        <v>21833.333333333328</v>
      </c>
      <c r="E133" s="13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218</v>
      </c>
      <c r="B134" s="4" t="s">
        <v>219</v>
      </c>
      <c r="C134" s="5">
        <v>169000</v>
      </c>
      <c r="D134" s="5">
        <f t="shared" si="4"/>
        <v>28166.666666666657</v>
      </c>
      <c r="E134" s="13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220</v>
      </c>
      <c r="B135" s="4" t="s">
        <v>219</v>
      </c>
      <c r="C135" s="5">
        <v>190000</v>
      </c>
      <c r="D135" s="5">
        <f t="shared" si="4"/>
        <v>31666.666666666657</v>
      </c>
      <c r="E135" s="13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221</v>
      </c>
      <c r="B136" s="4" t="s">
        <v>217</v>
      </c>
      <c r="C136" s="5">
        <v>191000</v>
      </c>
      <c r="D136" s="5">
        <f t="shared" si="4"/>
        <v>31833.333333333314</v>
      </c>
      <c r="E136" s="13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222</v>
      </c>
      <c r="B137" s="4" t="s">
        <v>219</v>
      </c>
      <c r="C137" s="5">
        <v>197000</v>
      </c>
      <c r="D137" s="5">
        <f t="shared" si="4"/>
        <v>32833.333333333314</v>
      </c>
      <c r="E137" s="13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223</v>
      </c>
      <c r="B138" s="4" t="s">
        <v>219</v>
      </c>
      <c r="C138" s="5">
        <v>201000</v>
      </c>
      <c r="D138" s="5">
        <f t="shared" si="4"/>
        <v>33500</v>
      </c>
      <c r="E138" s="13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224</v>
      </c>
      <c r="B139" s="4" t="s">
        <v>225</v>
      </c>
      <c r="C139" s="5">
        <v>220000</v>
      </c>
      <c r="D139" s="5">
        <f t="shared" si="4"/>
        <v>36666.666666666657</v>
      </c>
      <c r="E139" s="13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226</v>
      </c>
      <c r="B140" s="4" t="s">
        <v>217</v>
      </c>
      <c r="C140" s="5">
        <v>250000</v>
      </c>
      <c r="D140" s="5">
        <f t="shared" si="4"/>
        <v>41666.666666666657</v>
      </c>
      <c r="E140" s="13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227</v>
      </c>
      <c r="B141" s="4" t="s">
        <v>219</v>
      </c>
      <c r="C141" s="5">
        <v>257000</v>
      </c>
      <c r="D141" s="5">
        <f t="shared" si="4"/>
        <v>42833.333333333314</v>
      </c>
      <c r="E141" s="13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228</v>
      </c>
      <c r="B142" s="4" t="s">
        <v>219</v>
      </c>
      <c r="C142" s="5">
        <v>278000</v>
      </c>
      <c r="D142" s="5">
        <f t="shared" si="4"/>
        <v>46333.333333333314</v>
      </c>
      <c r="E142" s="13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229</v>
      </c>
      <c r="B143" s="4" t="s">
        <v>225</v>
      </c>
      <c r="C143" s="5">
        <v>280000</v>
      </c>
      <c r="D143" s="5">
        <f t="shared" si="4"/>
        <v>46666.666666666657</v>
      </c>
      <c r="E143" s="13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230</v>
      </c>
      <c r="B144" s="4" t="s">
        <v>219</v>
      </c>
      <c r="C144" s="5">
        <v>300000</v>
      </c>
      <c r="D144" s="5">
        <f t="shared" si="4"/>
        <v>50000</v>
      </c>
      <c r="E144" s="13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231</v>
      </c>
      <c r="B145" s="4" t="s">
        <v>232</v>
      </c>
      <c r="C145" s="5">
        <v>305000</v>
      </c>
      <c r="D145" s="5">
        <f t="shared" si="4"/>
        <v>50833.333333333314</v>
      </c>
      <c r="E145" s="13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233</v>
      </c>
      <c r="B146" s="4" t="s">
        <v>219</v>
      </c>
      <c r="C146" s="5">
        <v>335000</v>
      </c>
      <c r="D146" s="5">
        <f t="shared" si="4"/>
        <v>55833.333333333314</v>
      </c>
      <c r="E146" s="13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234</v>
      </c>
      <c r="B147" s="4" t="s">
        <v>219</v>
      </c>
      <c r="C147" s="5">
        <v>360000</v>
      </c>
      <c r="D147" s="5">
        <f t="shared" si="4"/>
        <v>60000</v>
      </c>
      <c r="E147" s="13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235</v>
      </c>
      <c r="B148" s="4" t="s">
        <v>217</v>
      </c>
      <c r="C148" s="5">
        <v>429000</v>
      </c>
      <c r="D148" s="5">
        <f t="shared" si="4"/>
        <v>71500</v>
      </c>
      <c r="E148" s="13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236</v>
      </c>
      <c r="B149" s="4" t="s">
        <v>219</v>
      </c>
      <c r="C149" s="5">
        <v>701000</v>
      </c>
      <c r="D149" s="5">
        <f t="shared" si="4"/>
        <v>116833.33333333326</v>
      </c>
      <c r="E149" s="13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237</v>
      </c>
      <c r="B150" s="4"/>
      <c r="C150" s="5"/>
      <c r="D150" s="5">
        <f t="shared" si="4"/>
        <v>0</v>
      </c>
      <c r="E150" s="13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238</v>
      </c>
      <c r="B151" s="4" t="s">
        <v>239</v>
      </c>
      <c r="C151" s="5">
        <v>90000</v>
      </c>
      <c r="D151" s="5">
        <f t="shared" si="4"/>
        <v>15000</v>
      </c>
      <c r="E151" s="13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240</v>
      </c>
      <c r="B152" s="4" t="s">
        <v>241</v>
      </c>
      <c r="C152" s="5">
        <v>69000</v>
      </c>
      <c r="D152" s="5">
        <f t="shared" si="4"/>
        <v>11500</v>
      </c>
      <c r="E152" s="13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242</v>
      </c>
      <c r="B153" s="4" t="s">
        <v>241</v>
      </c>
      <c r="C153" s="5">
        <v>89000</v>
      </c>
      <c r="D153" s="5">
        <f t="shared" si="4"/>
        <v>14833.333333333328</v>
      </c>
      <c r="E153" s="13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243</v>
      </c>
      <c r="B154" s="4" t="s">
        <v>241</v>
      </c>
      <c r="C154" s="5">
        <v>138000</v>
      </c>
      <c r="D154" s="5">
        <f t="shared" si="4"/>
        <v>23000</v>
      </c>
      <c r="E154" s="13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244</v>
      </c>
      <c r="B155" s="4" t="s">
        <v>241</v>
      </c>
      <c r="C155" s="5">
        <v>196000</v>
      </c>
      <c r="D155" s="5">
        <f t="shared" si="4"/>
        <v>32666.666666666657</v>
      </c>
      <c r="E155" s="13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245</v>
      </c>
      <c r="B156" s="4" t="s">
        <v>241</v>
      </c>
      <c r="C156" s="5">
        <v>329000</v>
      </c>
      <c r="D156" s="5">
        <f t="shared" si="4"/>
        <v>54833.333333333314</v>
      </c>
      <c r="E156" s="13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246</v>
      </c>
      <c r="B157" s="4" t="s">
        <v>241</v>
      </c>
      <c r="C157" s="5">
        <v>295000</v>
      </c>
      <c r="D157" s="5">
        <f t="shared" si="4"/>
        <v>49166.666666666657</v>
      </c>
      <c r="E157" s="13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247</v>
      </c>
      <c r="B158" s="4" t="s">
        <v>248</v>
      </c>
      <c r="C158" s="5">
        <v>19000</v>
      </c>
      <c r="D158" s="5">
        <f t="shared" si="4"/>
        <v>3166.6666666666661</v>
      </c>
      <c r="E158" s="13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249</v>
      </c>
      <c r="B159" s="4" t="s">
        <v>250</v>
      </c>
      <c r="C159" s="5">
        <v>26000</v>
      </c>
      <c r="D159" s="5">
        <f t="shared" si="4"/>
        <v>4333.3333333333321</v>
      </c>
      <c r="E159" s="13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251</v>
      </c>
      <c r="B160" s="4" t="s">
        <v>252</v>
      </c>
      <c r="C160" s="5">
        <v>28000</v>
      </c>
      <c r="D160" s="5">
        <f t="shared" si="4"/>
        <v>4666.6666666666642</v>
      </c>
      <c r="E160" s="13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253</v>
      </c>
      <c r="B161" s="4" t="s">
        <v>254</v>
      </c>
      <c r="C161" s="5">
        <v>56000</v>
      </c>
      <c r="D161" s="5">
        <f t="shared" si="4"/>
        <v>9333.3333333333285</v>
      </c>
      <c r="E161" s="13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255</v>
      </c>
      <c r="B162" s="4"/>
      <c r="C162" s="5"/>
      <c r="D162" s="5">
        <f t="shared" si="4"/>
        <v>0</v>
      </c>
      <c r="E162" s="13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256</v>
      </c>
      <c r="B163" s="4"/>
      <c r="C163" s="5">
        <v>216000</v>
      </c>
      <c r="D163" s="5">
        <f t="shared" si="4"/>
        <v>36000</v>
      </c>
      <c r="E163" s="13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257</v>
      </c>
      <c r="B164" s="4"/>
      <c r="C164" s="5">
        <v>250000</v>
      </c>
      <c r="D164" s="5">
        <f t="shared" si="4"/>
        <v>41666.666666666657</v>
      </c>
      <c r="E164" s="13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258</v>
      </c>
      <c r="B165" s="4"/>
      <c r="C165" s="5">
        <v>382000</v>
      </c>
      <c r="D165" s="5">
        <f t="shared" si="4"/>
        <v>63666.666666666628</v>
      </c>
      <c r="E165" s="13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259</v>
      </c>
      <c r="B166" s="4"/>
      <c r="C166" s="5">
        <v>524000</v>
      </c>
      <c r="D166" s="5">
        <f t="shared" si="4"/>
        <v>87333.333333333314</v>
      </c>
      <c r="E166" s="13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260</v>
      </c>
      <c r="B167" s="4"/>
      <c r="C167" s="5">
        <v>757000</v>
      </c>
      <c r="D167" s="5">
        <f t="shared" si="4"/>
        <v>126166.66666666663</v>
      </c>
      <c r="E167" s="13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261</v>
      </c>
      <c r="B168" s="4"/>
      <c r="C168" s="5">
        <v>1045000</v>
      </c>
      <c r="D168" s="5">
        <f t="shared" si="4"/>
        <v>174166.66666666663</v>
      </c>
      <c r="E168" s="13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262</v>
      </c>
      <c r="B169" s="4"/>
      <c r="C169" s="5">
        <v>1568000</v>
      </c>
      <c r="D169" s="5">
        <f t="shared" si="4"/>
        <v>261333.33333333326</v>
      </c>
      <c r="E169" s="13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263</v>
      </c>
      <c r="B170" s="4"/>
      <c r="C170" s="5">
        <v>117000</v>
      </c>
      <c r="D170" s="5">
        <f t="shared" si="4"/>
        <v>19500</v>
      </c>
      <c r="E170" s="13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264</v>
      </c>
      <c r="B171" s="4"/>
      <c r="C171" s="5">
        <v>158000</v>
      </c>
      <c r="D171" s="5">
        <f t="shared" si="4"/>
        <v>26333.333333333314</v>
      </c>
      <c r="E171" s="13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265</v>
      </c>
      <c r="B172" s="4"/>
      <c r="C172" s="5">
        <v>260000</v>
      </c>
      <c r="D172" s="5">
        <f t="shared" si="4"/>
        <v>43333.333333333314</v>
      </c>
      <c r="E172" s="13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266</v>
      </c>
      <c r="B173" s="4"/>
      <c r="C173" s="5">
        <v>193000</v>
      </c>
      <c r="D173" s="5">
        <f t="shared" si="4"/>
        <v>32166.666666666657</v>
      </c>
      <c r="E173" s="13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267</v>
      </c>
      <c r="B174" s="4"/>
      <c r="C174" s="5">
        <v>270000</v>
      </c>
      <c r="D174" s="5">
        <f t="shared" si="4"/>
        <v>45000</v>
      </c>
      <c r="E174" s="13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268</v>
      </c>
      <c r="B175" s="4"/>
      <c r="C175" s="5">
        <v>314000</v>
      </c>
      <c r="D175" s="5">
        <f t="shared" si="4"/>
        <v>52333.333333333314</v>
      </c>
      <c r="E175" s="13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269</v>
      </c>
      <c r="B176" s="4"/>
      <c r="C176" s="5">
        <v>894000</v>
      </c>
      <c r="D176" s="5">
        <f t="shared" si="4"/>
        <v>149000</v>
      </c>
      <c r="E176" s="13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270</v>
      </c>
      <c r="B177" s="4"/>
      <c r="C177" s="5">
        <v>1040000</v>
      </c>
      <c r="D177" s="5">
        <f t="shared" si="4"/>
        <v>173333.33333333326</v>
      </c>
      <c r="E177" s="13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271</v>
      </c>
      <c r="B178" s="4"/>
      <c r="C178" s="5">
        <v>8000</v>
      </c>
      <c r="D178" s="5">
        <f t="shared" si="4"/>
        <v>1333.333333333333</v>
      </c>
      <c r="E178" s="13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272</v>
      </c>
      <c r="B179" s="4"/>
      <c r="C179" s="5">
        <v>10000</v>
      </c>
      <c r="D179" s="5">
        <f t="shared" si="4"/>
        <v>1666.6666666666661</v>
      </c>
      <c r="E179" s="13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273</v>
      </c>
      <c r="B180" s="4"/>
      <c r="C180" s="5">
        <v>24000</v>
      </c>
      <c r="D180" s="5">
        <f t="shared" si="4"/>
        <v>4000</v>
      </c>
      <c r="E180" s="13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274</v>
      </c>
      <c r="B181" s="4" t="s">
        <v>127</v>
      </c>
      <c r="C181" s="5">
        <v>11000</v>
      </c>
      <c r="D181" s="5">
        <f t="shared" si="4"/>
        <v>1833.3333333333321</v>
      </c>
      <c r="E181" s="13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275</v>
      </c>
      <c r="B182" s="4" t="s">
        <v>127</v>
      </c>
      <c r="C182" s="5">
        <v>10000</v>
      </c>
      <c r="D182" s="5">
        <f t="shared" si="4"/>
        <v>1666.6666666666661</v>
      </c>
      <c r="E182" s="13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276</v>
      </c>
      <c r="B183" s="4" t="s">
        <v>127</v>
      </c>
      <c r="C183" s="5">
        <v>26000</v>
      </c>
      <c r="D183" s="5">
        <f t="shared" si="4"/>
        <v>4333.3333333333321</v>
      </c>
      <c r="E183" s="13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277</v>
      </c>
      <c r="B184" s="4"/>
      <c r="C184" s="5"/>
      <c r="D184" s="5">
        <f t="shared" si="4"/>
        <v>0</v>
      </c>
      <c r="E184" s="13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278</v>
      </c>
      <c r="B185" s="4" t="s">
        <v>279</v>
      </c>
      <c r="C185" s="5">
        <v>22000</v>
      </c>
      <c r="D185" s="5">
        <f t="shared" si="4"/>
        <v>3666.6666666666642</v>
      </c>
      <c r="E185" s="13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280</v>
      </c>
      <c r="B186" s="4" t="s">
        <v>281</v>
      </c>
      <c r="C186" s="5">
        <v>63000</v>
      </c>
      <c r="D186" s="5">
        <f t="shared" si="4"/>
        <v>10500</v>
      </c>
      <c r="E186" s="13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282</v>
      </c>
      <c r="B187" s="4" t="s">
        <v>281</v>
      </c>
      <c r="C187" s="5">
        <v>63000</v>
      </c>
      <c r="D187" s="5">
        <f t="shared" si="4"/>
        <v>10500</v>
      </c>
      <c r="E187" s="13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283</v>
      </c>
      <c r="B188" s="4" t="s">
        <v>281</v>
      </c>
      <c r="C188" s="5">
        <v>26000</v>
      </c>
      <c r="D188" s="5">
        <f t="shared" si="4"/>
        <v>4333.3333333333321</v>
      </c>
      <c r="E188" s="13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284</v>
      </c>
      <c r="B189" s="4" t="s">
        <v>285</v>
      </c>
      <c r="C189" s="5">
        <v>25000</v>
      </c>
      <c r="D189" s="5">
        <f t="shared" si="4"/>
        <v>4166.6666666666642</v>
      </c>
      <c r="E189" s="13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286</v>
      </c>
      <c r="B190" s="4" t="s">
        <v>285</v>
      </c>
      <c r="C190" s="5">
        <v>25000</v>
      </c>
      <c r="D190" s="5">
        <f t="shared" si="4"/>
        <v>4166.6666666666642</v>
      </c>
      <c r="E190" s="13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287</v>
      </c>
      <c r="B191" s="4" t="s">
        <v>285</v>
      </c>
      <c r="C191" s="5">
        <v>46000</v>
      </c>
      <c r="D191" s="5">
        <f t="shared" si="4"/>
        <v>7666.6666666666642</v>
      </c>
      <c r="E191" s="13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288</v>
      </c>
      <c r="B192" s="4"/>
      <c r="C192" s="5"/>
      <c r="D192" s="5">
        <f t="shared" si="4"/>
        <v>0</v>
      </c>
      <c r="E192" s="13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289</v>
      </c>
      <c r="B193" s="4" t="s">
        <v>290</v>
      </c>
      <c r="C193" s="5">
        <v>37000</v>
      </c>
      <c r="D193" s="5">
        <f t="shared" si="4"/>
        <v>6166.6666666666642</v>
      </c>
      <c r="E193" s="13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291</v>
      </c>
      <c r="B194" s="4" t="s">
        <v>290</v>
      </c>
      <c r="C194" s="5">
        <v>37000</v>
      </c>
      <c r="D194" s="5">
        <f t="shared" si="4"/>
        <v>6166.6666666666642</v>
      </c>
      <c r="E194" s="13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292</v>
      </c>
      <c r="B195" s="4" t="s">
        <v>293</v>
      </c>
      <c r="C195" s="5">
        <v>11000</v>
      </c>
      <c r="D195" s="5">
        <f t="shared" ref="D195:D258" si="6">+C195-(C195/1.2)</f>
        <v>1833.3333333333321</v>
      </c>
      <c r="E195" s="13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294</v>
      </c>
      <c r="B196" s="4" t="s">
        <v>293</v>
      </c>
      <c r="C196" s="5">
        <v>46000</v>
      </c>
      <c r="D196" s="5">
        <f t="shared" si="6"/>
        <v>7666.6666666666642</v>
      </c>
      <c r="E196" s="13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295</v>
      </c>
      <c r="B197" s="4" t="s">
        <v>293</v>
      </c>
      <c r="C197" s="5">
        <v>19000</v>
      </c>
      <c r="D197" s="5">
        <f t="shared" si="6"/>
        <v>3166.6666666666661</v>
      </c>
      <c r="E197" s="13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296</v>
      </c>
      <c r="B198" s="4" t="s">
        <v>293</v>
      </c>
      <c r="C198" s="5">
        <v>13000</v>
      </c>
      <c r="D198" s="5">
        <f t="shared" si="6"/>
        <v>2166.6666666666661</v>
      </c>
      <c r="E198" s="13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297</v>
      </c>
      <c r="B199" s="4" t="s">
        <v>293</v>
      </c>
      <c r="C199" s="5">
        <v>26000</v>
      </c>
      <c r="D199" s="5">
        <f t="shared" si="6"/>
        <v>4333.3333333333321</v>
      </c>
      <c r="E199" s="13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298</v>
      </c>
      <c r="B200" s="4" t="s">
        <v>293</v>
      </c>
      <c r="C200" s="5">
        <v>26000</v>
      </c>
      <c r="D200" s="5">
        <f t="shared" si="6"/>
        <v>4333.3333333333321</v>
      </c>
      <c r="E200" s="13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299</v>
      </c>
      <c r="B201" s="4" t="s">
        <v>293</v>
      </c>
      <c r="C201" s="5">
        <v>20000</v>
      </c>
      <c r="D201" s="5">
        <f t="shared" si="6"/>
        <v>3333.3333333333321</v>
      </c>
      <c r="E201" s="13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300</v>
      </c>
      <c r="B202" s="4" t="s">
        <v>293</v>
      </c>
      <c r="C202" s="5">
        <v>49000</v>
      </c>
      <c r="D202" s="5">
        <f t="shared" si="6"/>
        <v>8166.6666666666642</v>
      </c>
      <c r="E202" s="13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301</v>
      </c>
      <c r="B203" s="4" t="s">
        <v>293</v>
      </c>
      <c r="C203" s="5">
        <v>33000</v>
      </c>
      <c r="D203" s="5">
        <f t="shared" si="6"/>
        <v>5500</v>
      </c>
      <c r="E203" s="13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302</v>
      </c>
      <c r="B204" s="4" t="s">
        <v>293</v>
      </c>
      <c r="C204" s="5">
        <v>68000</v>
      </c>
      <c r="D204" s="5">
        <f t="shared" si="6"/>
        <v>11333.333333333328</v>
      </c>
      <c r="E204" s="13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303</v>
      </c>
      <c r="B205" s="4" t="s">
        <v>293</v>
      </c>
      <c r="C205" s="5">
        <v>33000</v>
      </c>
      <c r="D205" s="5">
        <f t="shared" si="6"/>
        <v>5500</v>
      </c>
      <c r="E205" s="13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304</v>
      </c>
      <c r="B206" s="4" t="s">
        <v>293</v>
      </c>
      <c r="C206" s="5">
        <v>147000</v>
      </c>
      <c r="D206" s="5">
        <f t="shared" si="6"/>
        <v>24500</v>
      </c>
      <c r="E206" s="13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305</v>
      </c>
      <c r="B207" s="4" t="s">
        <v>293</v>
      </c>
      <c r="C207" s="5">
        <v>151000</v>
      </c>
      <c r="D207" s="5">
        <f t="shared" si="6"/>
        <v>25166.666666666657</v>
      </c>
      <c r="E207" s="13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306</v>
      </c>
      <c r="B208" s="4" t="s">
        <v>293</v>
      </c>
      <c r="C208" s="5">
        <v>197000</v>
      </c>
      <c r="D208" s="5">
        <f t="shared" si="6"/>
        <v>32833.333333333314</v>
      </c>
      <c r="E208" s="13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307</v>
      </c>
      <c r="B209" s="4" t="s">
        <v>293</v>
      </c>
      <c r="C209" s="5">
        <v>310000</v>
      </c>
      <c r="D209" s="5">
        <f t="shared" si="6"/>
        <v>51666.666666666657</v>
      </c>
      <c r="E209" s="13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308</v>
      </c>
      <c r="B210" s="4" t="s">
        <v>293</v>
      </c>
      <c r="C210" s="5">
        <v>271000</v>
      </c>
      <c r="D210" s="5">
        <f t="shared" si="6"/>
        <v>45166.666666666657</v>
      </c>
      <c r="E210" s="13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309</v>
      </c>
      <c r="B211" s="4" t="s">
        <v>293</v>
      </c>
      <c r="C211" s="5">
        <v>458000</v>
      </c>
      <c r="D211" s="5">
        <f t="shared" si="6"/>
        <v>76333.333333333314</v>
      </c>
      <c r="E211" s="13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310</v>
      </c>
      <c r="B212" s="4" t="s">
        <v>293</v>
      </c>
      <c r="C212" s="5">
        <v>412000</v>
      </c>
      <c r="D212" s="5">
        <f t="shared" si="6"/>
        <v>68666.666666666628</v>
      </c>
      <c r="E212" s="13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311</v>
      </c>
      <c r="B213" s="4" t="s">
        <v>312</v>
      </c>
      <c r="C213" s="5">
        <v>807000</v>
      </c>
      <c r="D213" s="5">
        <f t="shared" si="6"/>
        <v>134500</v>
      </c>
      <c r="E213" s="13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313</v>
      </c>
      <c r="B214" s="4"/>
      <c r="C214" s="5">
        <v>4000</v>
      </c>
      <c r="D214" s="5">
        <f t="shared" si="6"/>
        <v>666.66666666666652</v>
      </c>
      <c r="E214" s="13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314</v>
      </c>
      <c r="B215" s="4"/>
      <c r="C215" s="5">
        <v>81000</v>
      </c>
      <c r="D215" s="5">
        <f t="shared" si="6"/>
        <v>13500</v>
      </c>
      <c r="E215" s="13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315</v>
      </c>
      <c r="B216" s="4"/>
      <c r="C216" s="5">
        <v>125000</v>
      </c>
      <c r="D216" s="5">
        <f t="shared" si="6"/>
        <v>20833.333333333328</v>
      </c>
      <c r="E216" s="13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316</v>
      </c>
      <c r="B217" s="4"/>
      <c r="C217" s="5">
        <v>98000</v>
      </c>
      <c r="D217" s="5">
        <f t="shared" si="6"/>
        <v>16333.333333333328</v>
      </c>
      <c r="E217" s="13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317</v>
      </c>
      <c r="B218" s="4"/>
      <c r="C218" s="5">
        <v>140000</v>
      </c>
      <c r="D218" s="5">
        <f t="shared" si="6"/>
        <v>23333.333333333328</v>
      </c>
      <c r="E218" s="13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318</v>
      </c>
      <c r="B219" s="4" t="s">
        <v>319</v>
      </c>
      <c r="C219" s="5">
        <v>5000</v>
      </c>
      <c r="D219" s="5">
        <f t="shared" si="6"/>
        <v>833.33333333333303</v>
      </c>
      <c r="E219" s="13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318</v>
      </c>
      <c r="B220" s="4" t="s">
        <v>320</v>
      </c>
      <c r="C220" s="5">
        <v>6000</v>
      </c>
      <c r="D220" s="5">
        <f t="shared" si="6"/>
        <v>1000</v>
      </c>
      <c r="E220" s="13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321</v>
      </c>
      <c r="B221" s="4"/>
      <c r="C221" s="5">
        <v>9000</v>
      </c>
      <c r="D221" s="5">
        <f t="shared" si="6"/>
        <v>1500</v>
      </c>
      <c r="E221" s="13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322</v>
      </c>
      <c r="B222" s="4" t="s">
        <v>323</v>
      </c>
      <c r="C222" s="5">
        <v>8000</v>
      </c>
      <c r="D222" s="5">
        <f t="shared" si="6"/>
        <v>1333.333333333333</v>
      </c>
      <c r="E222" s="13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324</v>
      </c>
      <c r="B223" s="4"/>
      <c r="C223" s="5">
        <v>11000</v>
      </c>
      <c r="D223" s="5">
        <f t="shared" si="6"/>
        <v>1833.3333333333321</v>
      </c>
      <c r="E223" s="13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325</v>
      </c>
      <c r="B224" s="4" t="s">
        <v>326</v>
      </c>
      <c r="C224" s="5">
        <v>21000</v>
      </c>
      <c r="D224" s="5">
        <f t="shared" si="6"/>
        <v>3500</v>
      </c>
      <c r="E224" s="13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327</v>
      </c>
      <c r="B225" s="4" t="s">
        <v>293</v>
      </c>
      <c r="C225" s="5">
        <v>14000</v>
      </c>
      <c r="D225" s="5">
        <f t="shared" si="6"/>
        <v>2333.3333333333321</v>
      </c>
      <c r="E225" s="13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328</v>
      </c>
      <c r="B226" s="4" t="s">
        <v>293</v>
      </c>
      <c r="C226" s="5">
        <v>23000</v>
      </c>
      <c r="D226" s="5">
        <f t="shared" si="6"/>
        <v>3833.3333333333321</v>
      </c>
      <c r="E226" s="13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329</v>
      </c>
      <c r="B227" s="4" t="s">
        <v>293</v>
      </c>
      <c r="C227" s="5">
        <v>51000</v>
      </c>
      <c r="D227" s="5">
        <f t="shared" si="6"/>
        <v>8500</v>
      </c>
      <c r="E227" s="13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330</v>
      </c>
      <c r="B228" s="4"/>
      <c r="C228" s="5"/>
      <c r="D228" s="5">
        <f t="shared" si="6"/>
        <v>0</v>
      </c>
      <c r="E228" s="13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331</v>
      </c>
      <c r="B229" s="4" t="s">
        <v>332</v>
      </c>
      <c r="C229" s="5">
        <v>198000</v>
      </c>
      <c r="D229" s="5">
        <f t="shared" si="6"/>
        <v>33000</v>
      </c>
      <c r="E229" s="13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333</v>
      </c>
      <c r="B230" s="4" t="s">
        <v>332</v>
      </c>
      <c r="C230" s="5">
        <v>167000</v>
      </c>
      <c r="D230" s="5">
        <f t="shared" si="6"/>
        <v>27833.333333333314</v>
      </c>
      <c r="E230" s="13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334</v>
      </c>
      <c r="B231" s="4" t="s">
        <v>335</v>
      </c>
      <c r="C231" s="5">
        <v>95000</v>
      </c>
      <c r="D231" s="5">
        <f t="shared" si="6"/>
        <v>15833.333333333328</v>
      </c>
      <c r="E231" s="13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336</v>
      </c>
      <c r="B232" s="4" t="s">
        <v>335</v>
      </c>
      <c r="C232" s="5">
        <v>141000</v>
      </c>
      <c r="D232" s="5">
        <f t="shared" si="6"/>
        <v>23500</v>
      </c>
      <c r="E232" s="13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337</v>
      </c>
      <c r="B233" s="4" t="s">
        <v>332</v>
      </c>
      <c r="C233" s="5">
        <v>351000</v>
      </c>
      <c r="D233" s="5">
        <f t="shared" si="6"/>
        <v>58500</v>
      </c>
      <c r="E233" s="13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338</v>
      </c>
      <c r="B234" s="4" t="s">
        <v>339</v>
      </c>
      <c r="C234" s="5">
        <v>414000</v>
      </c>
      <c r="D234" s="5">
        <f t="shared" si="6"/>
        <v>69000</v>
      </c>
      <c r="E234" s="13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340</v>
      </c>
      <c r="B235" s="4" t="s">
        <v>332</v>
      </c>
      <c r="C235" s="5">
        <v>61000</v>
      </c>
      <c r="D235" s="5">
        <f t="shared" si="6"/>
        <v>10166.666666666664</v>
      </c>
      <c r="E235" s="13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341</v>
      </c>
      <c r="B236" s="4" t="s">
        <v>332</v>
      </c>
      <c r="C236" s="5">
        <v>893000</v>
      </c>
      <c r="D236" s="5">
        <f t="shared" si="6"/>
        <v>148833.33333333326</v>
      </c>
      <c r="E236" s="13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342</v>
      </c>
      <c r="B237" s="4" t="s">
        <v>332</v>
      </c>
      <c r="C237" s="5">
        <v>985000</v>
      </c>
      <c r="D237" s="5">
        <f t="shared" si="6"/>
        <v>164166.66666666663</v>
      </c>
      <c r="E237" s="13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343</v>
      </c>
      <c r="B238" s="4" t="s">
        <v>332</v>
      </c>
      <c r="C238" s="5">
        <v>296000</v>
      </c>
      <c r="D238" s="5">
        <f t="shared" si="6"/>
        <v>49333.333333333314</v>
      </c>
      <c r="E238" s="13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344</v>
      </c>
      <c r="B239" s="4" t="s">
        <v>332</v>
      </c>
      <c r="C239" s="5">
        <v>685000</v>
      </c>
      <c r="D239" s="5">
        <f t="shared" si="6"/>
        <v>114166.66666666663</v>
      </c>
      <c r="E239" s="13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345</v>
      </c>
      <c r="B240" s="4" t="s">
        <v>332</v>
      </c>
      <c r="C240" s="5">
        <v>1138000</v>
      </c>
      <c r="D240" s="5">
        <f t="shared" si="6"/>
        <v>189666.66666666663</v>
      </c>
      <c r="E240" s="13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346</v>
      </c>
      <c r="B241" s="4" t="s">
        <v>332</v>
      </c>
      <c r="C241" s="5">
        <v>1334000</v>
      </c>
      <c r="D241" s="5">
        <f t="shared" si="6"/>
        <v>222333.33333333326</v>
      </c>
      <c r="E241" s="13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347</v>
      </c>
      <c r="B242" s="4" t="s">
        <v>127</v>
      </c>
      <c r="C242" s="5">
        <v>30000</v>
      </c>
      <c r="D242" s="5">
        <f t="shared" si="6"/>
        <v>5000</v>
      </c>
      <c r="E242" s="13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348</v>
      </c>
      <c r="B243" s="4" t="s">
        <v>127</v>
      </c>
      <c r="C243" s="5">
        <v>30000</v>
      </c>
      <c r="D243" s="5">
        <f t="shared" si="6"/>
        <v>5000</v>
      </c>
      <c r="E243" s="13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349</v>
      </c>
      <c r="B244" s="4" t="s">
        <v>350</v>
      </c>
      <c r="C244" s="5">
        <v>406000</v>
      </c>
      <c r="D244" s="5">
        <f t="shared" si="6"/>
        <v>67666.666666666628</v>
      </c>
      <c r="E244" s="13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351</v>
      </c>
      <c r="B245" s="4" t="s">
        <v>350</v>
      </c>
      <c r="C245" s="5">
        <v>197000</v>
      </c>
      <c r="D245" s="5">
        <f t="shared" si="6"/>
        <v>32833.333333333314</v>
      </c>
      <c r="E245" s="13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352</v>
      </c>
      <c r="B246" s="4" t="s">
        <v>350</v>
      </c>
      <c r="C246" s="5">
        <v>645000</v>
      </c>
      <c r="D246" s="5">
        <f t="shared" si="6"/>
        <v>107500</v>
      </c>
      <c r="E246" s="13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353</v>
      </c>
      <c r="B247" s="4" t="s">
        <v>350</v>
      </c>
      <c r="C247" s="5">
        <v>645000</v>
      </c>
      <c r="D247" s="5">
        <f t="shared" si="6"/>
        <v>107500</v>
      </c>
      <c r="E247" s="13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354</v>
      </c>
      <c r="B248" s="4" t="s">
        <v>350</v>
      </c>
      <c r="C248" s="5">
        <v>259000</v>
      </c>
      <c r="D248" s="5">
        <f t="shared" si="6"/>
        <v>43166.666666666657</v>
      </c>
      <c r="E248" s="13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355</v>
      </c>
      <c r="B249" s="4" t="s">
        <v>350</v>
      </c>
      <c r="C249" s="5">
        <v>646000</v>
      </c>
      <c r="D249" s="5">
        <f t="shared" si="6"/>
        <v>107666.66666666663</v>
      </c>
      <c r="E249" s="13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356</v>
      </c>
      <c r="B250" s="4" t="s">
        <v>350</v>
      </c>
      <c r="C250" s="5">
        <v>259000</v>
      </c>
      <c r="D250" s="5">
        <f t="shared" si="6"/>
        <v>43166.666666666657</v>
      </c>
      <c r="E250" s="13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357</v>
      </c>
      <c r="B251" s="4" t="s">
        <v>350</v>
      </c>
      <c r="C251" s="5">
        <v>645000</v>
      </c>
      <c r="D251" s="5">
        <f t="shared" si="6"/>
        <v>107500</v>
      </c>
      <c r="E251" s="13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358</v>
      </c>
      <c r="B252" s="4" t="s">
        <v>350</v>
      </c>
      <c r="C252" s="5">
        <v>879000</v>
      </c>
      <c r="D252" s="5">
        <f t="shared" si="6"/>
        <v>146500</v>
      </c>
      <c r="E252" s="13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359</v>
      </c>
      <c r="B253" s="4" t="s">
        <v>350</v>
      </c>
      <c r="C253" s="5">
        <v>259000</v>
      </c>
      <c r="D253" s="5">
        <f t="shared" si="6"/>
        <v>43166.666666666657</v>
      </c>
      <c r="E253" s="13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360</v>
      </c>
      <c r="B254" s="4" t="s">
        <v>350</v>
      </c>
      <c r="C254" s="5">
        <v>274000</v>
      </c>
      <c r="D254" s="5">
        <f t="shared" si="6"/>
        <v>45666.666666666657</v>
      </c>
      <c r="E254" s="13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361</v>
      </c>
      <c r="B255" s="4" t="s">
        <v>350</v>
      </c>
      <c r="C255" s="5">
        <v>975000</v>
      </c>
      <c r="D255" s="5">
        <f t="shared" si="6"/>
        <v>162500</v>
      </c>
      <c r="E255" s="13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362</v>
      </c>
      <c r="B256" s="4" t="s">
        <v>350</v>
      </c>
      <c r="C256" s="5">
        <v>480000</v>
      </c>
      <c r="D256" s="5">
        <f t="shared" si="6"/>
        <v>80000</v>
      </c>
      <c r="E256" s="13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363</v>
      </c>
      <c r="B257" s="4" t="s">
        <v>350</v>
      </c>
      <c r="C257" s="5">
        <v>1187000</v>
      </c>
      <c r="D257" s="5">
        <f t="shared" si="6"/>
        <v>197833.33333333326</v>
      </c>
      <c r="E257" s="13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364</v>
      </c>
      <c r="B258" s="4" t="s">
        <v>350</v>
      </c>
      <c r="C258" s="5">
        <v>832000</v>
      </c>
      <c r="D258" s="5">
        <f t="shared" si="6"/>
        <v>138666.66666666663</v>
      </c>
      <c r="E258" s="13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365</v>
      </c>
      <c r="B259" s="4" t="s">
        <v>350</v>
      </c>
      <c r="C259" s="5">
        <v>227000</v>
      </c>
      <c r="D259" s="5">
        <f t="shared" ref="D259:D322" si="8">+C259-(C259/1.2)</f>
        <v>37833.333333333314</v>
      </c>
      <c r="E259" s="13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366</v>
      </c>
      <c r="B260" s="4" t="s">
        <v>350</v>
      </c>
      <c r="C260" s="5">
        <v>98000</v>
      </c>
      <c r="D260" s="5">
        <f t="shared" si="8"/>
        <v>16333.333333333328</v>
      </c>
      <c r="E260" s="13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367</v>
      </c>
      <c r="B261" s="4" t="s">
        <v>350</v>
      </c>
      <c r="C261" s="5">
        <v>1190000</v>
      </c>
      <c r="D261" s="5">
        <f t="shared" si="8"/>
        <v>198333.33333333326</v>
      </c>
      <c r="E261" s="13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368</v>
      </c>
      <c r="B262" s="4" t="s">
        <v>350</v>
      </c>
      <c r="C262" s="5">
        <v>300000</v>
      </c>
      <c r="D262" s="5">
        <f t="shared" si="8"/>
        <v>50000</v>
      </c>
      <c r="E262" s="13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369</v>
      </c>
      <c r="B263" s="4" t="s">
        <v>350</v>
      </c>
      <c r="C263" s="5">
        <v>2407000</v>
      </c>
      <c r="D263" s="5">
        <f t="shared" si="8"/>
        <v>401166.66666666651</v>
      </c>
      <c r="E263" s="13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370</v>
      </c>
      <c r="B264" s="4" t="s">
        <v>350</v>
      </c>
      <c r="C264" s="5">
        <v>1021000</v>
      </c>
      <c r="D264" s="5">
        <f t="shared" si="8"/>
        <v>170166.66666666663</v>
      </c>
      <c r="E264" s="13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371</v>
      </c>
      <c r="B265" s="4" t="s">
        <v>350</v>
      </c>
      <c r="C265" s="5">
        <v>646000</v>
      </c>
      <c r="D265" s="5">
        <f t="shared" si="8"/>
        <v>107666.66666666663</v>
      </c>
      <c r="E265" s="13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372</v>
      </c>
      <c r="B266" s="4" t="s">
        <v>350</v>
      </c>
      <c r="C266" s="5">
        <v>259000</v>
      </c>
      <c r="D266" s="5">
        <f t="shared" si="8"/>
        <v>43166.666666666657</v>
      </c>
      <c r="E266" s="13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373</v>
      </c>
      <c r="B267" s="4" t="s">
        <v>350</v>
      </c>
      <c r="C267" s="5">
        <v>193000</v>
      </c>
      <c r="D267" s="5">
        <f t="shared" si="8"/>
        <v>32166.666666666657</v>
      </c>
      <c r="E267" s="13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374</v>
      </c>
      <c r="B268" s="4" t="s">
        <v>350</v>
      </c>
      <c r="C268" s="5">
        <v>96000</v>
      </c>
      <c r="D268" s="5">
        <f t="shared" si="8"/>
        <v>16000</v>
      </c>
      <c r="E268" s="13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375</v>
      </c>
      <c r="B269" s="4" t="s">
        <v>350</v>
      </c>
      <c r="C269" s="5">
        <v>594000</v>
      </c>
      <c r="D269" s="5">
        <f t="shared" si="8"/>
        <v>99000</v>
      </c>
      <c r="E269" s="13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376</v>
      </c>
      <c r="B270" s="4" t="s">
        <v>350</v>
      </c>
      <c r="C270" s="5">
        <v>282000</v>
      </c>
      <c r="D270" s="5">
        <f t="shared" si="8"/>
        <v>47000</v>
      </c>
      <c r="E270" s="13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377</v>
      </c>
      <c r="B271" s="4" t="s">
        <v>350</v>
      </c>
      <c r="C271" s="5">
        <v>1814000</v>
      </c>
      <c r="D271" s="5">
        <f t="shared" si="8"/>
        <v>302333.33333333326</v>
      </c>
      <c r="E271" s="13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378</v>
      </c>
      <c r="B272" s="4" t="s">
        <v>350</v>
      </c>
      <c r="C272" s="5">
        <v>193000</v>
      </c>
      <c r="D272" s="5">
        <f t="shared" si="8"/>
        <v>32166.666666666657</v>
      </c>
      <c r="E272" s="13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379</v>
      </c>
      <c r="B273" s="4" t="s">
        <v>350</v>
      </c>
      <c r="C273" s="5">
        <v>654000</v>
      </c>
      <c r="D273" s="5">
        <f t="shared" si="8"/>
        <v>109000</v>
      </c>
      <c r="E273" s="13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380</v>
      </c>
      <c r="B274" s="4" t="s">
        <v>350</v>
      </c>
      <c r="C274" s="5">
        <v>729000</v>
      </c>
      <c r="D274" s="5">
        <f t="shared" si="8"/>
        <v>121500</v>
      </c>
      <c r="E274" s="13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381</v>
      </c>
      <c r="B275" s="4" t="s">
        <v>350</v>
      </c>
      <c r="C275" s="5">
        <v>632000</v>
      </c>
      <c r="D275" s="5">
        <f t="shared" si="8"/>
        <v>105333.33333333326</v>
      </c>
      <c r="E275" s="13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382</v>
      </c>
      <c r="B276" s="4" t="s">
        <v>350</v>
      </c>
      <c r="C276" s="5">
        <v>240000</v>
      </c>
      <c r="D276" s="5">
        <f t="shared" si="8"/>
        <v>40000</v>
      </c>
      <c r="E276" s="13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383</v>
      </c>
      <c r="B277" s="4" t="s">
        <v>384</v>
      </c>
      <c r="C277" s="5">
        <v>955000</v>
      </c>
      <c r="D277" s="5">
        <f t="shared" si="8"/>
        <v>159166.66666666663</v>
      </c>
      <c r="E277" s="13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385</v>
      </c>
      <c r="B278" s="4" t="s">
        <v>384</v>
      </c>
      <c r="C278" s="5">
        <v>1126000</v>
      </c>
      <c r="D278" s="5">
        <f t="shared" si="8"/>
        <v>187666.66666666663</v>
      </c>
      <c r="E278" s="13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386</v>
      </c>
      <c r="B279" s="4"/>
      <c r="C279" s="5"/>
      <c r="D279" s="5">
        <f t="shared" si="8"/>
        <v>0</v>
      </c>
      <c r="E279" s="13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387</v>
      </c>
      <c r="B280" s="4" t="s">
        <v>388</v>
      </c>
      <c r="C280" s="5">
        <v>297000</v>
      </c>
      <c r="D280" s="5">
        <f t="shared" si="8"/>
        <v>49500</v>
      </c>
      <c r="E280" s="13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389</v>
      </c>
      <c r="B281" s="4" t="s">
        <v>390</v>
      </c>
      <c r="C281" s="5">
        <v>646000</v>
      </c>
      <c r="D281" s="5">
        <f t="shared" si="8"/>
        <v>107666.66666666663</v>
      </c>
      <c r="E281" s="13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391</v>
      </c>
      <c r="B282" s="4" t="s">
        <v>392</v>
      </c>
      <c r="C282" s="5">
        <v>714000</v>
      </c>
      <c r="D282" s="5">
        <f t="shared" si="8"/>
        <v>119000</v>
      </c>
      <c r="E282" s="13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393</v>
      </c>
      <c r="B283" s="4" t="s">
        <v>394</v>
      </c>
      <c r="C283" s="5">
        <v>807000</v>
      </c>
      <c r="D283" s="5">
        <f t="shared" si="8"/>
        <v>134500</v>
      </c>
      <c r="E283" s="13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395</v>
      </c>
      <c r="B284" s="4" t="s">
        <v>396</v>
      </c>
      <c r="C284" s="5">
        <v>591000</v>
      </c>
      <c r="D284" s="5">
        <f t="shared" si="8"/>
        <v>98500</v>
      </c>
      <c r="E284" s="13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397</v>
      </c>
      <c r="B285" s="4" t="s">
        <v>398</v>
      </c>
      <c r="C285" s="5">
        <v>918000</v>
      </c>
      <c r="D285" s="5">
        <f t="shared" si="8"/>
        <v>153000</v>
      </c>
      <c r="E285" s="13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399</v>
      </c>
      <c r="B286" s="4" t="s">
        <v>400</v>
      </c>
      <c r="C286" s="5">
        <v>1265000</v>
      </c>
      <c r="D286" s="5">
        <f t="shared" si="8"/>
        <v>210833.33333333326</v>
      </c>
      <c r="E286" s="13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401</v>
      </c>
      <c r="B287" s="4" t="s">
        <v>402</v>
      </c>
      <c r="C287" s="5">
        <v>256000</v>
      </c>
      <c r="D287" s="5">
        <f t="shared" si="8"/>
        <v>42666.666666666657</v>
      </c>
      <c r="E287" s="13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403</v>
      </c>
      <c r="B288" s="4" t="s">
        <v>404</v>
      </c>
      <c r="C288" s="5">
        <v>371000</v>
      </c>
      <c r="D288" s="5">
        <f t="shared" si="8"/>
        <v>61833.333333333314</v>
      </c>
      <c r="E288" s="13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405</v>
      </c>
      <c r="B289" s="4" t="s">
        <v>406</v>
      </c>
      <c r="C289" s="5">
        <v>457000</v>
      </c>
      <c r="D289" s="5">
        <f t="shared" si="8"/>
        <v>76166.666666666628</v>
      </c>
      <c r="E289" s="13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407</v>
      </c>
      <c r="B290" s="4" t="s">
        <v>408</v>
      </c>
      <c r="C290" s="5">
        <v>642000</v>
      </c>
      <c r="D290" s="5">
        <f t="shared" si="8"/>
        <v>107000</v>
      </c>
      <c r="E290" s="13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409</v>
      </c>
      <c r="B291" s="4" t="s">
        <v>410</v>
      </c>
      <c r="C291" s="5">
        <v>1571000</v>
      </c>
      <c r="D291" s="5">
        <f t="shared" si="8"/>
        <v>261833.33333333326</v>
      </c>
      <c r="E291" s="13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411</v>
      </c>
      <c r="B292" s="4" t="s">
        <v>412</v>
      </c>
      <c r="C292" s="5">
        <v>756000</v>
      </c>
      <c r="D292" s="5">
        <f t="shared" si="8"/>
        <v>126000</v>
      </c>
      <c r="E292" s="13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413</v>
      </c>
      <c r="B293" s="4" t="s">
        <v>414</v>
      </c>
      <c r="C293" s="5">
        <v>1571000</v>
      </c>
      <c r="D293" s="5">
        <f t="shared" si="8"/>
        <v>261833.33333333326</v>
      </c>
      <c r="E293" s="13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415</v>
      </c>
      <c r="B294" s="4" t="s">
        <v>416</v>
      </c>
      <c r="C294" s="5">
        <v>2716000</v>
      </c>
      <c r="D294" s="5">
        <f t="shared" si="8"/>
        <v>452666.66666666651</v>
      </c>
      <c r="E294" s="13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417</v>
      </c>
      <c r="B295" s="4" t="s">
        <v>418</v>
      </c>
      <c r="C295" s="5">
        <v>640000</v>
      </c>
      <c r="D295" s="5">
        <f t="shared" si="8"/>
        <v>106666.66666666663</v>
      </c>
      <c r="E295" s="13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419</v>
      </c>
      <c r="B296" s="4" t="s">
        <v>420</v>
      </c>
      <c r="C296" s="5">
        <v>255000</v>
      </c>
      <c r="D296" s="5">
        <f t="shared" si="8"/>
        <v>42500</v>
      </c>
      <c r="E296" s="13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421</v>
      </c>
      <c r="B297" s="4" t="s">
        <v>422</v>
      </c>
      <c r="C297" s="5">
        <v>413000</v>
      </c>
      <c r="D297" s="5">
        <f t="shared" si="8"/>
        <v>68833.333333333314</v>
      </c>
      <c r="E297" s="13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423</v>
      </c>
      <c r="B298" s="4" t="s">
        <v>424</v>
      </c>
      <c r="C298" s="5">
        <v>361000</v>
      </c>
      <c r="D298" s="5">
        <f t="shared" si="8"/>
        <v>60166.666666666628</v>
      </c>
      <c r="E298" s="13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425</v>
      </c>
      <c r="B299" s="4" t="s">
        <v>426</v>
      </c>
      <c r="C299" s="5">
        <v>544000</v>
      </c>
      <c r="D299" s="5">
        <f t="shared" si="8"/>
        <v>90666.666666666628</v>
      </c>
      <c r="E299" s="13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427</v>
      </c>
      <c r="B300" s="4" t="s">
        <v>428</v>
      </c>
      <c r="C300" s="5">
        <v>678000</v>
      </c>
      <c r="D300" s="5">
        <f t="shared" si="8"/>
        <v>113000</v>
      </c>
      <c r="E300" s="13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429</v>
      </c>
      <c r="B301" s="4" t="s">
        <v>430</v>
      </c>
      <c r="C301" s="5">
        <v>1054000</v>
      </c>
      <c r="D301" s="5">
        <f t="shared" si="8"/>
        <v>175666.66666666663</v>
      </c>
      <c r="E301" s="13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431</v>
      </c>
      <c r="B302" s="4" t="s">
        <v>432</v>
      </c>
      <c r="C302" s="5">
        <v>482000</v>
      </c>
      <c r="D302" s="5">
        <f t="shared" si="8"/>
        <v>80333.333333333314</v>
      </c>
      <c r="E302" s="13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433</v>
      </c>
      <c r="B303" s="4" t="s">
        <v>434</v>
      </c>
      <c r="C303" s="5">
        <v>722000</v>
      </c>
      <c r="D303" s="5">
        <f t="shared" si="8"/>
        <v>120333.33333333326</v>
      </c>
      <c r="E303" s="13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435</v>
      </c>
      <c r="B304" s="4" t="s">
        <v>436</v>
      </c>
      <c r="C304" s="5">
        <v>269000</v>
      </c>
      <c r="D304" s="5">
        <f t="shared" si="8"/>
        <v>44833.333333333314</v>
      </c>
      <c r="E304" s="13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437</v>
      </c>
      <c r="B305" s="4" t="s">
        <v>436</v>
      </c>
      <c r="C305" s="5">
        <v>371000</v>
      </c>
      <c r="D305" s="5">
        <f t="shared" si="8"/>
        <v>61833.333333333314</v>
      </c>
      <c r="E305" s="13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438</v>
      </c>
      <c r="B306" s="4" t="s">
        <v>439</v>
      </c>
      <c r="C306" s="5">
        <v>462000</v>
      </c>
      <c r="D306" s="5">
        <f t="shared" si="8"/>
        <v>77000</v>
      </c>
      <c r="E306" s="13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440</v>
      </c>
      <c r="B307" s="4" t="s">
        <v>441</v>
      </c>
      <c r="C307" s="5">
        <v>541000</v>
      </c>
      <c r="D307" s="5">
        <f t="shared" si="8"/>
        <v>90166.666666666628</v>
      </c>
      <c r="E307" s="13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442</v>
      </c>
      <c r="B308" s="4" t="s">
        <v>443</v>
      </c>
      <c r="C308" s="5">
        <v>648000</v>
      </c>
      <c r="D308" s="5">
        <f t="shared" si="8"/>
        <v>108000</v>
      </c>
      <c r="E308" s="13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444</v>
      </c>
      <c r="B309" s="4" t="s">
        <v>445</v>
      </c>
      <c r="C309" s="5">
        <v>644000</v>
      </c>
      <c r="D309" s="5">
        <f t="shared" si="8"/>
        <v>107333.33333333326</v>
      </c>
      <c r="E309" s="13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446</v>
      </c>
      <c r="B310" s="4" t="s">
        <v>447</v>
      </c>
      <c r="C310" s="5">
        <v>902000</v>
      </c>
      <c r="D310" s="5">
        <f t="shared" si="8"/>
        <v>150333.33333333326</v>
      </c>
      <c r="E310" s="13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448</v>
      </c>
      <c r="B311" s="4" t="s">
        <v>449</v>
      </c>
      <c r="C311" s="5">
        <v>722000</v>
      </c>
      <c r="D311" s="5">
        <f t="shared" si="8"/>
        <v>120333.33333333326</v>
      </c>
      <c r="E311" s="13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450</v>
      </c>
      <c r="B312" s="4" t="s">
        <v>449</v>
      </c>
      <c r="C312" s="5">
        <v>1457000</v>
      </c>
      <c r="D312" s="5">
        <f t="shared" si="8"/>
        <v>242833.33333333326</v>
      </c>
      <c r="E312" s="13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451</v>
      </c>
      <c r="B313" s="4" t="s">
        <v>452</v>
      </c>
      <c r="C313" s="5">
        <v>1786000</v>
      </c>
      <c r="D313" s="5">
        <f t="shared" si="8"/>
        <v>297666.66666666651</v>
      </c>
      <c r="E313" s="13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453</v>
      </c>
      <c r="B314" s="4"/>
      <c r="C314" s="5"/>
      <c r="D314" s="5">
        <f t="shared" si="8"/>
        <v>0</v>
      </c>
      <c r="E314" s="13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454</v>
      </c>
      <c r="B315" s="4" t="s">
        <v>455</v>
      </c>
      <c r="C315" s="5">
        <v>85000</v>
      </c>
      <c r="D315" s="5">
        <f t="shared" si="8"/>
        <v>14166.666666666657</v>
      </c>
      <c r="E315" s="13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456</v>
      </c>
      <c r="B316" s="4" t="s">
        <v>455</v>
      </c>
      <c r="C316" s="5">
        <v>84000</v>
      </c>
      <c r="D316" s="5">
        <f t="shared" si="8"/>
        <v>14000</v>
      </c>
      <c r="E316" s="13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457</v>
      </c>
      <c r="B317" s="4" t="s">
        <v>458</v>
      </c>
      <c r="C317" s="5">
        <v>115000</v>
      </c>
      <c r="D317" s="5">
        <f t="shared" si="8"/>
        <v>19166.666666666657</v>
      </c>
      <c r="E317" s="13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459</v>
      </c>
      <c r="B318" s="4" t="s">
        <v>458</v>
      </c>
      <c r="C318" s="5">
        <v>152000</v>
      </c>
      <c r="D318" s="5">
        <f t="shared" si="8"/>
        <v>25333.333333333328</v>
      </c>
      <c r="E318" s="13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460</v>
      </c>
      <c r="B319" s="4" t="s">
        <v>455</v>
      </c>
      <c r="C319" s="5">
        <v>82000</v>
      </c>
      <c r="D319" s="5">
        <f t="shared" si="8"/>
        <v>13666.666666666657</v>
      </c>
      <c r="E319" s="13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461</v>
      </c>
      <c r="B320" s="4" t="s">
        <v>455</v>
      </c>
      <c r="C320" s="5">
        <v>84000</v>
      </c>
      <c r="D320" s="5">
        <f t="shared" si="8"/>
        <v>14000</v>
      </c>
      <c r="E320" s="13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462</v>
      </c>
      <c r="B321" s="4" t="s">
        <v>463</v>
      </c>
      <c r="C321" s="5">
        <v>115000</v>
      </c>
      <c r="D321" s="5">
        <f t="shared" si="8"/>
        <v>19166.666666666657</v>
      </c>
      <c r="E321" s="13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464</v>
      </c>
      <c r="B322" s="4" t="s">
        <v>463</v>
      </c>
      <c r="C322" s="5">
        <v>153000</v>
      </c>
      <c r="D322" s="5">
        <f t="shared" si="8"/>
        <v>25500</v>
      </c>
      <c r="E322" s="13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465</v>
      </c>
      <c r="B323" s="4" t="s">
        <v>463</v>
      </c>
      <c r="C323" s="5">
        <v>80000</v>
      </c>
      <c r="D323" s="5">
        <f t="shared" ref="D323:D337" si="10">+C323-(C323/1.2)</f>
        <v>13333.333333333328</v>
      </c>
      <c r="E323" s="13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466</v>
      </c>
      <c r="B324" s="4" t="s">
        <v>463</v>
      </c>
      <c r="C324" s="5">
        <v>102000</v>
      </c>
      <c r="D324" s="5">
        <f t="shared" si="10"/>
        <v>17000</v>
      </c>
      <c r="E324" s="13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467</v>
      </c>
      <c r="B325" s="4"/>
      <c r="C325" s="5"/>
      <c r="D325" s="5">
        <f t="shared" si="10"/>
        <v>0</v>
      </c>
      <c r="E325" s="13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468</v>
      </c>
      <c r="B326" s="4" t="s">
        <v>469</v>
      </c>
      <c r="C326" s="5">
        <v>198000</v>
      </c>
      <c r="D326" s="5">
        <f t="shared" si="10"/>
        <v>33000</v>
      </c>
      <c r="E326" s="13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470</v>
      </c>
      <c r="B327" s="4" t="s">
        <v>469</v>
      </c>
      <c r="C327" s="5">
        <v>233000</v>
      </c>
      <c r="D327" s="5">
        <f t="shared" si="10"/>
        <v>38833.333333333314</v>
      </c>
      <c r="E327" s="13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471</v>
      </c>
      <c r="B328" s="4" t="s">
        <v>469</v>
      </c>
      <c r="C328" s="5">
        <v>279000</v>
      </c>
      <c r="D328" s="5">
        <f t="shared" si="10"/>
        <v>46500</v>
      </c>
      <c r="E328" s="13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472</v>
      </c>
      <c r="B329" s="4" t="s">
        <v>473</v>
      </c>
      <c r="C329" s="5">
        <v>298000</v>
      </c>
      <c r="D329" s="5">
        <f t="shared" si="10"/>
        <v>49666.666666666657</v>
      </c>
      <c r="E329" s="13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474</v>
      </c>
      <c r="B330" s="4" t="s">
        <v>473</v>
      </c>
      <c r="C330" s="5">
        <v>478000</v>
      </c>
      <c r="D330" s="5">
        <f t="shared" si="10"/>
        <v>79666.666666666628</v>
      </c>
      <c r="E330" s="13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475</v>
      </c>
      <c r="B331" s="4" t="s">
        <v>473</v>
      </c>
      <c r="C331" s="5">
        <v>626000</v>
      </c>
      <c r="D331" s="5">
        <f t="shared" si="10"/>
        <v>104333.33333333331</v>
      </c>
      <c r="E331" s="13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476</v>
      </c>
      <c r="B332" s="4" t="s">
        <v>473</v>
      </c>
      <c r="C332" s="5">
        <v>757000</v>
      </c>
      <c r="D332" s="5">
        <f t="shared" si="10"/>
        <v>126166.66666666663</v>
      </c>
      <c r="E332" s="13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477</v>
      </c>
      <c r="B333" s="4" t="s">
        <v>473</v>
      </c>
      <c r="C333" s="5">
        <v>1128000</v>
      </c>
      <c r="D333" s="5">
        <f t="shared" si="10"/>
        <v>188000</v>
      </c>
      <c r="E333" s="13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478</v>
      </c>
      <c r="B334" s="4" t="s">
        <v>473</v>
      </c>
      <c r="C334" s="5">
        <v>1527000</v>
      </c>
      <c r="D334" s="5">
        <f t="shared" si="10"/>
        <v>254500</v>
      </c>
      <c r="E334" s="13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479</v>
      </c>
      <c r="B335" s="4" t="s">
        <v>480</v>
      </c>
      <c r="C335" s="5">
        <v>4134000</v>
      </c>
      <c r="D335" s="5">
        <f t="shared" si="10"/>
        <v>689000</v>
      </c>
      <c r="E335" s="13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481</v>
      </c>
      <c r="B336" s="4" t="s">
        <v>480</v>
      </c>
      <c r="C336" s="5">
        <v>6850000</v>
      </c>
      <c r="D336" s="5">
        <f t="shared" si="10"/>
        <v>1141666.666666666</v>
      </c>
      <c r="E336" s="13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482</v>
      </c>
      <c r="B337" s="4" t="s">
        <v>480</v>
      </c>
      <c r="C337" s="5">
        <v>11712000</v>
      </c>
      <c r="D337" s="5">
        <f t="shared" si="10"/>
        <v>1952000</v>
      </c>
      <c r="E337" s="13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4" width="19.33203125" customWidth="1"/>
    <col min="5" max="6" width="15.5546875" bestFit="1" customWidth="1"/>
    <col min="7" max="7" width="9.33203125" bestFit="1" customWidth="1"/>
    <col min="8" max="8" width="14.33203125" customWidth="1"/>
    <col min="9" max="9" width="11" customWidth="1"/>
    <col min="10" max="27" width="9.33203125" customWidth="1"/>
  </cols>
  <sheetData>
    <row r="1" spans="1:27" ht="12.75" customHeight="1" x14ac:dyDescent="0.3">
      <c r="A1" s="21" t="s">
        <v>483</v>
      </c>
      <c r="B1" s="22" t="s">
        <v>484</v>
      </c>
      <c r="C1" s="23" t="s">
        <v>569</v>
      </c>
      <c r="D1" s="4"/>
      <c r="E1" s="30" t="s">
        <v>483</v>
      </c>
      <c r="F1" s="30" t="s">
        <v>484</v>
      </c>
      <c r="G1" s="30" t="s">
        <v>569</v>
      </c>
      <c r="H1" s="4"/>
      <c r="I1" s="19" t="s">
        <v>484</v>
      </c>
      <c r="J1" s="20" t="s">
        <v>569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7" ht="12.75" customHeight="1" x14ac:dyDescent="0.3">
      <c r="A2" s="24" t="s">
        <v>485</v>
      </c>
      <c r="B2" s="25">
        <v>40</v>
      </c>
      <c r="C2" s="26" t="str" cm="1">
        <f t="array" ref="C2">_xlfn.IFS(Table_1[[#This Row],[Column2]]=0,"respinto",B2=40,"sufficiente",Table_1[[#This Row],[Column2]]=60,"discreto",Table_1[[#This Row],[Column2]]=70,"buono")</f>
        <v>sufficiente</v>
      </c>
      <c r="D2" s="6"/>
      <c r="E2" s="31" t="s">
        <v>485</v>
      </c>
      <c r="F2" s="25">
        <v>40</v>
      </c>
      <c r="G2" s="32" t="str">
        <f>VLOOKUP(F2,$I$2:$J$5,2)</f>
        <v>sufficiente</v>
      </c>
      <c r="H2" s="6"/>
      <c r="I2" s="15">
        <v>0</v>
      </c>
      <c r="J2" s="16" t="s">
        <v>570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7" ht="12.75" customHeight="1" x14ac:dyDescent="0.3">
      <c r="A3" s="24" t="s">
        <v>486</v>
      </c>
      <c r="B3" s="25">
        <v>60</v>
      </c>
      <c r="C3" s="26" t="str" cm="1">
        <f t="array" ref="C3">_xlfn.IFS(Table_1[[#This Row],[Column2]]=0,"respinto",B3=40,"sufficiente",Table_1[[#This Row],[Column2]]=60,"discreto",Table_1[[#This Row],[Column2]]=70,"buono")</f>
        <v>discreto</v>
      </c>
      <c r="D3" s="6"/>
      <c r="E3" s="31" t="s">
        <v>486</v>
      </c>
      <c r="F3" s="25">
        <v>60</v>
      </c>
      <c r="G3" s="32" t="str">
        <f t="shared" ref="G3:G8" si="0">VLOOKUP(F3,$I$2:$J$5,2)</f>
        <v>discreto</v>
      </c>
      <c r="H3" s="6"/>
      <c r="I3" s="15">
        <v>40</v>
      </c>
      <c r="J3" s="16" t="s">
        <v>571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7" ht="12.75" customHeight="1" x14ac:dyDescent="0.3">
      <c r="A4" s="24" t="s">
        <v>487</v>
      </c>
      <c r="B4" s="25">
        <v>60</v>
      </c>
      <c r="C4" s="26" t="str" cm="1">
        <f t="array" ref="C4">_xlfn.IFS(Table_1[[#This Row],[Column2]]=0,"respinto",B4=40,"sufficiente",Table_1[[#This Row],[Column2]]=60,"discreto",Table_1[[#This Row],[Column2]]=70,"buono")</f>
        <v>discreto</v>
      </c>
      <c r="D4" s="6"/>
      <c r="E4" s="31" t="s">
        <v>487</v>
      </c>
      <c r="F4" s="25">
        <v>60</v>
      </c>
      <c r="G4" s="32" t="str">
        <f t="shared" si="0"/>
        <v>discreto</v>
      </c>
      <c r="H4" s="6"/>
      <c r="I4" s="15">
        <v>60</v>
      </c>
      <c r="J4" s="16" t="s">
        <v>572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7" ht="12.75" customHeight="1" x14ac:dyDescent="0.3">
      <c r="A5" s="24" t="s">
        <v>488</v>
      </c>
      <c r="B5" s="25">
        <v>40</v>
      </c>
      <c r="C5" s="26" t="str" cm="1">
        <f t="array" ref="C5">_xlfn.IFS(Table_1[[#This Row],[Column2]]=0,"respinto",B5=40,"sufficiente",Table_1[[#This Row],[Column2]]=60,"discreto",Table_1[[#This Row],[Column2]]=70,"buono")</f>
        <v>sufficiente</v>
      </c>
      <c r="D5" s="6"/>
      <c r="E5" s="31" t="s">
        <v>488</v>
      </c>
      <c r="F5" s="25">
        <v>40</v>
      </c>
      <c r="G5" s="32" t="str">
        <f t="shared" si="0"/>
        <v>sufficiente</v>
      </c>
      <c r="H5" s="6"/>
      <c r="I5" s="17">
        <v>70</v>
      </c>
      <c r="J5" s="18" t="s">
        <v>573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7" ht="12.75" customHeight="1" x14ac:dyDescent="0.3">
      <c r="A6" s="24" t="s">
        <v>489</v>
      </c>
      <c r="B6" s="25">
        <v>70</v>
      </c>
      <c r="C6" s="26" t="str" cm="1">
        <f t="array" ref="C6">_xlfn.IFS(Table_1[[#This Row],[Column2]]=0,"respinto",B6=40,"sufficiente",Table_1[[#This Row],[Column2]]=60,"discreto",Table_1[[#This Row],[Column2]]=70,"buono")</f>
        <v>buono</v>
      </c>
      <c r="D6" s="6"/>
      <c r="E6" s="31" t="s">
        <v>489</v>
      </c>
      <c r="F6" s="25">
        <v>70</v>
      </c>
      <c r="G6" s="32" t="str">
        <f t="shared" si="0"/>
        <v>buono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7" ht="12.75" customHeight="1" x14ac:dyDescent="0.3">
      <c r="A7" s="24" t="s">
        <v>490</v>
      </c>
      <c r="B7" s="25">
        <v>0</v>
      </c>
      <c r="C7" s="26" t="str" cm="1">
        <f t="array" ref="C7">_xlfn.IFS(Table_1[[#This Row],[Column2]]=0,"respinto",B7=40,"sufficiente",Table_1[[#This Row],[Column2]]=60,"discreto",Table_1[[#This Row],[Column2]]=70,"buono")</f>
        <v>respinto</v>
      </c>
      <c r="D7" s="6"/>
      <c r="E7" s="31" t="s">
        <v>490</v>
      </c>
      <c r="F7" s="25">
        <v>0</v>
      </c>
      <c r="G7" s="32" t="str">
        <f t="shared" si="0"/>
        <v>respinto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7" ht="12.75" customHeight="1" x14ac:dyDescent="0.3">
      <c r="A8" s="27" t="s">
        <v>491</v>
      </c>
      <c r="B8" s="28">
        <v>0</v>
      </c>
      <c r="C8" s="29" t="str" cm="1">
        <f t="array" ref="C8">_xlfn.IFS(Table_1[[#This Row],[Column2]]=0,"respinto",B8=40,"sufficiente",Table_1[[#This Row],[Column2]]=60,"discreto",Table_1[[#This Row],[Column2]]=70,"buono")</f>
        <v>respinto</v>
      </c>
      <c r="D8" s="6"/>
      <c r="E8" s="31" t="s">
        <v>491</v>
      </c>
      <c r="F8" s="25">
        <v>0</v>
      </c>
      <c r="G8" s="32" t="str">
        <f t="shared" si="0"/>
        <v>respinto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7" ht="12.75" customHeight="1" x14ac:dyDescent="0.3">
      <c r="A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7" ht="12.75" customHeight="1" x14ac:dyDescent="0.3">
      <c r="A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7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3">
      <c r="A21" s="4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V1000"/>
  <sheetViews>
    <sheetView workbookViewId="0">
      <selection activeCell="I2" sqref="I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style="12" customWidth="1"/>
    <col min="5" max="5" width="21.6640625" style="12" customWidth="1"/>
    <col min="6" max="6" width="3.6640625" customWidth="1"/>
    <col min="7" max="7" width="21.33203125" customWidth="1"/>
    <col min="8" max="8" width="20.5546875" bestFit="1" customWidth="1"/>
    <col min="9" max="9" width="18.77734375" bestFit="1" customWidth="1"/>
    <col min="10" max="22" width="8.6640625" customWidth="1"/>
  </cols>
  <sheetData>
    <row r="1" spans="1:22" ht="18" thickBot="1" x14ac:dyDescent="0.4">
      <c r="A1" s="7" t="s">
        <v>492</v>
      </c>
      <c r="B1" s="7" t="s">
        <v>493</v>
      </c>
      <c r="C1" s="7" t="s">
        <v>494</v>
      </c>
      <c r="D1" s="8" t="s">
        <v>495</v>
      </c>
      <c r="E1" s="8" t="s">
        <v>496</v>
      </c>
      <c r="F1" s="9"/>
      <c r="G1" s="7" t="str" cm="1">
        <f t="array" ref="G1:G24">_xlfn.UNIQUE(C1:C80)</f>
        <v>Categoria</v>
      </c>
      <c r="H1" s="8" t="s">
        <v>574</v>
      </c>
      <c r="I1" s="8" t="s">
        <v>576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customHeight="1" thickTop="1" x14ac:dyDescent="0.3">
      <c r="A2" s="10">
        <v>36529</v>
      </c>
      <c r="B2" s="11" t="s">
        <v>497</v>
      </c>
      <c r="C2" s="11" t="s">
        <v>498</v>
      </c>
      <c r="D2" s="12">
        <v>50000</v>
      </c>
      <c r="E2" s="12">
        <v>16</v>
      </c>
      <c r="G2" s="11" t="str">
        <v>Abbigliamento</v>
      </c>
      <c r="H2">
        <f>COUNTIF($C$2:$C$80,G2)</f>
        <v>11</v>
      </c>
      <c r="I2" s="33">
        <f>SUMIFS($D$2:$D$80,$C$2:$C$80,G2,D2:D80,"&gt;1")</f>
        <v>611780</v>
      </c>
    </row>
    <row r="3" spans="1:22" ht="13.8" hidden="1" x14ac:dyDescent="0.3">
      <c r="A3" s="10">
        <v>36534</v>
      </c>
      <c r="B3" s="11" t="s">
        <v>499</v>
      </c>
      <c r="C3" s="11" t="s">
        <v>498</v>
      </c>
      <c r="D3" s="12">
        <v>29970</v>
      </c>
      <c r="E3" s="12">
        <v>29</v>
      </c>
      <c r="G3" s="11" t="str">
        <v>Svago</v>
      </c>
    </row>
    <row r="4" spans="1:22" ht="13.8" hidden="1" x14ac:dyDescent="0.3">
      <c r="A4" s="10">
        <v>36537</v>
      </c>
      <c r="B4" s="11" t="s">
        <v>500</v>
      </c>
      <c r="C4" s="11" t="s">
        <v>501</v>
      </c>
      <c r="D4" s="12">
        <v>27560</v>
      </c>
      <c r="E4" s="12">
        <v>21</v>
      </c>
      <c r="G4" s="11" t="str">
        <v>Attrezzatura</v>
      </c>
    </row>
    <row r="5" spans="1:22" ht="13.5" customHeight="1" x14ac:dyDescent="0.3">
      <c r="A5" s="10">
        <v>36543</v>
      </c>
      <c r="B5" s="11" t="s">
        <v>502</v>
      </c>
      <c r="C5" s="11" t="s">
        <v>503</v>
      </c>
      <c r="D5" s="12">
        <v>43500</v>
      </c>
      <c r="E5" s="12">
        <v>29</v>
      </c>
      <c r="G5" s="11" t="str">
        <v>Personale</v>
      </c>
      <c r="H5">
        <f>COUNTIF($C$2:$C$80,G5)</f>
        <v>4</v>
      </c>
      <c r="I5" s="33">
        <f>SUMIFS($D$2:$D$80,$C$2:$C$80,G5,D2:D80,"&gt;1")</f>
        <v>54000</v>
      </c>
    </row>
    <row r="6" spans="1:22" ht="13.8" hidden="1" x14ac:dyDescent="0.3">
      <c r="A6" s="10">
        <v>36545</v>
      </c>
      <c r="B6" s="11" t="s">
        <v>504</v>
      </c>
      <c r="C6" s="11" t="s">
        <v>505</v>
      </c>
      <c r="D6" s="12">
        <v>13500</v>
      </c>
      <c r="E6" s="12">
        <v>15</v>
      </c>
      <c r="G6" s="11" t="str">
        <v>Assicurazione</v>
      </c>
    </row>
    <row r="7" spans="1:22" ht="13.8" hidden="1" x14ac:dyDescent="0.3">
      <c r="A7" s="10">
        <v>36547</v>
      </c>
      <c r="B7" s="11" t="s">
        <v>506</v>
      </c>
      <c r="C7" s="11" t="s">
        <v>507</v>
      </c>
      <c r="D7" s="12">
        <v>50800</v>
      </c>
      <c r="E7" s="12">
        <v>22</v>
      </c>
      <c r="G7" s="11" t="str">
        <v>Ufficio</v>
      </c>
    </row>
    <row r="8" spans="1:22" ht="13.8" hidden="1" x14ac:dyDescent="0.3">
      <c r="A8" s="10">
        <v>36548</v>
      </c>
      <c r="B8" s="11" t="s">
        <v>508</v>
      </c>
      <c r="C8" s="11" t="s">
        <v>509</v>
      </c>
      <c r="D8" s="12">
        <v>98450</v>
      </c>
      <c r="E8" s="12">
        <v>21</v>
      </c>
      <c r="G8" s="11" t="str">
        <v>Posta elettronica</v>
      </c>
    </row>
    <row r="9" spans="1:22" ht="13.8" hidden="1" x14ac:dyDescent="0.3">
      <c r="A9" s="10">
        <v>36551</v>
      </c>
      <c r="B9" s="11" t="s">
        <v>500</v>
      </c>
      <c r="C9" s="11" t="s">
        <v>501</v>
      </c>
      <c r="D9" s="12">
        <v>45890</v>
      </c>
      <c r="E9" s="12">
        <v>18</v>
      </c>
      <c r="G9" s="11" t="str">
        <v>Manuali</v>
      </c>
    </row>
    <row r="10" spans="1:22" ht="13.8" hidden="1" x14ac:dyDescent="0.3">
      <c r="A10" s="10">
        <v>36552</v>
      </c>
      <c r="B10" s="11" t="s">
        <v>510</v>
      </c>
      <c r="C10" s="11" t="s">
        <v>511</v>
      </c>
      <c r="D10" s="12">
        <v>7950</v>
      </c>
      <c r="E10" s="12">
        <v>23</v>
      </c>
      <c r="G10" s="11" t="str">
        <v>Mobili</v>
      </c>
    </row>
    <row r="11" spans="1:22" ht="13.8" hidden="1" x14ac:dyDescent="0.3">
      <c r="A11" s="10">
        <v>36553</v>
      </c>
      <c r="B11" s="11" t="s">
        <v>512</v>
      </c>
      <c r="C11" s="11" t="s">
        <v>509</v>
      </c>
      <c r="D11" s="12">
        <v>87450</v>
      </c>
      <c r="E11" s="12">
        <v>24</v>
      </c>
      <c r="G11" s="11" t="str">
        <v>Educazione dei figli</v>
      </c>
    </row>
    <row r="12" spans="1:22" ht="13.8" hidden="1" x14ac:dyDescent="0.3">
      <c r="A12" s="10">
        <v>36554</v>
      </c>
      <c r="B12" s="11" t="s">
        <v>513</v>
      </c>
      <c r="C12" s="11" t="s">
        <v>514</v>
      </c>
      <c r="D12" s="12">
        <v>295000</v>
      </c>
      <c r="E12" s="12">
        <v>27</v>
      </c>
      <c r="G12" s="11" t="str">
        <v>Viaggio d'affari</v>
      </c>
    </row>
    <row r="13" spans="1:22" ht="13.8" hidden="1" x14ac:dyDescent="0.3">
      <c r="A13" s="10">
        <v>36555</v>
      </c>
      <c r="B13" s="11" t="s">
        <v>502</v>
      </c>
      <c r="C13" s="11" t="s">
        <v>515</v>
      </c>
      <c r="D13" s="12">
        <v>348980</v>
      </c>
      <c r="E13" s="12">
        <v>15</v>
      </c>
      <c r="G13" s="11" t="str">
        <v>Ristorante</v>
      </c>
    </row>
    <row r="14" spans="1:22" ht="13.8" hidden="1" x14ac:dyDescent="0.3">
      <c r="A14" s="10">
        <v>36558</v>
      </c>
      <c r="B14" s="11" t="s">
        <v>516</v>
      </c>
      <c r="C14" s="11" t="s">
        <v>517</v>
      </c>
      <c r="D14" s="12">
        <v>127490</v>
      </c>
      <c r="E14" s="12">
        <v>17</v>
      </c>
      <c r="G14" s="11" t="str">
        <v>Viaggio d'affari: trasporto</v>
      </c>
    </row>
    <row r="15" spans="1:22" ht="13.8" hidden="1" x14ac:dyDescent="0.3">
      <c r="A15" s="10">
        <v>36558</v>
      </c>
      <c r="B15" s="11" t="s">
        <v>518</v>
      </c>
      <c r="C15" s="11" t="s">
        <v>501</v>
      </c>
      <c r="D15" s="12">
        <v>49400</v>
      </c>
      <c r="E15" s="12">
        <v>13</v>
      </c>
      <c r="G15" s="11" t="str">
        <v>Viaggio d'affari: pasti</v>
      </c>
    </row>
    <row r="16" spans="1:22" ht="13.8" hidden="1" x14ac:dyDescent="0.3">
      <c r="A16" s="10">
        <v>36573</v>
      </c>
      <c r="B16" s="11" t="s">
        <v>519</v>
      </c>
      <c r="C16" s="11" t="s">
        <v>520</v>
      </c>
      <c r="D16" s="12">
        <v>201000</v>
      </c>
      <c r="E16" s="12">
        <v>14</v>
      </c>
      <c r="G16" s="11" t="str">
        <v>Regali</v>
      </c>
    </row>
    <row r="17" spans="1:9" ht="13.8" hidden="1" x14ac:dyDescent="0.3">
      <c r="A17" s="10">
        <v>36573</v>
      </c>
      <c r="B17" s="11" t="s">
        <v>521</v>
      </c>
      <c r="C17" s="11" t="s">
        <v>520</v>
      </c>
      <c r="D17" s="12">
        <v>1368000</v>
      </c>
      <c r="E17" s="12">
        <v>28</v>
      </c>
      <c r="G17" s="11" t="str">
        <v>Operazioni bancarie</v>
      </c>
    </row>
    <row r="18" spans="1:9" ht="13.8" hidden="1" x14ac:dyDescent="0.3">
      <c r="A18" s="10">
        <v>36576</v>
      </c>
      <c r="B18" s="11" t="s">
        <v>522</v>
      </c>
      <c r="C18" s="11" t="s">
        <v>523</v>
      </c>
      <c r="D18" s="12">
        <v>36850</v>
      </c>
      <c r="E18" s="12">
        <v>16</v>
      </c>
      <c r="G18" s="11" t="str">
        <v>Salute</v>
      </c>
    </row>
    <row r="19" spans="1:9" ht="13.8" hidden="1" x14ac:dyDescent="0.3">
      <c r="A19" s="10">
        <v>36580</v>
      </c>
      <c r="B19" s="11" t="s">
        <v>524</v>
      </c>
      <c r="C19" s="11" t="s">
        <v>498</v>
      </c>
      <c r="D19" s="12">
        <v>151500</v>
      </c>
      <c r="E19" s="12">
        <v>13</v>
      </c>
      <c r="G19" s="11" t="str">
        <v>Giocattoli e libri</v>
      </c>
    </row>
    <row r="20" spans="1:9" ht="13.8" x14ac:dyDescent="0.3">
      <c r="A20" s="10">
        <v>36589</v>
      </c>
      <c r="B20" s="11" t="s">
        <v>504</v>
      </c>
      <c r="C20" s="11" t="s">
        <v>505</v>
      </c>
      <c r="D20" s="12">
        <v>13500</v>
      </c>
      <c r="E20" s="12">
        <v>20</v>
      </c>
      <c r="G20" s="11" t="str">
        <v>Hardware</v>
      </c>
      <c r="H20">
        <f>COUNTIF($C$2:$C$80,G20)</f>
        <v>4</v>
      </c>
      <c r="I20" s="33">
        <f>SUMIFS($D$2:$D$80,$C$2:$C$80,G20,D2:D80,"&gt;1")</f>
        <v>6765600</v>
      </c>
    </row>
    <row r="21" spans="1:9" ht="13.8" hidden="1" x14ac:dyDescent="0.3">
      <c r="A21" s="10">
        <v>36593</v>
      </c>
      <c r="B21" s="11" t="s">
        <v>525</v>
      </c>
      <c r="C21" s="11" t="s">
        <v>526</v>
      </c>
      <c r="D21" s="12">
        <v>17000</v>
      </c>
      <c r="E21" s="12">
        <v>18</v>
      </c>
      <c r="G21" s="11" t="str">
        <v>Abitazione</v>
      </c>
    </row>
    <row r="22" spans="1:9" ht="13.8" hidden="1" x14ac:dyDescent="0.3">
      <c r="A22" s="10">
        <v>36594</v>
      </c>
      <c r="B22" s="11" t="s">
        <v>527</v>
      </c>
      <c r="C22" s="11" t="s">
        <v>501</v>
      </c>
      <c r="D22" s="12">
        <v>35900</v>
      </c>
      <c r="E22" s="12">
        <v>16</v>
      </c>
      <c r="G22" s="11" t="str">
        <v>Software ufficio</v>
      </c>
    </row>
    <row r="23" spans="1:9" ht="13.5" customHeight="1" x14ac:dyDescent="0.3">
      <c r="A23" s="10">
        <v>36594</v>
      </c>
      <c r="B23" s="11" t="s">
        <v>528</v>
      </c>
      <c r="C23" s="11" t="s">
        <v>529</v>
      </c>
      <c r="D23" s="12">
        <v>27270</v>
      </c>
      <c r="E23" s="12">
        <v>14</v>
      </c>
      <c r="G23" s="11" t="str">
        <v>Alimentari</v>
      </c>
      <c r="H23">
        <f>COUNTIF($C$2:$C$80,G23)</f>
        <v>5</v>
      </c>
      <c r="I23" s="33">
        <f>SUMIFS($D$2:$D$80,$C$2:$C$80,G23,D2:D80,"&gt;1")</f>
        <v>30860</v>
      </c>
    </row>
    <row r="24" spans="1:9" ht="13.5" hidden="1" customHeight="1" x14ac:dyDescent="0.3">
      <c r="A24" s="10">
        <v>36594</v>
      </c>
      <c r="B24" s="11" t="s">
        <v>530</v>
      </c>
      <c r="C24" s="11" t="s">
        <v>529</v>
      </c>
      <c r="D24" s="12">
        <v>13400</v>
      </c>
      <c r="E24" s="12">
        <v>14</v>
      </c>
      <c r="G24" s="11" t="str">
        <v>Benzina</v>
      </c>
    </row>
    <row r="25" spans="1:9" ht="13.5" customHeight="1" x14ac:dyDescent="0.3">
      <c r="A25" s="10">
        <v>36595</v>
      </c>
      <c r="B25" s="11" t="s">
        <v>524</v>
      </c>
      <c r="C25" s="11" t="s">
        <v>498</v>
      </c>
      <c r="D25" s="12">
        <v>19000</v>
      </c>
      <c r="E25" s="12">
        <v>17</v>
      </c>
    </row>
    <row r="26" spans="1:9" ht="13.5" customHeight="1" x14ac:dyDescent="0.3">
      <c r="A26" s="10">
        <v>36595</v>
      </c>
      <c r="B26" s="11" t="s">
        <v>527</v>
      </c>
      <c r="C26" s="11" t="s">
        <v>501</v>
      </c>
      <c r="D26" s="12">
        <v>71800</v>
      </c>
      <c r="E26" s="12">
        <v>18</v>
      </c>
    </row>
    <row r="27" spans="1:9" ht="13.5" customHeight="1" x14ac:dyDescent="0.3">
      <c r="A27" s="10">
        <v>36595</v>
      </c>
      <c r="B27" s="11" t="s">
        <v>530</v>
      </c>
      <c r="C27" s="11" t="s">
        <v>529</v>
      </c>
      <c r="D27" s="12">
        <v>12280</v>
      </c>
      <c r="E27" s="12">
        <v>14</v>
      </c>
    </row>
    <row r="28" spans="1:9" ht="13.5" customHeight="1" x14ac:dyDescent="0.3">
      <c r="A28" s="10">
        <v>36595</v>
      </c>
      <c r="B28" s="11" t="s">
        <v>530</v>
      </c>
      <c r="C28" s="11" t="s">
        <v>529</v>
      </c>
      <c r="D28" s="12">
        <v>14670</v>
      </c>
      <c r="E28" s="12">
        <v>17</v>
      </c>
    </row>
    <row r="29" spans="1:9" ht="13.5" customHeight="1" x14ac:dyDescent="0.3">
      <c r="A29" s="10">
        <v>36596</v>
      </c>
      <c r="B29" s="11" t="s">
        <v>531</v>
      </c>
      <c r="C29" s="11" t="s">
        <v>498</v>
      </c>
      <c r="D29" s="12">
        <v>163500</v>
      </c>
      <c r="E29" s="12">
        <v>18</v>
      </c>
    </row>
    <row r="30" spans="1:9" ht="13.5" customHeight="1" x14ac:dyDescent="0.3">
      <c r="A30" s="10">
        <v>36596</v>
      </c>
      <c r="B30" s="11" t="s">
        <v>532</v>
      </c>
      <c r="C30" s="11" t="s">
        <v>515</v>
      </c>
      <c r="D30" s="12">
        <v>183900</v>
      </c>
      <c r="E30" s="12">
        <v>26</v>
      </c>
    </row>
    <row r="31" spans="1:9" ht="13.5" customHeight="1" x14ac:dyDescent="0.3">
      <c r="A31" s="10">
        <v>36596</v>
      </c>
      <c r="B31" s="11" t="s">
        <v>533</v>
      </c>
      <c r="C31" s="11" t="s">
        <v>534</v>
      </c>
      <c r="D31" s="12">
        <v>43500</v>
      </c>
      <c r="E31" s="12">
        <v>16</v>
      </c>
    </row>
    <row r="32" spans="1:9" ht="13.5" customHeight="1" x14ac:dyDescent="0.3">
      <c r="A32" s="10">
        <v>36596</v>
      </c>
      <c r="B32" s="11" t="s">
        <v>535</v>
      </c>
      <c r="C32" s="11" t="s">
        <v>529</v>
      </c>
      <c r="D32" s="12">
        <v>10730</v>
      </c>
      <c r="E32" s="12">
        <v>17</v>
      </c>
    </row>
    <row r="33" spans="1:5" ht="13.5" customHeight="1" x14ac:dyDescent="0.3">
      <c r="A33" s="10">
        <v>36596</v>
      </c>
      <c r="B33" s="11" t="s">
        <v>536</v>
      </c>
      <c r="C33" s="11" t="s">
        <v>529</v>
      </c>
      <c r="D33" s="12">
        <v>11210</v>
      </c>
      <c r="E33" s="12">
        <v>25</v>
      </c>
    </row>
    <row r="34" spans="1:5" ht="13.5" customHeight="1" x14ac:dyDescent="0.3">
      <c r="A34" s="10">
        <v>36596</v>
      </c>
      <c r="B34" s="11" t="s">
        <v>537</v>
      </c>
      <c r="C34" s="11" t="s">
        <v>526</v>
      </c>
      <c r="D34" s="12">
        <v>127950</v>
      </c>
      <c r="E34" s="12">
        <v>20</v>
      </c>
    </row>
    <row r="35" spans="1:5" ht="13.5" customHeight="1" x14ac:dyDescent="0.3">
      <c r="A35" s="10">
        <v>36597</v>
      </c>
      <c r="B35" s="11" t="s">
        <v>538</v>
      </c>
      <c r="C35" s="11" t="s">
        <v>539</v>
      </c>
      <c r="D35" s="12">
        <v>20000</v>
      </c>
      <c r="E35" s="12">
        <v>23</v>
      </c>
    </row>
    <row r="36" spans="1:5" ht="13.5" customHeight="1" x14ac:dyDescent="0.3">
      <c r="A36" s="10">
        <v>36597</v>
      </c>
      <c r="B36" s="11" t="s">
        <v>540</v>
      </c>
      <c r="C36" s="11" t="s">
        <v>529</v>
      </c>
      <c r="D36" s="12">
        <v>7850</v>
      </c>
      <c r="E36" s="12">
        <v>25</v>
      </c>
    </row>
    <row r="37" spans="1:5" ht="13.5" customHeight="1" x14ac:dyDescent="0.3">
      <c r="A37" s="10">
        <v>36598</v>
      </c>
      <c r="B37" s="11" t="s">
        <v>516</v>
      </c>
      <c r="C37" s="11" t="s">
        <v>517</v>
      </c>
      <c r="D37" s="12">
        <v>127490</v>
      </c>
      <c r="E37" s="12">
        <v>21</v>
      </c>
    </row>
    <row r="38" spans="1:5" ht="13.5" customHeight="1" x14ac:dyDescent="0.3">
      <c r="A38" s="10">
        <v>36598</v>
      </c>
      <c r="B38" s="11" t="s">
        <v>541</v>
      </c>
      <c r="C38" s="11" t="s">
        <v>523</v>
      </c>
      <c r="D38" s="12">
        <v>3950</v>
      </c>
      <c r="E38" s="12">
        <v>17</v>
      </c>
    </row>
    <row r="39" spans="1:5" ht="13.5" customHeight="1" x14ac:dyDescent="0.3">
      <c r="A39" s="10">
        <v>36598</v>
      </c>
      <c r="B39" s="11" t="s">
        <v>497</v>
      </c>
      <c r="C39" s="11" t="s">
        <v>542</v>
      </c>
      <c r="D39" s="12">
        <v>50000</v>
      </c>
      <c r="E39" s="12">
        <v>15</v>
      </c>
    </row>
    <row r="40" spans="1:5" ht="13.5" customHeight="1" x14ac:dyDescent="0.3">
      <c r="A40" s="10">
        <v>36600</v>
      </c>
      <c r="B40" s="11" t="s">
        <v>543</v>
      </c>
      <c r="C40" s="11" t="s">
        <v>544</v>
      </c>
      <c r="D40" s="12">
        <v>16650</v>
      </c>
      <c r="E40" s="12">
        <v>24</v>
      </c>
    </row>
    <row r="41" spans="1:5" ht="13.5" customHeight="1" x14ac:dyDescent="0.3">
      <c r="A41" s="10">
        <v>36603</v>
      </c>
      <c r="B41" s="11" t="s">
        <v>518</v>
      </c>
      <c r="C41" s="11" t="s">
        <v>501</v>
      </c>
      <c r="D41" s="12">
        <v>87300</v>
      </c>
      <c r="E41" s="12">
        <v>18</v>
      </c>
    </row>
    <row r="42" spans="1:5" ht="13.5" customHeight="1" x14ac:dyDescent="0.3">
      <c r="A42" s="10">
        <v>36604</v>
      </c>
      <c r="B42" s="11" t="s">
        <v>545</v>
      </c>
      <c r="C42" s="11" t="s">
        <v>546</v>
      </c>
      <c r="D42" s="12">
        <v>2425000</v>
      </c>
      <c r="E42" s="12">
        <v>11</v>
      </c>
    </row>
    <row r="43" spans="1:5" ht="13.5" customHeight="1" x14ac:dyDescent="0.3">
      <c r="A43" s="10">
        <v>36608</v>
      </c>
      <c r="B43" s="11" t="s">
        <v>547</v>
      </c>
      <c r="C43" s="11" t="s">
        <v>498</v>
      </c>
      <c r="D43" s="12">
        <v>18230</v>
      </c>
      <c r="E43" s="12">
        <v>21</v>
      </c>
    </row>
    <row r="44" spans="1:5" ht="13.5" customHeight="1" x14ac:dyDescent="0.3">
      <c r="A44" s="10">
        <v>36609</v>
      </c>
      <c r="B44" s="11" t="s">
        <v>537</v>
      </c>
      <c r="C44" s="11" t="s">
        <v>526</v>
      </c>
      <c r="D44" s="12">
        <v>78530</v>
      </c>
      <c r="E44" s="12">
        <v>25</v>
      </c>
    </row>
    <row r="45" spans="1:5" ht="13.5" customHeight="1" x14ac:dyDescent="0.3">
      <c r="A45" s="10">
        <v>36609</v>
      </c>
      <c r="B45" s="11" t="s">
        <v>548</v>
      </c>
      <c r="C45" s="11" t="s">
        <v>526</v>
      </c>
      <c r="D45" s="12">
        <v>21000</v>
      </c>
      <c r="E45" s="12">
        <v>18</v>
      </c>
    </row>
    <row r="46" spans="1:5" ht="13.5" customHeight="1" x14ac:dyDescent="0.3">
      <c r="A46" s="10">
        <v>36612</v>
      </c>
      <c r="B46" s="11" t="s">
        <v>549</v>
      </c>
      <c r="C46" s="11" t="s">
        <v>550</v>
      </c>
      <c r="D46" s="12">
        <v>34900</v>
      </c>
      <c r="E46" s="12">
        <v>16</v>
      </c>
    </row>
    <row r="47" spans="1:5" ht="13.5" customHeight="1" x14ac:dyDescent="0.3">
      <c r="A47" s="10">
        <v>36614</v>
      </c>
      <c r="B47" s="11" t="s">
        <v>541</v>
      </c>
      <c r="C47" s="11" t="s">
        <v>523</v>
      </c>
      <c r="D47" s="12">
        <v>8000</v>
      </c>
      <c r="E47" s="12">
        <v>22</v>
      </c>
    </row>
    <row r="48" spans="1:5" ht="13.5" customHeight="1" x14ac:dyDescent="0.3">
      <c r="A48" s="10">
        <v>36614</v>
      </c>
      <c r="B48" s="11" t="s">
        <v>551</v>
      </c>
      <c r="C48" s="11" t="s">
        <v>501</v>
      </c>
      <c r="D48" s="12">
        <v>24660</v>
      </c>
      <c r="E48" s="12">
        <v>27</v>
      </c>
    </row>
    <row r="49" spans="1:5" ht="13.5" customHeight="1" x14ac:dyDescent="0.3">
      <c r="A49" s="10">
        <v>36616</v>
      </c>
      <c r="B49" s="11" t="s">
        <v>552</v>
      </c>
      <c r="C49" s="11" t="s">
        <v>550</v>
      </c>
      <c r="D49" s="12">
        <v>22450</v>
      </c>
      <c r="E49" s="12">
        <v>18</v>
      </c>
    </row>
    <row r="50" spans="1:5" ht="13.5" customHeight="1" x14ac:dyDescent="0.3">
      <c r="A50" s="10">
        <v>36622</v>
      </c>
      <c r="B50" s="11" t="s">
        <v>552</v>
      </c>
      <c r="C50" s="11" t="s">
        <v>550</v>
      </c>
      <c r="D50" s="12">
        <v>44950</v>
      </c>
      <c r="E50" s="12">
        <v>20</v>
      </c>
    </row>
    <row r="51" spans="1:5" ht="13.5" customHeight="1" x14ac:dyDescent="0.3">
      <c r="A51" s="10">
        <v>36624</v>
      </c>
      <c r="B51" s="11" t="s">
        <v>553</v>
      </c>
      <c r="C51" s="11" t="s">
        <v>546</v>
      </c>
      <c r="D51" s="12">
        <v>55600</v>
      </c>
      <c r="E51" s="12">
        <v>11</v>
      </c>
    </row>
    <row r="52" spans="1:5" ht="13.5" customHeight="1" x14ac:dyDescent="0.3">
      <c r="A52" s="10">
        <v>36629</v>
      </c>
      <c r="B52" s="11" t="s">
        <v>554</v>
      </c>
      <c r="C52" s="11" t="s">
        <v>555</v>
      </c>
      <c r="D52" s="12">
        <v>84500</v>
      </c>
      <c r="E52" s="12">
        <v>21</v>
      </c>
    </row>
    <row r="53" spans="1:5" ht="13.5" customHeight="1" x14ac:dyDescent="0.3">
      <c r="A53" s="10">
        <v>36632</v>
      </c>
      <c r="B53" s="11" t="s">
        <v>531</v>
      </c>
      <c r="C53" s="11" t="s">
        <v>498</v>
      </c>
      <c r="D53" s="12">
        <v>51800</v>
      </c>
      <c r="E53" s="12">
        <v>21</v>
      </c>
    </row>
    <row r="54" spans="1:5" ht="13.5" customHeight="1" x14ac:dyDescent="0.3">
      <c r="A54" s="10">
        <v>36632</v>
      </c>
      <c r="B54" s="11" t="s">
        <v>524</v>
      </c>
      <c r="C54" s="11" t="s">
        <v>498</v>
      </c>
      <c r="D54" s="12">
        <v>31000</v>
      </c>
      <c r="E54" s="12">
        <v>16</v>
      </c>
    </row>
    <row r="55" spans="1:5" ht="13.5" customHeight="1" x14ac:dyDescent="0.3">
      <c r="A55" s="10">
        <v>36637</v>
      </c>
      <c r="B55" s="11" t="s">
        <v>524</v>
      </c>
      <c r="C55" s="11" t="s">
        <v>498</v>
      </c>
      <c r="D55" s="12">
        <v>81500</v>
      </c>
      <c r="E55" s="12">
        <v>25</v>
      </c>
    </row>
    <row r="56" spans="1:5" ht="13.5" customHeight="1" x14ac:dyDescent="0.3">
      <c r="A56" s="10">
        <v>36637</v>
      </c>
      <c r="B56" s="11" t="s">
        <v>532</v>
      </c>
      <c r="C56" s="11" t="s">
        <v>515</v>
      </c>
      <c r="D56" s="12">
        <v>183900</v>
      </c>
      <c r="E56" s="12">
        <v>18</v>
      </c>
    </row>
    <row r="57" spans="1:5" ht="13.5" customHeight="1" x14ac:dyDescent="0.3">
      <c r="A57" s="10">
        <v>36637</v>
      </c>
      <c r="B57" s="11" t="s">
        <v>504</v>
      </c>
      <c r="C57" s="11" t="s">
        <v>505</v>
      </c>
      <c r="D57" s="12">
        <v>13500</v>
      </c>
      <c r="E57" s="12">
        <v>18</v>
      </c>
    </row>
    <row r="58" spans="1:5" ht="13.5" customHeight="1" x14ac:dyDescent="0.3">
      <c r="A58" s="10">
        <v>36638</v>
      </c>
      <c r="B58" s="11" t="s">
        <v>556</v>
      </c>
      <c r="C58" s="11" t="s">
        <v>557</v>
      </c>
      <c r="D58" s="12">
        <v>2010</v>
      </c>
      <c r="E58" s="12">
        <v>21</v>
      </c>
    </row>
    <row r="59" spans="1:5" ht="13.5" customHeight="1" x14ac:dyDescent="0.3">
      <c r="A59" s="10">
        <v>36640</v>
      </c>
      <c r="B59" s="11" t="s">
        <v>558</v>
      </c>
      <c r="C59" s="11" t="s">
        <v>550</v>
      </c>
      <c r="D59" s="12">
        <v>36300</v>
      </c>
      <c r="E59" s="12">
        <v>23</v>
      </c>
    </row>
    <row r="60" spans="1:5" ht="13.5" customHeight="1" x14ac:dyDescent="0.3">
      <c r="A60" s="10">
        <v>36642</v>
      </c>
      <c r="B60" s="11" t="s">
        <v>547</v>
      </c>
      <c r="C60" s="11" t="s">
        <v>498</v>
      </c>
      <c r="D60" s="12">
        <v>7640</v>
      </c>
      <c r="E60" s="12">
        <v>20</v>
      </c>
    </row>
    <row r="61" spans="1:5" ht="13.5" customHeight="1" x14ac:dyDescent="0.3">
      <c r="A61" s="10">
        <v>36644</v>
      </c>
      <c r="B61" s="11" t="s">
        <v>525</v>
      </c>
      <c r="C61" s="11" t="s">
        <v>526</v>
      </c>
      <c r="D61" s="12">
        <v>18000</v>
      </c>
      <c r="E61" s="12">
        <v>21</v>
      </c>
    </row>
    <row r="62" spans="1:5" ht="13.5" customHeight="1" x14ac:dyDescent="0.3">
      <c r="A62" s="10">
        <v>36645</v>
      </c>
      <c r="B62" s="11" t="s">
        <v>556</v>
      </c>
      <c r="C62" s="11" t="s">
        <v>557</v>
      </c>
      <c r="D62" s="12">
        <v>8730</v>
      </c>
      <c r="E62" s="12">
        <v>18</v>
      </c>
    </row>
    <row r="63" spans="1:5" ht="13.5" customHeight="1" x14ac:dyDescent="0.3">
      <c r="A63" s="10">
        <v>36645</v>
      </c>
      <c r="B63" s="11" t="s">
        <v>525</v>
      </c>
      <c r="C63" s="11" t="s">
        <v>526</v>
      </c>
      <c r="D63" s="12">
        <v>19000</v>
      </c>
      <c r="E63" s="12">
        <v>12</v>
      </c>
    </row>
    <row r="64" spans="1:5" ht="13.5" customHeight="1" x14ac:dyDescent="0.3">
      <c r="A64" s="10">
        <v>36649</v>
      </c>
      <c r="B64" s="11" t="s">
        <v>545</v>
      </c>
      <c r="C64" s="11" t="s">
        <v>546</v>
      </c>
      <c r="D64" s="12">
        <v>2425000</v>
      </c>
      <c r="E64" s="12">
        <v>21</v>
      </c>
    </row>
    <row r="65" spans="1:5" ht="13.5" customHeight="1" x14ac:dyDescent="0.3">
      <c r="A65" s="10">
        <v>36651</v>
      </c>
      <c r="B65" s="11" t="s">
        <v>545</v>
      </c>
      <c r="C65" s="11" t="s">
        <v>546</v>
      </c>
      <c r="D65" s="12">
        <v>1860000</v>
      </c>
      <c r="E65" s="12">
        <v>19</v>
      </c>
    </row>
    <row r="66" spans="1:5" ht="13.5" customHeight="1" x14ac:dyDescent="0.3">
      <c r="A66" s="10">
        <v>36652</v>
      </c>
      <c r="B66" s="11" t="s">
        <v>559</v>
      </c>
      <c r="C66" s="11" t="s">
        <v>557</v>
      </c>
      <c r="D66" s="12">
        <v>6570</v>
      </c>
      <c r="E66" s="12">
        <v>13</v>
      </c>
    </row>
    <row r="67" spans="1:5" ht="13.5" customHeight="1" x14ac:dyDescent="0.3">
      <c r="A67" s="10">
        <v>36653</v>
      </c>
      <c r="B67" s="11" t="s">
        <v>560</v>
      </c>
      <c r="C67" s="11" t="s">
        <v>561</v>
      </c>
      <c r="D67" s="12">
        <v>14000</v>
      </c>
      <c r="E67" s="12">
        <v>16</v>
      </c>
    </row>
    <row r="68" spans="1:5" ht="13.5" customHeight="1" x14ac:dyDescent="0.3">
      <c r="A68" s="10">
        <v>36665</v>
      </c>
      <c r="B68" s="11" t="s">
        <v>562</v>
      </c>
      <c r="C68" s="11" t="s">
        <v>503</v>
      </c>
      <c r="D68" s="12">
        <v>29980</v>
      </c>
      <c r="E68" s="12">
        <v>19</v>
      </c>
    </row>
    <row r="69" spans="1:5" ht="13.5" customHeight="1" x14ac:dyDescent="0.3">
      <c r="A69" s="10">
        <v>36666</v>
      </c>
      <c r="B69" s="11" t="s">
        <v>563</v>
      </c>
      <c r="C69" s="11" t="s">
        <v>501</v>
      </c>
      <c r="D69" s="12">
        <v>17950</v>
      </c>
      <c r="E69" s="12">
        <v>17</v>
      </c>
    </row>
    <row r="70" spans="1:5" ht="13.5" customHeight="1" x14ac:dyDescent="0.3">
      <c r="A70" s="10">
        <v>36666</v>
      </c>
      <c r="B70" s="11" t="s">
        <v>551</v>
      </c>
      <c r="C70" s="11" t="s">
        <v>501</v>
      </c>
      <c r="D70" s="12">
        <v>32320</v>
      </c>
      <c r="E70" s="12">
        <v>20</v>
      </c>
    </row>
    <row r="71" spans="1:5" ht="13.5" customHeight="1" x14ac:dyDescent="0.3">
      <c r="A71" s="10">
        <v>36667</v>
      </c>
      <c r="B71" s="11" t="s">
        <v>564</v>
      </c>
      <c r="C71" s="11" t="s">
        <v>542</v>
      </c>
      <c r="D71" s="12">
        <v>27350</v>
      </c>
      <c r="E71" s="12">
        <v>19</v>
      </c>
    </row>
    <row r="72" spans="1:5" ht="13.5" customHeight="1" x14ac:dyDescent="0.3">
      <c r="A72" s="10">
        <v>36672</v>
      </c>
      <c r="B72" s="11" t="s">
        <v>560</v>
      </c>
      <c r="C72" s="11" t="s">
        <v>561</v>
      </c>
      <c r="D72" s="12">
        <v>15000</v>
      </c>
      <c r="E72" s="12">
        <v>20</v>
      </c>
    </row>
    <row r="73" spans="1:5" ht="13.5" customHeight="1" x14ac:dyDescent="0.3">
      <c r="A73" s="10">
        <v>36681</v>
      </c>
      <c r="B73" s="11" t="s">
        <v>504</v>
      </c>
      <c r="C73" s="11" t="s">
        <v>505</v>
      </c>
      <c r="D73" s="12">
        <v>13500</v>
      </c>
      <c r="E73" s="12">
        <v>21</v>
      </c>
    </row>
    <row r="74" spans="1:5" ht="13.5" customHeight="1" x14ac:dyDescent="0.3">
      <c r="A74" s="10">
        <v>36682</v>
      </c>
      <c r="B74" s="11" t="s">
        <v>559</v>
      </c>
      <c r="C74" s="11" t="s">
        <v>557</v>
      </c>
      <c r="D74" s="12">
        <v>8600</v>
      </c>
      <c r="E74" s="12">
        <v>22</v>
      </c>
    </row>
    <row r="75" spans="1:5" ht="13.5" customHeight="1" x14ac:dyDescent="0.3">
      <c r="A75" s="10">
        <v>36685</v>
      </c>
      <c r="B75" s="11" t="s">
        <v>502</v>
      </c>
      <c r="C75" s="11" t="s">
        <v>503</v>
      </c>
      <c r="D75" s="12">
        <v>15980</v>
      </c>
      <c r="E75" s="12">
        <v>14</v>
      </c>
    </row>
    <row r="76" spans="1:5" ht="13.5" customHeight="1" x14ac:dyDescent="0.3">
      <c r="A76" s="10">
        <v>36686</v>
      </c>
      <c r="B76" s="11" t="s">
        <v>547</v>
      </c>
      <c r="C76" s="11" t="s">
        <v>498</v>
      </c>
      <c r="D76" s="12">
        <v>7640</v>
      </c>
      <c r="E76" s="12">
        <v>22</v>
      </c>
    </row>
    <row r="77" spans="1:5" ht="13.5" customHeight="1" x14ac:dyDescent="0.3">
      <c r="A77" s="10">
        <v>36697</v>
      </c>
      <c r="B77" s="11" t="s">
        <v>565</v>
      </c>
      <c r="C77" s="11" t="s">
        <v>523</v>
      </c>
      <c r="D77" s="12">
        <v>40650</v>
      </c>
      <c r="E77" s="12">
        <v>17</v>
      </c>
    </row>
    <row r="78" spans="1:5" ht="13.5" customHeight="1" x14ac:dyDescent="0.3">
      <c r="A78" s="10">
        <v>36700</v>
      </c>
      <c r="B78" s="11" t="s">
        <v>566</v>
      </c>
      <c r="C78" s="11" t="s">
        <v>501</v>
      </c>
      <c r="D78" s="12">
        <v>50280</v>
      </c>
      <c r="E78" s="12">
        <v>20</v>
      </c>
    </row>
    <row r="79" spans="1:5" ht="13.5" customHeight="1" x14ac:dyDescent="0.3">
      <c r="A79" s="10">
        <v>36700</v>
      </c>
      <c r="B79" s="11" t="s">
        <v>566</v>
      </c>
      <c r="C79" s="11" t="s">
        <v>501</v>
      </c>
      <c r="D79" s="12">
        <v>1050</v>
      </c>
      <c r="E79" s="12">
        <v>21</v>
      </c>
    </row>
    <row r="80" spans="1:5" ht="13.5" customHeight="1" x14ac:dyDescent="0.3">
      <c r="A80" s="10">
        <v>36705</v>
      </c>
      <c r="B80" s="11" t="s">
        <v>567</v>
      </c>
      <c r="C80" s="11" t="s">
        <v>557</v>
      </c>
      <c r="D80" s="12">
        <v>4950</v>
      </c>
      <c r="E80" s="12">
        <v>28</v>
      </c>
    </row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autoFilter ref="G1:G24" xr:uid="{00000000-0001-0000-0200-000000000000}">
    <filterColumn colId="0">
      <filters>
        <filter val="Abbigliamento"/>
        <filter val="Alimentari"/>
        <filter val="Hardware"/>
        <filter val="Personale"/>
      </filters>
    </filterColumn>
  </autoFilter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5E9-2EE2-4B67-9F87-4D0FC91FB16D}">
  <sheetPr filterMode="1"/>
  <dimension ref="A1:I80"/>
  <sheetViews>
    <sheetView tabSelected="1" workbookViewId="0">
      <selection activeCell="G53" sqref="G53"/>
    </sheetView>
  </sheetViews>
  <sheetFormatPr defaultRowHeight="13.8" x14ac:dyDescent="0.3"/>
  <cols>
    <col min="1" max="1" width="9.109375" bestFit="1" customWidth="1"/>
    <col min="2" max="2" width="27.109375" bestFit="1" customWidth="1"/>
    <col min="3" max="3" width="21.109375" bestFit="1" customWidth="1"/>
    <col min="4" max="4" width="18.21875" bestFit="1" customWidth="1"/>
    <col min="5" max="5" width="21.88671875" bestFit="1" customWidth="1"/>
    <col min="7" max="7" width="27.109375" bestFit="1" customWidth="1"/>
    <col min="8" max="8" width="20.5546875" bestFit="1" customWidth="1"/>
    <col min="9" max="9" width="18.77734375" bestFit="1" customWidth="1"/>
  </cols>
  <sheetData>
    <row r="1" spans="1:9" ht="18" thickBot="1" x14ac:dyDescent="0.4">
      <c r="A1" s="7" t="s">
        <v>492</v>
      </c>
      <c r="B1" s="7" t="s">
        <v>493</v>
      </c>
      <c r="C1" s="7" t="s">
        <v>494</v>
      </c>
      <c r="D1" s="8" t="s">
        <v>495</v>
      </c>
      <c r="E1" s="8" t="s">
        <v>496</v>
      </c>
      <c r="G1" s="7" t="str" cm="1">
        <f t="array" ref="G1:G49">_xlfn.UNIQUE(B1:B80)</f>
        <v>Cliente</v>
      </c>
      <c r="H1" s="8" t="s">
        <v>574</v>
      </c>
      <c r="I1" s="8" t="s">
        <v>576</v>
      </c>
    </row>
    <row r="2" spans="1:9" ht="14.4" hidden="1" thickTop="1" x14ac:dyDescent="0.3">
      <c r="A2" s="10">
        <v>36529</v>
      </c>
      <c r="B2" s="11" t="s">
        <v>497</v>
      </c>
      <c r="C2" s="11" t="s">
        <v>498</v>
      </c>
      <c r="D2" s="12">
        <v>50000</v>
      </c>
      <c r="E2" s="12">
        <v>16</v>
      </c>
      <c r="G2" t="str">
        <v>Ferguson and Bardell</v>
      </c>
    </row>
    <row r="3" spans="1:9" ht="14.4" hidden="1" thickTop="1" x14ac:dyDescent="0.3">
      <c r="A3" s="10">
        <v>36534</v>
      </c>
      <c r="B3" s="11" t="s">
        <v>499</v>
      </c>
      <c r="C3" s="11" t="s">
        <v>498</v>
      </c>
      <c r="D3" s="12">
        <v>29970</v>
      </c>
      <c r="E3" s="12">
        <v>29</v>
      </c>
      <c r="G3" t="str">
        <v>Chateau St. Mark</v>
      </c>
    </row>
    <row r="4" spans="1:9" ht="14.4" thickTop="1" x14ac:dyDescent="0.3">
      <c r="A4" s="10">
        <v>36537</v>
      </c>
      <c r="B4" s="11" t="s">
        <v>500</v>
      </c>
      <c r="C4" s="11" t="s">
        <v>501</v>
      </c>
      <c r="D4" s="12">
        <v>27560</v>
      </c>
      <c r="E4" s="12">
        <v>21</v>
      </c>
      <c r="G4" t="str">
        <v>H&amp;B</v>
      </c>
      <c r="H4">
        <f>COUNTIF(B2:B80,G4)</f>
        <v>2</v>
      </c>
      <c r="I4" s="34">
        <f>SUMIFS($D$2:$D$80,$B$2:$B$80,G4,D2:D80,"&gt;1")</f>
        <v>73450</v>
      </c>
    </row>
    <row r="5" spans="1:9" hidden="1" x14ac:dyDescent="0.3">
      <c r="A5" s="10">
        <v>36543</v>
      </c>
      <c r="B5" s="11" t="s">
        <v>502</v>
      </c>
      <c r="C5" s="11" t="s">
        <v>503</v>
      </c>
      <c r="D5" s="12">
        <v>43500</v>
      </c>
      <c r="E5" s="12">
        <v>29</v>
      </c>
      <c r="G5" t="str">
        <v>Fletcher's for Children</v>
      </c>
    </row>
    <row r="6" spans="1:9" hidden="1" x14ac:dyDescent="0.3">
      <c r="A6" s="10">
        <v>36545</v>
      </c>
      <c r="B6" s="11" t="s">
        <v>504</v>
      </c>
      <c r="C6" s="11" t="s">
        <v>505</v>
      </c>
      <c r="D6" s="12">
        <v>13500</v>
      </c>
      <c r="E6" s="12">
        <v>15</v>
      </c>
      <c r="G6" t="str">
        <v>Barber Shop</v>
      </c>
    </row>
    <row r="7" spans="1:9" x14ac:dyDescent="0.3">
      <c r="A7" s="10">
        <v>36547</v>
      </c>
      <c r="B7" s="11" t="s">
        <v>506</v>
      </c>
      <c r="C7" s="11" t="s">
        <v>507</v>
      </c>
      <c r="D7" s="12">
        <v>50800</v>
      </c>
      <c r="E7" s="12">
        <v>22</v>
      </c>
      <c r="G7" t="str">
        <v>Allstate</v>
      </c>
      <c r="H7">
        <f t="shared" ref="H7:H9" si="0">COUNTIF(B5:B83,G7)</f>
        <v>1</v>
      </c>
      <c r="I7" s="34">
        <f>SUMIFS($D$2:$D$80,$B$2:$B$80,G7,D5:D83,"&gt;1")</f>
        <v>50800</v>
      </c>
    </row>
    <row r="8" spans="1:9" x14ac:dyDescent="0.3">
      <c r="A8" s="10">
        <v>36548</v>
      </c>
      <c r="B8" s="11" t="s">
        <v>508</v>
      </c>
      <c r="C8" s="11" t="s">
        <v>509</v>
      </c>
      <c r="D8" s="12">
        <v>98450</v>
      </c>
      <c r="E8" s="12">
        <v>21</v>
      </c>
      <c r="G8" t="str">
        <v>Canon USA</v>
      </c>
      <c r="H8">
        <f t="shared" si="0"/>
        <v>1</v>
      </c>
      <c r="I8" s="34">
        <f>SUMIFS($D$2:$D$80,$B$2:$B$80,G8,D6:D84,"&gt;1")</f>
        <v>98450</v>
      </c>
    </row>
    <row r="9" spans="1:9" x14ac:dyDescent="0.3">
      <c r="A9" s="10">
        <v>36551</v>
      </c>
      <c r="B9" s="11" t="s">
        <v>500</v>
      </c>
      <c r="C9" s="11" t="s">
        <v>501</v>
      </c>
      <c r="D9" s="12">
        <v>45890</v>
      </c>
      <c r="E9" s="12">
        <v>18</v>
      </c>
      <c r="G9" t="str">
        <v>America Online</v>
      </c>
      <c r="H9">
        <f t="shared" si="0"/>
        <v>1</v>
      </c>
      <c r="I9" s="34">
        <f>SUMIFS($D$2:$D$80,$B$2:$B$80,G9,D7:D85,"&gt;1")</f>
        <v>7950</v>
      </c>
    </row>
    <row r="10" spans="1:9" hidden="1" x14ac:dyDescent="0.3">
      <c r="A10" s="10">
        <v>36552</v>
      </c>
      <c r="B10" s="11" t="s">
        <v>510</v>
      </c>
      <c r="C10" s="11" t="s">
        <v>511</v>
      </c>
      <c r="D10" s="12">
        <v>7950</v>
      </c>
      <c r="E10" s="12">
        <v>23</v>
      </c>
      <c r="G10" t="str">
        <v>Deluxe Business Forms</v>
      </c>
    </row>
    <row r="11" spans="1:9" hidden="1" x14ac:dyDescent="0.3">
      <c r="A11" s="10">
        <v>36553</v>
      </c>
      <c r="B11" s="11" t="s">
        <v>512</v>
      </c>
      <c r="C11" s="11" t="s">
        <v>509</v>
      </c>
      <c r="D11" s="12">
        <v>87450</v>
      </c>
      <c r="E11" s="12">
        <v>24</v>
      </c>
      <c r="G11" t="str">
        <v>Agora Publishing</v>
      </c>
    </row>
    <row r="12" spans="1:9" hidden="1" x14ac:dyDescent="0.3">
      <c r="A12" s="10">
        <v>36554</v>
      </c>
      <c r="B12" s="11" t="s">
        <v>513</v>
      </c>
      <c r="C12" s="11" t="s">
        <v>514</v>
      </c>
      <c r="D12" s="12">
        <v>295000</v>
      </c>
      <c r="E12" s="12">
        <v>27</v>
      </c>
      <c r="G12" t="str">
        <v>Furrow Building Materials</v>
      </c>
    </row>
    <row r="13" spans="1:9" hidden="1" x14ac:dyDescent="0.3">
      <c r="A13" s="10">
        <v>36555</v>
      </c>
      <c r="B13" s="11" t="s">
        <v>502</v>
      </c>
      <c r="C13" s="11" t="s">
        <v>515</v>
      </c>
      <c r="D13" s="12">
        <v>348980</v>
      </c>
      <c r="E13" s="12">
        <v>15</v>
      </c>
      <c r="G13" t="str">
        <v>Chinaberry Book</v>
      </c>
    </row>
    <row r="14" spans="1:9" hidden="1" x14ac:dyDescent="0.3">
      <c r="A14" s="10">
        <v>36558</v>
      </c>
      <c r="B14" s="11" t="s">
        <v>516</v>
      </c>
      <c r="C14" s="11" t="s">
        <v>517</v>
      </c>
      <c r="D14" s="12">
        <v>127490</v>
      </c>
      <c r="E14" s="12">
        <v>17</v>
      </c>
      <c r="G14" t="str">
        <v>Alaska Airlines</v>
      </c>
    </row>
    <row r="15" spans="1:9" hidden="1" x14ac:dyDescent="0.3">
      <c r="A15" s="10">
        <v>36558</v>
      </c>
      <c r="B15" s="11" t="s">
        <v>518</v>
      </c>
      <c r="C15" s="11" t="s">
        <v>501</v>
      </c>
      <c r="D15" s="12">
        <v>49400</v>
      </c>
      <c r="E15" s="12">
        <v>13</v>
      </c>
      <c r="G15" t="str">
        <v>American Airlines</v>
      </c>
    </row>
    <row r="16" spans="1:9" hidden="1" x14ac:dyDescent="0.3">
      <c r="A16" s="10">
        <v>36573</v>
      </c>
      <c r="B16" s="11" t="s">
        <v>519</v>
      </c>
      <c r="C16" s="11" t="s">
        <v>520</v>
      </c>
      <c r="D16" s="12">
        <v>201000</v>
      </c>
      <c r="E16" s="12">
        <v>14</v>
      </c>
      <c r="G16" t="str">
        <v>DeFrisco's</v>
      </c>
    </row>
    <row r="17" spans="1:9" x14ac:dyDescent="0.3">
      <c r="A17" s="10">
        <v>36573</v>
      </c>
      <c r="B17" s="11" t="s">
        <v>521</v>
      </c>
      <c r="C17" s="11" t="s">
        <v>520</v>
      </c>
      <c r="D17" s="12">
        <v>1368000</v>
      </c>
      <c r="E17" s="12">
        <v>28</v>
      </c>
      <c r="G17" t="str">
        <v>Biobottoms</v>
      </c>
      <c r="H17">
        <f>COUNTIF(B15:B93,G17)</f>
        <v>4</v>
      </c>
      <c r="I17" s="34">
        <f>SUMIFS($D$2:$D$80,$B$2:$B$80,G17,D15:D93,"&gt;1")</f>
        <v>283000</v>
      </c>
    </row>
    <row r="18" spans="1:9" hidden="1" x14ac:dyDescent="0.3">
      <c r="A18" s="10">
        <v>36576</v>
      </c>
      <c r="B18" s="11" t="s">
        <v>522</v>
      </c>
      <c r="C18" s="11" t="s">
        <v>523</v>
      </c>
      <c r="D18" s="12">
        <v>36850</v>
      </c>
      <c r="E18" s="12">
        <v>16</v>
      </c>
      <c r="G18" t="str">
        <v>Airport City Taxi</v>
      </c>
    </row>
    <row r="19" spans="1:9" x14ac:dyDescent="0.3">
      <c r="A19" s="10">
        <v>36580</v>
      </c>
      <c r="B19" s="11" t="s">
        <v>524</v>
      </c>
      <c r="C19" s="11" t="s">
        <v>498</v>
      </c>
      <c r="D19" s="12">
        <v>151500</v>
      </c>
      <c r="E19" s="12">
        <v>13</v>
      </c>
      <c r="G19" t="str">
        <v>Epcot Center</v>
      </c>
      <c r="H19">
        <f t="shared" ref="H19:H20" si="1">COUNTIF(B17:B95,G19)</f>
        <v>2</v>
      </c>
      <c r="I19" s="34">
        <f>SUMIFS($D$2:$D$80,$B$2:$B$80,G19,D17:D95,"&gt;1")</f>
        <v>107700</v>
      </c>
    </row>
    <row r="20" spans="1:9" x14ac:dyDescent="0.3">
      <c r="A20" s="10">
        <v>36589</v>
      </c>
      <c r="B20" s="11" t="s">
        <v>504</v>
      </c>
      <c r="C20" s="11" t="s">
        <v>505</v>
      </c>
      <c r="D20" s="12">
        <v>13500</v>
      </c>
      <c r="E20" s="12">
        <v>20</v>
      </c>
      <c r="G20" t="str">
        <v>Biergarten</v>
      </c>
      <c r="H20">
        <f t="shared" si="1"/>
        <v>1</v>
      </c>
      <c r="I20" s="34">
        <f>SUMIFS($D$2:$D$80,$B$2:$B$80,G20,D18:D96,"&gt;1")</f>
        <v>27270</v>
      </c>
    </row>
    <row r="21" spans="1:9" hidden="1" x14ac:dyDescent="0.3">
      <c r="A21" s="10">
        <v>36593</v>
      </c>
      <c r="B21" s="11" t="s">
        <v>525</v>
      </c>
      <c r="C21" s="11" t="s">
        <v>526</v>
      </c>
      <c r="D21" s="12">
        <v>17000</v>
      </c>
      <c r="E21" s="12">
        <v>18</v>
      </c>
      <c r="G21" t="str">
        <v>Dolphin Hotel</v>
      </c>
    </row>
    <row r="22" spans="1:9" hidden="1" x14ac:dyDescent="0.3">
      <c r="A22" s="10">
        <v>36594</v>
      </c>
      <c r="B22" s="11" t="s">
        <v>527</v>
      </c>
      <c r="C22" s="11" t="s">
        <v>501</v>
      </c>
      <c r="D22" s="12">
        <v>35900</v>
      </c>
      <c r="E22" s="12">
        <v>16</v>
      </c>
      <c r="G22" t="str">
        <v>After the Stork</v>
      </c>
    </row>
    <row r="23" spans="1:9" hidden="1" x14ac:dyDescent="0.3">
      <c r="A23" s="10">
        <v>36594</v>
      </c>
      <c r="B23" s="11" t="s">
        <v>528</v>
      </c>
      <c r="C23" s="11" t="s">
        <v>529</v>
      </c>
      <c r="D23" s="12">
        <v>27270</v>
      </c>
      <c r="E23" s="12">
        <v>14</v>
      </c>
      <c r="G23" t="str">
        <v>DAK Industries</v>
      </c>
    </row>
    <row r="24" spans="1:9" hidden="1" x14ac:dyDescent="0.3">
      <c r="A24" s="10">
        <v>36594</v>
      </c>
      <c r="B24" s="11" t="s">
        <v>530</v>
      </c>
      <c r="C24" s="11" t="s">
        <v>529</v>
      </c>
      <c r="D24" s="12">
        <v>13400</v>
      </c>
      <c r="E24" s="12">
        <v>14</v>
      </c>
      <c r="G24" t="str">
        <v>Chambers</v>
      </c>
    </row>
    <row r="25" spans="1:9" hidden="1" x14ac:dyDescent="0.3">
      <c r="A25" s="10">
        <v>36595</v>
      </c>
      <c r="B25" s="11" t="s">
        <v>524</v>
      </c>
      <c r="C25" s="11" t="s">
        <v>498</v>
      </c>
      <c r="D25" s="12">
        <v>19000</v>
      </c>
      <c r="E25" s="12">
        <v>17</v>
      </c>
      <c r="G25" t="str">
        <v>Cap n Jacks</v>
      </c>
    </row>
    <row r="26" spans="1:9" hidden="1" x14ac:dyDescent="0.3">
      <c r="A26" s="10">
        <v>36595</v>
      </c>
      <c r="B26" s="11" t="s">
        <v>527</v>
      </c>
      <c r="C26" s="11" t="s">
        <v>501</v>
      </c>
      <c r="D26" s="12">
        <v>71800</v>
      </c>
      <c r="E26" s="12">
        <v>18</v>
      </c>
      <c r="G26" t="str">
        <v>Dallas Airport</v>
      </c>
    </row>
    <row r="27" spans="1:9" hidden="1" x14ac:dyDescent="0.3">
      <c r="A27" s="10">
        <v>36595</v>
      </c>
      <c r="B27" s="11" t="s">
        <v>530</v>
      </c>
      <c r="C27" s="11" t="s">
        <v>529</v>
      </c>
      <c r="D27" s="12">
        <v>12280</v>
      </c>
      <c r="E27" s="12">
        <v>14</v>
      </c>
      <c r="G27" t="str">
        <v>Avis</v>
      </c>
    </row>
    <row r="28" spans="1:9" hidden="1" x14ac:dyDescent="0.3">
      <c r="A28" s="10">
        <v>36595</v>
      </c>
      <c r="B28" s="11" t="s">
        <v>530</v>
      </c>
      <c r="C28" s="11" t="s">
        <v>529</v>
      </c>
      <c r="D28" s="12">
        <v>14670</v>
      </c>
      <c r="E28" s="12">
        <v>17</v>
      </c>
      <c r="G28" t="str">
        <v>Annual fee</v>
      </c>
    </row>
    <row r="29" spans="1:9" hidden="1" x14ac:dyDescent="0.3">
      <c r="A29" s="10">
        <v>36596</v>
      </c>
      <c r="B29" s="11" t="s">
        <v>531</v>
      </c>
      <c r="C29" s="11" t="s">
        <v>498</v>
      </c>
      <c r="D29" s="12">
        <v>163500</v>
      </c>
      <c r="E29" s="12">
        <v>18</v>
      </c>
      <c r="G29" t="str">
        <v>Concession Air, Portland Airport</v>
      </c>
    </row>
    <row r="30" spans="1:9" hidden="1" x14ac:dyDescent="0.3">
      <c r="A30" s="10">
        <v>36596</v>
      </c>
      <c r="B30" s="11" t="s">
        <v>532</v>
      </c>
      <c r="C30" s="11" t="s">
        <v>515</v>
      </c>
      <c r="D30" s="12">
        <v>183900</v>
      </c>
      <c r="E30" s="12">
        <v>26</v>
      </c>
      <c r="G30" t="str">
        <v>Bagels</v>
      </c>
    </row>
    <row r="31" spans="1:9" hidden="1" x14ac:dyDescent="0.3">
      <c r="A31" s="10">
        <v>36596</v>
      </c>
      <c r="B31" s="11" t="s">
        <v>533</v>
      </c>
      <c r="C31" s="11" t="s">
        <v>534</v>
      </c>
      <c r="D31" s="12">
        <v>43500</v>
      </c>
      <c r="E31" s="12">
        <v>16</v>
      </c>
      <c r="G31" t="str">
        <v>Childcraft Catalog</v>
      </c>
    </row>
    <row r="32" spans="1:9" hidden="1" x14ac:dyDescent="0.3">
      <c r="A32" s="10">
        <v>36596</v>
      </c>
      <c r="B32" s="11" t="s">
        <v>535</v>
      </c>
      <c r="C32" s="11" t="s">
        <v>529</v>
      </c>
      <c r="D32" s="12">
        <v>10730</v>
      </c>
      <c r="E32" s="12">
        <v>17</v>
      </c>
      <c r="G32" t="str">
        <v>Gateway 2000</v>
      </c>
    </row>
    <row r="33" spans="1:7" hidden="1" x14ac:dyDescent="0.3">
      <c r="A33" s="10">
        <v>36596</v>
      </c>
      <c r="B33" s="11" t="s">
        <v>536</v>
      </c>
      <c r="C33" s="11" t="s">
        <v>529</v>
      </c>
      <c r="D33" s="12">
        <v>11210</v>
      </c>
      <c r="E33" s="12">
        <v>25</v>
      </c>
      <c r="G33" t="str">
        <v>Brights Creek</v>
      </c>
    </row>
    <row r="34" spans="1:7" hidden="1" x14ac:dyDescent="0.3">
      <c r="A34" s="10">
        <v>36596</v>
      </c>
      <c r="B34" s="11" t="s">
        <v>537</v>
      </c>
      <c r="C34" s="11" t="s">
        <v>526</v>
      </c>
      <c r="D34" s="12">
        <v>127950</v>
      </c>
      <c r="E34" s="12">
        <v>20</v>
      </c>
      <c r="G34" t="str">
        <v>Classic Cab Company</v>
      </c>
    </row>
    <row r="35" spans="1:7" hidden="1" x14ac:dyDescent="0.3">
      <c r="A35" s="10">
        <v>36597</v>
      </c>
      <c r="B35" s="11" t="s">
        <v>538</v>
      </c>
      <c r="C35" s="11" t="s">
        <v>539</v>
      </c>
      <c r="D35" s="12">
        <v>20000</v>
      </c>
      <c r="E35" s="12">
        <v>23</v>
      </c>
      <c r="G35" t="str">
        <v>David Kay</v>
      </c>
    </row>
    <row r="36" spans="1:7" hidden="1" x14ac:dyDescent="0.3">
      <c r="A36" s="10">
        <v>36597</v>
      </c>
      <c r="B36" s="11" t="s">
        <v>540</v>
      </c>
      <c r="C36" s="11" t="s">
        <v>529</v>
      </c>
      <c r="D36" s="12">
        <v>7850</v>
      </c>
      <c r="E36" s="12">
        <v>25</v>
      </c>
      <c r="G36" t="str">
        <v>Evergreen Photo</v>
      </c>
    </row>
    <row r="37" spans="1:7" hidden="1" x14ac:dyDescent="0.3">
      <c r="A37" s="10">
        <v>36598</v>
      </c>
      <c r="B37" s="11" t="s">
        <v>516</v>
      </c>
      <c r="C37" s="11" t="s">
        <v>517</v>
      </c>
      <c r="D37" s="12">
        <v>127490</v>
      </c>
      <c r="E37" s="12">
        <v>21</v>
      </c>
      <c r="G37" t="str">
        <v>Gardeners Eden</v>
      </c>
    </row>
    <row r="38" spans="1:7" hidden="1" x14ac:dyDescent="0.3">
      <c r="A38" s="10">
        <v>36598</v>
      </c>
      <c r="B38" s="11" t="s">
        <v>541</v>
      </c>
      <c r="C38" s="11" t="s">
        <v>523</v>
      </c>
      <c r="D38" s="12">
        <v>3950</v>
      </c>
      <c r="E38" s="12">
        <v>17</v>
      </c>
      <c r="G38" t="str">
        <v>Elco Computers</v>
      </c>
    </row>
    <row r="39" spans="1:7" hidden="1" x14ac:dyDescent="0.3">
      <c r="A39" s="10">
        <v>36598</v>
      </c>
      <c r="B39" s="11" t="s">
        <v>497</v>
      </c>
      <c r="C39" s="11" t="s">
        <v>542</v>
      </c>
      <c r="D39" s="12">
        <v>50000</v>
      </c>
      <c r="E39" s="12">
        <v>15</v>
      </c>
      <c r="G39" t="str">
        <v>DeLorme Publishing</v>
      </c>
    </row>
    <row r="40" spans="1:7" hidden="1" x14ac:dyDescent="0.3">
      <c r="A40" s="10">
        <v>36600</v>
      </c>
      <c r="B40" s="11" t="s">
        <v>543</v>
      </c>
      <c r="C40" s="11" t="s">
        <v>544</v>
      </c>
      <c r="D40" s="12">
        <v>16650</v>
      </c>
      <c r="E40" s="12">
        <v>24</v>
      </c>
      <c r="G40" t="str">
        <v>Food Value</v>
      </c>
    </row>
    <row r="41" spans="1:7" hidden="1" x14ac:dyDescent="0.3">
      <c r="A41" s="10">
        <v>36603</v>
      </c>
      <c r="B41" s="11" t="s">
        <v>518</v>
      </c>
      <c r="C41" s="11" t="s">
        <v>501</v>
      </c>
      <c r="D41" s="12">
        <v>87300</v>
      </c>
      <c r="E41" s="12">
        <v>18</v>
      </c>
      <c r="G41" t="str">
        <v>Friendship House</v>
      </c>
    </row>
    <row r="42" spans="1:7" hidden="1" x14ac:dyDescent="0.3">
      <c r="A42" s="10">
        <v>36604</v>
      </c>
      <c r="B42" s="11" t="s">
        <v>545</v>
      </c>
      <c r="C42" s="11" t="s">
        <v>546</v>
      </c>
      <c r="D42" s="12">
        <v>2425000</v>
      </c>
      <c r="E42" s="12">
        <v>11</v>
      </c>
      <c r="G42" t="str">
        <v>Great Harvest Bakery</v>
      </c>
    </row>
    <row r="43" spans="1:7" hidden="1" x14ac:dyDescent="0.3">
      <c r="A43" s="10">
        <v>36608</v>
      </c>
      <c r="B43" s="11" t="s">
        <v>547</v>
      </c>
      <c r="C43" s="11" t="s">
        <v>498</v>
      </c>
      <c r="D43" s="12">
        <v>18230</v>
      </c>
      <c r="E43" s="12">
        <v>21</v>
      </c>
      <c r="G43" t="str">
        <v>GG&amp;G</v>
      </c>
    </row>
    <row r="44" spans="1:7" hidden="1" x14ac:dyDescent="0.3">
      <c r="A44" s="10">
        <v>36609</v>
      </c>
      <c r="B44" s="11" t="s">
        <v>537</v>
      </c>
      <c r="C44" s="11" t="s">
        <v>526</v>
      </c>
      <c r="D44" s="12">
        <v>78530</v>
      </c>
      <c r="E44" s="12">
        <v>25</v>
      </c>
      <c r="G44" t="str">
        <v>Best Products</v>
      </c>
    </row>
    <row r="45" spans="1:7" hidden="1" x14ac:dyDescent="0.3">
      <c r="A45" s="10">
        <v>36609</v>
      </c>
      <c r="B45" s="11" t="s">
        <v>548</v>
      </c>
      <c r="C45" s="11" t="s">
        <v>526</v>
      </c>
      <c r="D45" s="12">
        <v>21000</v>
      </c>
      <c r="E45" s="12">
        <v>18</v>
      </c>
      <c r="G45" t="str">
        <v>Cato Institute</v>
      </c>
    </row>
    <row r="46" spans="1:7" hidden="1" x14ac:dyDescent="0.3">
      <c r="A46" s="10">
        <v>36612</v>
      </c>
      <c r="B46" s="11" t="s">
        <v>549</v>
      </c>
      <c r="C46" s="11" t="s">
        <v>550</v>
      </c>
      <c r="D46" s="12">
        <v>34900</v>
      </c>
      <c r="E46" s="12">
        <v>16</v>
      </c>
      <c r="G46" t="str">
        <v>Baker's Pharmacy</v>
      </c>
    </row>
    <row r="47" spans="1:7" hidden="1" x14ac:dyDescent="0.3">
      <c r="A47" s="10">
        <v>36614</v>
      </c>
      <c r="B47" s="11" t="s">
        <v>541</v>
      </c>
      <c r="C47" s="11" t="s">
        <v>523</v>
      </c>
      <c r="D47" s="12">
        <v>8000</v>
      </c>
      <c r="E47" s="12">
        <v>22</v>
      </c>
      <c r="G47" t="str">
        <v>Bridgewater Restaurant, Florence</v>
      </c>
    </row>
    <row r="48" spans="1:7" hidden="1" x14ac:dyDescent="0.3">
      <c r="A48" s="10">
        <v>36614</v>
      </c>
      <c r="B48" s="11" t="s">
        <v>551</v>
      </c>
      <c r="C48" s="11" t="s">
        <v>501</v>
      </c>
      <c r="D48" s="12">
        <v>24660</v>
      </c>
      <c r="E48" s="12">
        <v>27</v>
      </c>
      <c r="G48" t="str">
        <v>H &amp; B Recordings</v>
      </c>
    </row>
    <row r="49" spans="1:7" hidden="1" x14ac:dyDescent="0.3">
      <c r="A49" s="10">
        <v>36616</v>
      </c>
      <c r="B49" s="11" t="s">
        <v>552</v>
      </c>
      <c r="C49" s="11" t="s">
        <v>550</v>
      </c>
      <c r="D49" s="12">
        <v>22450</v>
      </c>
      <c r="E49" s="12">
        <v>18</v>
      </c>
      <c r="G49" t="str">
        <v>Flower Market</v>
      </c>
    </row>
    <row r="50" spans="1:7" x14ac:dyDescent="0.3">
      <c r="A50" s="10">
        <v>36622</v>
      </c>
      <c r="B50" s="11" t="s">
        <v>552</v>
      </c>
      <c r="C50" s="11" t="s">
        <v>550</v>
      </c>
      <c r="D50" s="12">
        <v>44950</v>
      </c>
      <c r="E50" s="12">
        <v>20</v>
      </c>
    </row>
    <row r="51" spans="1:7" x14ac:dyDescent="0.3">
      <c r="A51" s="10">
        <v>36624</v>
      </c>
      <c r="B51" s="11" t="s">
        <v>553</v>
      </c>
      <c r="C51" s="11" t="s">
        <v>546</v>
      </c>
      <c r="D51" s="12">
        <v>55600</v>
      </c>
      <c r="E51" s="12">
        <v>11</v>
      </c>
    </row>
    <row r="52" spans="1:7" x14ac:dyDescent="0.3">
      <c r="A52" s="10">
        <v>36629</v>
      </c>
      <c r="B52" s="11" t="s">
        <v>554</v>
      </c>
      <c r="C52" s="11" t="s">
        <v>555</v>
      </c>
      <c r="D52" s="12">
        <v>84500</v>
      </c>
      <c r="E52" s="12">
        <v>21</v>
      </c>
    </row>
    <row r="53" spans="1:7" x14ac:dyDescent="0.3">
      <c r="A53" s="10">
        <v>36632</v>
      </c>
      <c r="B53" s="11" t="s">
        <v>531</v>
      </c>
      <c r="C53" s="11" t="s">
        <v>498</v>
      </c>
      <c r="D53" s="12">
        <v>51800</v>
      </c>
      <c r="E53" s="12">
        <v>21</v>
      </c>
    </row>
    <row r="54" spans="1:7" x14ac:dyDescent="0.3">
      <c r="A54" s="10">
        <v>36632</v>
      </c>
      <c r="B54" s="11" t="s">
        <v>524</v>
      </c>
      <c r="C54" s="11" t="s">
        <v>498</v>
      </c>
      <c r="D54" s="12">
        <v>31000</v>
      </c>
      <c r="E54" s="12">
        <v>16</v>
      </c>
    </row>
    <row r="55" spans="1:7" x14ac:dyDescent="0.3">
      <c r="A55" s="10">
        <v>36637</v>
      </c>
      <c r="B55" s="11" t="s">
        <v>524</v>
      </c>
      <c r="C55" s="11" t="s">
        <v>498</v>
      </c>
      <c r="D55" s="12">
        <v>81500</v>
      </c>
      <c r="E55" s="12">
        <v>25</v>
      </c>
    </row>
    <row r="56" spans="1:7" x14ac:dyDescent="0.3">
      <c r="A56" s="10">
        <v>36637</v>
      </c>
      <c r="B56" s="11" t="s">
        <v>532</v>
      </c>
      <c r="C56" s="11" t="s">
        <v>515</v>
      </c>
      <c r="D56" s="12">
        <v>183900</v>
      </c>
      <c r="E56" s="12">
        <v>18</v>
      </c>
    </row>
    <row r="57" spans="1:7" x14ac:dyDescent="0.3">
      <c r="A57" s="10">
        <v>36637</v>
      </c>
      <c r="B57" s="11" t="s">
        <v>504</v>
      </c>
      <c r="C57" s="11" t="s">
        <v>505</v>
      </c>
      <c r="D57" s="12">
        <v>13500</v>
      </c>
      <c r="E57" s="12">
        <v>18</v>
      </c>
    </row>
    <row r="58" spans="1:7" x14ac:dyDescent="0.3">
      <c r="A58" s="10">
        <v>36638</v>
      </c>
      <c r="B58" s="11" t="s">
        <v>556</v>
      </c>
      <c r="C58" s="11" t="s">
        <v>557</v>
      </c>
      <c r="D58" s="12">
        <v>2010</v>
      </c>
      <c r="E58" s="12">
        <v>21</v>
      </c>
    </row>
    <row r="59" spans="1:7" x14ac:dyDescent="0.3">
      <c r="A59" s="10">
        <v>36640</v>
      </c>
      <c r="B59" s="11" t="s">
        <v>558</v>
      </c>
      <c r="C59" s="11" t="s">
        <v>550</v>
      </c>
      <c r="D59" s="12">
        <v>36300</v>
      </c>
      <c r="E59" s="12">
        <v>23</v>
      </c>
    </row>
    <row r="60" spans="1:7" x14ac:dyDescent="0.3">
      <c r="A60" s="10">
        <v>36642</v>
      </c>
      <c r="B60" s="11" t="s">
        <v>547</v>
      </c>
      <c r="C60" s="11" t="s">
        <v>498</v>
      </c>
      <c r="D60" s="12">
        <v>7640</v>
      </c>
      <c r="E60" s="12">
        <v>20</v>
      </c>
    </row>
    <row r="61" spans="1:7" x14ac:dyDescent="0.3">
      <c r="A61" s="10">
        <v>36644</v>
      </c>
      <c r="B61" s="11" t="s">
        <v>525</v>
      </c>
      <c r="C61" s="11" t="s">
        <v>526</v>
      </c>
      <c r="D61" s="12">
        <v>18000</v>
      </c>
      <c r="E61" s="12">
        <v>21</v>
      </c>
    </row>
    <row r="62" spans="1:7" x14ac:dyDescent="0.3">
      <c r="A62" s="10">
        <v>36645</v>
      </c>
      <c r="B62" s="11" t="s">
        <v>556</v>
      </c>
      <c r="C62" s="11" t="s">
        <v>557</v>
      </c>
      <c r="D62" s="12">
        <v>8730</v>
      </c>
      <c r="E62" s="12">
        <v>18</v>
      </c>
    </row>
    <row r="63" spans="1:7" x14ac:dyDescent="0.3">
      <c r="A63" s="10">
        <v>36645</v>
      </c>
      <c r="B63" s="11" t="s">
        <v>525</v>
      </c>
      <c r="C63" s="11" t="s">
        <v>526</v>
      </c>
      <c r="D63" s="12">
        <v>19000</v>
      </c>
      <c r="E63" s="12">
        <v>12</v>
      </c>
    </row>
    <row r="64" spans="1:7" x14ac:dyDescent="0.3">
      <c r="A64" s="10">
        <v>36649</v>
      </c>
      <c r="B64" s="11" t="s">
        <v>545</v>
      </c>
      <c r="C64" s="11" t="s">
        <v>546</v>
      </c>
      <c r="D64" s="12">
        <v>2425000</v>
      </c>
      <c r="E64" s="12">
        <v>21</v>
      </c>
    </row>
    <row r="65" spans="1:5" x14ac:dyDescent="0.3">
      <c r="A65" s="10">
        <v>36651</v>
      </c>
      <c r="B65" s="11" t="s">
        <v>545</v>
      </c>
      <c r="C65" s="11" t="s">
        <v>546</v>
      </c>
      <c r="D65" s="12">
        <v>1860000</v>
      </c>
      <c r="E65" s="12">
        <v>19</v>
      </c>
    </row>
    <row r="66" spans="1:5" x14ac:dyDescent="0.3">
      <c r="A66" s="10">
        <v>36652</v>
      </c>
      <c r="B66" s="11" t="s">
        <v>559</v>
      </c>
      <c r="C66" s="11" t="s">
        <v>557</v>
      </c>
      <c r="D66" s="12">
        <v>6570</v>
      </c>
      <c r="E66" s="12">
        <v>13</v>
      </c>
    </row>
    <row r="67" spans="1:5" x14ac:dyDescent="0.3">
      <c r="A67" s="10">
        <v>36653</v>
      </c>
      <c r="B67" s="11" t="s">
        <v>560</v>
      </c>
      <c r="C67" s="11" t="s">
        <v>561</v>
      </c>
      <c r="D67" s="12">
        <v>14000</v>
      </c>
      <c r="E67" s="12">
        <v>16</v>
      </c>
    </row>
    <row r="68" spans="1:5" x14ac:dyDescent="0.3">
      <c r="A68" s="10">
        <v>36665</v>
      </c>
      <c r="B68" s="11" t="s">
        <v>562</v>
      </c>
      <c r="C68" s="11" t="s">
        <v>503</v>
      </c>
      <c r="D68" s="12">
        <v>29980</v>
      </c>
      <c r="E68" s="12">
        <v>19</v>
      </c>
    </row>
    <row r="69" spans="1:5" x14ac:dyDescent="0.3">
      <c r="A69" s="10">
        <v>36666</v>
      </c>
      <c r="B69" s="11" t="s">
        <v>563</v>
      </c>
      <c r="C69" s="11" t="s">
        <v>501</v>
      </c>
      <c r="D69" s="12">
        <v>17950</v>
      </c>
      <c r="E69" s="12">
        <v>17</v>
      </c>
    </row>
    <row r="70" spans="1:5" x14ac:dyDescent="0.3">
      <c r="A70" s="10">
        <v>36666</v>
      </c>
      <c r="B70" s="11" t="s">
        <v>551</v>
      </c>
      <c r="C70" s="11" t="s">
        <v>501</v>
      </c>
      <c r="D70" s="12">
        <v>32320</v>
      </c>
      <c r="E70" s="12">
        <v>20</v>
      </c>
    </row>
    <row r="71" spans="1:5" x14ac:dyDescent="0.3">
      <c r="A71" s="10">
        <v>36667</v>
      </c>
      <c r="B71" s="11" t="s">
        <v>564</v>
      </c>
      <c r="C71" s="11" t="s">
        <v>542</v>
      </c>
      <c r="D71" s="12">
        <v>27350</v>
      </c>
      <c r="E71" s="12">
        <v>19</v>
      </c>
    </row>
    <row r="72" spans="1:5" x14ac:dyDescent="0.3">
      <c r="A72" s="10">
        <v>36672</v>
      </c>
      <c r="B72" s="11" t="s">
        <v>560</v>
      </c>
      <c r="C72" s="11" t="s">
        <v>561</v>
      </c>
      <c r="D72" s="12">
        <v>15000</v>
      </c>
      <c r="E72" s="12">
        <v>20</v>
      </c>
    </row>
    <row r="73" spans="1:5" x14ac:dyDescent="0.3">
      <c r="A73" s="10">
        <v>36681</v>
      </c>
      <c r="B73" s="11" t="s">
        <v>504</v>
      </c>
      <c r="C73" s="11" t="s">
        <v>505</v>
      </c>
      <c r="D73" s="12">
        <v>13500</v>
      </c>
      <c r="E73" s="12">
        <v>21</v>
      </c>
    </row>
    <row r="74" spans="1:5" x14ac:dyDescent="0.3">
      <c r="A74" s="10">
        <v>36682</v>
      </c>
      <c r="B74" s="11" t="s">
        <v>559</v>
      </c>
      <c r="C74" s="11" t="s">
        <v>557</v>
      </c>
      <c r="D74" s="12">
        <v>8600</v>
      </c>
      <c r="E74" s="12">
        <v>22</v>
      </c>
    </row>
    <row r="75" spans="1:5" x14ac:dyDescent="0.3">
      <c r="A75" s="10">
        <v>36685</v>
      </c>
      <c r="B75" s="11" t="s">
        <v>502</v>
      </c>
      <c r="C75" s="11" t="s">
        <v>503</v>
      </c>
      <c r="D75" s="12">
        <v>15980</v>
      </c>
      <c r="E75" s="12">
        <v>14</v>
      </c>
    </row>
    <row r="76" spans="1:5" x14ac:dyDescent="0.3">
      <c r="A76" s="10">
        <v>36686</v>
      </c>
      <c r="B76" s="11" t="s">
        <v>547</v>
      </c>
      <c r="C76" s="11" t="s">
        <v>498</v>
      </c>
      <c r="D76" s="12">
        <v>7640</v>
      </c>
      <c r="E76" s="12">
        <v>22</v>
      </c>
    </row>
    <row r="77" spans="1:5" x14ac:dyDescent="0.3">
      <c r="A77" s="10">
        <v>36697</v>
      </c>
      <c r="B77" s="11" t="s">
        <v>565</v>
      </c>
      <c r="C77" s="11" t="s">
        <v>523</v>
      </c>
      <c r="D77" s="12">
        <v>40650</v>
      </c>
      <c r="E77" s="12">
        <v>17</v>
      </c>
    </row>
    <row r="78" spans="1:5" x14ac:dyDescent="0.3">
      <c r="A78" s="10">
        <v>36700</v>
      </c>
      <c r="B78" s="11" t="s">
        <v>566</v>
      </c>
      <c r="C78" s="11" t="s">
        <v>501</v>
      </c>
      <c r="D78" s="12">
        <v>50280</v>
      </c>
      <c r="E78" s="12">
        <v>20</v>
      </c>
    </row>
    <row r="79" spans="1:5" x14ac:dyDescent="0.3">
      <c r="A79" s="10">
        <v>36700</v>
      </c>
      <c r="B79" s="11" t="s">
        <v>566</v>
      </c>
      <c r="C79" s="11" t="s">
        <v>501</v>
      </c>
      <c r="D79" s="12">
        <v>1050</v>
      </c>
      <c r="E79" s="12">
        <v>21</v>
      </c>
    </row>
    <row r="80" spans="1:5" x14ac:dyDescent="0.3">
      <c r="A80" s="10">
        <v>36705</v>
      </c>
      <c r="B80" s="11" t="s">
        <v>567</v>
      </c>
      <c r="C80" s="11" t="s">
        <v>557</v>
      </c>
      <c r="D80" s="12">
        <v>4950</v>
      </c>
      <c r="E80" s="12">
        <v>28</v>
      </c>
    </row>
  </sheetData>
  <autoFilter ref="G1:G49" xr:uid="{9D6FA5E9-2EE2-4B67-9F87-4D0FC91FB16D}">
    <filterColumn colId="0">
      <filters>
        <filter val="Allstate"/>
        <filter val="America Online"/>
        <filter val="Biergarten"/>
        <filter val="Biobottoms"/>
        <filter val="Canon USA"/>
        <filter val="Epcot Center"/>
        <filter val="H&amp;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21</vt:i4>
      </vt:variant>
    </vt:vector>
  </HeadingPairs>
  <TitlesOfParts>
    <vt:vector size="25" baseType="lpstr">
      <vt:lpstr>Assoluti_Iva</vt:lpstr>
      <vt:lpstr>Giudizio</vt:lpstr>
      <vt:lpstr>Fatture</vt:lpstr>
      <vt:lpstr>Fatture 2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Antonio Corrado</cp:lastModifiedBy>
  <cp:revision/>
  <dcterms:created xsi:type="dcterms:W3CDTF">2005-04-12T12:35:30Z</dcterms:created>
  <dcterms:modified xsi:type="dcterms:W3CDTF">2025-04-19T09:19:13Z</dcterms:modified>
  <cp:category/>
  <cp:contentStatus/>
</cp:coreProperties>
</file>