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8_{0BCC51D8-E1BD-4C6B-8B23-057E0FC6C916}" xr6:coauthVersionLast="47" xr6:coauthVersionMax="47" xr10:uidLastSave="{00000000-0000-0000-0000-000000000000}"/>
  <bookViews>
    <workbookView xWindow="-28920" yWindow="-2490" windowWidth="29040" windowHeight="15720" xr2:uid="{747C3D47-77CB-4279-97D0-AB2E352F61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F13" i="1"/>
  <c r="D13" i="1"/>
  <c r="I12" i="1"/>
  <c r="H12" i="1"/>
  <c r="F12" i="1"/>
  <c r="D12" i="1"/>
  <c r="I11" i="1"/>
  <c r="H11" i="1"/>
  <c r="F11" i="1"/>
  <c r="D11" i="1"/>
  <c r="I10" i="1"/>
  <c r="H10" i="1"/>
  <c r="F10" i="1"/>
  <c r="D10" i="1"/>
  <c r="I9" i="1"/>
  <c r="H9" i="1"/>
  <c r="F9" i="1"/>
  <c r="D9" i="1"/>
  <c r="I8" i="1"/>
  <c r="H8" i="1"/>
  <c r="F8" i="1"/>
  <c r="D8" i="1"/>
  <c r="I7" i="1"/>
  <c r="H7" i="1"/>
  <c r="F7" i="1"/>
  <c r="D7" i="1"/>
  <c r="I6" i="1"/>
  <c r="H6" i="1"/>
  <c r="F6" i="1"/>
  <c r="D6" i="1"/>
  <c r="I5" i="1"/>
  <c r="H5" i="1"/>
  <c r="F5" i="1"/>
  <c r="D5" i="1"/>
  <c r="I4" i="1"/>
  <c r="H4" i="1"/>
  <c r="F4" i="1"/>
  <c r="D4" i="1"/>
  <c r="I3" i="1"/>
  <c r="F3" i="1"/>
  <c r="H3" i="1" s="1"/>
  <c r="D3" i="1"/>
  <c r="I2" i="1"/>
  <c r="H2" i="1"/>
  <c r="F2" i="1"/>
  <c r="D2" i="1"/>
</calcChain>
</file>

<file path=xl/sharedStrings.xml><?xml version="1.0" encoding="utf-8"?>
<sst xmlns="http://schemas.openxmlformats.org/spreadsheetml/2006/main" count="41" uniqueCount="41">
  <si>
    <t>Dragon</t>
  </si>
  <si>
    <t>Dragon Rider</t>
  </si>
  <si>
    <t>Age</t>
  </si>
  <si>
    <t>Size (m)</t>
  </si>
  <si>
    <t>Size (ft)</t>
  </si>
  <si>
    <t>Weight (lbs)</t>
  </si>
  <si>
    <t>Flying Speed (mph)</t>
  </si>
  <si>
    <t>Strength (lbf)</t>
  </si>
  <si>
    <t>Battle Experience (years of experience)</t>
  </si>
  <si>
    <t>Fitness Condition %</t>
  </si>
  <si>
    <t>Book Notes</t>
  </si>
  <si>
    <t>Arrax</t>
  </si>
  <si>
    <t>Lucerys Velaryon</t>
  </si>
  <si>
    <t>Arrax could have outflown Vhagar in calm weather</t>
  </si>
  <si>
    <t>Balerion (Age of Conquest)</t>
  </si>
  <si>
    <t>Aegon I Targaryen</t>
  </si>
  <si>
    <t>Balerion at Age of Conquer</t>
  </si>
  <si>
    <t>Caraxes</t>
  </si>
  <si>
    <t>Daemon Targaryen</t>
  </si>
  <si>
    <t>half the size of Vhagar</t>
  </si>
  <si>
    <t>Dreamfyre</t>
  </si>
  <si>
    <t>Helaena Targaryen</t>
  </si>
  <si>
    <t>Meleys</t>
  </si>
  <si>
    <t>Rhaenys Targaryen</t>
  </si>
  <si>
    <t>Fastest dragon</t>
  </si>
  <si>
    <t>Moondancer</t>
  </si>
  <si>
    <t>Baela Targaryen</t>
  </si>
  <si>
    <t>Seasmoke</t>
  </si>
  <si>
    <t>Addam of Hull</t>
  </si>
  <si>
    <t>3x times smaller than vermithor</t>
  </si>
  <si>
    <t>Sunfyre</t>
  </si>
  <si>
    <t>Aegon II Targaryen</t>
  </si>
  <si>
    <t>Syrax</t>
  </si>
  <si>
    <t>Rhaenyra Targaryen</t>
  </si>
  <si>
    <t>Uncle and niece began to fly together almost daily, racing Syrax against Caraxes to dragonstone and back.</t>
  </si>
  <si>
    <t>Vermax</t>
  </si>
  <si>
    <t>Jacaerys Velaryon</t>
  </si>
  <si>
    <t>Vermithor</t>
  </si>
  <si>
    <t>Hugh Hammer</t>
  </si>
  <si>
    <t>Vhagar</t>
  </si>
  <si>
    <t>Aemond Targaryen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</si>
</sst>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B61F-D907-4864-B2B3-231E033C1E99}">
  <dimension ref="A1:K13"/>
  <sheetViews>
    <sheetView tabSelected="1" workbookViewId="0">
      <selection activeCell="I13" sqref="I13"/>
    </sheetView>
  </sheetViews>
  <sheetFormatPr defaultRowHeight="15" x14ac:dyDescent="0.25"/>
  <cols>
    <col min="1" max="1" width="32.7109375" customWidth="1"/>
    <col min="2" max="2" width="18.28515625" customWidth="1"/>
    <col min="3" max="4" width="10.140625" customWidth="1"/>
    <col min="5" max="5" width="21" customWidth="1"/>
    <col min="6" max="6" width="13.5703125" customWidth="1"/>
    <col min="7" max="7" width="20.7109375" customWidth="1"/>
    <col min="8" max="8" width="17.140625" customWidth="1"/>
    <col min="9" max="9" width="37.5703125" customWidth="1"/>
    <col min="10" max="10" width="17.42578125" customWidth="1"/>
    <col min="11" max="11" width="30.7109375" customWidth="1"/>
    <col min="12" max="12" width="32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14</v>
      </c>
      <c r="D2" s="1">
        <f>E2/3.28</f>
        <v>14.939024390243903</v>
      </c>
      <c r="E2">
        <v>49</v>
      </c>
      <c r="F2">
        <f>(E2/15)*9000</f>
        <v>29400</v>
      </c>
      <c r="G2">
        <v>95</v>
      </c>
      <c r="H2" s="2">
        <f>((F2*0.45)*(95*0.44))*0.22</f>
        <v>121663.08</v>
      </c>
      <c r="I2" s="3">
        <f>C2*0.05</f>
        <v>0.70000000000000007</v>
      </c>
      <c r="J2" s="3">
        <v>20</v>
      </c>
      <c r="K2" t="s">
        <v>13</v>
      </c>
    </row>
    <row r="3" spans="1:11" x14ac:dyDescent="0.25">
      <c r="A3" t="s">
        <v>14</v>
      </c>
      <c r="B3" t="s">
        <v>15</v>
      </c>
      <c r="C3">
        <v>114</v>
      </c>
      <c r="D3" s="1">
        <f t="shared" ref="D3:D13" si="0">E3/3.28</f>
        <v>88.41463414634147</v>
      </c>
      <c r="E3">
        <v>290</v>
      </c>
      <c r="F3">
        <f t="shared" ref="F3:F13" si="1">(E3/15)*9000</f>
        <v>174000</v>
      </c>
      <c r="G3">
        <v>118</v>
      </c>
      <c r="H3" s="2">
        <f t="shared" ref="H3:H13" si="2">((F3*0.45)*(95*0.44))*0.22</f>
        <v>720046.8</v>
      </c>
      <c r="I3" s="3">
        <f>C3*0.8</f>
        <v>91.2</v>
      </c>
      <c r="J3" s="3">
        <v>90</v>
      </c>
      <c r="K3" t="s">
        <v>16</v>
      </c>
    </row>
    <row r="4" spans="1:11" x14ac:dyDescent="0.25">
      <c r="A4" t="s">
        <v>17</v>
      </c>
      <c r="B4" t="s">
        <v>18</v>
      </c>
      <c r="C4">
        <v>58</v>
      </c>
      <c r="D4" s="1">
        <f t="shared" si="0"/>
        <v>45.121951219512198</v>
      </c>
      <c r="E4">
        <v>148</v>
      </c>
      <c r="F4">
        <f t="shared" si="1"/>
        <v>88800</v>
      </c>
      <c r="G4">
        <v>116</v>
      </c>
      <c r="H4" s="2">
        <f t="shared" si="2"/>
        <v>367472.16</v>
      </c>
      <c r="I4" s="3">
        <f>C4*0.8</f>
        <v>46.400000000000006</v>
      </c>
      <c r="J4" s="3">
        <v>85</v>
      </c>
      <c r="K4" t="s">
        <v>19</v>
      </c>
    </row>
    <row r="5" spans="1:11" x14ac:dyDescent="0.25">
      <c r="A5" t="s">
        <v>20</v>
      </c>
      <c r="B5" t="s">
        <v>21</v>
      </c>
      <c r="C5">
        <v>98</v>
      </c>
      <c r="D5" s="1">
        <f t="shared" si="0"/>
        <v>60.975609756097562</v>
      </c>
      <c r="E5">
        <v>200</v>
      </c>
      <c r="F5">
        <f t="shared" si="1"/>
        <v>120000</v>
      </c>
      <c r="G5">
        <v>80</v>
      </c>
      <c r="H5" s="2">
        <f t="shared" si="2"/>
        <v>496584</v>
      </c>
      <c r="I5" s="3">
        <f>C5*0.2</f>
        <v>19.600000000000001</v>
      </c>
      <c r="J5" s="3">
        <v>25</v>
      </c>
    </row>
    <row r="6" spans="1:11" x14ac:dyDescent="0.25">
      <c r="A6" t="s">
        <v>22</v>
      </c>
      <c r="B6" t="s">
        <v>23</v>
      </c>
      <c r="C6">
        <v>54</v>
      </c>
      <c r="D6" s="1">
        <f t="shared" si="0"/>
        <v>42.682926829268297</v>
      </c>
      <c r="E6">
        <v>140</v>
      </c>
      <c r="F6">
        <f t="shared" si="1"/>
        <v>84000</v>
      </c>
      <c r="G6">
        <v>130</v>
      </c>
      <c r="H6" s="2">
        <f t="shared" si="2"/>
        <v>347608.8</v>
      </c>
      <c r="I6" s="3">
        <f>C6*0.3</f>
        <v>16.2</v>
      </c>
      <c r="J6" s="3">
        <v>95</v>
      </c>
      <c r="K6" t="s">
        <v>24</v>
      </c>
    </row>
    <row r="7" spans="1:11" x14ac:dyDescent="0.25">
      <c r="A7" t="s">
        <v>25</v>
      </c>
      <c r="B7" t="s">
        <v>26</v>
      </c>
      <c r="C7">
        <v>16</v>
      </c>
      <c r="D7" s="1">
        <f t="shared" si="0"/>
        <v>13.719512195121952</v>
      </c>
      <c r="E7">
        <v>45</v>
      </c>
      <c r="F7">
        <f t="shared" si="1"/>
        <v>27000</v>
      </c>
      <c r="G7">
        <v>100</v>
      </c>
      <c r="H7" s="2">
        <f t="shared" si="2"/>
        <v>111731.4</v>
      </c>
      <c r="I7" s="3">
        <f>C7*0.1</f>
        <v>1.6</v>
      </c>
      <c r="J7" s="3">
        <v>35</v>
      </c>
    </row>
    <row r="8" spans="1:11" x14ac:dyDescent="0.25">
      <c r="A8" t="s">
        <v>27</v>
      </c>
      <c r="B8" t="s">
        <v>28</v>
      </c>
      <c r="C8">
        <v>29</v>
      </c>
      <c r="D8" s="1">
        <f t="shared" si="0"/>
        <v>32.012195121951223</v>
      </c>
      <c r="E8">
        <v>105</v>
      </c>
      <c r="F8">
        <f t="shared" si="1"/>
        <v>63000</v>
      </c>
      <c r="G8">
        <v>110</v>
      </c>
      <c r="H8" s="2">
        <f t="shared" si="2"/>
        <v>260706.6</v>
      </c>
      <c r="I8" s="3">
        <f>C8*0.6</f>
        <v>17.399999999999999</v>
      </c>
      <c r="J8" s="3">
        <v>60</v>
      </c>
      <c r="K8" t="s">
        <v>29</v>
      </c>
    </row>
    <row r="9" spans="1:11" x14ac:dyDescent="0.25">
      <c r="A9" t="s">
        <v>30</v>
      </c>
      <c r="B9" t="s">
        <v>31</v>
      </c>
      <c r="C9">
        <v>20</v>
      </c>
      <c r="D9" s="1">
        <f t="shared" si="0"/>
        <v>28.963414634146343</v>
      </c>
      <c r="E9">
        <v>95</v>
      </c>
      <c r="F9">
        <f t="shared" si="1"/>
        <v>57000</v>
      </c>
      <c r="G9">
        <v>115</v>
      </c>
      <c r="H9" s="2">
        <f t="shared" si="2"/>
        <v>235877.4</v>
      </c>
      <c r="I9" s="3">
        <f>C9*0.45</f>
        <v>9</v>
      </c>
      <c r="J9" s="3">
        <v>65</v>
      </c>
    </row>
    <row r="10" spans="1:11" x14ac:dyDescent="0.25">
      <c r="A10" t="s">
        <v>32</v>
      </c>
      <c r="B10" t="s">
        <v>33</v>
      </c>
      <c r="C10">
        <v>32</v>
      </c>
      <c r="D10" s="1">
        <f t="shared" si="0"/>
        <v>32.926829268292686</v>
      </c>
      <c r="E10">
        <v>108</v>
      </c>
      <c r="F10">
        <f t="shared" si="1"/>
        <v>64800</v>
      </c>
      <c r="G10">
        <v>100</v>
      </c>
      <c r="H10" s="2">
        <f t="shared" si="2"/>
        <v>268155.36</v>
      </c>
      <c r="I10" s="3">
        <f>C10*0.4</f>
        <v>12.8</v>
      </c>
      <c r="J10" s="3">
        <v>55</v>
      </c>
      <c r="K10" t="s">
        <v>34</v>
      </c>
    </row>
    <row r="11" spans="1:11" x14ac:dyDescent="0.25">
      <c r="A11" t="s">
        <v>35</v>
      </c>
      <c r="B11" t="s">
        <v>36</v>
      </c>
      <c r="C11">
        <v>16</v>
      </c>
      <c r="D11" s="1">
        <f t="shared" si="0"/>
        <v>25.914634146341466</v>
      </c>
      <c r="E11">
        <v>85</v>
      </c>
      <c r="F11">
        <f t="shared" si="1"/>
        <v>51000</v>
      </c>
      <c r="G11">
        <v>100</v>
      </c>
      <c r="H11" s="2">
        <f t="shared" si="2"/>
        <v>211048.19999999998</v>
      </c>
      <c r="I11" s="3">
        <f>C11*0.15</f>
        <v>2.4</v>
      </c>
      <c r="J11" s="3">
        <v>30</v>
      </c>
    </row>
    <row r="12" spans="1:11" x14ac:dyDescent="0.25">
      <c r="A12" t="s">
        <v>37</v>
      </c>
      <c r="B12" t="s">
        <v>38</v>
      </c>
      <c r="C12">
        <v>96</v>
      </c>
      <c r="D12" s="1">
        <f t="shared" si="0"/>
        <v>71.951219512195124</v>
      </c>
      <c r="E12">
        <v>236</v>
      </c>
      <c r="F12">
        <f t="shared" si="1"/>
        <v>141600</v>
      </c>
      <c r="G12">
        <v>90</v>
      </c>
      <c r="H12" s="2">
        <f t="shared" si="2"/>
        <v>585969.12</v>
      </c>
      <c r="I12" s="3">
        <f>C12*0.5</f>
        <v>48</v>
      </c>
      <c r="J12" s="3">
        <v>60</v>
      </c>
    </row>
    <row r="13" spans="1:11" x14ac:dyDescent="0.25">
      <c r="A13" t="s">
        <v>39</v>
      </c>
      <c r="B13" t="s">
        <v>40</v>
      </c>
      <c r="C13">
        <v>178</v>
      </c>
      <c r="D13" s="1">
        <f t="shared" si="0"/>
        <v>89.939024390243901</v>
      </c>
      <c r="E13">
        <v>295</v>
      </c>
      <c r="F13">
        <f t="shared" si="1"/>
        <v>177000</v>
      </c>
      <c r="G13">
        <v>85</v>
      </c>
      <c r="H13" s="2">
        <f t="shared" si="2"/>
        <v>732461.4</v>
      </c>
      <c r="I13" s="3">
        <f>C13*0.85</f>
        <v>151.29999999999998</v>
      </c>
      <c r="J13" s="3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Dagnino</dc:creator>
  <cp:lastModifiedBy>Antonio Dagnino</cp:lastModifiedBy>
  <dcterms:created xsi:type="dcterms:W3CDTF">2023-12-21T20:49:22Z</dcterms:created>
  <dcterms:modified xsi:type="dcterms:W3CDTF">2023-12-21T20:50:38Z</dcterms:modified>
</cp:coreProperties>
</file>