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E829721-093B-4750-9A69-E42106F0B04B}" xr6:coauthVersionLast="36" xr6:coauthVersionMax="47" xr10:uidLastSave="{00000000-0000-0000-0000-000000000000}"/>
  <bookViews>
    <workbookView xWindow="-120" yWindow="-120" windowWidth="20730" windowHeight="11040" activeTab="2" xr2:uid="{8B0C3ACD-7CAD-42ED-8D30-34195D7482C5}"/>
  </bookViews>
  <sheets>
    <sheet name="Relatório" sheetId="6" r:id="rId1"/>
    <sheet name="Tabela " sheetId="10" r:id="rId2"/>
    <sheet name="Dashboard" sheetId="9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  <c r="C5" i="10" l="1"/>
  <c r="E5" i="10" s="1"/>
  <c r="C6" i="10"/>
  <c r="E6" i="10" s="1"/>
  <c r="C7" i="10"/>
  <c r="E7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14" i="10"/>
  <c r="E14" i="10" s="1"/>
  <c r="C15" i="10"/>
  <c r="E15" i="10" s="1"/>
  <c r="C4" i="10"/>
  <c r="E4" i="10" s="1"/>
  <c r="B7" i="10"/>
  <c r="B6" i="10"/>
  <c r="B5" i="10"/>
  <c r="B8" i="10"/>
  <c r="B9" i="10"/>
  <c r="B10" i="10"/>
  <c r="B11" i="10"/>
  <c r="B12" i="10"/>
  <c r="B13" i="10"/>
  <c r="B15" i="10"/>
  <c r="B4" i="10"/>
  <c r="B19" i="10"/>
  <c r="B18" i="10"/>
  <c r="J14" i="6"/>
  <c r="J13" i="6"/>
  <c r="J12" i="6"/>
  <c r="J11" i="6"/>
  <c r="J10" i="6"/>
  <c r="J9" i="6"/>
  <c r="J8" i="6"/>
  <c r="J7" i="6"/>
  <c r="I3" i="6"/>
  <c r="J6" i="6"/>
  <c r="J5" i="6"/>
  <c r="J4" i="6"/>
  <c r="J3" i="6"/>
  <c r="I14" i="6"/>
  <c r="I12" i="6"/>
  <c r="I13" i="6"/>
  <c r="I10" i="6"/>
  <c r="K10" i="6" s="1"/>
  <c r="I11" i="6"/>
  <c r="I9" i="6"/>
  <c r="I8" i="6"/>
  <c r="I7" i="6"/>
  <c r="I6" i="6"/>
  <c r="K6" i="6" s="1"/>
  <c r="I5" i="6"/>
  <c r="K5" i="6" s="1"/>
  <c r="I4" i="6"/>
  <c r="K4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3" i="6"/>
  <c r="B20" i="10" l="1"/>
  <c r="K14" i="6"/>
  <c r="K12" i="6"/>
  <c r="K8" i="6"/>
  <c r="K3" i="6"/>
  <c r="K13" i="6"/>
  <c r="K11" i="6"/>
  <c r="K9" i="6"/>
  <c r="K7" i="6"/>
</calcChain>
</file>

<file path=xl/sharedStrings.xml><?xml version="1.0" encoding="utf-8"?>
<sst xmlns="http://schemas.openxmlformats.org/spreadsheetml/2006/main" count="785" uniqueCount="68">
  <si>
    <t>Água</t>
  </si>
  <si>
    <t>Luz</t>
  </si>
  <si>
    <t>Funcionários</t>
  </si>
  <si>
    <t>peças renovação de estoque</t>
  </si>
  <si>
    <t>Combustível</t>
  </si>
  <si>
    <t>Aluguel dos imóves</t>
  </si>
  <si>
    <t>variável</t>
  </si>
  <si>
    <t>fixo</t>
  </si>
  <si>
    <t>peçãs de reposição</t>
  </si>
  <si>
    <t>Imposto</t>
  </si>
  <si>
    <t>Fornecedores  de flores  naturais</t>
  </si>
  <si>
    <t xml:space="preserve">Fornecedores de folhages naturais </t>
  </si>
  <si>
    <t xml:space="preserve">Fornecedores  móveis </t>
  </si>
  <si>
    <t>Fornecedores de tapetes</t>
  </si>
  <si>
    <t>Prestador de serviço</t>
  </si>
  <si>
    <t>Matérias de escritório</t>
  </si>
  <si>
    <t>Seguraça</t>
  </si>
  <si>
    <t>Videomaker</t>
  </si>
  <si>
    <t xml:space="preserve">Fotógrafo </t>
  </si>
  <si>
    <t>Comissões  do cerimonial</t>
  </si>
  <si>
    <t>Fevereiro</t>
  </si>
  <si>
    <t>Março</t>
  </si>
  <si>
    <t>Mês</t>
  </si>
  <si>
    <t>Tipos de contas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</si>
  <si>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</si>
  <si>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</si>
  <si>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</si>
  <si>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</si>
  <si>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</si>
  <si>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</si>
  <si>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</si>
  <si>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</si>
  <si>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</si>
  <si>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Fornecedores espuma floral </t>
  </si>
  <si>
    <t>Frete</t>
  </si>
  <si>
    <t xml:space="preserve">materiais de uso </t>
  </si>
  <si>
    <t>Telefone/Internete</t>
  </si>
  <si>
    <t>TelefoneTelefone/Internete</t>
  </si>
  <si>
    <t xml:space="preserve">Gastos da empresa  </t>
  </si>
  <si>
    <t>Custos</t>
  </si>
  <si>
    <t>Receitas</t>
  </si>
  <si>
    <t>Soma de Receitas</t>
  </si>
  <si>
    <t xml:space="preserve">custos </t>
  </si>
  <si>
    <t xml:space="preserve">Soma de custos 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</si>
  <si>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</si>
  <si>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</si>
  <si>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</si>
  <si>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</si>
  <si>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</si>
  <si>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</si>
  <si>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</si>
  <si>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</si>
  <si>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</si>
  <si>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</si>
  <si>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</si>
  <si>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</si>
  <si>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</si>
  <si>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custo mensal</t>
  </si>
  <si>
    <t>Receita</t>
  </si>
  <si>
    <t>Janeiro</t>
  </si>
  <si>
    <t>Soma de lucro</t>
  </si>
  <si>
    <t>Despesas</t>
  </si>
  <si>
    <t>%</t>
  </si>
  <si>
    <t>R$</t>
  </si>
  <si>
    <t>Lucro/prejuíso</t>
  </si>
  <si>
    <t>Valor líquido</t>
  </si>
  <si>
    <t>Valor líquido (R$)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</si>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</sst>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8" formatCode="&quot;R$&quot;\ #,##0"/>
  </numFmts>
  <fonts count="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0" fontId="2" fillId="0" borderId="0" xfId="0" applyFont="1"/>
    <xf numFmtId="0" fontId="0" fillId="0" borderId="0" xfId="0" pivotButton="1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4" fillId="0" borderId="0" xfId="0" applyFont="1"/>
    <xf numFmtId="0" fontId="2" fillId="4" borderId="0" xfId="0" applyFont="1" applyFill="1"/>
    <xf numFmtId="0" fontId="8" fillId="4" borderId="0" xfId="0" applyFont="1" applyFill="1"/>
    <xf numFmtId="2" fontId="0" fillId="0" borderId="0" xfId="1" applyNumberFormat="1" applyFont="1"/>
    <xf numFmtId="164" fontId="0" fillId="0" borderId="0" xfId="0" applyNumberFormat="1"/>
    <xf numFmtId="0" fontId="7" fillId="2" borderId="0" xfId="0" applyFont="1" applyFill="1"/>
    <xf numFmtId="0" fontId="5" fillId="4" borderId="2" xfId="0" applyFont="1" applyFill="1" applyBorder="1"/>
    <xf numFmtId="0" fontId="0" fillId="2" borderId="3" xfId="0" applyFill="1" applyBorder="1"/>
    <xf numFmtId="0" fontId="0" fillId="0" borderId="0" xfId="0" applyNumberFormat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0" borderId="1" xfId="0" applyFont="1" applyBorder="1"/>
    <xf numFmtId="2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4" fontId="6" fillId="2" borderId="0" xfId="0" applyNumberFormat="1" applyFont="1" applyFill="1"/>
    <xf numFmtId="168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5"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34" formatCode="_-&quot;R$&quot;\ * #,##0.00_-;\-&quot;R$&quot;\ * #,##0.00_-;_-&quot;R$&quot;\ * &quot;-&quot;??_-;_-@_-"/>
    </dxf>
    <dxf>
      <font>
        <b val="0"/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sz val="14"/>
        <color auto="1"/>
        <name val="Arial"/>
        <family val="2"/>
        <scheme val="none"/>
      </font>
    </dxf>
    <dxf>
      <font>
        <sz val="14"/>
      </font>
      <border diagonalUp="1">
        <diagonal style="thin">
          <color auto="1"/>
        </diagonal>
      </border>
    </dxf>
    <dxf>
      <font>
        <sz val="12"/>
        <color theme="0"/>
        <name val="Arial"/>
        <family val="2"/>
        <scheme val="none"/>
      </font>
      <fill>
        <patternFill>
          <bgColor theme="3" tint="9.9948118533890809E-2"/>
        </patternFill>
      </fill>
    </dxf>
  </dxfs>
  <tableStyles count="4" defaultTableStyle="TableStyleMedium2" defaultPivotStyle="PivotStyleLight16">
    <tableStyle name="Estilo de Segmentação de Dados 1" pivot="0" table="0" count="1" xr9:uid="{4A9C7272-7B64-43D7-BA20-EC1690B7848C}">
      <tableStyleElement type="headerRow" dxfId="14"/>
    </tableStyle>
    <tableStyle name="Estilo de Segmentação de Dados 2" pivot="0" table="0" count="1" xr9:uid="{1B7498CE-07D3-414F-A603-BD1CD8287E0D}">
      <tableStyleElement type="headerRow" dxfId="13"/>
    </tableStyle>
    <tableStyle name="Estilo de Segmentação de Dados 3" pivot="0" table="0" count="1" xr9:uid="{EC73DE15-9C6D-492C-B6DC-E566F205EA4D}">
      <tableStyleElement type="wholeTable" dxfId="12"/>
    </tableStyle>
    <tableStyle name="Estilo de Segmentação de Dados 4" pivot="0" table="0" count="1" xr9:uid="{C47011DB-8F26-44C3-83CF-AA17AC0FDB6A}"/>
  </tableStyles>
  <colors>
    <mruColors>
      <color rgb="FFCC3300"/>
      <color rgb="FFE6E070"/>
      <color rgb="FF7EC9D8"/>
      <color rgb="FF8EB6C8"/>
      <color rgb="FF3399FF"/>
    </mruColors>
  </colors>
  <extLst>
    <ext xmlns:x14="http://schemas.microsoft.com/office/spreadsheetml/2009/9/main" uri="{46F421CA-312F-682f-3DD2-61675219B42D}">
      <x14:dxfs count="1">
        <dxf>
          <font>
            <b/>
            <i val="0"/>
          </font>
          <fill>
            <patternFill>
              <fgColor theme="0"/>
              <bgColor theme="3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 baseline="0">
                <a:solidFill>
                  <a:sysClr val="windowText" lastClr="000000"/>
                </a:solidFill>
              </a:rPr>
              <a:t>Lucro mensal em (%)</a:t>
            </a:r>
            <a:endParaRPr lang="pt-B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69361905893454"/>
          <c:y val="2.4026890242984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434842249657063E-2"/>
          <c:y val="0.16420400406945607"/>
          <c:w val="0.94970278920896201"/>
          <c:h val="0.83579599593054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C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7-4643-9AAE-9C3E47D3C4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7-4643-9AAE-9C3E47D3C45C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17-4643-9AAE-9C3E47D3C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'!$A$4:$A$15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'!$E$4:$E$15</c:f>
              <c:numCache>
                <c:formatCode>0.00</c:formatCode>
                <c:ptCount val="12"/>
                <c:pt idx="0">
                  <c:v>41.61148982810704</c:v>
                </c:pt>
                <c:pt idx="1">
                  <c:v>-4.4174234858720549</c:v>
                </c:pt>
                <c:pt idx="2">
                  <c:v>42.449174866033694</c:v>
                </c:pt>
                <c:pt idx="3">
                  <c:v>51.662209153432457</c:v>
                </c:pt>
                <c:pt idx="4">
                  <c:v>42.788225057610347</c:v>
                </c:pt>
                <c:pt idx="5">
                  <c:v>54.28330745413804</c:v>
                </c:pt>
                <c:pt idx="6">
                  <c:v>21.050314800981752</c:v>
                </c:pt>
                <c:pt idx="7">
                  <c:v>62.698235356187425</c:v>
                </c:pt>
                <c:pt idx="8">
                  <c:v>40.501415285078849</c:v>
                </c:pt>
                <c:pt idx="9">
                  <c:v>56.782139088654318</c:v>
                </c:pt>
                <c:pt idx="10">
                  <c:v>43.520258644200588</c:v>
                </c:pt>
                <c:pt idx="11">
                  <c:v>29.530739959241824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643-9AAE-9C3E47D3C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-27"/>
        <c:axId val="114558224"/>
        <c:axId val="114560624"/>
      </c:barChart>
      <c:catAx>
        <c:axId val="11455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60624"/>
        <c:crosses val="autoZero"/>
        <c:auto val="1"/>
        <c:lblAlgn val="ctr"/>
        <c:lblOffset val="100"/>
        <c:noMultiLvlLbl val="0"/>
      </c:catAx>
      <c:valAx>
        <c:axId val="1145606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45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Resultado</a:t>
            </a:r>
            <a:r>
              <a:rPr lang="pt-BR" b="1" baseline="0">
                <a:solidFill>
                  <a:sysClr val="windowText" lastClr="000000"/>
                </a:solidFill>
              </a:rPr>
              <a:t> anul</a:t>
            </a:r>
            <a:endParaRPr lang="pt-B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9D-4043-9303-A325873BB4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8-4467-BF02-5BE550B38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'!$A$18:$A$19</c:f>
              <c:strCache>
                <c:ptCount val="2"/>
                <c:pt idx="0">
                  <c:v>Receita</c:v>
                </c:pt>
                <c:pt idx="1">
                  <c:v>Despesas</c:v>
                </c:pt>
              </c:strCache>
            </c:strRef>
          </c:cat>
          <c:val>
            <c:numRef>
              <c:f>'Tabela '!$B$18:$B$19</c:f>
              <c:numCache>
                <c:formatCode>_-"R$"\ * #,##0_-;\-"R$"\ * #,##0_-;_-"R$"\ * "-"??_-;_-@_-</c:formatCode>
                <c:ptCount val="2"/>
                <c:pt idx="0">
                  <c:v>2700270</c:v>
                </c:pt>
                <c:pt idx="1">
                  <c:v>1486978.1400000001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8-4467-BF02-5BE550B38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128800"/>
        <c:axId val="4129760"/>
      </c:barChart>
      <c:catAx>
        <c:axId val="41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9760"/>
        <c:crosses val="autoZero"/>
        <c:auto val="1"/>
        <c:lblAlgn val="ctr"/>
        <c:lblOffset val="100"/>
        <c:noMultiLvlLbl val="0"/>
      </c:catAx>
      <c:valAx>
        <c:axId val="4129760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41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820511202741873E-2"/>
          <c:y val="6.7432950191570876E-2"/>
          <c:w val="0.96474359419245981"/>
          <c:h val="0.93256704980842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'!$B$3</c:f>
              <c:strCache>
                <c:ptCount val="1"/>
                <c:pt idx="0">
                  <c:v> Custos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'!$A$4:$A$9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 '!$B$4:$B$9</c:f>
              <c:numCache>
                <c:formatCode>"R$"\ #,##0</c:formatCode>
                <c:ptCount val="6"/>
                <c:pt idx="0">
                  <c:v>131048.34</c:v>
                </c:pt>
                <c:pt idx="1">
                  <c:v>88874.89</c:v>
                </c:pt>
                <c:pt idx="2">
                  <c:v>140261.72</c:v>
                </c:pt>
                <c:pt idx="3">
                  <c:v>156661.33000000002</c:v>
                </c:pt>
                <c:pt idx="4">
                  <c:v>168327.34</c:v>
                </c:pt>
                <c:pt idx="5">
                  <c:v>98337.52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41B-84C9-509EF51F1902}"/>
            </c:ext>
          </c:extLst>
        </c:ser>
        <c:ser>
          <c:idx val="1"/>
          <c:order val="1"/>
          <c:tx>
            <c:strRef>
              <c:f>'Tabela '!$C$3</c:f>
              <c:strCache>
                <c:ptCount val="1"/>
                <c:pt idx="0">
                  <c:v> Receitas 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'!$A$4:$A$9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 '!$C$4:$C$9</c:f>
              <c:numCache>
                <c:formatCode>"R$"\ #,##0</c:formatCode>
                <c:ptCount val="6"/>
                <c:pt idx="0">
                  <c:v>224442</c:v>
                </c:pt>
                <c:pt idx="1">
                  <c:v>85115</c:v>
                </c:pt>
                <c:pt idx="2">
                  <c:v>243718</c:v>
                </c:pt>
                <c:pt idx="3">
                  <c:v>324097</c:v>
                </c:pt>
                <c:pt idx="4">
                  <c:v>294218</c:v>
                </c:pt>
                <c:pt idx="5">
                  <c:v>215102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41B-84C9-509EF51F19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"/>
        <c:overlap val="-27"/>
        <c:axId val="1038763824"/>
        <c:axId val="989641632"/>
      </c:barChart>
      <c:catAx>
        <c:axId val="103876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641632"/>
        <c:crosses val="autoZero"/>
        <c:auto val="1"/>
        <c:lblAlgn val="ctr"/>
        <c:lblOffset val="100"/>
        <c:noMultiLvlLbl val="0"/>
      </c:catAx>
      <c:valAx>
        <c:axId val="98964163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0387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23488045007029E-3"/>
          <c:y val="0.2108002358735995"/>
          <c:w val="0.96905766526019688"/>
          <c:h val="0.77419036270317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'!$A$10:$A$15</c:f>
              <c:strCache>
                <c:ptCount val="6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  <c:pt idx="4">
                  <c:v>Novembro</c:v>
                </c:pt>
                <c:pt idx="5">
                  <c:v>Dezembro</c:v>
                </c:pt>
              </c:strCache>
            </c:strRef>
          </c:cat>
          <c:val>
            <c:numRef>
              <c:f>'Tabela '!$B$10:$B$15</c:f>
              <c:numCache>
                <c:formatCode>"R$"\ #,##0</c:formatCode>
                <c:ptCount val="6"/>
                <c:pt idx="0">
                  <c:v>118374</c:v>
                </c:pt>
                <c:pt idx="1">
                  <c:v>120193</c:v>
                </c:pt>
                <c:pt idx="2">
                  <c:v>161854</c:v>
                </c:pt>
                <c:pt idx="3">
                  <c:v>110996</c:v>
                </c:pt>
                <c:pt idx="4">
                  <c:v>113901</c:v>
                </c:pt>
                <c:pt idx="5">
                  <c:v>78149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BFA-833E-3F3BB79AF2C2}"/>
            </c:ext>
          </c:extLst>
        </c:ser>
        <c:ser>
          <c:idx val="1"/>
          <c:order val="1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'!$A$10:$A$15</c:f>
              <c:strCache>
                <c:ptCount val="6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  <c:pt idx="4">
                  <c:v>Novembro</c:v>
                </c:pt>
                <c:pt idx="5">
                  <c:v>Dezembro</c:v>
                </c:pt>
              </c:strCache>
            </c:strRef>
          </c:cat>
          <c:val>
            <c:numRef>
              <c:f>'Tabela '!$C$10:$C$15</c:f>
              <c:numCache>
                <c:formatCode>"R$"\ #,##0</c:formatCode>
                <c:ptCount val="6"/>
                <c:pt idx="0">
                  <c:v>149936</c:v>
                </c:pt>
                <c:pt idx="1">
                  <c:v>322218</c:v>
                </c:pt>
                <c:pt idx="2">
                  <c:v>272030</c:v>
                </c:pt>
                <c:pt idx="3">
                  <c:v>256829</c:v>
                </c:pt>
                <c:pt idx="4">
                  <c:v>201667</c:v>
                </c:pt>
                <c:pt idx="5">
                  <c:v>110898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6-4BFA-833E-3F3BB79AF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"/>
        <c:overlap val="-27"/>
        <c:axId val="1038333648"/>
        <c:axId val="986786128"/>
      </c:barChart>
      <c:catAx>
        <c:axId val="103833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6786128"/>
        <c:crosses val="autoZero"/>
        <c:auto val="1"/>
        <c:lblAlgn val="ctr"/>
        <c:lblOffset val="100"/>
        <c:noMultiLvlLbl val="0"/>
      </c:catAx>
      <c:valAx>
        <c:axId val="98678612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0383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12</xdr:row>
      <xdr:rowOff>142875</xdr:rowOff>
    </xdr:from>
    <xdr:to>
      <xdr:col>4</xdr:col>
      <xdr:colOff>314325</xdr:colOff>
      <xdr:row>18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2456C4D-D52F-F155-5FDB-92AC06AFF5C0}"/>
            </a:ext>
          </a:extLst>
        </xdr:cNvPr>
        <xdr:cNvSpPr/>
      </xdr:nvSpPr>
      <xdr:spPr>
        <a:xfrm>
          <a:off x="638175" y="142875"/>
          <a:ext cx="2724150" cy="1047750"/>
        </a:xfrm>
        <a:prstGeom prst="roundRect">
          <a:avLst/>
        </a:prstGeom>
        <a:solidFill>
          <a:schemeClr val="tx2">
            <a:lumMod val="90000"/>
            <a:lumOff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18</xdr:row>
      <xdr:rowOff>133350</xdr:rowOff>
    </xdr:from>
    <xdr:to>
      <xdr:col>4</xdr:col>
      <xdr:colOff>323850</xdr:colOff>
      <xdr:row>24</xdr:row>
      <xdr:rowOff>38100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2E2D35F-1849-4375-A513-27507000A30E}"/>
            </a:ext>
          </a:extLst>
        </xdr:cNvPr>
        <xdr:cNvSpPr/>
      </xdr:nvSpPr>
      <xdr:spPr>
        <a:xfrm>
          <a:off x="590550" y="1276350"/>
          <a:ext cx="2781300" cy="1047750"/>
        </a:xfrm>
        <a:prstGeom prst="roundRect">
          <a:avLst/>
        </a:prstGeom>
        <a:solidFill>
          <a:srgbClr val="CC33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552449</xdr:colOff>
      <xdr:row>25</xdr:row>
      <xdr:rowOff>19050</xdr:rowOff>
    </xdr:from>
    <xdr:to>
      <xdr:col>4</xdr:col>
      <xdr:colOff>238124</xdr:colOff>
      <xdr:row>30</xdr:row>
      <xdr:rowOff>114300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A0260F8-C3CE-4C90-98BC-1319A1700289}"/>
            </a:ext>
          </a:extLst>
        </xdr:cNvPr>
        <xdr:cNvSpPr/>
      </xdr:nvSpPr>
      <xdr:spPr>
        <a:xfrm>
          <a:off x="552449" y="4781550"/>
          <a:ext cx="2733675" cy="10477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390524</xdr:colOff>
      <xdr:row>19</xdr:row>
      <xdr:rowOff>28575</xdr:rowOff>
    </xdr:from>
    <xdr:to>
      <xdr:col>4</xdr:col>
      <xdr:colOff>247649</xdr:colOff>
      <xdr:row>21</xdr:row>
      <xdr:rowOff>152400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4121FE2-0607-F5C6-0D27-F7F0CAC6671C}"/>
            </a:ext>
          </a:extLst>
        </xdr:cNvPr>
        <xdr:cNvSpPr txBox="1"/>
      </xdr:nvSpPr>
      <xdr:spPr>
        <a:xfrm>
          <a:off x="1914524" y="1362075"/>
          <a:ext cx="13811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  <a:latin typeface="Eras Bold ITC" panose="020B0907030504020204" pitchFamily="34" charset="0"/>
            </a:rPr>
            <a:t>Despesas</a:t>
          </a:r>
        </a:p>
      </xdr:txBody>
    </xdr:sp>
    <xdr:clientData/>
  </xdr:twoCellAnchor>
  <xdr:twoCellAnchor>
    <xdr:from>
      <xdr:col>2</xdr:col>
      <xdr:colOff>590549</xdr:colOff>
      <xdr:row>13</xdr:row>
      <xdr:rowOff>19050</xdr:rowOff>
    </xdr:from>
    <xdr:to>
      <xdr:col>4</xdr:col>
      <xdr:colOff>447674</xdr:colOff>
      <xdr:row>15</xdr:row>
      <xdr:rowOff>142875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3A060C4-06DD-41EE-ABE9-D911F9F91DA7}"/>
            </a:ext>
          </a:extLst>
        </xdr:cNvPr>
        <xdr:cNvSpPr txBox="1"/>
      </xdr:nvSpPr>
      <xdr:spPr>
        <a:xfrm>
          <a:off x="2114549" y="209550"/>
          <a:ext cx="13811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  <a:latin typeface="Eras Bold ITC" panose="020B0907030504020204" pitchFamily="34" charset="0"/>
            </a:rPr>
            <a:t>Receita</a:t>
          </a:r>
        </a:p>
      </xdr:txBody>
    </xdr:sp>
    <xdr:clientData/>
  </xdr:twoCellAnchor>
  <xdr:twoCellAnchor>
    <xdr:from>
      <xdr:col>1</xdr:col>
      <xdr:colOff>561974</xdr:colOff>
      <xdr:row>25</xdr:row>
      <xdr:rowOff>76200</xdr:rowOff>
    </xdr:from>
    <xdr:to>
      <xdr:col>4</xdr:col>
      <xdr:colOff>333376</xdr:colOff>
      <xdr:row>28</xdr:row>
      <xdr:rowOff>47625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DDEE567-3E47-4143-B598-B22A97DF8922}"/>
            </a:ext>
          </a:extLst>
        </xdr:cNvPr>
        <xdr:cNvSpPr txBox="1"/>
      </xdr:nvSpPr>
      <xdr:spPr>
        <a:xfrm>
          <a:off x="1323974" y="2552700"/>
          <a:ext cx="2057402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/>
              </a:solidFill>
              <a:latin typeface="Eras Bold ITC" panose="020B0907030504020204" pitchFamily="34" charset="0"/>
            </a:rPr>
            <a:t>Lucro/prejuízo</a:t>
          </a:r>
        </a:p>
      </xdr:txBody>
    </xdr:sp>
    <xdr:clientData/>
  </xdr:twoCellAnchor>
  <xdr:twoCellAnchor>
    <xdr:from>
      <xdr:col>2</xdr:col>
      <xdr:colOff>314325</xdr:colOff>
      <xdr:row>15</xdr:row>
      <xdr:rowOff>66675</xdr:rowOff>
    </xdr:from>
    <xdr:to>
      <xdr:col>4</xdr:col>
      <xdr:colOff>342900</xdr:colOff>
      <xdr:row>18</xdr:row>
      <xdr:rowOff>0</xdr:rowOff>
    </xdr:to>
    <xdr:sp macro="" textlink="'Tabela '!B18">
      <xdr:nvSpPr>
        <xdr:cNvPr id="12" name="CaixaDeTexto 11">
          <a:extLst>
            <a:ext uri="{FF2B5EF4-FFF2-40B4-BE49-F238E27FC236}">
              <a16:creationId xmlns:a16="http://schemas.microsoft.com/office/drawing/2014/main" id="{86607E03-7A6F-4376-95C4-27329D010268}"/>
            </a:ext>
          </a:extLst>
        </xdr:cNvPr>
        <xdr:cNvSpPr txBox="1"/>
      </xdr:nvSpPr>
      <xdr:spPr>
        <a:xfrm>
          <a:off x="1838325" y="638175"/>
          <a:ext cx="15525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B53FBD-AF1B-4E7C-8B3C-000D895D30F4}" type="TxLink">
            <a:rPr lang="en-US" sz="1400" b="1" i="0" u="none" strike="noStrike">
              <a:solidFill>
                <a:schemeClr val="bg1"/>
              </a:solidFill>
              <a:latin typeface="Eras Bold ITC" panose="020B0907030504020204" pitchFamily="34" charset="0"/>
              <a:cs typeface="Arial"/>
            </a:rPr>
            <a:pPr/>
            <a:t> R$ 2.700.270 </a:t>
          </a:fld>
          <a:endParaRPr lang="pt-BR" sz="2400" b="1">
            <a:solidFill>
              <a:schemeClr val="bg1"/>
            </a:solidFill>
            <a:latin typeface="Eras Bold ITC" panose="020B0907030504020204" pitchFamily="34" charset="0"/>
          </a:endParaRPr>
        </a:p>
      </xdr:txBody>
    </xdr:sp>
    <xdr:clientData/>
  </xdr:twoCellAnchor>
  <xdr:twoCellAnchor>
    <xdr:from>
      <xdr:col>2</xdr:col>
      <xdr:colOff>238125</xdr:colOff>
      <xdr:row>21</xdr:row>
      <xdr:rowOff>76200</xdr:rowOff>
    </xdr:from>
    <xdr:to>
      <xdr:col>4</xdr:col>
      <xdr:colOff>247650</xdr:colOff>
      <xdr:row>24</xdr:row>
      <xdr:rowOff>9525</xdr:rowOff>
    </xdr:to>
    <xdr:sp macro="" textlink="'Tabela '!B19">
      <xdr:nvSpPr>
        <xdr:cNvPr id="13" name="CaixaDeTexto 12">
          <a:extLst>
            <a:ext uri="{FF2B5EF4-FFF2-40B4-BE49-F238E27FC236}">
              <a16:creationId xmlns:a16="http://schemas.microsoft.com/office/drawing/2014/main" id="{DA88B99C-5608-4BF0-8079-BBDBE7D36259}"/>
            </a:ext>
          </a:extLst>
        </xdr:cNvPr>
        <xdr:cNvSpPr txBox="1"/>
      </xdr:nvSpPr>
      <xdr:spPr>
        <a:xfrm>
          <a:off x="1762125" y="4076700"/>
          <a:ext cx="15335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364B194-8DE6-49DE-9F00-3D3EE1A4D6B6}" type="TxLink">
            <a:rPr lang="en-US" sz="1400" b="1" i="0" u="none" strike="noStrike">
              <a:solidFill>
                <a:schemeClr val="bg1"/>
              </a:solidFill>
              <a:latin typeface="Eras Bold ITC" panose="020B0907030504020204" pitchFamily="34" charset="0"/>
              <a:ea typeface="+mn-ea"/>
              <a:cs typeface="Arial"/>
            </a:rPr>
            <a:pPr marL="0" indent="0"/>
            <a:t> R$ 1.486.978 </a:t>
          </a:fld>
          <a:endParaRPr lang="pt-BR" sz="1400" b="1" i="0" u="none" strike="noStrike">
            <a:solidFill>
              <a:schemeClr val="bg1"/>
            </a:solidFill>
            <a:latin typeface="Eras Bold ITC" panose="020B0907030504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714375</xdr:colOff>
      <xdr:row>27</xdr:row>
      <xdr:rowOff>114300</xdr:rowOff>
    </xdr:from>
    <xdr:to>
      <xdr:col>4</xdr:col>
      <xdr:colOff>161925</xdr:colOff>
      <xdr:row>30</xdr:row>
      <xdr:rowOff>47625</xdr:rowOff>
    </xdr:to>
    <xdr:sp macro="" textlink="'Tabela '!B20">
      <xdr:nvSpPr>
        <xdr:cNvPr id="14" name="CaixaDeTexto 13">
          <a:extLst>
            <a:ext uri="{FF2B5EF4-FFF2-40B4-BE49-F238E27FC236}">
              <a16:creationId xmlns:a16="http://schemas.microsoft.com/office/drawing/2014/main" id="{93DCF8FD-8EF4-46E5-B606-AD38C02E4946}"/>
            </a:ext>
          </a:extLst>
        </xdr:cNvPr>
        <xdr:cNvSpPr txBox="1"/>
      </xdr:nvSpPr>
      <xdr:spPr>
        <a:xfrm>
          <a:off x="1476375" y="2971800"/>
          <a:ext cx="17335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46F1774-9569-4844-A2CC-577A1F3E2FBD}" type="TxLink">
            <a:rPr lang="en-US" sz="1400" b="1" i="0" u="none" strike="noStrike">
              <a:solidFill>
                <a:schemeClr val="bg1"/>
              </a:solidFill>
              <a:latin typeface="Eras Bold ITC" panose="020B0907030504020204" pitchFamily="34" charset="0"/>
              <a:ea typeface="+mn-ea"/>
              <a:cs typeface="Arial"/>
            </a:rPr>
            <a:pPr marL="0" indent="0"/>
            <a:t> R$ 1.213.292 </a:t>
          </a:fld>
          <a:endParaRPr lang="pt-BR" sz="1400" b="1" i="0" u="none" strike="noStrike">
            <a:solidFill>
              <a:schemeClr val="bg1"/>
            </a:solidFill>
            <a:latin typeface="Eras Bold ITC" panose="020B0907030504020204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0</xdr:col>
      <xdr:colOff>733425</xdr:colOff>
      <xdr:row>12</xdr:row>
      <xdr:rowOff>47625</xdr:rowOff>
    </xdr:from>
    <xdr:to>
      <xdr:col>2</xdr:col>
      <xdr:colOff>123825</xdr:colOff>
      <xdr:row>17</xdr:row>
      <xdr:rowOff>9525</xdr:rowOff>
    </xdr:to>
    <xdr:pic>
      <xdr:nvPicPr>
        <xdr:cNvPr id="17" name="Gráfico 16" descr="Dinheiro com preenchimento sólido">
          <a:extLst>
            <a:ext uri="{FF2B5EF4-FFF2-40B4-BE49-F238E27FC236}">
              <a16:creationId xmlns:a16="http://schemas.microsoft.com/office/drawing/2014/main" id="{A8F764D0-D937-74D4-ECE8-BC663A4E4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476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18</xdr:row>
      <xdr:rowOff>104775</xdr:rowOff>
    </xdr:from>
    <xdr:to>
      <xdr:col>2</xdr:col>
      <xdr:colOff>114300</xdr:colOff>
      <xdr:row>23</xdr:row>
      <xdr:rowOff>66675</xdr:rowOff>
    </xdr:to>
    <xdr:pic>
      <xdr:nvPicPr>
        <xdr:cNvPr id="21" name="Gráfico 20" descr="Voltar com preenchimento sólido">
          <a:extLst>
            <a:ext uri="{FF2B5EF4-FFF2-40B4-BE49-F238E27FC236}">
              <a16:creationId xmlns:a16="http://schemas.microsoft.com/office/drawing/2014/main" id="{EBE5DDB0-FC17-CB29-9E2E-B9B58ED0C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3900" y="12477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76200</xdr:rowOff>
    </xdr:from>
    <xdr:to>
      <xdr:col>1</xdr:col>
      <xdr:colOff>628650</xdr:colOff>
      <xdr:row>29</xdr:row>
      <xdr:rowOff>133350</xdr:rowOff>
    </xdr:to>
    <xdr:pic>
      <xdr:nvPicPr>
        <xdr:cNvPr id="23" name="Gráfico 22" descr="Moedas com preenchimento sólido">
          <a:extLst>
            <a:ext uri="{FF2B5EF4-FFF2-40B4-BE49-F238E27FC236}">
              <a16:creationId xmlns:a16="http://schemas.microsoft.com/office/drawing/2014/main" id="{580F5742-A0B2-2929-22E0-6C0E664B7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71500" y="2552700"/>
          <a:ext cx="819150" cy="819150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9</xdr:row>
      <xdr:rowOff>114300</xdr:rowOff>
    </xdr:from>
    <xdr:to>
      <xdr:col>4</xdr:col>
      <xdr:colOff>447675</xdr:colOff>
      <xdr:row>11</xdr:row>
      <xdr:rowOff>95250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BDDFCB5-0708-1297-BC86-9DC061DCE8BC}"/>
            </a:ext>
          </a:extLst>
        </xdr:cNvPr>
        <xdr:cNvSpPr txBox="1"/>
      </xdr:nvSpPr>
      <xdr:spPr>
        <a:xfrm>
          <a:off x="742950" y="495300"/>
          <a:ext cx="27527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2000" b="1" i="0" u="none" strike="noStrike">
              <a:solidFill>
                <a:schemeClr val="accent3">
                  <a:lumMod val="75000"/>
                </a:schemeClr>
              </a:solidFill>
              <a:latin typeface="Eras Bold ITC" panose="020B0907030504020204" pitchFamily="34" charset="0"/>
              <a:ea typeface="+mn-ea"/>
              <a:cs typeface="Arial"/>
            </a:rPr>
            <a:t>Orçamento anual</a:t>
          </a:r>
        </a:p>
      </xdr:txBody>
    </xdr:sp>
    <xdr:clientData/>
  </xdr:twoCellAnchor>
  <xdr:twoCellAnchor>
    <xdr:from>
      <xdr:col>5</xdr:col>
      <xdr:colOff>628649</xdr:colOff>
      <xdr:row>9</xdr:row>
      <xdr:rowOff>95251</xdr:rowOff>
    </xdr:from>
    <xdr:to>
      <xdr:col>13</xdr:col>
      <xdr:colOff>87629</xdr:colOff>
      <xdr:row>29</xdr:row>
      <xdr:rowOff>4667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8AEF442D-3638-4164-AAE0-A9B43993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590550</xdr:colOff>
      <xdr:row>14</xdr:row>
      <xdr:rowOff>28575</xdr:rowOff>
    </xdr:from>
    <xdr:to>
      <xdr:col>20</xdr:col>
      <xdr:colOff>590550</xdr:colOff>
      <xdr:row>28</xdr:row>
      <xdr:rowOff>104775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7B99BF9B-909F-4AF8-82C0-5AAF15E07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352424</xdr:colOff>
      <xdr:row>3</xdr:row>
      <xdr:rowOff>152400</xdr:rowOff>
    </xdr:from>
    <xdr:to>
      <xdr:col>16</xdr:col>
      <xdr:colOff>200025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                        Mês">
              <a:extLst>
                <a:ext uri="{FF2B5EF4-FFF2-40B4-BE49-F238E27FC236}">
                  <a16:creationId xmlns:a16="http://schemas.microsoft.com/office/drawing/2014/main" id="{578D70E8-33C4-4758-9676-AA1281BFE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                       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4" y="723900"/>
              <a:ext cx="6705601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761999</xdr:colOff>
      <xdr:row>31</xdr:row>
      <xdr:rowOff>190499</xdr:rowOff>
    </xdr:from>
    <xdr:to>
      <xdr:col>12</xdr:col>
      <xdr:colOff>304800</xdr:colOff>
      <xdr:row>53</xdr:row>
      <xdr:rowOff>142874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DD62B16-3E40-486E-B893-1B5A573EC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238125</xdr:colOff>
      <xdr:row>30</xdr:row>
      <xdr:rowOff>57150</xdr:rowOff>
    </xdr:from>
    <xdr:to>
      <xdr:col>24</xdr:col>
      <xdr:colOff>123825</xdr:colOff>
      <xdr:row>54</xdr:row>
      <xdr:rowOff>28576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E80C425-A0F4-4D68-A471-7D50FE8F8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409575</xdr:colOff>
      <xdr:row>31</xdr:row>
      <xdr:rowOff>0</xdr:rowOff>
    </xdr:from>
    <xdr:to>
      <xdr:col>14</xdr:col>
      <xdr:colOff>371475</xdr:colOff>
      <xdr:row>33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1E0EEF5-A3D9-41DF-927E-C2C3310BAAD7}"/>
            </a:ext>
          </a:extLst>
        </xdr:cNvPr>
        <xdr:cNvSpPr txBox="1"/>
      </xdr:nvSpPr>
      <xdr:spPr>
        <a:xfrm>
          <a:off x="8791575" y="5905500"/>
          <a:ext cx="22479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CUSTOS</a:t>
          </a:r>
          <a:r>
            <a:rPr lang="pt-BR" sz="1600" b="1" baseline="0">
              <a:solidFill>
                <a:sysClr val="windowText" lastClr="000000"/>
              </a:solidFill>
            </a:rPr>
            <a:t> X RECEITAS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" refreshedDate="45358.701275925923" createdVersion="8" refreshedVersion="8" minRefreshableVersion="3" recordCount="241" xr:uid="{EBD86919-EF07-42A6-AA07-58E59CE7BCFF}">
  <cacheSource type="worksheet">
    <worksheetSource name="Tabela9"/>
  </cacheSource>
  <cacheFields count="6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Gastos da empresa  " numFmtId="0">
      <sharedItems count="23">
        <s v="materiais de uso "/>
        <s v="peçãs de reposição"/>
        <s v="Água"/>
        <s v="Luz"/>
        <s v="Combustível"/>
        <s v="Aluguel dos imóves"/>
        <s v="Telefone/Internete"/>
        <s v="Funcionários"/>
        <s v="Imposto"/>
        <s v="Fornecedores  de flores  naturais"/>
        <s v="Fornecedores de folhages naturais "/>
        <s v="Fornecedores espuma floral "/>
        <s v="Fornecedores  móveis "/>
        <s v="Fornecedores de tapetes"/>
        <s v="Prestador de serviço"/>
        <s v="Matérias de escritório"/>
        <s v="peças renovação de estoque"/>
        <s v="Seguraça"/>
        <s v="Videomaker"/>
        <s v="Fotógrafo "/>
        <s v="Frete"/>
        <s v="Comissões  do cerimonial"/>
        <s v="TelefoneTelefone/Internete"/>
      </sharedItems>
    </cacheField>
    <cacheField name="Tipos de contas" numFmtId="0">
      <sharedItems count="2">
        <s v="variável"/>
        <s v="fixo"/>
      </sharedItems>
    </cacheField>
    <cacheField name="custos " numFmtId="0">
      <sharedItems containsSemiMixedTypes="0" containsString="0" containsNumber="1" minValue="0" maxValue="62500"/>
    </cacheField>
    <cacheField name="Receitas" numFmtId="0">
      <sharedItems containsSemiMixedTypes="0" containsString="0" containsNumber="1" containsInteger="1" minValue="0" maxValue="125463"/>
    </cacheField>
    <cacheField name="lucro" numFmtId="0">
      <sharedItems containsSemiMixedTypes="0" containsString="0" containsNumber="1" minValue="-60144" maxValue="124973"/>
    </cacheField>
  </cacheFields>
  <extLst>
    <ext xmlns:x14="http://schemas.microsoft.com/office/spreadsheetml/2009/9/main" uri="{725AE2AE-9491-48be-B2B4-4EB974FC3084}">
      <x14:pivotCacheDefinition pivotCacheId="12504958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n v="1200"/>
    <n v="1500"/>
    <n v="300"/>
  </r>
  <r>
    <x v="0"/>
    <x v="1"/>
    <x v="0"/>
    <n v="3200"/>
    <n v="2500"/>
    <n v="-700"/>
  </r>
  <r>
    <x v="0"/>
    <x v="2"/>
    <x v="1"/>
    <n v="450"/>
    <n v="450"/>
    <n v="0"/>
  </r>
  <r>
    <x v="0"/>
    <x v="3"/>
    <x v="1"/>
    <n v="534"/>
    <n v="589"/>
    <n v="55"/>
  </r>
  <r>
    <x v="0"/>
    <x v="4"/>
    <x v="0"/>
    <n v="540"/>
    <n v="478"/>
    <n v="-62"/>
  </r>
  <r>
    <x v="0"/>
    <x v="5"/>
    <x v="1"/>
    <n v="5500"/>
    <n v="5698"/>
    <n v="198"/>
  </r>
  <r>
    <x v="0"/>
    <x v="6"/>
    <x v="1"/>
    <n v="330"/>
    <n v="14526"/>
    <n v="14196"/>
  </r>
  <r>
    <x v="0"/>
    <x v="7"/>
    <x v="1"/>
    <n v="21500"/>
    <n v="39500"/>
    <n v="18000"/>
  </r>
  <r>
    <x v="0"/>
    <x v="8"/>
    <x v="1"/>
    <n v="850.34"/>
    <n v="68923"/>
    <n v="68072.66"/>
  </r>
  <r>
    <x v="0"/>
    <x v="9"/>
    <x v="0"/>
    <n v="25400"/>
    <n v="4561"/>
    <n v="-20839"/>
  </r>
  <r>
    <x v="0"/>
    <x v="10"/>
    <x v="0"/>
    <n v="8000"/>
    <n v="4526"/>
    <n v="-3474"/>
  </r>
  <r>
    <x v="0"/>
    <x v="11"/>
    <x v="0"/>
    <n v="540"/>
    <n v="1254"/>
    <n v="714"/>
  </r>
  <r>
    <x v="0"/>
    <x v="12"/>
    <x v="0"/>
    <n v="31400"/>
    <n v="23164"/>
    <n v="-8236"/>
  </r>
  <r>
    <x v="0"/>
    <x v="13"/>
    <x v="0"/>
    <n v="1500"/>
    <n v="39841"/>
    <n v="38341"/>
  </r>
  <r>
    <x v="0"/>
    <x v="14"/>
    <x v="0"/>
    <n v="1250"/>
    <n v="1254"/>
    <n v="4"/>
  </r>
  <r>
    <x v="0"/>
    <x v="15"/>
    <x v="0"/>
    <n v="280"/>
    <n v="546"/>
    <n v="266"/>
  </r>
  <r>
    <x v="0"/>
    <x v="16"/>
    <x v="0"/>
    <n v="3000"/>
    <n v="1356"/>
    <n v="-1644"/>
  </r>
  <r>
    <x v="0"/>
    <x v="17"/>
    <x v="0"/>
    <n v="280"/>
    <n v="452"/>
    <n v="172"/>
  </r>
  <r>
    <x v="0"/>
    <x v="18"/>
    <x v="0"/>
    <n v="3000"/>
    <n v="254"/>
    <n v="-2746"/>
  </r>
  <r>
    <x v="0"/>
    <x v="19"/>
    <x v="0"/>
    <n v="3500"/>
    <n v="136"/>
    <n v="-3364"/>
  </r>
  <r>
    <x v="0"/>
    <x v="20"/>
    <x v="0"/>
    <n v="10500"/>
    <n v="478"/>
    <n v="-10022"/>
  </r>
  <r>
    <x v="0"/>
    <x v="21"/>
    <x v="0"/>
    <n v="8294"/>
    <n v="12456"/>
    <n v="4162"/>
  </r>
  <r>
    <x v="1"/>
    <x v="0"/>
    <x v="0"/>
    <n v="600"/>
    <n v="12945"/>
    <n v="12345"/>
  </r>
  <r>
    <x v="1"/>
    <x v="1"/>
    <x v="0"/>
    <n v="800"/>
    <n v="2356"/>
    <n v="1556"/>
  </r>
  <r>
    <x v="1"/>
    <x v="2"/>
    <x v="1"/>
    <n v="380"/>
    <n v="15200"/>
    <n v="14820"/>
  </r>
  <r>
    <x v="1"/>
    <x v="3"/>
    <x v="1"/>
    <n v="420"/>
    <n v="2543"/>
    <n v="2123"/>
  </r>
  <r>
    <x v="1"/>
    <x v="4"/>
    <x v="0"/>
    <n v="380"/>
    <n v="0"/>
    <n v="-380"/>
  </r>
  <r>
    <x v="1"/>
    <x v="5"/>
    <x v="1"/>
    <n v="5500"/>
    <n v="4587"/>
    <n v="-913"/>
  </r>
  <r>
    <x v="1"/>
    <x v="6"/>
    <x v="1"/>
    <n v="330"/>
    <n v="0"/>
    <n v="-330"/>
  </r>
  <r>
    <x v="1"/>
    <x v="7"/>
    <x v="1"/>
    <n v="21500"/>
    <n v="5650"/>
    <n v="-15850"/>
  </r>
  <r>
    <x v="1"/>
    <x v="8"/>
    <x v="1"/>
    <n v="658.89"/>
    <n v="14500"/>
    <n v="13841.11"/>
  </r>
  <r>
    <x v="1"/>
    <x v="9"/>
    <x v="0"/>
    <n v="18400"/>
    <n v="5612"/>
    <n v="-12788"/>
  </r>
  <r>
    <x v="1"/>
    <x v="10"/>
    <x v="0"/>
    <n v="3050"/>
    <n v="4578"/>
    <n v="1528"/>
  </r>
  <r>
    <x v="1"/>
    <x v="11"/>
    <x v="0"/>
    <n v="460"/>
    <n v="8500"/>
    <n v="8040"/>
  </r>
  <r>
    <x v="1"/>
    <x v="12"/>
    <x v="0"/>
    <n v="23500"/>
    <n v="1245"/>
    <n v="-22255"/>
  </r>
  <r>
    <x v="1"/>
    <x v="13"/>
    <x v="0"/>
    <n v="800"/>
    <n v="0"/>
    <n v="-800"/>
  </r>
  <r>
    <x v="1"/>
    <x v="14"/>
    <x v="0"/>
    <n v="800"/>
    <n v="456"/>
    <n v="-344"/>
  </r>
  <r>
    <x v="1"/>
    <x v="15"/>
    <x v="0"/>
    <n v="180"/>
    <n v="0"/>
    <n v="-180"/>
  </r>
  <r>
    <x v="1"/>
    <x v="16"/>
    <x v="0"/>
    <n v="1500"/>
    <n v="0"/>
    <n v="-1500"/>
  </r>
  <r>
    <x v="1"/>
    <x v="17"/>
    <x v="0"/>
    <n v="280"/>
    <n v="0"/>
    <n v="-280"/>
  </r>
  <r>
    <x v="1"/>
    <x v="19"/>
    <x v="0"/>
    <n v="2500"/>
    <n v="4578"/>
    <n v="2078"/>
  </r>
  <r>
    <x v="1"/>
    <x v="20"/>
    <x v="0"/>
    <n v="3800"/>
    <n v="2365"/>
    <n v="-1435"/>
  </r>
  <r>
    <x v="1"/>
    <x v="21"/>
    <x v="0"/>
    <n v="3036"/>
    <n v="0"/>
    <n v="-3036"/>
  </r>
  <r>
    <x v="2"/>
    <x v="0"/>
    <x v="0"/>
    <n v="900"/>
    <n v="25600"/>
    <n v="24700"/>
  </r>
  <r>
    <x v="2"/>
    <x v="1"/>
    <x v="0"/>
    <n v="1900"/>
    <n v="1254"/>
    <n v="-646"/>
  </r>
  <r>
    <x v="2"/>
    <x v="2"/>
    <x v="1"/>
    <n v="490"/>
    <n v="125463"/>
    <n v="124973"/>
  </r>
  <r>
    <x v="2"/>
    <x v="3"/>
    <x v="1"/>
    <n v="670"/>
    <n v="3946"/>
    <n v="3276"/>
  </r>
  <r>
    <x v="2"/>
    <x v="4"/>
    <x v="0"/>
    <n v="540"/>
    <n v="14256"/>
    <n v="13716"/>
  </r>
  <r>
    <x v="2"/>
    <x v="5"/>
    <x v="1"/>
    <n v="5500"/>
    <n v="12546"/>
    <n v="7046"/>
  </r>
  <r>
    <x v="2"/>
    <x v="22"/>
    <x v="1"/>
    <n v="330"/>
    <n v="254"/>
    <n v="-76"/>
  </r>
  <r>
    <x v="2"/>
    <x v="7"/>
    <x v="1"/>
    <n v="21500"/>
    <n v="2654"/>
    <n v="-18846"/>
  </r>
  <r>
    <x v="2"/>
    <x v="8"/>
    <x v="1"/>
    <n v="2149.7199999999998"/>
    <n v="6000"/>
    <n v="3850.28"/>
  </r>
  <r>
    <x v="2"/>
    <x v="9"/>
    <x v="0"/>
    <n v="33240"/>
    <n v="8000"/>
    <n v="-25240"/>
  </r>
  <r>
    <x v="2"/>
    <x v="10"/>
    <x v="0"/>
    <n v="5520"/>
    <n v="1236"/>
    <n v="-4284"/>
  </r>
  <r>
    <x v="2"/>
    <x v="11"/>
    <x v="0"/>
    <n v="680"/>
    <n v="14523"/>
    <n v="13843"/>
  </r>
  <r>
    <x v="2"/>
    <x v="12"/>
    <x v="0"/>
    <n v="43900"/>
    <n v="2546"/>
    <n v="-41354"/>
  </r>
  <r>
    <x v="2"/>
    <x v="13"/>
    <x v="0"/>
    <n v="1900"/>
    <n v="12546"/>
    <n v="10646"/>
  </r>
  <r>
    <x v="2"/>
    <x v="14"/>
    <x v="0"/>
    <n v="2800"/>
    <n v="2548"/>
    <n v="-252"/>
  </r>
  <r>
    <x v="2"/>
    <x v="15"/>
    <x v="0"/>
    <n v="350"/>
    <n v="2546"/>
    <n v="2196"/>
  </r>
  <r>
    <x v="2"/>
    <x v="16"/>
    <x v="0"/>
    <n v="800"/>
    <n v="1452"/>
    <n v="652"/>
  </r>
  <r>
    <x v="2"/>
    <x v="17"/>
    <x v="0"/>
    <n v="280"/>
    <n v="1254"/>
    <n v="974"/>
  </r>
  <r>
    <x v="2"/>
    <x v="18"/>
    <x v="0"/>
    <n v="2800"/>
    <n v="4251"/>
    <n v="1451"/>
  </r>
  <r>
    <x v="2"/>
    <x v="19"/>
    <x v="0"/>
    <n v="2000"/>
    <n v="365"/>
    <n v="-1635"/>
  </r>
  <r>
    <x v="2"/>
    <x v="21"/>
    <x v="0"/>
    <n v="12012"/>
    <n v="478"/>
    <n v="-11534"/>
  </r>
  <r>
    <x v="3"/>
    <x v="0"/>
    <x v="0"/>
    <n v="900"/>
    <n v="45000"/>
    <n v="44100"/>
  </r>
  <r>
    <x v="3"/>
    <x v="1"/>
    <x v="0"/>
    <n v="600"/>
    <n v="12500"/>
    <n v="11900"/>
  </r>
  <r>
    <x v="3"/>
    <x v="2"/>
    <x v="1"/>
    <n v="750"/>
    <n v="4500"/>
    <n v="3750"/>
  </r>
  <r>
    <x v="3"/>
    <x v="3"/>
    <x v="1"/>
    <n v="890"/>
    <n v="9800"/>
    <n v="8910"/>
  </r>
  <r>
    <x v="3"/>
    <x v="4"/>
    <x v="0"/>
    <n v="840"/>
    <n v="7800"/>
    <n v="6960"/>
  </r>
  <r>
    <x v="3"/>
    <x v="5"/>
    <x v="1"/>
    <n v="5500"/>
    <n v="36450"/>
    <n v="30950"/>
  </r>
  <r>
    <x v="3"/>
    <x v="6"/>
    <x v="1"/>
    <n v="330"/>
    <n v="63000"/>
    <n v="62670"/>
  </r>
  <r>
    <x v="3"/>
    <x v="7"/>
    <x v="1"/>
    <n v="21500"/>
    <n v="12000"/>
    <n v="-9500"/>
  </r>
  <r>
    <x v="3"/>
    <x v="8"/>
    <x v="1"/>
    <n v="199.33"/>
    <n v="4500"/>
    <n v="4300.67"/>
  </r>
  <r>
    <x v="3"/>
    <x v="9"/>
    <x v="0"/>
    <n v="36000"/>
    <n v="6500"/>
    <n v="-29500"/>
  </r>
  <r>
    <x v="3"/>
    <x v="10"/>
    <x v="0"/>
    <n v="4500"/>
    <n v="10200"/>
    <n v="5700"/>
  </r>
  <r>
    <x v="3"/>
    <x v="11"/>
    <x v="0"/>
    <n v="850"/>
    <n v="12000"/>
    <n v="11150"/>
  </r>
  <r>
    <x v="3"/>
    <x v="12"/>
    <x v="0"/>
    <n v="60500"/>
    <n v="4510"/>
    <n v="-55990"/>
  </r>
  <r>
    <x v="3"/>
    <x v="13"/>
    <x v="0"/>
    <n v="2400"/>
    <n v="6550"/>
    <n v="4150"/>
  </r>
  <r>
    <x v="3"/>
    <x v="14"/>
    <x v="0"/>
    <n v="3600"/>
    <n v="15600"/>
    <n v="12000"/>
  </r>
  <r>
    <x v="3"/>
    <x v="15"/>
    <x v="0"/>
    <n v="320"/>
    <n v="4587"/>
    <n v="4267"/>
  </r>
  <r>
    <x v="3"/>
    <x v="16"/>
    <x v="0"/>
    <n v="0"/>
    <n v="1254"/>
    <n v="1254"/>
  </r>
  <r>
    <x v="3"/>
    <x v="17"/>
    <x v="0"/>
    <n v="280"/>
    <n v="24153"/>
    <n v="23873"/>
  </r>
  <r>
    <x v="3"/>
    <x v="18"/>
    <x v="0"/>
    <n v="0"/>
    <n v="5421"/>
    <n v="5421"/>
  </r>
  <r>
    <x v="3"/>
    <x v="19"/>
    <x v="0"/>
    <n v="0"/>
    <n v="4251"/>
    <n v="4251"/>
  </r>
  <r>
    <x v="3"/>
    <x v="20"/>
    <x v="0"/>
    <n v="5900"/>
    <n v="4521"/>
    <n v="-1379"/>
  </r>
  <r>
    <x v="3"/>
    <x v="21"/>
    <x v="0"/>
    <n v="10802"/>
    <n v="29000"/>
    <n v="18198"/>
  </r>
  <r>
    <x v="4"/>
    <x v="0"/>
    <x v="0"/>
    <n v="1500"/>
    <n v="45000"/>
    <n v="43500"/>
  </r>
  <r>
    <x v="4"/>
    <x v="1"/>
    <x v="0"/>
    <n v="2500"/>
    <n v="1500"/>
    <n v="-1000"/>
  </r>
  <r>
    <x v="4"/>
    <x v="2"/>
    <x v="1"/>
    <n v="290"/>
    <n v="2500"/>
    <n v="2210"/>
  </r>
  <r>
    <x v="4"/>
    <x v="3"/>
    <x v="1"/>
    <n v="680"/>
    <n v="6200"/>
    <n v="5520"/>
  </r>
  <r>
    <x v="4"/>
    <x v="4"/>
    <x v="0"/>
    <n v="700"/>
    <n v="47830"/>
    <n v="47130"/>
  </r>
  <r>
    <x v="4"/>
    <x v="5"/>
    <x v="1"/>
    <n v="5500"/>
    <n v="1356"/>
    <n v="-4144"/>
  </r>
  <r>
    <x v="4"/>
    <x v="6"/>
    <x v="1"/>
    <n v="330"/>
    <n v="452"/>
    <n v="122"/>
  </r>
  <r>
    <x v="4"/>
    <x v="7"/>
    <x v="1"/>
    <n v="21500"/>
    <n v="254"/>
    <n v="-21246"/>
  </r>
  <r>
    <x v="4"/>
    <x v="8"/>
    <x v="1"/>
    <n v="1177.3399999999999"/>
    <n v="136"/>
    <n v="-1041.3399999999999"/>
  </r>
  <r>
    <x v="4"/>
    <x v="9"/>
    <x v="0"/>
    <n v="42500"/>
    <n v="478"/>
    <n v="-42022"/>
  </r>
  <r>
    <x v="4"/>
    <x v="10"/>
    <x v="0"/>
    <n v="4800"/>
    <n v="12456"/>
    <n v="7656"/>
  </r>
  <r>
    <x v="4"/>
    <x v="11"/>
    <x v="0"/>
    <n v="1200"/>
    <n v="93200"/>
    <n v="92000"/>
  </r>
  <r>
    <x v="4"/>
    <x v="12"/>
    <x v="0"/>
    <n v="62500"/>
    <n v="2356"/>
    <n v="-60144"/>
  </r>
  <r>
    <x v="4"/>
    <x v="13"/>
    <x v="0"/>
    <n v="3200"/>
    <n v="24587"/>
    <n v="21387"/>
  </r>
  <r>
    <x v="4"/>
    <x v="14"/>
    <x v="0"/>
    <n v="3600"/>
    <n v="2543"/>
    <n v="-1057"/>
  </r>
  <r>
    <x v="4"/>
    <x v="15"/>
    <x v="0"/>
    <n v="350"/>
    <n v="165"/>
    <n v="-185"/>
  </r>
  <r>
    <x v="4"/>
    <x v="16"/>
    <x v="0"/>
    <n v="1800"/>
    <n v="245"/>
    <n v="-1555"/>
  </r>
  <r>
    <x v="4"/>
    <x v="17"/>
    <x v="0"/>
    <n v="280"/>
    <n v="51250"/>
    <n v="50970"/>
  </r>
  <r>
    <x v="4"/>
    <x v="20"/>
    <x v="0"/>
    <n v="7900"/>
    <n v="456"/>
    <n v="-7444"/>
  </r>
  <r>
    <x v="4"/>
    <x v="21"/>
    <x v="0"/>
    <n v="6020"/>
    <n v="1254"/>
    <n v="-4766"/>
  </r>
  <r>
    <x v="5"/>
    <x v="0"/>
    <x v="0"/>
    <n v="400"/>
    <n v="52000"/>
    <n v="51600"/>
  </r>
  <r>
    <x v="5"/>
    <x v="2"/>
    <x v="1"/>
    <n v="340"/>
    <n v="1356"/>
    <n v="1016"/>
  </r>
  <r>
    <x v="5"/>
    <x v="3"/>
    <x v="1"/>
    <n v="523"/>
    <n v="452"/>
    <n v="-71"/>
  </r>
  <r>
    <x v="5"/>
    <x v="4"/>
    <x v="0"/>
    <n v="480"/>
    <n v="254"/>
    <n v="-226"/>
  </r>
  <r>
    <x v="5"/>
    <x v="5"/>
    <x v="1"/>
    <n v="5500"/>
    <n v="136"/>
    <n v="-5364"/>
  </r>
  <r>
    <x v="5"/>
    <x v="6"/>
    <x v="1"/>
    <n v="330"/>
    <n v="478"/>
    <n v="148"/>
  </r>
  <r>
    <x v="5"/>
    <x v="7"/>
    <x v="1"/>
    <n v="21500"/>
    <n v="12456"/>
    <n v="-9044"/>
  </r>
  <r>
    <x v="5"/>
    <x v="8"/>
    <x v="1"/>
    <n v="1392.52"/>
    <n v="1000"/>
    <n v="-392.52"/>
  </r>
  <r>
    <x v="5"/>
    <x v="9"/>
    <x v="0"/>
    <n v="23500"/>
    <n v="2300"/>
    <n v="-21200"/>
  </r>
  <r>
    <x v="5"/>
    <x v="10"/>
    <x v="0"/>
    <n v="3800"/>
    <n v="456"/>
    <n v="-3344"/>
  </r>
  <r>
    <x v="5"/>
    <x v="11"/>
    <x v="0"/>
    <n v="650"/>
    <n v="852"/>
    <n v="202"/>
  </r>
  <r>
    <x v="5"/>
    <x v="12"/>
    <x v="0"/>
    <n v="24500"/>
    <n v="963"/>
    <n v="-23537"/>
  </r>
  <r>
    <x v="5"/>
    <x v="13"/>
    <x v="0"/>
    <n v="1100"/>
    <n v="7412"/>
    <n v="6312"/>
  </r>
  <r>
    <x v="5"/>
    <x v="14"/>
    <x v="0"/>
    <n v="900"/>
    <n v="9635"/>
    <n v="8735"/>
  </r>
  <r>
    <x v="5"/>
    <x v="15"/>
    <x v="0"/>
    <n v="220"/>
    <n v="8524"/>
    <n v="8304"/>
  </r>
  <r>
    <x v="5"/>
    <x v="16"/>
    <x v="0"/>
    <n v="800"/>
    <n v="45230"/>
    <n v="44430"/>
  </r>
  <r>
    <x v="5"/>
    <x v="17"/>
    <x v="0"/>
    <n v="280"/>
    <n v="69100"/>
    <n v="68820"/>
  </r>
  <r>
    <x v="5"/>
    <x v="20"/>
    <x v="0"/>
    <n v="4900"/>
    <n v="1253"/>
    <n v="-3647"/>
  </r>
  <r>
    <x v="5"/>
    <x v="21"/>
    <x v="0"/>
    <n v="7222"/>
    <n v="1245"/>
    <n v="-5977"/>
  </r>
  <r>
    <x v="6"/>
    <x v="0"/>
    <x v="0"/>
    <n v="1200"/>
    <n v="1023"/>
    <n v="-177"/>
  </r>
  <r>
    <x v="6"/>
    <x v="1"/>
    <x v="0"/>
    <n v="3200"/>
    <n v="12369"/>
    <n v="9169"/>
  </r>
  <r>
    <x v="6"/>
    <x v="2"/>
    <x v="1"/>
    <n v="450"/>
    <n v="8521"/>
    <n v="8071"/>
  </r>
  <r>
    <x v="6"/>
    <x v="3"/>
    <x v="1"/>
    <n v="534"/>
    <n v="4569"/>
    <n v="4035"/>
  </r>
  <r>
    <x v="6"/>
    <x v="4"/>
    <x v="0"/>
    <n v="540"/>
    <n v="7854"/>
    <n v="7314"/>
  </r>
  <r>
    <x v="6"/>
    <x v="5"/>
    <x v="1"/>
    <n v="5500"/>
    <n v="12547"/>
    <n v="7047"/>
  </r>
  <r>
    <x v="6"/>
    <x v="6"/>
    <x v="1"/>
    <n v="330"/>
    <n v="25631"/>
    <n v="25301"/>
  </r>
  <r>
    <x v="6"/>
    <x v="7"/>
    <x v="1"/>
    <n v="21500"/>
    <n v="2589"/>
    <n v="-18911"/>
  </r>
  <r>
    <x v="6"/>
    <x v="8"/>
    <x v="1"/>
    <n v="1058"/>
    <n v="36587"/>
    <n v="35529"/>
  </r>
  <r>
    <x v="6"/>
    <x v="9"/>
    <x v="0"/>
    <n v="25400"/>
    <n v="1236"/>
    <n v="-24164"/>
  </r>
  <r>
    <x v="6"/>
    <x v="10"/>
    <x v="0"/>
    <n v="8000"/>
    <n v="5500"/>
    <n v="-2500"/>
  </r>
  <r>
    <x v="6"/>
    <x v="11"/>
    <x v="0"/>
    <n v="540"/>
    <n v="4500"/>
    <n v="3960"/>
  </r>
  <r>
    <x v="6"/>
    <x v="12"/>
    <x v="0"/>
    <n v="31400"/>
    <n v="7800"/>
    <n v="-23600"/>
  </r>
  <r>
    <x v="6"/>
    <x v="13"/>
    <x v="0"/>
    <n v="1500"/>
    <n v="0"/>
    <n v="-1500"/>
  </r>
  <r>
    <x v="6"/>
    <x v="14"/>
    <x v="0"/>
    <n v="1250"/>
    <n v="3000"/>
    <n v="1750"/>
  </r>
  <r>
    <x v="6"/>
    <x v="15"/>
    <x v="0"/>
    <n v="280"/>
    <n v="2000"/>
    <n v="1720"/>
  </r>
  <r>
    <x v="6"/>
    <x v="16"/>
    <x v="0"/>
    <n v="3000"/>
    <n v="4000"/>
    <n v="1000"/>
  </r>
  <r>
    <x v="6"/>
    <x v="17"/>
    <x v="0"/>
    <n v="280"/>
    <n v="8540"/>
    <n v="8260"/>
  </r>
  <r>
    <x v="6"/>
    <x v="18"/>
    <x v="0"/>
    <n v="3000"/>
    <n v="258"/>
    <n v="-2742"/>
  </r>
  <r>
    <x v="6"/>
    <x v="19"/>
    <x v="0"/>
    <n v="3500"/>
    <n v="960"/>
    <n v="-2540"/>
  </r>
  <r>
    <x v="6"/>
    <x v="21"/>
    <x v="0"/>
    <n v="5912"/>
    <n v="452"/>
    <n v="-5460"/>
  </r>
  <r>
    <x v="7"/>
    <x v="0"/>
    <x v="0"/>
    <n v="1000"/>
    <n v="24153"/>
    <n v="23153"/>
  </r>
  <r>
    <x v="7"/>
    <x v="1"/>
    <x v="0"/>
    <n v="0"/>
    <n v="5421"/>
    <n v="5421"/>
  </r>
  <r>
    <x v="7"/>
    <x v="2"/>
    <x v="1"/>
    <n v="360"/>
    <n v="4251"/>
    <n v="3891"/>
  </r>
  <r>
    <x v="7"/>
    <x v="3"/>
    <x v="1"/>
    <n v="590"/>
    <n v="4521"/>
    <n v="3931"/>
  </r>
  <r>
    <x v="7"/>
    <x v="4"/>
    <x v="0"/>
    <n v="540"/>
    <n v="29000"/>
    <n v="28460"/>
  </r>
  <r>
    <x v="7"/>
    <x v="5"/>
    <x v="1"/>
    <n v="5500"/>
    <n v="45000"/>
    <n v="39500"/>
  </r>
  <r>
    <x v="7"/>
    <x v="6"/>
    <x v="1"/>
    <n v="330"/>
    <n v="1500"/>
    <n v="1170"/>
  </r>
  <r>
    <x v="7"/>
    <x v="7"/>
    <x v="1"/>
    <n v="21500"/>
    <n v="2500"/>
    <n v="-19000"/>
  </r>
  <r>
    <x v="7"/>
    <x v="8"/>
    <x v="1"/>
    <n v="1887"/>
    <n v="6200"/>
    <n v="4313"/>
  </r>
  <r>
    <x v="7"/>
    <x v="9"/>
    <x v="0"/>
    <n v="18900"/>
    <n v="47830"/>
    <n v="28930"/>
  </r>
  <r>
    <x v="7"/>
    <x v="10"/>
    <x v="0"/>
    <n v="2900"/>
    <n v="1356"/>
    <n v="-1544"/>
  </r>
  <r>
    <x v="7"/>
    <x v="11"/>
    <x v="0"/>
    <n v="480"/>
    <n v="452"/>
    <n v="-28"/>
  </r>
  <r>
    <x v="7"/>
    <x v="12"/>
    <x v="0"/>
    <n v="25200"/>
    <n v="8521"/>
    <n v="-16679"/>
  </r>
  <r>
    <x v="7"/>
    <x v="13"/>
    <x v="0"/>
    <n v="850"/>
    <n v="4569"/>
    <n v="3719"/>
  </r>
  <r>
    <x v="7"/>
    <x v="14"/>
    <x v="0"/>
    <n v="1000"/>
    <n v="7854"/>
    <n v="6854"/>
  </r>
  <r>
    <x v="7"/>
    <x v="15"/>
    <x v="0"/>
    <n v="180"/>
    <n v="12547"/>
    <n v="12367"/>
  </r>
  <r>
    <x v="7"/>
    <x v="16"/>
    <x v="0"/>
    <n v="23000"/>
    <n v="25631"/>
    <n v="2631"/>
  </r>
  <r>
    <x v="7"/>
    <x v="17"/>
    <x v="0"/>
    <n v="280"/>
    <n v="2589"/>
    <n v="2309"/>
  </r>
  <r>
    <x v="7"/>
    <x v="18"/>
    <x v="0"/>
    <n v="0"/>
    <n v="36587"/>
    <n v="36587"/>
  </r>
  <r>
    <x v="7"/>
    <x v="19"/>
    <x v="0"/>
    <n v="0"/>
    <n v="1236"/>
    <n v="1236"/>
  </r>
  <r>
    <x v="7"/>
    <x v="20"/>
    <x v="0"/>
    <n v="5150"/>
    <n v="5500"/>
    <n v="350"/>
  </r>
  <r>
    <x v="7"/>
    <x v="21"/>
    <x v="0"/>
    <n v="10546"/>
    <n v="45000"/>
    <n v="34454"/>
  </r>
  <r>
    <x v="8"/>
    <x v="0"/>
    <x v="0"/>
    <n v="1500"/>
    <n v="59600"/>
    <n v="58100"/>
  </r>
  <r>
    <x v="8"/>
    <x v="1"/>
    <x v="0"/>
    <n v="0"/>
    <n v="49000"/>
    <n v="49000"/>
  </r>
  <r>
    <x v="8"/>
    <x v="2"/>
    <x v="1"/>
    <n v="455"/>
    <n v="5000"/>
    <n v="4545"/>
  </r>
  <r>
    <x v="8"/>
    <x v="3"/>
    <x v="1"/>
    <n v="750"/>
    <n v="2500"/>
    <n v="1750"/>
  </r>
  <r>
    <x v="8"/>
    <x v="4"/>
    <x v="0"/>
    <n v="690"/>
    <n v="15000"/>
    <n v="14310"/>
  </r>
  <r>
    <x v="8"/>
    <x v="5"/>
    <x v="1"/>
    <n v="5500"/>
    <n v="12000"/>
    <n v="6500"/>
  </r>
  <r>
    <x v="8"/>
    <x v="6"/>
    <x v="1"/>
    <n v="330"/>
    <n v="8000"/>
    <n v="7670"/>
  </r>
  <r>
    <x v="8"/>
    <x v="7"/>
    <x v="1"/>
    <n v="21500"/>
    <n v="4800"/>
    <n v="-16700"/>
  </r>
  <r>
    <x v="8"/>
    <x v="8"/>
    <x v="1"/>
    <n v="1434"/>
    <n v="6000"/>
    <n v="4566"/>
  </r>
  <r>
    <x v="8"/>
    <x v="9"/>
    <x v="0"/>
    <n v="48900"/>
    <n v="9000"/>
    <n v="-39900"/>
  </r>
  <r>
    <x v="8"/>
    <x v="10"/>
    <x v="0"/>
    <n v="7500"/>
    <n v="7800"/>
    <n v="300"/>
  </r>
  <r>
    <x v="8"/>
    <x v="11"/>
    <x v="0"/>
    <n v="570"/>
    <n v="14560"/>
    <n v="13990"/>
  </r>
  <r>
    <x v="8"/>
    <x v="12"/>
    <x v="0"/>
    <n v="48600"/>
    <n v="2500"/>
    <n v="-46100"/>
  </r>
  <r>
    <x v="8"/>
    <x v="13"/>
    <x v="0"/>
    <n v="3800"/>
    <n v="3600"/>
    <n v="-200"/>
  </r>
  <r>
    <x v="8"/>
    <x v="14"/>
    <x v="0"/>
    <n v="3400"/>
    <n v="3200"/>
    <n v="-200"/>
  </r>
  <r>
    <x v="8"/>
    <x v="15"/>
    <x v="0"/>
    <n v="150"/>
    <n v="1500"/>
    <n v="1350"/>
  </r>
  <r>
    <x v="8"/>
    <x v="16"/>
    <x v="0"/>
    <n v="280"/>
    <n v="8950"/>
    <n v="8670"/>
  </r>
  <r>
    <x v="8"/>
    <x v="17"/>
    <x v="0"/>
    <n v="280"/>
    <n v="4300"/>
    <n v="4020"/>
  </r>
  <r>
    <x v="8"/>
    <x v="20"/>
    <x v="0"/>
    <n v="8200"/>
    <n v="5200"/>
    <n v="-3000"/>
  </r>
  <r>
    <x v="8"/>
    <x v="21"/>
    <x v="0"/>
    <n v="8015"/>
    <n v="49520"/>
    <n v="41505"/>
  </r>
  <r>
    <x v="9"/>
    <x v="0"/>
    <x v="0"/>
    <n v="1200"/>
    <n v="12592"/>
    <n v="11392"/>
  </r>
  <r>
    <x v="9"/>
    <x v="2"/>
    <x v="1"/>
    <n v="485"/>
    <n v="4500"/>
    <n v="4015"/>
  </r>
  <r>
    <x v="9"/>
    <x v="3"/>
    <x v="1"/>
    <n v="695"/>
    <n v="6584"/>
    <n v="5889"/>
  </r>
  <r>
    <x v="9"/>
    <x v="4"/>
    <x v="0"/>
    <n v="680"/>
    <n v="12456"/>
    <n v="11776"/>
  </r>
  <r>
    <x v="9"/>
    <x v="5"/>
    <x v="1"/>
    <n v="5500"/>
    <n v="93200"/>
    <n v="87700"/>
  </r>
  <r>
    <x v="9"/>
    <x v="6"/>
    <x v="1"/>
    <n v="330"/>
    <n v="2356"/>
    <n v="2026"/>
  </r>
  <r>
    <x v="9"/>
    <x v="7"/>
    <x v="1"/>
    <n v="21500"/>
    <n v="24587"/>
    <n v="3087"/>
  </r>
  <r>
    <x v="9"/>
    <x v="8"/>
    <x v="1"/>
    <n v="5900"/>
    <n v="2543"/>
    <n v="-3357"/>
  </r>
  <r>
    <x v="9"/>
    <x v="9"/>
    <x v="0"/>
    <n v="29500"/>
    <n v="165"/>
    <n v="-29335"/>
  </r>
  <r>
    <x v="9"/>
    <x v="10"/>
    <x v="0"/>
    <n v="4800"/>
    <n v="245"/>
    <n v="-4555"/>
  </r>
  <r>
    <x v="9"/>
    <x v="11"/>
    <x v="0"/>
    <n v="4000"/>
    <n v="4561"/>
    <n v="561"/>
  </r>
  <r>
    <x v="9"/>
    <x v="12"/>
    <x v="0"/>
    <n v="28450"/>
    <n v="456"/>
    <n v="-27994"/>
  </r>
  <r>
    <x v="9"/>
    <x v="13"/>
    <x v="0"/>
    <n v="1700"/>
    <n v="1254"/>
    <n v="-446"/>
  </r>
  <r>
    <x v="9"/>
    <x v="14"/>
    <x v="1"/>
    <n v="1600"/>
    <n v="84030"/>
    <n v="82430"/>
  </r>
  <r>
    <x v="9"/>
    <x v="15"/>
    <x v="0"/>
    <n v="300"/>
    <n v="2040"/>
    <n v="1740"/>
  </r>
  <r>
    <x v="9"/>
    <x v="16"/>
    <x v="1"/>
    <n v="0"/>
    <n v="3560"/>
    <n v="3560"/>
  </r>
  <r>
    <x v="9"/>
    <x v="17"/>
    <x v="0"/>
    <n v="280"/>
    <n v="1250"/>
    <n v="970"/>
  </r>
  <r>
    <x v="9"/>
    <x v="20"/>
    <x v="0"/>
    <n v="4076"/>
    <n v="450"/>
    <n v="-3626"/>
  </r>
  <r>
    <x v="10"/>
    <x v="0"/>
    <x v="0"/>
    <n v="900"/>
    <n v="101900"/>
    <n v="101000"/>
  </r>
  <r>
    <x v="10"/>
    <x v="1"/>
    <x v="0"/>
    <n v="500"/>
    <n v="12000"/>
    <n v="11500"/>
  </r>
  <r>
    <x v="10"/>
    <x v="2"/>
    <x v="1"/>
    <n v="389"/>
    <n v="3600"/>
    <n v="3211"/>
  </r>
  <r>
    <x v="10"/>
    <x v="3"/>
    <x v="1"/>
    <n v="578"/>
    <n v="1500"/>
    <n v="922"/>
  </r>
  <r>
    <x v="10"/>
    <x v="4"/>
    <x v="0"/>
    <n v="540"/>
    <n v="4500"/>
    <n v="3960"/>
  </r>
  <r>
    <x v="10"/>
    <x v="5"/>
    <x v="1"/>
    <n v="5500"/>
    <n v="6300"/>
    <n v="800"/>
  </r>
  <r>
    <x v="10"/>
    <x v="6"/>
    <x v="1"/>
    <n v="330"/>
    <n v="7800"/>
    <n v="7470"/>
  </r>
  <r>
    <x v="10"/>
    <x v="7"/>
    <x v="1"/>
    <n v="23800"/>
    <n v="9600"/>
    <n v="-14200"/>
  </r>
  <r>
    <x v="10"/>
    <x v="8"/>
    <x v="1"/>
    <n v="896"/>
    <n v="456"/>
    <n v="-440"/>
  </r>
  <r>
    <x v="10"/>
    <x v="9"/>
    <x v="0"/>
    <n v="28940"/>
    <n v="1236"/>
    <n v="-27704"/>
  </r>
  <r>
    <x v="10"/>
    <x v="10"/>
    <x v="0"/>
    <n v="5700"/>
    <n v="8541"/>
    <n v="2841"/>
  </r>
  <r>
    <x v="10"/>
    <x v="11"/>
    <x v="0"/>
    <n v="380"/>
    <n v="6325"/>
    <n v="5945"/>
  </r>
  <r>
    <x v="10"/>
    <x v="12"/>
    <x v="0"/>
    <n v="26800"/>
    <n v="4879"/>
    <n v="-21921"/>
  </r>
  <r>
    <x v="10"/>
    <x v="13"/>
    <x v="0"/>
    <n v="4500"/>
    <n v="5126"/>
    <n v="626"/>
  </r>
  <r>
    <x v="10"/>
    <x v="14"/>
    <x v="0"/>
    <n v="2200"/>
    <n v="3245"/>
    <n v="1045"/>
  </r>
  <r>
    <x v="10"/>
    <x v="17"/>
    <x v="0"/>
    <n v="280"/>
    <n v="4587"/>
    <n v="4307"/>
  </r>
  <r>
    <x v="10"/>
    <x v="20"/>
    <x v="0"/>
    <n v="6850"/>
    <n v="6524"/>
    <n v="-326"/>
  </r>
  <r>
    <x v="10"/>
    <x v="21"/>
    <x v="0"/>
    <n v="4818"/>
    <n v="13548"/>
    <n v="8730"/>
  </r>
  <r>
    <x v="11"/>
    <x v="0"/>
    <x v="0"/>
    <n v="200"/>
    <n v="2300"/>
    <n v="2100"/>
  </r>
  <r>
    <x v="11"/>
    <x v="1"/>
    <x v="0"/>
    <n v="0"/>
    <n v="25600"/>
    <n v="25600"/>
  </r>
  <r>
    <x v="11"/>
    <x v="2"/>
    <x v="1"/>
    <n v="250"/>
    <n v="4582"/>
    <n v="4332"/>
  </r>
  <r>
    <x v="11"/>
    <x v="3"/>
    <x v="1"/>
    <n v="410"/>
    <n v="16452"/>
    <n v="16042"/>
  </r>
  <r>
    <x v="11"/>
    <x v="4"/>
    <x v="0"/>
    <n v="380"/>
    <n v="34578"/>
    <n v="34198"/>
  </r>
  <r>
    <x v="11"/>
    <x v="5"/>
    <x v="1"/>
    <n v="5500"/>
    <n v="4879"/>
    <n v="-621"/>
  </r>
  <r>
    <x v="11"/>
    <x v="6"/>
    <x v="1"/>
    <n v="330"/>
    <n v="412"/>
    <n v="82"/>
  </r>
  <r>
    <x v="11"/>
    <x v="7"/>
    <x v="1"/>
    <n v="23800"/>
    <n v="564"/>
    <n v="-23236"/>
  </r>
  <r>
    <x v="11"/>
    <x v="8"/>
    <x v="1"/>
    <n v="759"/>
    <n v="4521"/>
    <n v="3762"/>
  </r>
  <r>
    <x v="11"/>
    <x v="9"/>
    <x v="0"/>
    <n v="21500"/>
    <n v="254"/>
    <n v="-21246"/>
  </r>
  <r>
    <x v="11"/>
    <x v="10"/>
    <x v="0"/>
    <n v="2100"/>
    <n v="681"/>
    <n v="-1419"/>
  </r>
  <r>
    <x v="11"/>
    <x v="11"/>
    <x v="0"/>
    <n v="180"/>
    <n v="874"/>
    <n v="694"/>
  </r>
  <r>
    <x v="11"/>
    <x v="12"/>
    <x v="0"/>
    <n v="12560"/>
    <n v="6451"/>
    <n v="-6109"/>
  </r>
  <r>
    <x v="11"/>
    <x v="13"/>
    <x v="0"/>
    <n v="1400"/>
    <n v="316"/>
    <n v="-1084"/>
  </r>
  <r>
    <x v="11"/>
    <x v="17"/>
    <x v="0"/>
    <n v="280"/>
    <n v="3461"/>
    <n v="3181"/>
  </r>
  <r>
    <x v="11"/>
    <x v="20"/>
    <x v="0"/>
    <n v="3500"/>
    <n v="461"/>
    <n v="-3039"/>
  </r>
  <r>
    <x v="11"/>
    <x v="21"/>
    <x v="0"/>
    <n v="5000"/>
    <n v="4512"/>
    <n v="-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FCA2B-D9DF-4FCB-B19E-FB47F07AB9B5}" name="Tabela dinâmica6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8" indent="0" compact="0" compactData="0" multipleFieldFilters="0">
  <location ref="F3:K15" firstHeaderRow="0" firstDataRow="1" firstDataCol="3"/>
  <pivotFields count="6">
    <pivotField axis="axisRow" compact="0" outline="0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"/>
        <item x="5"/>
        <item x="4"/>
        <item x="21"/>
        <item x="9"/>
        <item x="12"/>
        <item x="10"/>
        <item x="13"/>
        <item x="11"/>
        <item x="19"/>
        <item x="20"/>
        <item x="7"/>
        <item x="8"/>
        <item x="3"/>
        <item x="0"/>
        <item x="15"/>
        <item x="1"/>
        <item x="16"/>
        <item x="14"/>
        <item x="17"/>
        <item x="6"/>
        <item x="2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ustos " fld="3" baseField="0" baseItem="0"/>
    <dataField name="Soma de Receitas" fld="4" baseField="0" baseItem="0"/>
    <dataField name="Soma de lucr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8D820E0-609B-4962-9CEA-9BCAEA4A1F2F}" sourceName="Mês">
  <pivotTables>
    <pivotTable tabId="10" name="Tabela dinâmica6"/>
  </pivotTables>
  <data>
    <tabular pivotCacheId="125049582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                       Mês" xr10:uid="{E8A1CD5F-3194-48C3-B39F-641D7921A7AA}" cache="SegmentaçãodeDados_Mês" caption="                                                                         Mês" columnCount="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22638B-D2F6-4B27-9AF6-FF80DD611414}" name="Tabela9" displayName="Tabela9" ref="A2:F243" totalsRowShown="0" headerRowDxfId="6">
  <autoFilter ref="A2:F243" xr:uid="{C522638B-D2F6-4B27-9AF6-FF80DD611414}"/>
  <tableColumns count="6">
    <tableColumn id="1" xr3:uid="{6BB03645-FC56-414C-A1A8-B1B37E65BE98}" name="Mês" dataDxfId="5"/>
    <tableColumn id="2" xr3:uid="{2251A960-4AD7-4BD2-B030-5AA40B8C5A65}" name="Gastos da empresa  "/>
    <tableColumn id="3" xr3:uid="{B18D8A4D-D3B8-4BB9-BCAF-1E65AB34A10B}" name="Tipos de contas"/>
    <tableColumn id="4" xr3:uid="{A97A45CC-0D4A-49CE-8C1A-08587CCEBBA0}" name="custos "/>
    <tableColumn id="5" xr3:uid="{1149FC85-C4B8-44F7-A2DD-9A19136BC047}" name="Receitas"/>
    <tableColumn id="6" xr3:uid="{2F1FEDB2-9AE7-49D1-9B20-EE66338A0945}" name="lucr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811C9C-8BD1-4125-9FDC-08258771D246}" name="Tabela10" displayName="Tabela10" ref="H2:K14" totalsRowShown="0" headerRowDxfId="4">
  <autoFilter ref="H2:K14" xr:uid="{B6811C9C-8BD1-4125-9FDC-08258771D246}"/>
  <tableColumns count="4">
    <tableColumn id="1" xr3:uid="{3059CDC4-BF1E-47F4-B537-438401B7B12F}" name="Mês" dataDxfId="0"/>
    <tableColumn id="2" xr3:uid="{379F2C90-3C7B-4E22-BAC5-70A4A0263E16}" name="custo mensal" dataDxfId="1"/>
    <tableColumn id="3" xr3:uid="{BAC23A34-45FC-42C5-993D-B42532C48D0F}" name="Receita" dataDxfId="3"/>
    <tableColumn id="4" xr3:uid="{43A33F3F-CB0B-49E1-AD41-DDC9EC2B6F76}" name="Situação" dataDxfId="2">
      <calculatedColumnFormula>IF(I3&lt;=70%*J3,"Boa",IF(I3&gt;85%*J3,"Ruim","Regular"))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D7CE-2D12-468E-85DE-D114008F91BB}">
  <dimension ref="A2:K243"/>
  <sheetViews>
    <sheetView topLeftCell="A49" zoomScale="96" zoomScaleNormal="96" workbookViewId="0">
      <selection activeCell="M3" sqref="M3"/>
    </sheetView>
  </sheetViews>
  <sheetFormatPr defaultRowHeight="15" x14ac:dyDescent="0.2"/>
  <cols>
    <col min="2" max="2" width="28.77734375" bestFit="1" customWidth="1"/>
    <col min="3" max="3" width="15.5546875" customWidth="1"/>
    <col min="4" max="6" width="15.21875" bestFit="1" customWidth="1"/>
    <col min="9" max="10" width="13.77734375" bestFit="1" customWidth="1"/>
    <col min="11" max="11" width="17.88671875" customWidth="1"/>
  </cols>
  <sheetData>
    <row r="2" spans="1:11" ht="18" x14ac:dyDescent="0.25">
      <c r="A2" s="13" t="s">
        <v>22</v>
      </c>
      <c r="B2" s="8" t="s">
        <v>38</v>
      </c>
      <c r="C2" s="8" t="s">
        <v>23</v>
      </c>
      <c r="D2" s="8" t="s">
        <v>42</v>
      </c>
      <c r="E2" s="8" t="s">
        <v>40</v>
      </c>
      <c r="F2" s="8" t="s">
        <v>44</v>
      </c>
      <c r="H2" s="9" t="s">
        <v>22</v>
      </c>
      <c r="I2" s="9" t="s">
        <v>57</v>
      </c>
      <c r="J2" s="9" t="s">
        <v>58</v>
      </c>
      <c r="K2" s="9" t="s">
        <v>67</v>
      </c>
    </row>
    <row r="3" spans="1:11" ht="15.75" x14ac:dyDescent="0.25">
      <c r="A3" s="5" t="s">
        <v>59</v>
      </c>
      <c r="B3" t="s">
        <v>35</v>
      </c>
      <c r="C3" t="s">
        <v>6</v>
      </c>
      <c r="D3">
        <v>1200</v>
      </c>
      <c r="E3">
        <v>1500</v>
      </c>
      <c r="F3">
        <f>E3-D3</f>
        <v>300</v>
      </c>
      <c r="H3" s="2" t="s">
        <v>45</v>
      </c>
      <c r="I3" s="1">
        <f>SUMIFS(D:D,A:A,A3)</f>
        <v>131048.34</v>
      </c>
      <c r="J3" s="1">
        <f>SUMIFS(E:E,A:A,A3)</f>
        <v>224442</v>
      </c>
      <c r="K3" s="2" t="str">
        <f>IF(I3&lt;=70%*J3,"Boa",IF(I3&gt;85%*J3,"Ruim","Regular"))</f>
        <v>Boa</v>
      </c>
    </row>
    <row r="4" spans="1:11" ht="15.75" x14ac:dyDescent="0.25">
      <c r="A4" s="5" t="s">
        <v>59</v>
      </c>
      <c r="B4" t="s">
        <v>8</v>
      </c>
      <c r="C4" t="s">
        <v>6</v>
      </c>
      <c r="D4">
        <v>3200</v>
      </c>
      <c r="E4">
        <v>2500</v>
      </c>
      <c r="F4">
        <f t="shared" ref="F4:F67" si="0">E4-D4</f>
        <v>-700</v>
      </c>
      <c r="H4" s="2" t="s">
        <v>46</v>
      </c>
      <c r="I4" s="1">
        <f>SUMIFS(D:D,A:A,A25)</f>
        <v>88874.89</v>
      </c>
      <c r="J4" s="1">
        <f>SUMIFS(E:E,A:A,A25)</f>
        <v>85115</v>
      </c>
      <c r="K4" s="2" t="str">
        <f>IF(I4&lt;=70%*J4,"Boa",IF(I4&gt;85%*J4,"Ruim","Regular"))</f>
        <v>Ruim</v>
      </c>
    </row>
    <row r="5" spans="1:11" ht="15.75" x14ac:dyDescent="0.25">
      <c r="A5" s="5" t="s">
        <v>59</v>
      </c>
      <c r="B5" t="s">
        <v>0</v>
      </c>
      <c r="C5" t="s">
        <v>7</v>
      </c>
      <c r="D5">
        <v>450</v>
      </c>
      <c r="E5">
        <v>450</v>
      </c>
      <c r="F5">
        <f t="shared" si="0"/>
        <v>0</v>
      </c>
      <c r="H5" s="2" t="s">
        <v>47</v>
      </c>
      <c r="I5" s="1">
        <f>SUMIFS(D:D,A:A,A46)</f>
        <v>140261.72</v>
      </c>
      <c r="J5" s="1">
        <f>SUMIFS(E:E,A:A,A46)</f>
        <v>243718</v>
      </c>
      <c r="K5" s="2" t="str">
        <f t="shared" ref="K5:K14" si="1">IF(I5&lt;=70%*J5,"Boa",IF(I5&gt;85%*J5,"Ruim","Regular"))</f>
        <v>Boa</v>
      </c>
    </row>
    <row r="6" spans="1:11" ht="15.75" x14ac:dyDescent="0.25">
      <c r="A6" s="5" t="s">
        <v>59</v>
      </c>
      <c r="B6" t="s">
        <v>1</v>
      </c>
      <c r="C6" t="s">
        <v>7</v>
      </c>
      <c r="D6">
        <v>534</v>
      </c>
      <c r="E6">
        <v>589</v>
      </c>
      <c r="F6">
        <f t="shared" si="0"/>
        <v>55</v>
      </c>
      <c r="H6" s="2" t="s">
        <v>48</v>
      </c>
      <c r="I6" s="1">
        <f>SUMIFS(D:D,A:A,A67)</f>
        <v>156661.33000000002</v>
      </c>
      <c r="J6" s="1">
        <f>SUMIFS(E:E,A:A,A67)</f>
        <v>324097</v>
      </c>
      <c r="K6" s="2" t="str">
        <f t="shared" si="1"/>
        <v>Boa</v>
      </c>
    </row>
    <row r="7" spans="1:11" ht="15.75" x14ac:dyDescent="0.25">
      <c r="A7" s="5" t="s">
        <v>59</v>
      </c>
      <c r="B7" t="s">
        <v>4</v>
      </c>
      <c r="C7" t="s">
        <v>6</v>
      </c>
      <c r="D7">
        <v>540</v>
      </c>
      <c r="E7">
        <v>478</v>
      </c>
      <c r="F7">
        <f t="shared" si="0"/>
        <v>-62</v>
      </c>
      <c r="H7" s="2" t="s">
        <v>49</v>
      </c>
      <c r="I7" s="1">
        <f>SUMIFS(D:D,A:A,A89)</f>
        <v>168327.34</v>
      </c>
      <c r="J7" s="1">
        <f>SUMIFS(E:E,A:A,A89)</f>
        <v>294218</v>
      </c>
      <c r="K7" s="2" t="str">
        <f>IF(I7&lt;=70%*J7,"Boa",IF(I7&gt;85%*J7,"Ruim","Regular"))</f>
        <v>Boa</v>
      </c>
    </row>
    <row r="8" spans="1:11" ht="15.75" x14ac:dyDescent="0.25">
      <c r="A8" s="5" t="s">
        <v>59</v>
      </c>
      <c r="B8" t="s">
        <v>5</v>
      </c>
      <c r="C8" t="s">
        <v>7</v>
      </c>
      <c r="D8">
        <v>5500</v>
      </c>
      <c r="E8">
        <v>5698</v>
      </c>
      <c r="F8">
        <f t="shared" si="0"/>
        <v>198</v>
      </c>
      <c r="H8" s="2" t="s">
        <v>50</v>
      </c>
      <c r="I8" s="1">
        <f>SUMIFS(D:D,A:A,A109)</f>
        <v>98337.52</v>
      </c>
      <c r="J8" s="1">
        <f>SUMIFS(E:E,A:A,A109)</f>
        <v>215102</v>
      </c>
      <c r="K8" s="2" t="str">
        <f t="shared" si="1"/>
        <v>Boa</v>
      </c>
    </row>
    <row r="9" spans="1:11" ht="15.75" x14ac:dyDescent="0.25">
      <c r="A9" s="5" t="s">
        <v>59</v>
      </c>
      <c r="B9" t="s">
        <v>36</v>
      </c>
      <c r="C9" t="s">
        <v>7</v>
      </c>
      <c r="D9">
        <v>330</v>
      </c>
      <c r="E9">
        <v>14526</v>
      </c>
      <c r="F9">
        <f t="shared" si="0"/>
        <v>14196</v>
      </c>
      <c r="H9" s="2" t="s">
        <v>51</v>
      </c>
      <c r="I9" s="1">
        <f>SUMIFS(D:D,A:A,A128)</f>
        <v>118374</v>
      </c>
      <c r="J9" s="1">
        <f>SUMIFS(E:E,A:A,A128)</f>
        <v>149936</v>
      </c>
      <c r="K9" s="2" t="str">
        <f t="shared" si="1"/>
        <v>Regular</v>
      </c>
    </row>
    <row r="10" spans="1:11" ht="15.75" x14ac:dyDescent="0.25">
      <c r="A10" s="5" t="s">
        <v>59</v>
      </c>
      <c r="B10" t="s">
        <v>2</v>
      </c>
      <c r="C10" t="s">
        <v>7</v>
      </c>
      <c r="D10">
        <v>21500</v>
      </c>
      <c r="E10">
        <v>39500</v>
      </c>
      <c r="F10">
        <f t="shared" si="0"/>
        <v>18000</v>
      </c>
      <c r="H10" s="2" t="s">
        <v>52</v>
      </c>
      <c r="I10" s="1">
        <f>SUMIFS(D:D,A:A,A149)</f>
        <v>120193</v>
      </c>
      <c r="J10" s="1">
        <f>SUMIFS(E:E,A:A,A149)</f>
        <v>322218</v>
      </c>
      <c r="K10" s="2" t="str">
        <f t="shared" si="1"/>
        <v>Boa</v>
      </c>
    </row>
    <row r="11" spans="1:11" ht="15.75" x14ac:dyDescent="0.25">
      <c r="A11" s="5" t="s">
        <v>59</v>
      </c>
      <c r="B11" t="s">
        <v>9</v>
      </c>
      <c r="C11" t="s">
        <v>7</v>
      </c>
      <c r="D11">
        <v>850.34</v>
      </c>
      <c r="E11">
        <v>68923</v>
      </c>
      <c r="F11">
        <f t="shared" si="0"/>
        <v>68072.66</v>
      </c>
      <c r="H11" s="2" t="s">
        <v>53</v>
      </c>
      <c r="I11" s="1">
        <f>SUMIFS(D:D,A:A,A171)</f>
        <v>161854</v>
      </c>
      <c r="J11" s="1">
        <f>SUMIFS(E:E,A:A,A171)</f>
        <v>272030</v>
      </c>
      <c r="K11" s="2" t="str">
        <f t="shared" si="1"/>
        <v>Boa</v>
      </c>
    </row>
    <row r="12" spans="1:11" ht="15.75" x14ac:dyDescent="0.25">
      <c r="A12" s="5" t="s">
        <v>59</v>
      </c>
      <c r="B12" t="s">
        <v>10</v>
      </c>
      <c r="C12" t="s">
        <v>6</v>
      </c>
      <c r="D12">
        <v>25400</v>
      </c>
      <c r="E12">
        <v>4561</v>
      </c>
      <c r="F12">
        <f t="shared" si="0"/>
        <v>-20839</v>
      </c>
      <c r="H12" s="2" t="s">
        <v>54</v>
      </c>
      <c r="I12" s="1">
        <f>SUMIFS(D:D,A:A,A191)</f>
        <v>110996</v>
      </c>
      <c r="J12" s="1">
        <f>SUMIFS(E:E,A:A,A191)</f>
        <v>256829</v>
      </c>
      <c r="K12" s="2" t="str">
        <f t="shared" si="1"/>
        <v>Boa</v>
      </c>
    </row>
    <row r="13" spans="1:11" ht="15.75" x14ac:dyDescent="0.25">
      <c r="A13" s="5" t="s">
        <v>59</v>
      </c>
      <c r="B13" t="s">
        <v>11</v>
      </c>
      <c r="C13" t="s">
        <v>6</v>
      </c>
      <c r="D13">
        <v>8000</v>
      </c>
      <c r="E13">
        <v>4526</v>
      </c>
      <c r="F13">
        <f t="shared" si="0"/>
        <v>-3474</v>
      </c>
      <c r="H13" s="2" t="s">
        <v>55</v>
      </c>
      <c r="I13" s="1">
        <f>SUMIFS(D:D,A:A,A209)</f>
        <v>113901</v>
      </c>
      <c r="J13" s="1">
        <f>SUMIFS(E:E,A:A,A209)</f>
        <v>201667</v>
      </c>
      <c r="K13" s="2" t="str">
        <f t="shared" si="1"/>
        <v>Boa</v>
      </c>
    </row>
    <row r="14" spans="1:11" ht="15.75" x14ac:dyDescent="0.25">
      <c r="A14" s="5" t="s">
        <v>59</v>
      </c>
      <c r="B14" t="s">
        <v>33</v>
      </c>
      <c r="C14" t="s">
        <v>6</v>
      </c>
      <c r="D14">
        <v>540</v>
      </c>
      <c r="E14">
        <v>1254</v>
      </c>
      <c r="F14">
        <f t="shared" si="0"/>
        <v>714</v>
      </c>
      <c r="H14" s="2" t="s">
        <v>56</v>
      </c>
      <c r="I14" s="1">
        <f>SUMIFS(D:D,A:A,A227)</f>
        <v>78149</v>
      </c>
      <c r="J14" s="1">
        <f>SUMIFS(E:E,A:A,A227)</f>
        <v>110898</v>
      </c>
      <c r="K14" s="2" t="str">
        <f t="shared" si="1"/>
        <v>Regular</v>
      </c>
    </row>
    <row r="15" spans="1:11" x14ac:dyDescent="0.2">
      <c r="A15" s="5" t="s">
        <v>59</v>
      </c>
      <c r="B15" t="s">
        <v>12</v>
      </c>
      <c r="C15" t="s">
        <v>6</v>
      </c>
      <c r="D15">
        <v>31400</v>
      </c>
      <c r="E15">
        <v>23164</v>
      </c>
      <c r="F15">
        <f t="shared" si="0"/>
        <v>-8236</v>
      </c>
    </row>
    <row r="16" spans="1:11" x14ac:dyDescent="0.2">
      <c r="A16" s="5" t="s">
        <v>59</v>
      </c>
      <c r="B16" t="s">
        <v>13</v>
      </c>
      <c r="C16" t="s">
        <v>6</v>
      </c>
      <c r="D16">
        <v>1500</v>
      </c>
      <c r="E16">
        <v>39841</v>
      </c>
      <c r="F16">
        <f t="shared" si="0"/>
        <v>38341</v>
      </c>
    </row>
    <row r="17" spans="1:6" x14ac:dyDescent="0.2">
      <c r="A17" s="5" t="s">
        <v>59</v>
      </c>
      <c r="B17" t="s">
        <v>14</v>
      </c>
      <c r="C17" t="s">
        <v>6</v>
      </c>
      <c r="D17">
        <v>1250</v>
      </c>
      <c r="E17">
        <v>1254</v>
      </c>
      <c r="F17">
        <f t="shared" si="0"/>
        <v>4</v>
      </c>
    </row>
    <row r="18" spans="1:6" x14ac:dyDescent="0.2">
      <c r="A18" s="5" t="s">
        <v>59</v>
      </c>
      <c r="B18" t="s">
        <v>15</v>
      </c>
      <c r="C18" t="s">
        <v>6</v>
      </c>
      <c r="D18">
        <v>280</v>
      </c>
      <c r="E18">
        <v>546</v>
      </c>
      <c r="F18">
        <f t="shared" si="0"/>
        <v>266</v>
      </c>
    </row>
    <row r="19" spans="1:6" x14ac:dyDescent="0.2">
      <c r="A19" s="5" t="s">
        <v>59</v>
      </c>
      <c r="B19" t="s">
        <v>3</v>
      </c>
      <c r="C19" t="s">
        <v>6</v>
      </c>
      <c r="D19">
        <v>3000</v>
      </c>
      <c r="E19">
        <v>1356</v>
      </c>
      <c r="F19">
        <f t="shared" si="0"/>
        <v>-1644</v>
      </c>
    </row>
    <row r="20" spans="1:6" x14ac:dyDescent="0.2">
      <c r="A20" s="5" t="s">
        <v>59</v>
      </c>
      <c r="B20" t="s">
        <v>16</v>
      </c>
      <c r="C20" t="s">
        <v>6</v>
      </c>
      <c r="D20">
        <v>280</v>
      </c>
      <c r="E20">
        <v>452</v>
      </c>
      <c r="F20">
        <f t="shared" si="0"/>
        <v>172</v>
      </c>
    </row>
    <row r="21" spans="1:6" x14ac:dyDescent="0.2">
      <c r="A21" s="5" t="s">
        <v>59</v>
      </c>
      <c r="B21" t="s">
        <v>17</v>
      </c>
      <c r="C21" t="s">
        <v>6</v>
      </c>
      <c r="D21">
        <v>3000</v>
      </c>
      <c r="E21">
        <v>254</v>
      </c>
      <c r="F21">
        <f t="shared" si="0"/>
        <v>-2746</v>
      </c>
    </row>
    <row r="22" spans="1:6" x14ac:dyDescent="0.2">
      <c r="A22" s="5" t="s">
        <v>59</v>
      </c>
      <c r="B22" t="s">
        <v>18</v>
      </c>
      <c r="C22" t="s">
        <v>6</v>
      </c>
      <c r="D22">
        <v>3500</v>
      </c>
      <c r="E22">
        <v>136</v>
      </c>
      <c r="F22">
        <f t="shared" si="0"/>
        <v>-3364</v>
      </c>
    </row>
    <row r="23" spans="1:6" x14ac:dyDescent="0.2">
      <c r="A23" s="5" t="s">
        <v>59</v>
      </c>
      <c r="B23" t="s">
        <v>34</v>
      </c>
      <c r="C23" t="s">
        <v>6</v>
      </c>
      <c r="D23">
        <v>10500</v>
      </c>
      <c r="E23">
        <v>478</v>
      </c>
      <c r="F23">
        <f t="shared" si="0"/>
        <v>-10022</v>
      </c>
    </row>
    <row r="24" spans="1:6" x14ac:dyDescent="0.2">
      <c r="A24" s="5" t="s">
        <v>59</v>
      </c>
      <c r="B24" t="s">
        <v>19</v>
      </c>
      <c r="C24" t="s">
        <v>6</v>
      </c>
      <c r="D24">
        <v>8294</v>
      </c>
      <c r="E24">
        <v>12456</v>
      </c>
      <c r="F24">
        <f t="shared" si="0"/>
        <v>4162</v>
      </c>
    </row>
    <row r="25" spans="1:6" x14ac:dyDescent="0.2">
      <c r="A25" s="5" t="s">
        <v>20</v>
      </c>
      <c r="B25" t="s">
        <v>35</v>
      </c>
      <c r="C25" t="s">
        <v>6</v>
      </c>
      <c r="D25">
        <v>600</v>
      </c>
      <c r="E25">
        <v>12945</v>
      </c>
      <c r="F25">
        <f t="shared" si="0"/>
        <v>12345</v>
      </c>
    </row>
    <row r="26" spans="1:6" x14ac:dyDescent="0.2">
      <c r="A26" s="6" t="s">
        <v>20</v>
      </c>
      <c r="B26" t="s">
        <v>8</v>
      </c>
      <c r="C26" t="s">
        <v>6</v>
      </c>
      <c r="D26">
        <v>800</v>
      </c>
      <c r="E26">
        <v>2356</v>
      </c>
      <c r="F26">
        <f t="shared" si="0"/>
        <v>1556</v>
      </c>
    </row>
    <row r="27" spans="1:6" x14ac:dyDescent="0.2">
      <c r="A27" s="5" t="s">
        <v>20</v>
      </c>
      <c r="B27" t="s">
        <v>0</v>
      </c>
      <c r="C27" t="s">
        <v>7</v>
      </c>
      <c r="D27">
        <v>380</v>
      </c>
      <c r="E27">
        <v>15200</v>
      </c>
      <c r="F27">
        <f t="shared" si="0"/>
        <v>14820</v>
      </c>
    </row>
    <row r="28" spans="1:6" x14ac:dyDescent="0.2">
      <c r="A28" s="6" t="s">
        <v>20</v>
      </c>
      <c r="B28" t="s">
        <v>1</v>
      </c>
      <c r="C28" t="s">
        <v>7</v>
      </c>
      <c r="D28">
        <v>420</v>
      </c>
      <c r="E28">
        <v>2543</v>
      </c>
      <c r="F28">
        <f t="shared" si="0"/>
        <v>2123</v>
      </c>
    </row>
    <row r="29" spans="1:6" x14ac:dyDescent="0.2">
      <c r="A29" s="5" t="s">
        <v>20</v>
      </c>
      <c r="B29" t="s">
        <v>4</v>
      </c>
      <c r="C29" t="s">
        <v>6</v>
      </c>
      <c r="D29">
        <v>380</v>
      </c>
      <c r="E29">
        <v>0</v>
      </c>
      <c r="F29">
        <f t="shared" si="0"/>
        <v>-380</v>
      </c>
    </row>
    <row r="30" spans="1:6" x14ac:dyDescent="0.2">
      <c r="A30" s="6" t="s">
        <v>20</v>
      </c>
      <c r="B30" t="s">
        <v>5</v>
      </c>
      <c r="C30" t="s">
        <v>7</v>
      </c>
      <c r="D30">
        <v>5500</v>
      </c>
      <c r="E30">
        <v>4587</v>
      </c>
      <c r="F30">
        <f t="shared" si="0"/>
        <v>-913</v>
      </c>
    </row>
    <row r="31" spans="1:6" x14ac:dyDescent="0.2">
      <c r="A31" s="5" t="s">
        <v>20</v>
      </c>
      <c r="B31" t="s">
        <v>36</v>
      </c>
      <c r="C31" t="s">
        <v>7</v>
      </c>
      <c r="D31">
        <v>330</v>
      </c>
      <c r="E31">
        <v>0</v>
      </c>
      <c r="F31">
        <f t="shared" si="0"/>
        <v>-330</v>
      </c>
    </row>
    <row r="32" spans="1:6" x14ac:dyDescent="0.2">
      <c r="A32" s="6" t="s">
        <v>20</v>
      </c>
      <c r="B32" t="s">
        <v>2</v>
      </c>
      <c r="C32" t="s">
        <v>7</v>
      </c>
      <c r="D32">
        <v>21500</v>
      </c>
      <c r="E32">
        <v>5650</v>
      </c>
      <c r="F32">
        <f t="shared" si="0"/>
        <v>-15850</v>
      </c>
    </row>
    <row r="33" spans="1:6" x14ac:dyDescent="0.2">
      <c r="A33" s="5" t="s">
        <v>20</v>
      </c>
      <c r="B33" t="s">
        <v>9</v>
      </c>
      <c r="C33" t="s">
        <v>7</v>
      </c>
      <c r="D33">
        <v>658.89</v>
      </c>
      <c r="E33">
        <v>14500</v>
      </c>
      <c r="F33">
        <f t="shared" si="0"/>
        <v>13841.11</v>
      </c>
    </row>
    <row r="34" spans="1:6" x14ac:dyDescent="0.2">
      <c r="A34" s="6" t="s">
        <v>20</v>
      </c>
      <c r="B34" t="s">
        <v>10</v>
      </c>
      <c r="C34" t="s">
        <v>6</v>
      </c>
      <c r="D34">
        <v>18400</v>
      </c>
      <c r="E34">
        <v>5612</v>
      </c>
      <c r="F34">
        <f t="shared" si="0"/>
        <v>-12788</v>
      </c>
    </row>
    <row r="35" spans="1:6" x14ac:dyDescent="0.2">
      <c r="A35" s="5" t="s">
        <v>20</v>
      </c>
      <c r="B35" t="s">
        <v>11</v>
      </c>
      <c r="C35" t="s">
        <v>6</v>
      </c>
      <c r="D35">
        <v>3050</v>
      </c>
      <c r="E35">
        <v>4578</v>
      </c>
      <c r="F35">
        <f t="shared" si="0"/>
        <v>1528</v>
      </c>
    </row>
    <row r="36" spans="1:6" x14ac:dyDescent="0.2">
      <c r="A36" s="6" t="s">
        <v>20</v>
      </c>
      <c r="B36" t="s">
        <v>33</v>
      </c>
      <c r="C36" t="s">
        <v>6</v>
      </c>
      <c r="D36">
        <v>460</v>
      </c>
      <c r="E36">
        <v>8500</v>
      </c>
      <c r="F36">
        <f t="shared" si="0"/>
        <v>8040</v>
      </c>
    </row>
    <row r="37" spans="1:6" x14ac:dyDescent="0.2">
      <c r="A37" s="5" t="s">
        <v>20</v>
      </c>
      <c r="B37" t="s">
        <v>12</v>
      </c>
      <c r="C37" t="s">
        <v>6</v>
      </c>
      <c r="D37">
        <v>23500</v>
      </c>
      <c r="E37">
        <v>1245</v>
      </c>
      <c r="F37">
        <f t="shared" si="0"/>
        <v>-22255</v>
      </c>
    </row>
    <row r="38" spans="1:6" x14ac:dyDescent="0.2">
      <c r="A38" s="6" t="s">
        <v>20</v>
      </c>
      <c r="B38" t="s">
        <v>13</v>
      </c>
      <c r="C38" t="s">
        <v>6</v>
      </c>
      <c r="D38">
        <v>800</v>
      </c>
      <c r="E38" s="1">
        <v>0</v>
      </c>
      <c r="F38">
        <f t="shared" si="0"/>
        <v>-800</v>
      </c>
    </row>
    <row r="39" spans="1:6" x14ac:dyDescent="0.2">
      <c r="A39" s="5" t="s">
        <v>20</v>
      </c>
      <c r="B39" t="s">
        <v>14</v>
      </c>
      <c r="C39" t="s">
        <v>6</v>
      </c>
      <c r="D39">
        <v>800</v>
      </c>
      <c r="E39">
        <v>456</v>
      </c>
      <c r="F39">
        <f t="shared" si="0"/>
        <v>-344</v>
      </c>
    </row>
    <row r="40" spans="1:6" x14ac:dyDescent="0.2">
      <c r="A40" s="6" t="s">
        <v>20</v>
      </c>
      <c r="B40" t="s">
        <v>15</v>
      </c>
      <c r="C40" t="s">
        <v>6</v>
      </c>
      <c r="D40">
        <v>180</v>
      </c>
      <c r="E40">
        <v>0</v>
      </c>
      <c r="F40">
        <f t="shared" si="0"/>
        <v>-180</v>
      </c>
    </row>
    <row r="41" spans="1:6" x14ac:dyDescent="0.2">
      <c r="A41" s="5" t="s">
        <v>20</v>
      </c>
      <c r="B41" t="s">
        <v>3</v>
      </c>
      <c r="C41" t="s">
        <v>6</v>
      </c>
      <c r="D41">
        <v>1500</v>
      </c>
      <c r="E41">
        <v>0</v>
      </c>
      <c r="F41">
        <f t="shared" si="0"/>
        <v>-1500</v>
      </c>
    </row>
    <row r="42" spans="1:6" x14ac:dyDescent="0.2">
      <c r="A42" s="6" t="s">
        <v>20</v>
      </c>
      <c r="B42" t="s">
        <v>16</v>
      </c>
      <c r="C42" t="s">
        <v>6</v>
      </c>
      <c r="D42">
        <v>280</v>
      </c>
      <c r="E42">
        <v>0</v>
      </c>
      <c r="F42">
        <f t="shared" si="0"/>
        <v>-280</v>
      </c>
    </row>
    <row r="43" spans="1:6" x14ac:dyDescent="0.2">
      <c r="A43" s="5" t="s">
        <v>20</v>
      </c>
      <c r="B43" t="s">
        <v>18</v>
      </c>
      <c r="C43" t="s">
        <v>6</v>
      </c>
      <c r="D43">
        <v>2500</v>
      </c>
      <c r="E43">
        <v>4578</v>
      </c>
      <c r="F43">
        <f t="shared" si="0"/>
        <v>2078</v>
      </c>
    </row>
    <row r="44" spans="1:6" x14ac:dyDescent="0.2">
      <c r="A44" s="6" t="s">
        <v>20</v>
      </c>
      <c r="B44" t="s">
        <v>34</v>
      </c>
      <c r="C44" t="s">
        <v>6</v>
      </c>
      <c r="D44">
        <v>3800</v>
      </c>
      <c r="E44">
        <v>2365</v>
      </c>
      <c r="F44">
        <f t="shared" si="0"/>
        <v>-1435</v>
      </c>
    </row>
    <row r="45" spans="1:6" x14ac:dyDescent="0.2">
      <c r="A45" s="5" t="s">
        <v>20</v>
      </c>
      <c r="B45" t="s">
        <v>19</v>
      </c>
      <c r="C45" t="s">
        <v>6</v>
      </c>
      <c r="D45">
        <v>3036</v>
      </c>
      <c r="E45">
        <v>0</v>
      </c>
      <c r="F45">
        <f t="shared" si="0"/>
        <v>-3036</v>
      </c>
    </row>
    <row r="46" spans="1:6" x14ac:dyDescent="0.2">
      <c r="A46" s="6" t="s">
        <v>21</v>
      </c>
      <c r="B46" t="s">
        <v>35</v>
      </c>
      <c r="C46" t="s">
        <v>6</v>
      </c>
      <c r="D46">
        <v>900</v>
      </c>
      <c r="E46">
        <v>25600</v>
      </c>
      <c r="F46">
        <f t="shared" si="0"/>
        <v>24700</v>
      </c>
    </row>
    <row r="47" spans="1:6" x14ac:dyDescent="0.2">
      <c r="A47" s="5" t="s">
        <v>21</v>
      </c>
      <c r="B47" t="s">
        <v>8</v>
      </c>
      <c r="C47" t="s">
        <v>6</v>
      </c>
      <c r="D47">
        <v>1900</v>
      </c>
      <c r="E47">
        <v>1254</v>
      </c>
      <c r="F47">
        <f t="shared" si="0"/>
        <v>-646</v>
      </c>
    </row>
    <row r="48" spans="1:6" x14ac:dyDescent="0.2">
      <c r="A48" s="6" t="s">
        <v>21</v>
      </c>
      <c r="B48" t="s">
        <v>0</v>
      </c>
      <c r="C48" t="s">
        <v>7</v>
      </c>
      <c r="D48">
        <v>490</v>
      </c>
      <c r="E48">
        <v>125463</v>
      </c>
      <c r="F48">
        <f t="shared" si="0"/>
        <v>124973</v>
      </c>
    </row>
    <row r="49" spans="1:6" x14ac:dyDescent="0.2">
      <c r="A49" s="5" t="s">
        <v>21</v>
      </c>
      <c r="B49" t="s">
        <v>1</v>
      </c>
      <c r="C49" t="s">
        <v>7</v>
      </c>
      <c r="D49">
        <v>670</v>
      </c>
      <c r="E49">
        <v>3946</v>
      </c>
      <c r="F49">
        <f t="shared" si="0"/>
        <v>3276</v>
      </c>
    </row>
    <row r="50" spans="1:6" x14ac:dyDescent="0.2">
      <c r="A50" s="6" t="s">
        <v>21</v>
      </c>
      <c r="B50" t="s">
        <v>4</v>
      </c>
      <c r="C50" t="s">
        <v>6</v>
      </c>
      <c r="D50">
        <v>540</v>
      </c>
      <c r="E50">
        <v>14256</v>
      </c>
      <c r="F50">
        <f t="shared" si="0"/>
        <v>13716</v>
      </c>
    </row>
    <row r="51" spans="1:6" x14ac:dyDescent="0.2">
      <c r="A51" s="5" t="s">
        <v>21</v>
      </c>
      <c r="B51" t="s">
        <v>5</v>
      </c>
      <c r="C51" t="s">
        <v>7</v>
      </c>
      <c r="D51">
        <v>5500</v>
      </c>
      <c r="E51">
        <v>12546</v>
      </c>
      <c r="F51">
        <f t="shared" si="0"/>
        <v>7046</v>
      </c>
    </row>
    <row r="52" spans="1:6" x14ac:dyDescent="0.2">
      <c r="A52" s="6" t="s">
        <v>21</v>
      </c>
      <c r="B52" t="s">
        <v>37</v>
      </c>
      <c r="C52" t="s">
        <v>7</v>
      </c>
      <c r="D52">
        <v>330</v>
      </c>
      <c r="E52">
        <v>254</v>
      </c>
      <c r="F52">
        <f t="shared" si="0"/>
        <v>-76</v>
      </c>
    </row>
    <row r="53" spans="1:6" x14ac:dyDescent="0.2">
      <c r="A53" s="5" t="s">
        <v>21</v>
      </c>
      <c r="B53" t="s">
        <v>2</v>
      </c>
      <c r="C53" t="s">
        <v>7</v>
      </c>
      <c r="D53">
        <v>21500</v>
      </c>
      <c r="E53">
        <v>2654</v>
      </c>
      <c r="F53">
        <f t="shared" si="0"/>
        <v>-18846</v>
      </c>
    </row>
    <row r="54" spans="1:6" x14ac:dyDescent="0.2">
      <c r="A54" s="6" t="s">
        <v>21</v>
      </c>
      <c r="B54" t="s">
        <v>9</v>
      </c>
      <c r="C54" t="s">
        <v>7</v>
      </c>
      <c r="D54">
        <v>2149.7199999999998</v>
      </c>
      <c r="E54">
        <v>6000</v>
      </c>
      <c r="F54">
        <f t="shared" si="0"/>
        <v>3850.28</v>
      </c>
    </row>
    <row r="55" spans="1:6" x14ac:dyDescent="0.2">
      <c r="A55" s="5" t="s">
        <v>21</v>
      </c>
      <c r="B55" t="s">
        <v>10</v>
      </c>
      <c r="C55" t="s">
        <v>6</v>
      </c>
      <c r="D55">
        <v>33240</v>
      </c>
      <c r="E55">
        <v>8000</v>
      </c>
      <c r="F55">
        <f t="shared" si="0"/>
        <v>-25240</v>
      </c>
    </row>
    <row r="56" spans="1:6" x14ac:dyDescent="0.2">
      <c r="A56" s="6" t="s">
        <v>21</v>
      </c>
      <c r="B56" t="s">
        <v>11</v>
      </c>
      <c r="C56" t="s">
        <v>6</v>
      </c>
      <c r="D56">
        <v>5520</v>
      </c>
      <c r="E56">
        <v>1236</v>
      </c>
      <c r="F56">
        <f t="shared" si="0"/>
        <v>-4284</v>
      </c>
    </row>
    <row r="57" spans="1:6" x14ac:dyDescent="0.2">
      <c r="A57" s="5" t="s">
        <v>21</v>
      </c>
      <c r="B57" t="s">
        <v>33</v>
      </c>
      <c r="C57" t="s">
        <v>6</v>
      </c>
      <c r="D57">
        <v>680</v>
      </c>
      <c r="E57">
        <v>14523</v>
      </c>
      <c r="F57">
        <f t="shared" si="0"/>
        <v>13843</v>
      </c>
    </row>
    <row r="58" spans="1:6" x14ac:dyDescent="0.2">
      <c r="A58" s="6" t="s">
        <v>21</v>
      </c>
      <c r="B58" t="s">
        <v>12</v>
      </c>
      <c r="C58" t="s">
        <v>6</v>
      </c>
      <c r="D58">
        <v>43900</v>
      </c>
      <c r="E58">
        <v>2546</v>
      </c>
      <c r="F58">
        <f t="shared" si="0"/>
        <v>-41354</v>
      </c>
    </row>
    <row r="59" spans="1:6" x14ac:dyDescent="0.2">
      <c r="A59" s="5" t="s">
        <v>21</v>
      </c>
      <c r="B59" t="s">
        <v>13</v>
      </c>
      <c r="C59" t="s">
        <v>6</v>
      </c>
      <c r="D59">
        <v>1900</v>
      </c>
      <c r="E59">
        <v>12546</v>
      </c>
      <c r="F59">
        <f t="shared" si="0"/>
        <v>10646</v>
      </c>
    </row>
    <row r="60" spans="1:6" x14ac:dyDescent="0.2">
      <c r="A60" s="6" t="s">
        <v>21</v>
      </c>
      <c r="B60" t="s">
        <v>14</v>
      </c>
      <c r="C60" t="s">
        <v>6</v>
      </c>
      <c r="D60">
        <v>2800</v>
      </c>
      <c r="E60">
        <v>2548</v>
      </c>
      <c r="F60">
        <f t="shared" si="0"/>
        <v>-252</v>
      </c>
    </row>
    <row r="61" spans="1:6" x14ac:dyDescent="0.2">
      <c r="A61" s="5" t="s">
        <v>21</v>
      </c>
      <c r="B61" t="s">
        <v>15</v>
      </c>
      <c r="C61" t="s">
        <v>6</v>
      </c>
      <c r="D61">
        <v>350</v>
      </c>
      <c r="E61">
        <v>2546</v>
      </c>
      <c r="F61">
        <f t="shared" si="0"/>
        <v>2196</v>
      </c>
    </row>
    <row r="62" spans="1:6" x14ac:dyDescent="0.2">
      <c r="A62" s="6" t="s">
        <v>21</v>
      </c>
      <c r="B62" t="s">
        <v>3</v>
      </c>
      <c r="C62" t="s">
        <v>6</v>
      </c>
      <c r="D62">
        <v>800</v>
      </c>
      <c r="E62">
        <v>1452</v>
      </c>
      <c r="F62">
        <f t="shared" si="0"/>
        <v>652</v>
      </c>
    </row>
    <row r="63" spans="1:6" x14ac:dyDescent="0.2">
      <c r="A63" s="5" t="s">
        <v>21</v>
      </c>
      <c r="B63" t="s">
        <v>16</v>
      </c>
      <c r="C63" t="s">
        <v>6</v>
      </c>
      <c r="D63">
        <v>280</v>
      </c>
      <c r="E63">
        <v>1254</v>
      </c>
      <c r="F63">
        <f t="shared" si="0"/>
        <v>974</v>
      </c>
    </row>
    <row r="64" spans="1:6" x14ac:dyDescent="0.2">
      <c r="A64" s="6" t="s">
        <v>21</v>
      </c>
      <c r="B64" t="s">
        <v>17</v>
      </c>
      <c r="C64" t="s">
        <v>6</v>
      </c>
      <c r="D64">
        <v>2800</v>
      </c>
      <c r="E64">
        <v>4251</v>
      </c>
      <c r="F64">
        <f t="shared" si="0"/>
        <v>1451</v>
      </c>
    </row>
    <row r="65" spans="1:6" x14ac:dyDescent="0.2">
      <c r="A65" s="5" t="s">
        <v>21</v>
      </c>
      <c r="B65" t="s">
        <v>18</v>
      </c>
      <c r="C65" t="s">
        <v>6</v>
      </c>
      <c r="D65">
        <v>2000</v>
      </c>
      <c r="E65">
        <v>365</v>
      </c>
      <c r="F65">
        <f t="shared" si="0"/>
        <v>-1635</v>
      </c>
    </row>
    <row r="66" spans="1:6" x14ac:dyDescent="0.2">
      <c r="A66" s="6" t="s">
        <v>21</v>
      </c>
      <c r="B66" t="s">
        <v>19</v>
      </c>
      <c r="C66" t="s">
        <v>6</v>
      </c>
      <c r="D66">
        <v>12012</v>
      </c>
      <c r="E66">
        <v>478</v>
      </c>
      <c r="F66">
        <f t="shared" si="0"/>
        <v>-11534</v>
      </c>
    </row>
    <row r="67" spans="1:6" x14ac:dyDescent="0.2">
      <c r="A67" s="5" t="s">
        <v>24</v>
      </c>
      <c r="B67" t="s">
        <v>35</v>
      </c>
      <c r="C67" t="s">
        <v>6</v>
      </c>
      <c r="D67">
        <v>900</v>
      </c>
      <c r="E67">
        <v>45000</v>
      </c>
      <c r="F67">
        <f t="shared" si="0"/>
        <v>44100</v>
      </c>
    </row>
    <row r="68" spans="1:6" x14ac:dyDescent="0.2">
      <c r="A68" s="6" t="s">
        <v>24</v>
      </c>
      <c r="B68" t="s">
        <v>8</v>
      </c>
      <c r="C68" t="s">
        <v>6</v>
      </c>
      <c r="D68">
        <v>600</v>
      </c>
      <c r="E68">
        <v>12500</v>
      </c>
      <c r="F68">
        <f t="shared" ref="F68:F131" si="2">E68-D68</f>
        <v>11900</v>
      </c>
    </row>
    <row r="69" spans="1:6" x14ac:dyDescent="0.2">
      <c r="A69" s="5" t="s">
        <v>24</v>
      </c>
      <c r="B69" t="s">
        <v>0</v>
      </c>
      <c r="C69" t="s">
        <v>7</v>
      </c>
      <c r="D69">
        <v>750</v>
      </c>
      <c r="E69">
        <v>4500</v>
      </c>
      <c r="F69">
        <f t="shared" si="2"/>
        <v>3750</v>
      </c>
    </row>
    <row r="70" spans="1:6" x14ac:dyDescent="0.2">
      <c r="A70" s="6" t="s">
        <v>24</v>
      </c>
      <c r="B70" t="s">
        <v>1</v>
      </c>
      <c r="C70" t="s">
        <v>7</v>
      </c>
      <c r="D70">
        <v>890</v>
      </c>
      <c r="E70">
        <v>9800</v>
      </c>
      <c r="F70">
        <f t="shared" si="2"/>
        <v>8910</v>
      </c>
    </row>
    <row r="71" spans="1:6" x14ac:dyDescent="0.2">
      <c r="A71" s="5" t="s">
        <v>24</v>
      </c>
      <c r="B71" t="s">
        <v>4</v>
      </c>
      <c r="C71" t="s">
        <v>6</v>
      </c>
      <c r="D71">
        <v>840</v>
      </c>
      <c r="E71">
        <v>7800</v>
      </c>
      <c r="F71">
        <f t="shared" si="2"/>
        <v>6960</v>
      </c>
    </row>
    <row r="72" spans="1:6" x14ac:dyDescent="0.2">
      <c r="A72" s="6" t="s">
        <v>24</v>
      </c>
      <c r="B72" t="s">
        <v>5</v>
      </c>
      <c r="C72" t="s">
        <v>7</v>
      </c>
      <c r="D72">
        <v>5500</v>
      </c>
      <c r="E72">
        <v>36450</v>
      </c>
      <c r="F72">
        <f t="shared" si="2"/>
        <v>30950</v>
      </c>
    </row>
    <row r="73" spans="1:6" x14ac:dyDescent="0.2">
      <c r="A73" s="5" t="s">
        <v>24</v>
      </c>
      <c r="B73" t="s">
        <v>36</v>
      </c>
      <c r="C73" t="s">
        <v>7</v>
      </c>
      <c r="D73">
        <v>330</v>
      </c>
      <c r="E73">
        <v>63000</v>
      </c>
      <c r="F73">
        <f t="shared" si="2"/>
        <v>62670</v>
      </c>
    </row>
    <row r="74" spans="1:6" x14ac:dyDescent="0.2">
      <c r="A74" s="6" t="s">
        <v>24</v>
      </c>
      <c r="B74" t="s">
        <v>2</v>
      </c>
      <c r="C74" t="s">
        <v>7</v>
      </c>
      <c r="D74">
        <v>21500</v>
      </c>
      <c r="E74">
        <v>12000</v>
      </c>
      <c r="F74">
        <f t="shared" si="2"/>
        <v>-9500</v>
      </c>
    </row>
    <row r="75" spans="1:6" x14ac:dyDescent="0.2">
      <c r="A75" s="5" t="s">
        <v>24</v>
      </c>
      <c r="B75" t="s">
        <v>9</v>
      </c>
      <c r="C75" t="s">
        <v>7</v>
      </c>
      <c r="D75">
        <v>199.33</v>
      </c>
      <c r="E75">
        <v>4500</v>
      </c>
      <c r="F75">
        <f t="shared" si="2"/>
        <v>4300.67</v>
      </c>
    </row>
    <row r="76" spans="1:6" x14ac:dyDescent="0.2">
      <c r="A76" s="6" t="s">
        <v>24</v>
      </c>
      <c r="B76" t="s">
        <v>10</v>
      </c>
      <c r="C76" t="s">
        <v>6</v>
      </c>
      <c r="D76">
        <v>36000</v>
      </c>
      <c r="E76">
        <v>6500</v>
      </c>
      <c r="F76">
        <f t="shared" si="2"/>
        <v>-29500</v>
      </c>
    </row>
    <row r="77" spans="1:6" x14ac:dyDescent="0.2">
      <c r="A77" s="5" t="s">
        <v>24</v>
      </c>
      <c r="B77" t="s">
        <v>11</v>
      </c>
      <c r="C77" t="s">
        <v>6</v>
      </c>
      <c r="D77">
        <v>4500</v>
      </c>
      <c r="E77">
        <v>10200</v>
      </c>
      <c r="F77">
        <f t="shared" si="2"/>
        <v>5700</v>
      </c>
    </row>
    <row r="78" spans="1:6" x14ac:dyDescent="0.2">
      <c r="A78" s="6" t="s">
        <v>24</v>
      </c>
      <c r="B78" t="s">
        <v>33</v>
      </c>
      <c r="C78" t="s">
        <v>6</v>
      </c>
      <c r="D78">
        <v>850</v>
      </c>
      <c r="E78">
        <v>12000</v>
      </c>
      <c r="F78">
        <f t="shared" si="2"/>
        <v>11150</v>
      </c>
    </row>
    <row r="79" spans="1:6" x14ac:dyDescent="0.2">
      <c r="A79" s="5" t="s">
        <v>24</v>
      </c>
      <c r="B79" t="s">
        <v>12</v>
      </c>
      <c r="C79" t="s">
        <v>6</v>
      </c>
      <c r="D79">
        <v>60500</v>
      </c>
      <c r="E79">
        <v>4510</v>
      </c>
      <c r="F79">
        <f t="shared" si="2"/>
        <v>-55990</v>
      </c>
    </row>
    <row r="80" spans="1:6" x14ac:dyDescent="0.2">
      <c r="A80" s="6" t="s">
        <v>24</v>
      </c>
      <c r="B80" t="s">
        <v>13</v>
      </c>
      <c r="C80" t="s">
        <v>6</v>
      </c>
      <c r="D80">
        <v>2400</v>
      </c>
      <c r="E80">
        <v>6550</v>
      </c>
      <c r="F80">
        <f t="shared" si="2"/>
        <v>4150</v>
      </c>
    </row>
    <row r="81" spans="1:6" x14ac:dyDescent="0.2">
      <c r="A81" s="5" t="s">
        <v>24</v>
      </c>
      <c r="B81" t="s">
        <v>14</v>
      </c>
      <c r="C81" t="s">
        <v>6</v>
      </c>
      <c r="D81">
        <v>3600</v>
      </c>
      <c r="E81">
        <v>15600</v>
      </c>
      <c r="F81">
        <f t="shared" si="2"/>
        <v>12000</v>
      </c>
    </row>
    <row r="82" spans="1:6" x14ac:dyDescent="0.2">
      <c r="A82" s="6" t="s">
        <v>24</v>
      </c>
      <c r="B82" t="s">
        <v>15</v>
      </c>
      <c r="C82" t="s">
        <v>6</v>
      </c>
      <c r="D82">
        <v>320</v>
      </c>
      <c r="E82">
        <v>4587</v>
      </c>
      <c r="F82">
        <f t="shared" si="2"/>
        <v>4267</v>
      </c>
    </row>
    <row r="83" spans="1:6" x14ac:dyDescent="0.2">
      <c r="A83" s="5" t="s">
        <v>24</v>
      </c>
      <c r="B83" t="s">
        <v>3</v>
      </c>
      <c r="C83" t="s">
        <v>6</v>
      </c>
      <c r="D83">
        <v>0</v>
      </c>
      <c r="E83">
        <v>1254</v>
      </c>
      <c r="F83">
        <f t="shared" si="2"/>
        <v>1254</v>
      </c>
    </row>
    <row r="84" spans="1:6" x14ac:dyDescent="0.2">
      <c r="A84" s="6" t="s">
        <v>24</v>
      </c>
      <c r="B84" t="s">
        <v>16</v>
      </c>
      <c r="C84" t="s">
        <v>6</v>
      </c>
      <c r="D84">
        <v>280</v>
      </c>
      <c r="E84">
        <v>24153</v>
      </c>
      <c r="F84">
        <f t="shared" si="2"/>
        <v>23873</v>
      </c>
    </row>
    <row r="85" spans="1:6" x14ac:dyDescent="0.2">
      <c r="A85" s="5" t="s">
        <v>24</v>
      </c>
      <c r="B85" t="s">
        <v>17</v>
      </c>
      <c r="C85" t="s">
        <v>6</v>
      </c>
      <c r="D85">
        <v>0</v>
      </c>
      <c r="E85">
        <v>5421</v>
      </c>
      <c r="F85">
        <f t="shared" si="2"/>
        <v>5421</v>
      </c>
    </row>
    <row r="86" spans="1:6" x14ac:dyDescent="0.2">
      <c r="A86" s="6" t="s">
        <v>24</v>
      </c>
      <c r="B86" t="s">
        <v>18</v>
      </c>
      <c r="C86" t="s">
        <v>6</v>
      </c>
      <c r="D86">
        <v>0</v>
      </c>
      <c r="E86">
        <v>4251</v>
      </c>
      <c r="F86">
        <f t="shared" si="2"/>
        <v>4251</v>
      </c>
    </row>
    <row r="87" spans="1:6" x14ac:dyDescent="0.2">
      <c r="A87" s="5" t="s">
        <v>24</v>
      </c>
      <c r="B87" t="s">
        <v>34</v>
      </c>
      <c r="C87" t="s">
        <v>6</v>
      </c>
      <c r="D87">
        <v>5900</v>
      </c>
      <c r="E87">
        <v>4521</v>
      </c>
      <c r="F87">
        <f t="shared" si="2"/>
        <v>-1379</v>
      </c>
    </row>
    <row r="88" spans="1:6" x14ac:dyDescent="0.2">
      <c r="A88" s="6" t="s">
        <v>24</v>
      </c>
      <c r="B88" t="s">
        <v>19</v>
      </c>
      <c r="C88" t="s">
        <v>6</v>
      </c>
      <c r="D88">
        <v>10802</v>
      </c>
      <c r="E88">
        <v>29000</v>
      </c>
      <c r="F88">
        <f t="shared" si="2"/>
        <v>18198</v>
      </c>
    </row>
    <row r="89" spans="1:6" x14ac:dyDescent="0.2">
      <c r="A89" s="5" t="s">
        <v>25</v>
      </c>
      <c r="B89" t="s">
        <v>35</v>
      </c>
      <c r="C89" t="s">
        <v>6</v>
      </c>
      <c r="D89">
        <v>1500</v>
      </c>
      <c r="E89">
        <v>45000</v>
      </c>
      <c r="F89">
        <f t="shared" si="2"/>
        <v>43500</v>
      </c>
    </row>
    <row r="90" spans="1:6" x14ac:dyDescent="0.2">
      <c r="A90" s="6" t="s">
        <v>25</v>
      </c>
      <c r="B90" t="s">
        <v>8</v>
      </c>
      <c r="C90" t="s">
        <v>6</v>
      </c>
      <c r="D90">
        <v>2500</v>
      </c>
      <c r="E90">
        <v>1500</v>
      </c>
      <c r="F90">
        <f t="shared" si="2"/>
        <v>-1000</v>
      </c>
    </row>
    <row r="91" spans="1:6" x14ac:dyDescent="0.2">
      <c r="A91" s="5" t="s">
        <v>25</v>
      </c>
      <c r="B91" t="s">
        <v>0</v>
      </c>
      <c r="C91" t="s">
        <v>7</v>
      </c>
      <c r="D91">
        <v>290</v>
      </c>
      <c r="E91">
        <v>2500</v>
      </c>
      <c r="F91">
        <f t="shared" si="2"/>
        <v>2210</v>
      </c>
    </row>
    <row r="92" spans="1:6" x14ac:dyDescent="0.2">
      <c r="A92" s="6" t="s">
        <v>25</v>
      </c>
      <c r="B92" t="s">
        <v>1</v>
      </c>
      <c r="C92" t="s">
        <v>7</v>
      </c>
      <c r="D92">
        <v>680</v>
      </c>
      <c r="E92">
        <v>6200</v>
      </c>
      <c r="F92">
        <f t="shared" si="2"/>
        <v>5520</v>
      </c>
    </row>
    <row r="93" spans="1:6" x14ac:dyDescent="0.2">
      <c r="A93" s="5" t="s">
        <v>25</v>
      </c>
      <c r="B93" t="s">
        <v>4</v>
      </c>
      <c r="C93" t="s">
        <v>6</v>
      </c>
      <c r="D93">
        <v>700</v>
      </c>
      <c r="E93">
        <v>47830</v>
      </c>
      <c r="F93">
        <f t="shared" si="2"/>
        <v>47130</v>
      </c>
    </row>
    <row r="94" spans="1:6" x14ac:dyDescent="0.2">
      <c r="A94" s="6" t="s">
        <v>25</v>
      </c>
      <c r="B94" t="s">
        <v>5</v>
      </c>
      <c r="C94" t="s">
        <v>7</v>
      </c>
      <c r="D94">
        <v>5500</v>
      </c>
      <c r="E94">
        <v>1356</v>
      </c>
      <c r="F94">
        <f t="shared" si="2"/>
        <v>-4144</v>
      </c>
    </row>
    <row r="95" spans="1:6" x14ac:dyDescent="0.2">
      <c r="A95" s="5" t="s">
        <v>25</v>
      </c>
      <c r="B95" t="s">
        <v>36</v>
      </c>
      <c r="C95" t="s">
        <v>7</v>
      </c>
      <c r="D95">
        <v>330</v>
      </c>
      <c r="E95">
        <v>452</v>
      </c>
      <c r="F95">
        <f t="shared" si="2"/>
        <v>122</v>
      </c>
    </row>
    <row r="96" spans="1:6" x14ac:dyDescent="0.2">
      <c r="A96" s="6" t="s">
        <v>25</v>
      </c>
      <c r="B96" t="s">
        <v>2</v>
      </c>
      <c r="C96" t="s">
        <v>7</v>
      </c>
      <c r="D96">
        <v>21500</v>
      </c>
      <c r="E96">
        <v>254</v>
      </c>
      <c r="F96">
        <f t="shared" si="2"/>
        <v>-21246</v>
      </c>
    </row>
    <row r="97" spans="1:6" x14ac:dyDescent="0.2">
      <c r="A97" s="5" t="s">
        <v>25</v>
      </c>
      <c r="B97" t="s">
        <v>9</v>
      </c>
      <c r="C97" t="s">
        <v>7</v>
      </c>
      <c r="D97">
        <v>1177.3399999999999</v>
      </c>
      <c r="E97">
        <v>136</v>
      </c>
      <c r="F97">
        <f t="shared" si="2"/>
        <v>-1041.3399999999999</v>
      </c>
    </row>
    <row r="98" spans="1:6" x14ac:dyDescent="0.2">
      <c r="A98" s="6" t="s">
        <v>25</v>
      </c>
      <c r="B98" t="s">
        <v>10</v>
      </c>
      <c r="C98" t="s">
        <v>6</v>
      </c>
      <c r="D98">
        <v>42500</v>
      </c>
      <c r="E98">
        <v>478</v>
      </c>
      <c r="F98">
        <f t="shared" si="2"/>
        <v>-42022</v>
      </c>
    </row>
    <row r="99" spans="1:6" x14ac:dyDescent="0.2">
      <c r="A99" s="5" t="s">
        <v>25</v>
      </c>
      <c r="B99" t="s">
        <v>11</v>
      </c>
      <c r="C99" t="s">
        <v>6</v>
      </c>
      <c r="D99">
        <v>4800</v>
      </c>
      <c r="E99">
        <v>12456</v>
      </c>
      <c r="F99">
        <f t="shared" si="2"/>
        <v>7656</v>
      </c>
    </row>
    <row r="100" spans="1:6" x14ac:dyDescent="0.2">
      <c r="A100" s="6" t="s">
        <v>25</v>
      </c>
      <c r="B100" t="s">
        <v>33</v>
      </c>
      <c r="C100" t="s">
        <v>6</v>
      </c>
      <c r="D100">
        <v>1200</v>
      </c>
      <c r="E100">
        <v>93200</v>
      </c>
      <c r="F100">
        <f t="shared" si="2"/>
        <v>92000</v>
      </c>
    </row>
    <row r="101" spans="1:6" x14ac:dyDescent="0.2">
      <c r="A101" s="5" t="s">
        <v>25</v>
      </c>
      <c r="B101" t="s">
        <v>12</v>
      </c>
      <c r="C101" t="s">
        <v>6</v>
      </c>
      <c r="D101">
        <v>62500</v>
      </c>
      <c r="E101">
        <v>2356</v>
      </c>
      <c r="F101">
        <f t="shared" si="2"/>
        <v>-60144</v>
      </c>
    </row>
    <row r="102" spans="1:6" x14ac:dyDescent="0.2">
      <c r="A102" s="6" t="s">
        <v>25</v>
      </c>
      <c r="B102" t="s">
        <v>13</v>
      </c>
      <c r="C102" t="s">
        <v>6</v>
      </c>
      <c r="D102">
        <v>3200</v>
      </c>
      <c r="E102">
        <v>24587</v>
      </c>
      <c r="F102">
        <f t="shared" si="2"/>
        <v>21387</v>
      </c>
    </row>
    <row r="103" spans="1:6" x14ac:dyDescent="0.2">
      <c r="A103" s="5" t="s">
        <v>25</v>
      </c>
      <c r="B103" t="s">
        <v>14</v>
      </c>
      <c r="C103" t="s">
        <v>6</v>
      </c>
      <c r="D103">
        <v>3600</v>
      </c>
      <c r="E103">
        <v>2543</v>
      </c>
      <c r="F103">
        <f t="shared" si="2"/>
        <v>-1057</v>
      </c>
    </row>
    <row r="104" spans="1:6" x14ac:dyDescent="0.2">
      <c r="A104" s="6" t="s">
        <v>25</v>
      </c>
      <c r="B104" t="s">
        <v>15</v>
      </c>
      <c r="C104" t="s">
        <v>6</v>
      </c>
      <c r="D104">
        <v>350</v>
      </c>
      <c r="E104">
        <v>165</v>
      </c>
      <c r="F104">
        <f t="shared" si="2"/>
        <v>-185</v>
      </c>
    </row>
    <row r="105" spans="1:6" x14ac:dyDescent="0.2">
      <c r="A105" s="5" t="s">
        <v>25</v>
      </c>
      <c r="B105" t="s">
        <v>3</v>
      </c>
      <c r="C105" t="s">
        <v>6</v>
      </c>
      <c r="D105">
        <v>1800</v>
      </c>
      <c r="E105">
        <v>245</v>
      </c>
      <c r="F105">
        <f t="shared" si="2"/>
        <v>-1555</v>
      </c>
    </row>
    <row r="106" spans="1:6" x14ac:dyDescent="0.2">
      <c r="A106" s="6" t="s">
        <v>25</v>
      </c>
      <c r="B106" t="s">
        <v>16</v>
      </c>
      <c r="C106" t="s">
        <v>6</v>
      </c>
      <c r="D106">
        <v>280</v>
      </c>
      <c r="E106">
        <v>51250</v>
      </c>
      <c r="F106">
        <f t="shared" si="2"/>
        <v>50970</v>
      </c>
    </row>
    <row r="107" spans="1:6" x14ac:dyDescent="0.2">
      <c r="A107" s="5" t="s">
        <v>25</v>
      </c>
      <c r="B107" t="s">
        <v>34</v>
      </c>
      <c r="C107" t="s">
        <v>6</v>
      </c>
      <c r="D107">
        <v>7900</v>
      </c>
      <c r="E107">
        <v>456</v>
      </c>
      <c r="F107">
        <f t="shared" si="2"/>
        <v>-7444</v>
      </c>
    </row>
    <row r="108" spans="1:6" x14ac:dyDescent="0.2">
      <c r="A108" s="6" t="s">
        <v>25</v>
      </c>
      <c r="B108" t="s">
        <v>19</v>
      </c>
      <c r="C108" t="s">
        <v>6</v>
      </c>
      <c r="D108">
        <v>6020</v>
      </c>
      <c r="E108">
        <v>1254</v>
      </c>
      <c r="F108">
        <f t="shared" si="2"/>
        <v>-4766</v>
      </c>
    </row>
    <row r="109" spans="1:6" x14ac:dyDescent="0.2">
      <c r="A109" s="5" t="s">
        <v>26</v>
      </c>
      <c r="B109" t="s">
        <v>35</v>
      </c>
      <c r="C109" t="s">
        <v>6</v>
      </c>
      <c r="D109">
        <v>400</v>
      </c>
      <c r="E109">
        <v>52000</v>
      </c>
      <c r="F109">
        <f t="shared" si="2"/>
        <v>51600</v>
      </c>
    </row>
    <row r="110" spans="1:6" x14ac:dyDescent="0.2">
      <c r="A110" s="6" t="s">
        <v>26</v>
      </c>
      <c r="B110" t="s">
        <v>0</v>
      </c>
      <c r="C110" t="s">
        <v>7</v>
      </c>
      <c r="D110">
        <v>340</v>
      </c>
      <c r="E110" s="7">
        <v>1356</v>
      </c>
      <c r="F110">
        <f t="shared" si="2"/>
        <v>1016</v>
      </c>
    </row>
    <row r="111" spans="1:6" x14ac:dyDescent="0.2">
      <c r="A111" s="5" t="s">
        <v>26</v>
      </c>
      <c r="B111" t="s">
        <v>1</v>
      </c>
      <c r="C111" t="s">
        <v>7</v>
      </c>
      <c r="D111">
        <v>523</v>
      </c>
      <c r="E111" s="7">
        <v>452</v>
      </c>
      <c r="F111">
        <f t="shared" si="2"/>
        <v>-71</v>
      </c>
    </row>
    <row r="112" spans="1:6" x14ac:dyDescent="0.2">
      <c r="A112" s="6" t="s">
        <v>26</v>
      </c>
      <c r="B112" t="s">
        <v>4</v>
      </c>
      <c r="C112" t="s">
        <v>6</v>
      </c>
      <c r="D112">
        <v>480</v>
      </c>
      <c r="E112" s="7">
        <v>254</v>
      </c>
      <c r="F112">
        <f t="shared" si="2"/>
        <v>-226</v>
      </c>
    </row>
    <row r="113" spans="1:6" x14ac:dyDescent="0.2">
      <c r="A113" s="5" t="s">
        <v>26</v>
      </c>
      <c r="B113" t="s">
        <v>5</v>
      </c>
      <c r="C113" t="s">
        <v>7</v>
      </c>
      <c r="D113">
        <v>5500</v>
      </c>
      <c r="E113" s="7">
        <v>136</v>
      </c>
      <c r="F113">
        <f t="shared" si="2"/>
        <v>-5364</v>
      </c>
    </row>
    <row r="114" spans="1:6" x14ac:dyDescent="0.2">
      <c r="A114" s="6" t="s">
        <v>26</v>
      </c>
      <c r="B114" t="s">
        <v>36</v>
      </c>
      <c r="C114" t="s">
        <v>7</v>
      </c>
      <c r="D114">
        <v>330</v>
      </c>
      <c r="E114" s="7">
        <v>478</v>
      </c>
      <c r="F114">
        <f t="shared" si="2"/>
        <v>148</v>
      </c>
    </row>
    <row r="115" spans="1:6" x14ac:dyDescent="0.2">
      <c r="A115" s="5" t="s">
        <v>26</v>
      </c>
      <c r="B115" t="s">
        <v>2</v>
      </c>
      <c r="C115" t="s">
        <v>7</v>
      </c>
      <c r="D115">
        <v>21500</v>
      </c>
      <c r="E115" s="7">
        <v>12456</v>
      </c>
      <c r="F115">
        <f t="shared" si="2"/>
        <v>-9044</v>
      </c>
    </row>
    <row r="116" spans="1:6" x14ac:dyDescent="0.2">
      <c r="A116" s="6" t="s">
        <v>26</v>
      </c>
      <c r="B116" t="s">
        <v>9</v>
      </c>
      <c r="C116" t="s">
        <v>7</v>
      </c>
      <c r="D116">
        <v>1392.52</v>
      </c>
      <c r="E116">
        <v>1000</v>
      </c>
      <c r="F116">
        <f t="shared" si="2"/>
        <v>-392.52</v>
      </c>
    </row>
    <row r="117" spans="1:6" x14ac:dyDescent="0.2">
      <c r="A117" s="5" t="s">
        <v>26</v>
      </c>
      <c r="B117" t="s">
        <v>10</v>
      </c>
      <c r="C117" t="s">
        <v>6</v>
      </c>
      <c r="D117">
        <v>23500</v>
      </c>
      <c r="E117">
        <v>2300</v>
      </c>
      <c r="F117">
        <f t="shared" si="2"/>
        <v>-21200</v>
      </c>
    </row>
    <row r="118" spans="1:6" x14ac:dyDescent="0.2">
      <c r="A118" s="6" t="s">
        <v>26</v>
      </c>
      <c r="B118" t="s">
        <v>11</v>
      </c>
      <c r="C118" t="s">
        <v>6</v>
      </c>
      <c r="D118">
        <v>3800</v>
      </c>
      <c r="E118">
        <v>456</v>
      </c>
      <c r="F118">
        <f t="shared" si="2"/>
        <v>-3344</v>
      </c>
    </row>
    <row r="119" spans="1:6" x14ac:dyDescent="0.2">
      <c r="A119" s="5" t="s">
        <v>26</v>
      </c>
      <c r="B119" t="s">
        <v>33</v>
      </c>
      <c r="C119" t="s">
        <v>6</v>
      </c>
      <c r="D119">
        <v>650</v>
      </c>
      <c r="E119">
        <v>852</v>
      </c>
      <c r="F119">
        <f t="shared" si="2"/>
        <v>202</v>
      </c>
    </row>
    <row r="120" spans="1:6" x14ac:dyDescent="0.2">
      <c r="A120" s="6" t="s">
        <v>26</v>
      </c>
      <c r="B120" t="s">
        <v>12</v>
      </c>
      <c r="C120" t="s">
        <v>6</v>
      </c>
      <c r="D120">
        <v>24500</v>
      </c>
      <c r="E120">
        <v>963</v>
      </c>
      <c r="F120">
        <f t="shared" si="2"/>
        <v>-23537</v>
      </c>
    </row>
    <row r="121" spans="1:6" x14ac:dyDescent="0.2">
      <c r="A121" s="5" t="s">
        <v>26</v>
      </c>
      <c r="B121" t="s">
        <v>13</v>
      </c>
      <c r="C121" t="s">
        <v>6</v>
      </c>
      <c r="D121">
        <v>1100</v>
      </c>
      <c r="E121">
        <v>7412</v>
      </c>
      <c r="F121">
        <f t="shared" si="2"/>
        <v>6312</v>
      </c>
    </row>
    <row r="122" spans="1:6" x14ac:dyDescent="0.2">
      <c r="A122" s="6" t="s">
        <v>26</v>
      </c>
      <c r="B122" t="s">
        <v>14</v>
      </c>
      <c r="C122" t="s">
        <v>6</v>
      </c>
      <c r="D122">
        <v>900</v>
      </c>
      <c r="E122">
        <v>9635</v>
      </c>
      <c r="F122">
        <f t="shared" si="2"/>
        <v>8735</v>
      </c>
    </row>
    <row r="123" spans="1:6" x14ac:dyDescent="0.2">
      <c r="A123" s="5" t="s">
        <v>26</v>
      </c>
      <c r="B123" t="s">
        <v>15</v>
      </c>
      <c r="C123" t="s">
        <v>6</v>
      </c>
      <c r="D123">
        <v>220</v>
      </c>
      <c r="E123">
        <v>8524</v>
      </c>
      <c r="F123">
        <f t="shared" si="2"/>
        <v>8304</v>
      </c>
    </row>
    <row r="124" spans="1:6" x14ac:dyDescent="0.2">
      <c r="A124" s="6" t="s">
        <v>26</v>
      </c>
      <c r="B124" t="s">
        <v>3</v>
      </c>
      <c r="C124" t="s">
        <v>6</v>
      </c>
      <c r="D124">
        <v>800</v>
      </c>
      <c r="E124">
        <v>45230</v>
      </c>
      <c r="F124">
        <f t="shared" si="2"/>
        <v>44430</v>
      </c>
    </row>
    <row r="125" spans="1:6" x14ac:dyDescent="0.2">
      <c r="A125" s="5" t="s">
        <v>26</v>
      </c>
      <c r="B125" t="s">
        <v>16</v>
      </c>
      <c r="C125" t="s">
        <v>6</v>
      </c>
      <c r="D125">
        <v>280</v>
      </c>
      <c r="E125">
        <v>69100</v>
      </c>
      <c r="F125">
        <f t="shared" si="2"/>
        <v>68820</v>
      </c>
    </row>
    <row r="126" spans="1:6" x14ac:dyDescent="0.2">
      <c r="A126" s="6" t="s">
        <v>26</v>
      </c>
      <c r="B126" t="s">
        <v>34</v>
      </c>
      <c r="C126" t="s">
        <v>6</v>
      </c>
      <c r="D126">
        <v>4900</v>
      </c>
      <c r="E126">
        <v>1253</v>
      </c>
      <c r="F126">
        <f t="shared" si="2"/>
        <v>-3647</v>
      </c>
    </row>
    <row r="127" spans="1:6" x14ac:dyDescent="0.2">
      <c r="A127" s="5" t="s">
        <v>26</v>
      </c>
      <c r="B127" t="s">
        <v>19</v>
      </c>
      <c r="C127" t="s">
        <v>6</v>
      </c>
      <c r="D127">
        <v>7222</v>
      </c>
      <c r="E127">
        <v>1245</v>
      </c>
      <c r="F127">
        <f t="shared" si="2"/>
        <v>-5977</v>
      </c>
    </row>
    <row r="128" spans="1:6" x14ac:dyDescent="0.2">
      <c r="A128" s="6" t="s">
        <v>27</v>
      </c>
      <c r="B128" t="s">
        <v>35</v>
      </c>
      <c r="C128" t="s">
        <v>6</v>
      </c>
      <c r="D128">
        <v>1200</v>
      </c>
      <c r="E128">
        <v>1023</v>
      </c>
      <c r="F128">
        <f t="shared" si="2"/>
        <v>-177</v>
      </c>
    </row>
    <row r="129" spans="1:6" x14ac:dyDescent="0.2">
      <c r="A129" s="5" t="s">
        <v>27</v>
      </c>
      <c r="B129" t="s">
        <v>8</v>
      </c>
      <c r="C129" t="s">
        <v>6</v>
      </c>
      <c r="D129">
        <v>3200</v>
      </c>
      <c r="E129">
        <v>12369</v>
      </c>
      <c r="F129">
        <f t="shared" si="2"/>
        <v>9169</v>
      </c>
    </row>
    <row r="130" spans="1:6" x14ac:dyDescent="0.2">
      <c r="A130" s="6" t="s">
        <v>27</v>
      </c>
      <c r="B130" t="s">
        <v>0</v>
      </c>
      <c r="C130" t="s">
        <v>7</v>
      </c>
      <c r="D130">
        <v>450</v>
      </c>
      <c r="E130">
        <v>8521</v>
      </c>
      <c r="F130">
        <f t="shared" si="2"/>
        <v>8071</v>
      </c>
    </row>
    <row r="131" spans="1:6" x14ac:dyDescent="0.2">
      <c r="A131" s="5" t="s">
        <v>27</v>
      </c>
      <c r="B131" t="s">
        <v>1</v>
      </c>
      <c r="C131" t="s">
        <v>7</v>
      </c>
      <c r="D131">
        <v>534</v>
      </c>
      <c r="E131">
        <v>4569</v>
      </c>
      <c r="F131">
        <f t="shared" si="2"/>
        <v>4035</v>
      </c>
    </row>
    <row r="132" spans="1:6" x14ac:dyDescent="0.2">
      <c r="A132" s="6" t="s">
        <v>27</v>
      </c>
      <c r="B132" t="s">
        <v>4</v>
      </c>
      <c r="C132" t="s">
        <v>6</v>
      </c>
      <c r="D132">
        <v>540</v>
      </c>
      <c r="E132">
        <v>7854</v>
      </c>
      <c r="F132">
        <f t="shared" ref="F132:F195" si="3">E132-D132</f>
        <v>7314</v>
      </c>
    </row>
    <row r="133" spans="1:6" x14ac:dyDescent="0.2">
      <c r="A133" s="5" t="s">
        <v>27</v>
      </c>
      <c r="B133" t="s">
        <v>5</v>
      </c>
      <c r="C133" t="s">
        <v>7</v>
      </c>
      <c r="D133">
        <v>5500</v>
      </c>
      <c r="E133">
        <v>12547</v>
      </c>
      <c r="F133">
        <f t="shared" si="3"/>
        <v>7047</v>
      </c>
    </row>
    <row r="134" spans="1:6" x14ac:dyDescent="0.2">
      <c r="A134" s="6" t="s">
        <v>27</v>
      </c>
      <c r="B134" t="s">
        <v>36</v>
      </c>
      <c r="C134" t="s">
        <v>7</v>
      </c>
      <c r="D134">
        <v>330</v>
      </c>
      <c r="E134">
        <v>25631</v>
      </c>
      <c r="F134">
        <f t="shared" si="3"/>
        <v>25301</v>
      </c>
    </row>
    <row r="135" spans="1:6" x14ac:dyDescent="0.2">
      <c r="A135" s="5" t="s">
        <v>27</v>
      </c>
      <c r="B135" t="s">
        <v>2</v>
      </c>
      <c r="C135" t="s">
        <v>7</v>
      </c>
      <c r="D135">
        <v>21500</v>
      </c>
      <c r="E135">
        <v>2589</v>
      </c>
      <c r="F135">
        <f t="shared" si="3"/>
        <v>-18911</v>
      </c>
    </row>
    <row r="136" spans="1:6" x14ac:dyDescent="0.2">
      <c r="A136" s="6" t="s">
        <v>27</v>
      </c>
      <c r="B136" t="s">
        <v>9</v>
      </c>
      <c r="C136" t="s">
        <v>7</v>
      </c>
      <c r="D136">
        <v>1058</v>
      </c>
      <c r="E136">
        <v>36587</v>
      </c>
      <c r="F136">
        <f t="shared" si="3"/>
        <v>35529</v>
      </c>
    </row>
    <row r="137" spans="1:6" x14ac:dyDescent="0.2">
      <c r="A137" s="5" t="s">
        <v>27</v>
      </c>
      <c r="B137" t="s">
        <v>10</v>
      </c>
      <c r="C137" t="s">
        <v>6</v>
      </c>
      <c r="D137">
        <v>25400</v>
      </c>
      <c r="E137">
        <v>1236</v>
      </c>
      <c r="F137">
        <f t="shared" si="3"/>
        <v>-24164</v>
      </c>
    </row>
    <row r="138" spans="1:6" x14ac:dyDescent="0.2">
      <c r="A138" s="6" t="s">
        <v>27</v>
      </c>
      <c r="B138" t="s">
        <v>11</v>
      </c>
      <c r="C138" t="s">
        <v>6</v>
      </c>
      <c r="D138">
        <v>8000</v>
      </c>
      <c r="E138">
        <v>5500</v>
      </c>
      <c r="F138">
        <f t="shared" si="3"/>
        <v>-2500</v>
      </c>
    </row>
    <row r="139" spans="1:6" x14ac:dyDescent="0.2">
      <c r="A139" s="5" t="s">
        <v>27</v>
      </c>
      <c r="B139" t="s">
        <v>33</v>
      </c>
      <c r="C139" t="s">
        <v>6</v>
      </c>
      <c r="D139">
        <v>540</v>
      </c>
      <c r="E139">
        <v>4500</v>
      </c>
      <c r="F139">
        <f t="shared" si="3"/>
        <v>3960</v>
      </c>
    </row>
    <row r="140" spans="1:6" x14ac:dyDescent="0.2">
      <c r="A140" s="6" t="s">
        <v>27</v>
      </c>
      <c r="B140" t="s">
        <v>12</v>
      </c>
      <c r="C140" t="s">
        <v>6</v>
      </c>
      <c r="D140">
        <v>31400</v>
      </c>
      <c r="E140">
        <v>7800</v>
      </c>
      <c r="F140">
        <f t="shared" si="3"/>
        <v>-23600</v>
      </c>
    </row>
    <row r="141" spans="1:6" x14ac:dyDescent="0.2">
      <c r="A141" s="5" t="s">
        <v>27</v>
      </c>
      <c r="B141" t="s">
        <v>13</v>
      </c>
      <c r="C141" t="s">
        <v>6</v>
      </c>
      <c r="D141">
        <v>1500</v>
      </c>
      <c r="E141">
        <v>0</v>
      </c>
      <c r="F141">
        <f t="shared" si="3"/>
        <v>-1500</v>
      </c>
    </row>
    <row r="142" spans="1:6" x14ac:dyDescent="0.2">
      <c r="A142" s="6" t="s">
        <v>27</v>
      </c>
      <c r="B142" t="s">
        <v>14</v>
      </c>
      <c r="C142" t="s">
        <v>6</v>
      </c>
      <c r="D142">
        <v>1250</v>
      </c>
      <c r="E142">
        <v>3000</v>
      </c>
      <c r="F142">
        <f t="shared" si="3"/>
        <v>1750</v>
      </c>
    </row>
    <row r="143" spans="1:6" x14ac:dyDescent="0.2">
      <c r="A143" s="5" t="s">
        <v>27</v>
      </c>
      <c r="B143" t="s">
        <v>15</v>
      </c>
      <c r="C143" t="s">
        <v>6</v>
      </c>
      <c r="D143">
        <v>280</v>
      </c>
      <c r="E143">
        <v>2000</v>
      </c>
      <c r="F143">
        <f t="shared" si="3"/>
        <v>1720</v>
      </c>
    </row>
    <row r="144" spans="1:6" x14ac:dyDescent="0.2">
      <c r="A144" s="6" t="s">
        <v>27</v>
      </c>
      <c r="B144" t="s">
        <v>3</v>
      </c>
      <c r="C144" t="s">
        <v>6</v>
      </c>
      <c r="D144">
        <v>3000</v>
      </c>
      <c r="E144">
        <v>4000</v>
      </c>
      <c r="F144">
        <f t="shared" si="3"/>
        <v>1000</v>
      </c>
    </row>
    <row r="145" spans="1:6" x14ac:dyDescent="0.2">
      <c r="A145" s="5" t="s">
        <v>27</v>
      </c>
      <c r="B145" t="s">
        <v>16</v>
      </c>
      <c r="C145" t="s">
        <v>6</v>
      </c>
      <c r="D145">
        <v>280</v>
      </c>
      <c r="E145">
        <v>8540</v>
      </c>
      <c r="F145">
        <f t="shared" si="3"/>
        <v>8260</v>
      </c>
    </row>
    <row r="146" spans="1:6" x14ac:dyDescent="0.2">
      <c r="A146" s="6" t="s">
        <v>27</v>
      </c>
      <c r="B146" t="s">
        <v>17</v>
      </c>
      <c r="C146" t="s">
        <v>6</v>
      </c>
      <c r="D146">
        <v>3000</v>
      </c>
      <c r="E146">
        <v>258</v>
      </c>
      <c r="F146">
        <f t="shared" si="3"/>
        <v>-2742</v>
      </c>
    </row>
    <row r="147" spans="1:6" x14ac:dyDescent="0.2">
      <c r="A147" s="5" t="s">
        <v>27</v>
      </c>
      <c r="B147" t="s">
        <v>18</v>
      </c>
      <c r="C147" t="s">
        <v>6</v>
      </c>
      <c r="D147">
        <v>3500</v>
      </c>
      <c r="E147">
        <v>960</v>
      </c>
      <c r="F147">
        <f t="shared" si="3"/>
        <v>-2540</v>
      </c>
    </row>
    <row r="148" spans="1:6" x14ac:dyDescent="0.2">
      <c r="A148" s="6" t="s">
        <v>27</v>
      </c>
      <c r="B148" t="s">
        <v>19</v>
      </c>
      <c r="C148" t="s">
        <v>6</v>
      </c>
      <c r="D148">
        <v>5912</v>
      </c>
      <c r="E148">
        <v>452</v>
      </c>
      <c r="F148">
        <f t="shared" si="3"/>
        <v>-5460</v>
      </c>
    </row>
    <row r="149" spans="1:6" x14ac:dyDescent="0.2">
      <c r="A149" s="5" t="s">
        <v>28</v>
      </c>
      <c r="B149" t="s">
        <v>35</v>
      </c>
      <c r="C149" t="s">
        <v>6</v>
      </c>
      <c r="D149">
        <v>1000</v>
      </c>
      <c r="E149">
        <v>24153</v>
      </c>
      <c r="F149">
        <f t="shared" si="3"/>
        <v>23153</v>
      </c>
    </row>
    <row r="150" spans="1:6" x14ac:dyDescent="0.2">
      <c r="A150" s="6" t="s">
        <v>28</v>
      </c>
      <c r="B150" t="s">
        <v>8</v>
      </c>
      <c r="C150" t="s">
        <v>6</v>
      </c>
      <c r="D150">
        <v>0</v>
      </c>
      <c r="E150">
        <v>5421</v>
      </c>
      <c r="F150">
        <f t="shared" si="3"/>
        <v>5421</v>
      </c>
    </row>
    <row r="151" spans="1:6" x14ac:dyDescent="0.2">
      <c r="A151" s="5" t="s">
        <v>28</v>
      </c>
      <c r="B151" t="s">
        <v>0</v>
      </c>
      <c r="C151" t="s">
        <v>7</v>
      </c>
      <c r="D151">
        <v>360</v>
      </c>
      <c r="E151">
        <v>4251</v>
      </c>
      <c r="F151">
        <f t="shared" si="3"/>
        <v>3891</v>
      </c>
    </row>
    <row r="152" spans="1:6" x14ac:dyDescent="0.2">
      <c r="A152" s="6" t="s">
        <v>28</v>
      </c>
      <c r="B152" t="s">
        <v>1</v>
      </c>
      <c r="C152" t="s">
        <v>7</v>
      </c>
      <c r="D152">
        <v>590</v>
      </c>
      <c r="E152">
        <v>4521</v>
      </c>
      <c r="F152">
        <f t="shared" si="3"/>
        <v>3931</v>
      </c>
    </row>
    <row r="153" spans="1:6" x14ac:dyDescent="0.2">
      <c r="A153" s="5" t="s">
        <v>28</v>
      </c>
      <c r="B153" t="s">
        <v>4</v>
      </c>
      <c r="C153" t="s">
        <v>6</v>
      </c>
      <c r="D153">
        <v>540</v>
      </c>
      <c r="E153">
        <v>29000</v>
      </c>
      <c r="F153">
        <f t="shared" si="3"/>
        <v>28460</v>
      </c>
    </row>
    <row r="154" spans="1:6" x14ac:dyDescent="0.2">
      <c r="A154" s="6" t="s">
        <v>28</v>
      </c>
      <c r="B154" t="s">
        <v>5</v>
      </c>
      <c r="C154" t="s">
        <v>7</v>
      </c>
      <c r="D154">
        <v>5500</v>
      </c>
      <c r="E154">
        <v>45000</v>
      </c>
      <c r="F154">
        <f t="shared" si="3"/>
        <v>39500</v>
      </c>
    </row>
    <row r="155" spans="1:6" x14ac:dyDescent="0.2">
      <c r="A155" s="5" t="s">
        <v>28</v>
      </c>
      <c r="B155" t="s">
        <v>36</v>
      </c>
      <c r="C155" t="s">
        <v>7</v>
      </c>
      <c r="D155">
        <v>330</v>
      </c>
      <c r="E155">
        <v>1500</v>
      </c>
      <c r="F155">
        <f t="shared" si="3"/>
        <v>1170</v>
      </c>
    </row>
    <row r="156" spans="1:6" x14ac:dyDescent="0.2">
      <c r="A156" s="6" t="s">
        <v>28</v>
      </c>
      <c r="B156" t="s">
        <v>2</v>
      </c>
      <c r="C156" t="s">
        <v>7</v>
      </c>
      <c r="D156">
        <v>21500</v>
      </c>
      <c r="E156">
        <v>2500</v>
      </c>
      <c r="F156">
        <f t="shared" si="3"/>
        <v>-19000</v>
      </c>
    </row>
    <row r="157" spans="1:6" x14ac:dyDescent="0.2">
      <c r="A157" s="5" t="s">
        <v>28</v>
      </c>
      <c r="B157" t="s">
        <v>9</v>
      </c>
      <c r="C157" t="s">
        <v>7</v>
      </c>
      <c r="D157">
        <v>1887</v>
      </c>
      <c r="E157">
        <v>6200</v>
      </c>
      <c r="F157">
        <f t="shared" si="3"/>
        <v>4313</v>
      </c>
    </row>
    <row r="158" spans="1:6" x14ac:dyDescent="0.2">
      <c r="A158" s="6" t="s">
        <v>28</v>
      </c>
      <c r="B158" t="s">
        <v>10</v>
      </c>
      <c r="C158" t="s">
        <v>6</v>
      </c>
      <c r="D158">
        <v>18900</v>
      </c>
      <c r="E158">
        <v>47830</v>
      </c>
      <c r="F158">
        <f t="shared" si="3"/>
        <v>28930</v>
      </c>
    </row>
    <row r="159" spans="1:6" x14ac:dyDescent="0.2">
      <c r="A159" s="5" t="s">
        <v>28</v>
      </c>
      <c r="B159" t="s">
        <v>11</v>
      </c>
      <c r="C159" t="s">
        <v>6</v>
      </c>
      <c r="D159">
        <v>2900</v>
      </c>
      <c r="E159">
        <v>1356</v>
      </c>
      <c r="F159">
        <f t="shared" si="3"/>
        <v>-1544</v>
      </c>
    </row>
    <row r="160" spans="1:6" x14ac:dyDescent="0.2">
      <c r="A160" s="6" t="s">
        <v>28</v>
      </c>
      <c r="B160" t="s">
        <v>33</v>
      </c>
      <c r="C160" t="s">
        <v>6</v>
      </c>
      <c r="D160">
        <v>480</v>
      </c>
      <c r="E160">
        <v>452</v>
      </c>
      <c r="F160">
        <f t="shared" si="3"/>
        <v>-28</v>
      </c>
    </row>
    <row r="161" spans="1:6" x14ac:dyDescent="0.2">
      <c r="A161" s="5" t="s">
        <v>28</v>
      </c>
      <c r="B161" t="s">
        <v>12</v>
      </c>
      <c r="C161" t="s">
        <v>6</v>
      </c>
      <c r="D161">
        <v>25200</v>
      </c>
      <c r="E161">
        <v>8521</v>
      </c>
      <c r="F161">
        <f t="shared" si="3"/>
        <v>-16679</v>
      </c>
    </row>
    <row r="162" spans="1:6" x14ac:dyDescent="0.2">
      <c r="A162" s="6" t="s">
        <v>28</v>
      </c>
      <c r="B162" t="s">
        <v>13</v>
      </c>
      <c r="C162" t="s">
        <v>6</v>
      </c>
      <c r="D162">
        <v>850</v>
      </c>
      <c r="E162">
        <v>4569</v>
      </c>
      <c r="F162">
        <f t="shared" si="3"/>
        <v>3719</v>
      </c>
    </row>
    <row r="163" spans="1:6" x14ac:dyDescent="0.2">
      <c r="A163" s="5" t="s">
        <v>28</v>
      </c>
      <c r="B163" t="s">
        <v>14</v>
      </c>
      <c r="C163" t="s">
        <v>6</v>
      </c>
      <c r="D163">
        <v>1000</v>
      </c>
      <c r="E163">
        <v>7854</v>
      </c>
      <c r="F163">
        <f t="shared" si="3"/>
        <v>6854</v>
      </c>
    </row>
    <row r="164" spans="1:6" x14ac:dyDescent="0.2">
      <c r="A164" s="6" t="s">
        <v>28</v>
      </c>
      <c r="B164" t="s">
        <v>15</v>
      </c>
      <c r="C164" t="s">
        <v>6</v>
      </c>
      <c r="D164">
        <v>180</v>
      </c>
      <c r="E164">
        <v>12547</v>
      </c>
      <c r="F164">
        <f t="shared" si="3"/>
        <v>12367</v>
      </c>
    </row>
    <row r="165" spans="1:6" x14ac:dyDescent="0.2">
      <c r="A165" s="5" t="s">
        <v>28</v>
      </c>
      <c r="B165" t="s">
        <v>3</v>
      </c>
      <c r="C165" t="s">
        <v>6</v>
      </c>
      <c r="D165">
        <v>23000</v>
      </c>
      <c r="E165">
        <v>25631</v>
      </c>
      <c r="F165">
        <f t="shared" si="3"/>
        <v>2631</v>
      </c>
    </row>
    <row r="166" spans="1:6" x14ac:dyDescent="0.2">
      <c r="A166" s="6" t="s">
        <v>28</v>
      </c>
      <c r="B166" t="s">
        <v>16</v>
      </c>
      <c r="C166" t="s">
        <v>6</v>
      </c>
      <c r="D166">
        <v>280</v>
      </c>
      <c r="E166">
        <v>2589</v>
      </c>
      <c r="F166">
        <f t="shared" si="3"/>
        <v>2309</v>
      </c>
    </row>
    <row r="167" spans="1:6" x14ac:dyDescent="0.2">
      <c r="A167" s="5" t="s">
        <v>28</v>
      </c>
      <c r="B167" t="s">
        <v>17</v>
      </c>
      <c r="C167" t="s">
        <v>6</v>
      </c>
      <c r="D167">
        <v>0</v>
      </c>
      <c r="E167">
        <v>36587</v>
      </c>
      <c r="F167">
        <f t="shared" si="3"/>
        <v>36587</v>
      </c>
    </row>
    <row r="168" spans="1:6" x14ac:dyDescent="0.2">
      <c r="A168" s="6" t="s">
        <v>28</v>
      </c>
      <c r="B168" t="s">
        <v>18</v>
      </c>
      <c r="C168" t="s">
        <v>6</v>
      </c>
      <c r="D168">
        <v>0</v>
      </c>
      <c r="E168">
        <v>1236</v>
      </c>
      <c r="F168">
        <f t="shared" si="3"/>
        <v>1236</v>
      </c>
    </row>
    <row r="169" spans="1:6" x14ac:dyDescent="0.2">
      <c r="A169" s="5" t="s">
        <v>28</v>
      </c>
      <c r="B169" t="s">
        <v>34</v>
      </c>
      <c r="C169" t="s">
        <v>6</v>
      </c>
      <c r="D169">
        <v>5150</v>
      </c>
      <c r="E169">
        <v>5500</v>
      </c>
      <c r="F169">
        <f t="shared" si="3"/>
        <v>350</v>
      </c>
    </row>
    <row r="170" spans="1:6" x14ac:dyDescent="0.2">
      <c r="A170" s="6" t="s">
        <v>28</v>
      </c>
      <c r="B170" t="s">
        <v>19</v>
      </c>
      <c r="C170" t="s">
        <v>6</v>
      </c>
      <c r="D170">
        <v>10546</v>
      </c>
      <c r="E170">
        <v>45000</v>
      </c>
      <c r="F170">
        <f t="shared" si="3"/>
        <v>34454</v>
      </c>
    </row>
    <row r="171" spans="1:6" x14ac:dyDescent="0.2">
      <c r="A171" s="5" t="s">
        <v>29</v>
      </c>
      <c r="B171" t="s">
        <v>35</v>
      </c>
      <c r="C171" t="s">
        <v>6</v>
      </c>
      <c r="D171">
        <v>1500</v>
      </c>
      <c r="E171">
        <v>59600</v>
      </c>
      <c r="F171">
        <f t="shared" si="3"/>
        <v>58100</v>
      </c>
    </row>
    <row r="172" spans="1:6" x14ac:dyDescent="0.2">
      <c r="A172" s="6" t="s">
        <v>29</v>
      </c>
      <c r="B172" t="s">
        <v>8</v>
      </c>
      <c r="C172" t="s">
        <v>6</v>
      </c>
      <c r="D172">
        <v>0</v>
      </c>
      <c r="E172">
        <v>49000</v>
      </c>
      <c r="F172">
        <f t="shared" si="3"/>
        <v>49000</v>
      </c>
    </row>
    <row r="173" spans="1:6" x14ac:dyDescent="0.2">
      <c r="A173" s="5" t="s">
        <v>29</v>
      </c>
      <c r="B173" t="s">
        <v>0</v>
      </c>
      <c r="C173" t="s">
        <v>7</v>
      </c>
      <c r="D173">
        <v>455</v>
      </c>
      <c r="E173">
        <v>5000</v>
      </c>
      <c r="F173">
        <f t="shared" si="3"/>
        <v>4545</v>
      </c>
    </row>
    <row r="174" spans="1:6" x14ac:dyDescent="0.2">
      <c r="A174" s="6" t="s">
        <v>29</v>
      </c>
      <c r="B174" t="s">
        <v>1</v>
      </c>
      <c r="C174" t="s">
        <v>7</v>
      </c>
      <c r="D174">
        <v>750</v>
      </c>
      <c r="E174">
        <v>2500</v>
      </c>
      <c r="F174">
        <f t="shared" si="3"/>
        <v>1750</v>
      </c>
    </row>
    <row r="175" spans="1:6" x14ac:dyDescent="0.2">
      <c r="A175" s="5" t="s">
        <v>29</v>
      </c>
      <c r="B175" t="s">
        <v>4</v>
      </c>
      <c r="C175" t="s">
        <v>6</v>
      </c>
      <c r="D175">
        <v>690</v>
      </c>
      <c r="E175">
        <v>15000</v>
      </c>
      <c r="F175">
        <f t="shared" si="3"/>
        <v>14310</v>
      </c>
    </row>
    <row r="176" spans="1:6" x14ac:dyDescent="0.2">
      <c r="A176" s="6" t="s">
        <v>29</v>
      </c>
      <c r="B176" t="s">
        <v>5</v>
      </c>
      <c r="C176" t="s">
        <v>7</v>
      </c>
      <c r="D176">
        <v>5500</v>
      </c>
      <c r="E176">
        <v>12000</v>
      </c>
      <c r="F176">
        <f t="shared" si="3"/>
        <v>6500</v>
      </c>
    </row>
    <row r="177" spans="1:6" x14ac:dyDescent="0.2">
      <c r="A177" s="5" t="s">
        <v>29</v>
      </c>
      <c r="B177" t="s">
        <v>36</v>
      </c>
      <c r="C177" t="s">
        <v>7</v>
      </c>
      <c r="D177">
        <v>330</v>
      </c>
      <c r="E177">
        <v>8000</v>
      </c>
      <c r="F177">
        <f t="shared" si="3"/>
        <v>7670</v>
      </c>
    </row>
    <row r="178" spans="1:6" x14ac:dyDescent="0.2">
      <c r="A178" s="6" t="s">
        <v>29</v>
      </c>
      <c r="B178" t="s">
        <v>2</v>
      </c>
      <c r="C178" t="s">
        <v>7</v>
      </c>
      <c r="D178">
        <v>21500</v>
      </c>
      <c r="E178">
        <v>4800</v>
      </c>
      <c r="F178">
        <f t="shared" si="3"/>
        <v>-16700</v>
      </c>
    </row>
    <row r="179" spans="1:6" x14ac:dyDescent="0.2">
      <c r="A179" s="5" t="s">
        <v>29</v>
      </c>
      <c r="B179" t="s">
        <v>9</v>
      </c>
      <c r="C179" t="s">
        <v>7</v>
      </c>
      <c r="D179">
        <v>1434</v>
      </c>
      <c r="E179">
        <v>6000</v>
      </c>
      <c r="F179">
        <f t="shared" si="3"/>
        <v>4566</v>
      </c>
    </row>
    <row r="180" spans="1:6" x14ac:dyDescent="0.2">
      <c r="A180" s="6" t="s">
        <v>29</v>
      </c>
      <c r="B180" t="s">
        <v>10</v>
      </c>
      <c r="C180" t="s">
        <v>6</v>
      </c>
      <c r="D180">
        <v>48900</v>
      </c>
      <c r="E180">
        <v>9000</v>
      </c>
      <c r="F180">
        <f t="shared" si="3"/>
        <v>-39900</v>
      </c>
    </row>
    <row r="181" spans="1:6" x14ac:dyDescent="0.2">
      <c r="A181" s="5" t="s">
        <v>29</v>
      </c>
      <c r="B181" t="s">
        <v>11</v>
      </c>
      <c r="C181" t="s">
        <v>6</v>
      </c>
      <c r="D181">
        <v>7500</v>
      </c>
      <c r="E181">
        <v>7800</v>
      </c>
      <c r="F181">
        <f t="shared" si="3"/>
        <v>300</v>
      </c>
    </row>
    <row r="182" spans="1:6" x14ac:dyDescent="0.2">
      <c r="A182" s="6" t="s">
        <v>29</v>
      </c>
      <c r="B182" t="s">
        <v>33</v>
      </c>
      <c r="C182" t="s">
        <v>6</v>
      </c>
      <c r="D182">
        <v>570</v>
      </c>
      <c r="E182">
        <v>14560</v>
      </c>
      <c r="F182">
        <f t="shared" si="3"/>
        <v>13990</v>
      </c>
    </row>
    <row r="183" spans="1:6" x14ac:dyDescent="0.2">
      <c r="A183" s="5" t="s">
        <v>29</v>
      </c>
      <c r="B183" t="s">
        <v>12</v>
      </c>
      <c r="C183" t="s">
        <v>6</v>
      </c>
      <c r="D183">
        <v>48600</v>
      </c>
      <c r="E183">
        <v>2500</v>
      </c>
      <c r="F183">
        <f t="shared" si="3"/>
        <v>-46100</v>
      </c>
    </row>
    <row r="184" spans="1:6" x14ac:dyDescent="0.2">
      <c r="A184" s="6" t="s">
        <v>29</v>
      </c>
      <c r="B184" t="s">
        <v>13</v>
      </c>
      <c r="C184" t="s">
        <v>6</v>
      </c>
      <c r="D184">
        <v>3800</v>
      </c>
      <c r="E184">
        <v>3600</v>
      </c>
      <c r="F184">
        <f t="shared" si="3"/>
        <v>-200</v>
      </c>
    </row>
    <row r="185" spans="1:6" x14ac:dyDescent="0.2">
      <c r="A185" s="5" t="s">
        <v>29</v>
      </c>
      <c r="B185" t="s">
        <v>14</v>
      </c>
      <c r="C185" t="s">
        <v>6</v>
      </c>
      <c r="D185">
        <v>3400</v>
      </c>
      <c r="E185">
        <v>3200</v>
      </c>
      <c r="F185">
        <f t="shared" si="3"/>
        <v>-200</v>
      </c>
    </row>
    <row r="186" spans="1:6" x14ac:dyDescent="0.2">
      <c r="A186" s="6" t="s">
        <v>29</v>
      </c>
      <c r="B186" t="s">
        <v>15</v>
      </c>
      <c r="C186" t="s">
        <v>6</v>
      </c>
      <c r="D186">
        <v>150</v>
      </c>
      <c r="E186">
        <v>1500</v>
      </c>
      <c r="F186">
        <f t="shared" si="3"/>
        <v>1350</v>
      </c>
    </row>
    <row r="187" spans="1:6" x14ac:dyDescent="0.2">
      <c r="A187" s="5" t="s">
        <v>29</v>
      </c>
      <c r="B187" t="s">
        <v>3</v>
      </c>
      <c r="C187" t="s">
        <v>6</v>
      </c>
      <c r="D187">
        <v>280</v>
      </c>
      <c r="E187">
        <v>8950</v>
      </c>
      <c r="F187">
        <f t="shared" si="3"/>
        <v>8670</v>
      </c>
    </row>
    <row r="188" spans="1:6" x14ac:dyDescent="0.2">
      <c r="A188" s="6" t="s">
        <v>29</v>
      </c>
      <c r="B188" t="s">
        <v>16</v>
      </c>
      <c r="C188" t="s">
        <v>6</v>
      </c>
      <c r="D188">
        <v>280</v>
      </c>
      <c r="E188">
        <v>4300</v>
      </c>
      <c r="F188">
        <f t="shared" si="3"/>
        <v>4020</v>
      </c>
    </row>
    <row r="189" spans="1:6" x14ac:dyDescent="0.2">
      <c r="A189" s="5" t="s">
        <v>29</v>
      </c>
      <c r="B189" t="s">
        <v>34</v>
      </c>
      <c r="C189" t="s">
        <v>6</v>
      </c>
      <c r="D189">
        <v>8200</v>
      </c>
      <c r="E189">
        <v>5200</v>
      </c>
      <c r="F189">
        <f t="shared" si="3"/>
        <v>-3000</v>
      </c>
    </row>
    <row r="190" spans="1:6" x14ac:dyDescent="0.2">
      <c r="A190" s="6" t="s">
        <v>29</v>
      </c>
      <c r="B190" t="s">
        <v>19</v>
      </c>
      <c r="C190" t="s">
        <v>6</v>
      </c>
      <c r="D190">
        <v>8015</v>
      </c>
      <c r="E190">
        <v>49520</v>
      </c>
      <c r="F190">
        <f t="shared" si="3"/>
        <v>41505</v>
      </c>
    </row>
    <row r="191" spans="1:6" x14ac:dyDescent="0.2">
      <c r="A191" s="5" t="s">
        <v>30</v>
      </c>
      <c r="B191" t="s">
        <v>35</v>
      </c>
      <c r="C191" t="s">
        <v>6</v>
      </c>
      <c r="D191">
        <v>1200</v>
      </c>
      <c r="E191">
        <v>12592</v>
      </c>
      <c r="F191">
        <f t="shared" si="3"/>
        <v>11392</v>
      </c>
    </row>
    <row r="192" spans="1:6" x14ac:dyDescent="0.2">
      <c r="A192" s="6" t="s">
        <v>30</v>
      </c>
      <c r="B192" t="s">
        <v>0</v>
      </c>
      <c r="C192" t="s">
        <v>7</v>
      </c>
      <c r="D192">
        <v>485</v>
      </c>
      <c r="E192">
        <v>4500</v>
      </c>
      <c r="F192">
        <f t="shared" si="3"/>
        <v>4015</v>
      </c>
    </row>
    <row r="193" spans="1:6" x14ac:dyDescent="0.2">
      <c r="A193" s="5" t="s">
        <v>30</v>
      </c>
      <c r="B193" t="s">
        <v>1</v>
      </c>
      <c r="C193" t="s">
        <v>7</v>
      </c>
      <c r="D193">
        <v>695</v>
      </c>
      <c r="E193">
        <v>6584</v>
      </c>
      <c r="F193">
        <f t="shared" si="3"/>
        <v>5889</v>
      </c>
    </row>
    <row r="194" spans="1:6" x14ac:dyDescent="0.2">
      <c r="A194" s="6" t="s">
        <v>30</v>
      </c>
      <c r="B194" t="s">
        <v>4</v>
      </c>
      <c r="C194" t="s">
        <v>6</v>
      </c>
      <c r="D194">
        <v>680</v>
      </c>
      <c r="E194">
        <v>12456</v>
      </c>
      <c r="F194">
        <f t="shared" si="3"/>
        <v>11776</v>
      </c>
    </row>
    <row r="195" spans="1:6" x14ac:dyDescent="0.2">
      <c r="A195" s="5" t="s">
        <v>30</v>
      </c>
      <c r="B195" t="s">
        <v>5</v>
      </c>
      <c r="C195" t="s">
        <v>7</v>
      </c>
      <c r="D195">
        <v>5500</v>
      </c>
      <c r="E195">
        <v>93200</v>
      </c>
      <c r="F195">
        <f t="shared" si="3"/>
        <v>87700</v>
      </c>
    </row>
    <row r="196" spans="1:6" x14ac:dyDescent="0.2">
      <c r="A196" s="6" t="s">
        <v>30</v>
      </c>
      <c r="B196" t="s">
        <v>36</v>
      </c>
      <c r="C196" t="s">
        <v>7</v>
      </c>
      <c r="D196">
        <v>330</v>
      </c>
      <c r="E196">
        <v>2356</v>
      </c>
      <c r="F196">
        <f t="shared" ref="F196:F243" si="4">E196-D196</f>
        <v>2026</v>
      </c>
    </row>
    <row r="197" spans="1:6" x14ac:dyDescent="0.2">
      <c r="A197" s="5" t="s">
        <v>30</v>
      </c>
      <c r="B197" t="s">
        <v>2</v>
      </c>
      <c r="C197" t="s">
        <v>7</v>
      </c>
      <c r="D197">
        <v>21500</v>
      </c>
      <c r="E197">
        <v>24587</v>
      </c>
      <c r="F197">
        <f t="shared" si="4"/>
        <v>3087</v>
      </c>
    </row>
    <row r="198" spans="1:6" x14ac:dyDescent="0.2">
      <c r="A198" s="6" t="s">
        <v>30</v>
      </c>
      <c r="B198" t="s">
        <v>9</v>
      </c>
      <c r="C198" t="s">
        <v>7</v>
      </c>
      <c r="D198">
        <v>5900</v>
      </c>
      <c r="E198">
        <v>2543</v>
      </c>
      <c r="F198">
        <f t="shared" si="4"/>
        <v>-3357</v>
      </c>
    </row>
    <row r="199" spans="1:6" x14ac:dyDescent="0.2">
      <c r="A199" s="5" t="s">
        <v>30</v>
      </c>
      <c r="B199" t="s">
        <v>10</v>
      </c>
      <c r="C199" t="s">
        <v>6</v>
      </c>
      <c r="D199">
        <v>29500</v>
      </c>
      <c r="E199">
        <v>165</v>
      </c>
      <c r="F199">
        <f t="shared" si="4"/>
        <v>-29335</v>
      </c>
    </row>
    <row r="200" spans="1:6" x14ac:dyDescent="0.2">
      <c r="A200" s="6" t="s">
        <v>30</v>
      </c>
      <c r="B200" t="s">
        <v>11</v>
      </c>
      <c r="C200" t="s">
        <v>6</v>
      </c>
      <c r="D200">
        <v>4800</v>
      </c>
      <c r="E200">
        <v>245</v>
      </c>
      <c r="F200">
        <f t="shared" si="4"/>
        <v>-4555</v>
      </c>
    </row>
    <row r="201" spans="1:6" x14ac:dyDescent="0.2">
      <c r="A201" s="5" t="s">
        <v>30</v>
      </c>
      <c r="B201" t="s">
        <v>33</v>
      </c>
      <c r="C201" t="s">
        <v>6</v>
      </c>
      <c r="D201">
        <v>4000</v>
      </c>
      <c r="E201">
        <v>4561</v>
      </c>
      <c r="F201">
        <f t="shared" si="4"/>
        <v>561</v>
      </c>
    </row>
    <row r="202" spans="1:6" x14ac:dyDescent="0.2">
      <c r="A202" s="6" t="s">
        <v>30</v>
      </c>
      <c r="B202" t="s">
        <v>12</v>
      </c>
      <c r="C202" t="s">
        <v>6</v>
      </c>
      <c r="D202">
        <v>28450</v>
      </c>
      <c r="E202">
        <v>456</v>
      </c>
      <c r="F202">
        <f t="shared" si="4"/>
        <v>-27994</v>
      </c>
    </row>
    <row r="203" spans="1:6" x14ac:dyDescent="0.2">
      <c r="A203" s="5" t="s">
        <v>30</v>
      </c>
      <c r="B203" t="s">
        <v>13</v>
      </c>
      <c r="C203" t="s">
        <v>6</v>
      </c>
      <c r="D203">
        <v>1700</v>
      </c>
      <c r="E203">
        <v>1254</v>
      </c>
      <c r="F203">
        <f t="shared" si="4"/>
        <v>-446</v>
      </c>
    </row>
    <row r="204" spans="1:6" x14ac:dyDescent="0.2">
      <c r="A204" s="6" t="s">
        <v>30</v>
      </c>
      <c r="B204" t="s">
        <v>14</v>
      </c>
      <c r="C204" t="s">
        <v>7</v>
      </c>
      <c r="D204">
        <v>1600</v>
      </c>
      <c r="E204">
        <v>84030</v>
      </c>
      <c r="F204">
        <f t="shared" si="4"/>
        <v>82430</v>
      </c>
    </row>
    <row r="205" spans="1:6" x14ac:dyDescent="0.2">
      <c r="A205" s="5" t="s">
        <v>30</v>
      </c>
      <c r="B205" t="s">
        <v>15</v>
      </c>
      <c r="C205" t="s">
        <v>6</v>
      </c>
      <c r="D205">
        <v>300</v>
      </c>
      <c r="E205">
        <v>2040</v>
      </c>
      <c r="F205">
        <f t="shared" si="4"/>
        <v>1740</v>
      </c>
    </row>
    <row r="206" spans="1:6" x14ac:dyDescent="0.2">
      <c r="A206" s="6" t="s">
        <v>30</v>
      </c>
      <c r="B206" t="s">
        <v>3</v>
      </c>
      <c r="C206" t="s">
        <v>7</v>
      </c>
      <c r="D206">
        <v>0</v>
      </c>
      <c r="E206">
        <v>3560</v>
      </c>
      <c r="F206">
        <f t="shared" si="4"/>
        <v>3560</v>
      </c>
    </row>
    <row r="207" spans="1:6" x14ac:dyDescent="0.2">
      <c r="A207" s="6" t="s">
        <v>30</v>
      </c>
      <c r="B207" t="s">
        <v>16</v>
      </c>
      <c r="C207" t="s">
        <v>6</v>
      </c>
      <c r="D207">
        <v>280</v>
      </c>
      <c r="E207">
        <v>1250</v>
      </c>
      <c r="F207">
        <f t="shared" si="4"/>
        <v>970</v>
      </c>
    </row>
    <row r="208" spans="1:6" x14ac:dyDescent="0.2">
      <c r="A208" s="5" t="s">
        <v>30</v>
      </c>
      <c r="B208" t="s">
        <v>34</v>
      </c>
      <c r="C208" t="s">
        <v>6</v>
      </c>
      <c r="D208">
        <v>4076</v>
      </c>
      <c r="E208">
        <v>450</v>
      </c>
      <c r="F208">
        <f t="shared" si="4"/>
        <v>-3626</v>
      </c>
    </row>
    <row r="209" spans="1:6" x14ac:dyDescent="0.2">
      <c r="A209" s="6" t="s">
        <v>31</v>
      </c>
      <c r="B209" t="s">
        <v>35</v>
      </c>
      <c r="C209" t="s">
        <v>6</v>
      </c>
      <c r="D209">
        <v>900</v>
      </c>
      <c r="E209">
        <v>101900</v>
      </c>
      <c r="F209">
        <f t="shared" si="4"/>
        <v>101000</v>
      </c>
    </row>
    <row r="210" spans="1:6" x14ac:dyDescent="0.2">
      <c r="A210" s="5" t="s">
        <v>31</v>
      </c>
      <c r="B210" t="s">
        <v>8</v>
      </c>
      <c r="C210" t="s">
        <v>6</v>
      </c>
      <c r="D210">
        <v>500</v>
      </c>
      <c r="E210">
        <v>12000</v>
      </c>
      <c r="F210">
        <f t="shared" si="4"/>
        <v>11500</v>
      </c>
    </row>
    <row r="211" spans="1:6" x14ac:dyDescent="0.2">
      <c r="A211" s="6" t="s">
        <v>31</v>
      </c>
      <c r="B211" t="s">
        <v>0</v>
      </c>
      <c r="C211" t="s">
        <v>7</v>
      </c>
      <c r="D211">
        <v>389</v>
      </c>
      <c r="E211">
        <v>3600</v>
      </c>
      <c r="F211">
        <f t="shared" si="4"/>
        <v>3211</v>
      </c>
    </row>
    <row r="212" spans="1:6" x14ac:dyDescent="0.2">
      <c r="A212" s="5" t="s">
        <v>31</v>
      </c>
      <c r="B212" t="s">
        <v>1</v>
      </c>
      <c r="C212" t="s">
        <v>7</v>
      </c>
      <c r="D212">
        <v>578</v>
      </c>
      <c r="E212">
        <v>1500</v>
      </c>
      <c r="F212">
        <f t="shared" si="4"/>
        <v>922</v>
      </c>
    </row>
    <row r="213" spans="1:6" x14ac:dyDescent="0.2">
      <c r="A213" s="6" t="s">
        <v>31</v>
      </c>
      <c r="B213" t="s">
        <v>4</v>
      </c>
      <c r="C213" t="s">
        <v>6</v>
      </c>
      <c r="D213">
        <v>540</v>
      </c>
      <c r="E213">
        <v>4500</v>
      </c>
      <c r="F213">
        <f t="shared" si="4"/>
        <v>3960</v>
      </c>
    </row>
    <row r="214" spans="1:6" x14ac:dyDescent="0.2">
      <c r="A214" s="5" t="s">
        <v>31</v>
      </c>
      <c r="B214" t="s">
        <v>5</v>
      </c>
      <c r="C214" t="s">
        <v>7</v>
      </c>
      <c r="D214">
        <v>5500</v>
      </c>
      <c r="E214">
        <v>6300</v>
      </c>
      <c r="F214">
        <f t="shared" si="4"/>
        <v>800</v>
      </c>
    </row>
    <row r="215" spans="1:6" x14ac:dyDescent="0.2">
      <c r="A215" s="6" t="s">
        <v>31</v>
      </c>
      <c r="B215" t="s">
        <v>36</v>
      </c>
      <c r="C215" t="s">
        <v>7</v>
      </c>
      <c r="D215">
        <v>330</v>
      </c>
      <c r="E215">
        <v>7800</v>
      </c>
      <c r="F215">
        <f t="shared" si="4"/>
        <v>7470</v>
      </c>
    </row>
    <row r="216" spans="1:6" x14ac:dyDescent="0.2">
      <c r="A216" s="5" t="s">
        <v>31</v>
      </c>
      <c r="B216" t="s">
        <v>2</v>
      </c>
      <c r="C216" t="s">
        <v>7</v>
      </c>
      <c r="D216">
        <v>23800</v>
      </c>
      <c r="E216">
        <v>9600</v>
      </c>
      <c r="F216">
        <f t="shared" si="4"/>
        <v>-14200</v>
      </c>
    </row>
    <row r="217" spans="1:6" x14ac:dyDescent="0.2">
      <c r="A217" s="6" t="s">
        <v>31</v>
      </c>
      <c r="B217" t="s">
        <v>9</v>
      </c>
      <c r="C217" t="s">
        <v>7</v>
      </c>
      <c r="D217">
        <v>896</v>
      </c>
      <c r="E217">
        <v>456</v>
      </c>
      <c r="F217">
        <f t="shared" si="4"/>
        <v>-440</v>
      </c>
    </row>
    <row r="218" spans="1:6" x14ac:dyDescent="0.2">
      <c r="A218" s="5" t="s">
        <v>31</v>
      </c>
      <c r="B218" t="s">
        <v>10</v>
      </c>
      <c r="C218" t="s">
        <v>6</v>
      </c>
      <c r="D218">
        <v>28940</v>
      </c>
      <c r="E218">
        <v>1236</v>
      </c>
      <c r="F218">
        <f t="shared" si="4"/>
        <v>-27704</v>
      </c>
    </row>
    <row r="219" spans="1:6" x14ac:dyDescent="0.2">
      <c r="A219" s="6" t="s">
        <v>31</v>
      </c>
      <c r="B219" t="s">
        <v>11</v>
      </c>
      <c r="C219" t="s">
        <v>6</v>
      </c>
      <c r="D219">
        <v>5700</v>
      </c>
      <c r="E219">
        <v>8541</v>
      </c>
      <c r="F219">
        <f t="shared" si="4"/>
        <v>2841</v>
      </c>
    </row>
    <row r="220" spans="1:6" x14ac:dyDescent="0.2">
      <c r="A220" s="5" t="s">
        <v>31</v>
      </c>
      <c r="B220" t="s">
        <v>33</v>
      </c>
      <c r="C220" t="s">
        <v>6</v>
      </c>
      <c r="D220">
        <v>380</v>
      </c>
      <c r="E220">
        <v>6325</v>
      </c>
      <c r="F220">
        <f t="shared" si="4"/>
        <v>5945</v>
      </c>
    </row>
    <row r="221" spans="1:6" x14ac:dyDescent="0.2">
      <c r="A221" s="6" t="s">
        <v>31</v>
      </c>
      <c r="B221" t="s">
        <v>12</v>
      </c>
      <c r="C221" t="s">
        <v>6</v>
      </c>
      <c r="D221">
        <v>26800</v>
      </c>
      <c r="E221">
        <v>4879</v>
      </c>
      <c r="F221">
        <f t="shared" si="4"/>
        <v>-21921</v>
      </c>
    </row>
    <row r="222" spans="1:6" x14ac:dyDescent="0.2">
      <c r="A222" s="5" t="s">
        <v>31</v>
      </c>
      <c r="B222" t="s">
        <v>13</v>
      </c>
      <c r="C222" t="s">
        <v>6</v>
      </c>
      <c r="D222">
        <v>4500</v>
      </c>
      <c r="E222">
        <v>5126</v>
      </c>
      <c r="F222">
        <f t="shared" si="4"/>
        <v>626</v>
      </c>
    </row>
    <row r="223" spans="1:6" x14ac:dyDescent="0.2">
      <c r="A223" s="6" t="s">
        <v>31</v>
      </c>
      <c r="B223" t="s">
        <v>14</v>
      </c>
      <c r="C223" t="s">
        <v>6</v>
      </c>
      <c r="D223">
        <v>2200</v>
      </c>
      <c r="E223">
        <v>3245</v>
      </c>
      <c r="F223">
        <f t="shared" si="4"/>
        <v>1045</v>
      </c>
    </row>
    <row r="224" spans="1:6" x14ac:dyDescent="0.2">
      <c r="A224" s="5" t="s">
        <v>31</v>
      </c>
      <c r="B224" t="s">
        <v>16</v>
      </c>
      <c r="C224" t="s">
        <v>6</v>
      </c>
      <c r="D224">
        <v>280</v>
      </c>
      <c r="E224">
        <v>4587</v>
      </c>
      <c r="F224">
        <f t="shared" si="4"/>
        <v>4307</v>
      </c>
    </row>
    <row r="225" spans="1:6" x14ac:dyDescent="0.2">
      <c r="A225" s="6" t="s">
        <v>31</v>
      </c>
      <c r="B225" t="s">
        <v>34</v>
      </c>
      <c r="C225" t="s">
        <v>6</v>
      </c>
      <c r="D225">
        <v>6850</v>
      </c>
      <c r="E225">
        <v>6524</v>
      </c>
      <c r="F225">
        <f t="shared" si="4"/>
        <v>-326</v>
      </c>
    </row>
    <row r="226" spans="1:6" x14ac:dyDescent="0.2">
      <c r="A226" s="5" t="s">
        <v>31</v>
      </c>
      <c r="B226" t="s">
        <v>19</v>
      </c>
      <c r="C226" t="s">
        <v>6</v>
      </c>
      <c r="D226">
        <v>4818</v>
      </c>
      <c r="E226">
        <v>13548</v>
      </c>
      <c r="F226">
        <f t="shared" si="4"/>
        <v>8730</v>
      </c>
    </row>
    <row r="227" spans="1:6" x14ac:dyDescent="0.2">
      <c r="A227" s="6" t="s">
        <v>32</v>
      </c>
      <c r="B227" t="s">
        <v>35</v>
      </c>
      <c r="C227" t="s">
        <v>6</v>
      </c>
      <c r="D227">
        <v>200</v>
      </c>
      <c r="E227">
        <v>2300</v>
      </c>
      <c r="F227">
        <f t="shared" si="4"/>
        <v>2100</v>
      </c>
    </row>
    <row r="228" spans="1:6" x14ac:dyDescent="0.2">
      <c r="A228" s="5" t="s">
        <v>32</v>
      </c>
      <c r="B228" t="s">
        <v>8</v>
      </c>
      <c r="C228" t="s">
        <v>6</v>
      </c>
      <c r="D228">
        <v>0</v>
      </c>
      <c r="E228">
        <v>25600</v>
      </c>
      <c r="F228">
        <f t="shared" si="4"/>
        <v>25600</v>
      </c>
    </row>
    <row r="229" spans="1:6" x14ac:dyDescent="0.2">
      <c r="A229" s="6" t="s">
        <v>32</v>
      </c>
      <c r="B229" t="s">
        <v>0</v>
      </c>
      <c r="C229" t="s">
        <v>7</v>
      </c>
      <c r="D229">
        <v>250</v>
      </c>
      <c r="E229">
        <v>4582</v>
      </c>
      <c r="F229">
        <f t="shared" si="4"/>
        <v>4332</v>
      </c>
    </row>
    <row r="230" spans="1:6" x14ac:dyDescent="0.2">
      <c r="A230" s="5" t="s">
        <v>32</v>
      </c>
      <c r="B230" t="s">
        <v>1</v>
      </c>
      <c r="C230" t="s">
        <v>7</v>
      </c>
      <c r="D230">
        <v>410</v>
      </c>
      <c r="E230">
        <v>16452</v>
      </c>
      <c r="F230">
        <f t="shared" si="4"/>
        <v>16042</v>
      </c>
    </row>
    <row r="231" spans="1:6" x14ac:dyDescent="0.2">
      <c r="A231" s="6" t="s">
        <v>32</v>
      </c>
      <c r="B231" t="s">
        <v>4</v>
      </c>
      <c r="C231" t="s">
        <v>6</v>
      </c>
      <c r="D231">
        <v>380</v>
      </c>
      <c r="E231">
        <v>34578</v>
      </c>
      <c r="F231">
        <f t="shared" si="4"/>
        <v>34198</v>
      </c>
    </row>
    <row r="232" spans="1:6" x14ac:dyDescent="0.2">
      <c r="A232" s="5" t="s">
        <v>32</v>
      </c>
      <c r="B232" t="s">
        <v>5</v>
      </c>
      <c r="C232" t="s">
        <v>7</v>
      </c>
      <c r="D232">
        <v>5500</v>
      </c>
      <c r="E232">
        <v>4879</v>
      </c>
      <c r="F232">
        <f t="shared" si="4"/>
        <v>-621</v>
      </c>
    </row>
    <row r="233" spans="1:6" x14ac:dyDescent="0.2">
      <c r="A233" s="6" t="s">
        <v>32</v>
      </c>
      <c r="B233" t="s">
        <v>36</v>
      </c>
      <c r="C233" t="s">
        <v>7</v>
      </c>
      <c r="D233">
        <v>330</v>
      </c>
      <c r="E233">
        <v>412</v>
      </c>
      <c r="F233">
        <f t="shared" si="4"/>
        <v>82</v>
      </c>
    </row>
    <row r="234" spans="1:6" x14ac:dyDescent="0.2">
      <c r="A234" s="5" t="s">
        <v>32</v>
      </c>
      <c r="B234" t="s">
        <v>2</v>
      </c>
      <c r="C234" t="s">
        <v>7</v>
      </c>
      <c r="D234">
        <v>23800</v>
      </c>
      <c r="E234">
        <v>564</v>
      </c>
      <c r="F234">
        <f t="shared" si="4"/>
        <v>-23236</v>
      </c>
    </row>
    <row r="235" spans="1:6" x14ac:dyDescent="0.2">
      <c r="A235" s="6" t="s">
        <v>32</v>
      </c>
      <c r="B235" t="s">
        <v>9</v>
      </c>
      <c r="C235" t="s">
        <v>7</v>
      </c>
      <c r="D235">
        <v>759</v>
      </c>
      <c r="E235">
        <v>4521</v>
      </c>
      <c r="F235">
        <f t="shared" si="4"/>
        <v>3762</v>
      </c>
    </row>
    <row r="236" spans="1:6" x14ac:dyDescent="0.2">
      <c r="A236" s="5" t="s">
        <v>32</v>
      </c>
      <c r="B236" t="s">
        <v>10</v>
      </c>
      <c r="C236" t="s">
        <v>6</v>
      </c>
      <c r="D236">
        <v>21500</v>
      </c>
      <c r="E236">
        <v>254</v>
      </c>
      <c r="F236">
        <f t="shared" si="4"/>
        <v>-21246</v>
      </c>
    </row>
    <row r="237" spans="1:6" x14ac:dyDescent="0.2">
      <c r="A237" s="6" t="s">
        <v>32</v>
      </c>
      <c r="B237" t="s">
        <v>11</v>
      </c>
      <c r="C237" t="s">
        <v>6</v>
      </c>
      <c r="D237">
        <v>2100</v>
      </c>
      <c r="E237">
        <v>681</v>
      </c>
      <c r="F237">
        <f t="shared" si="4"/>
        <v>-1419</v>
      </c>
    </row>
    <row r="238" spans="1:6" x14ac:dyDescent="0.2">
      <c r="A238" s="5" t="s">
        <v>32</v>
      </c>
      <c r="B238" t="s">
        <v>33</v>
      </c>
      <c r="C238" t="s">
        <v>6</v>
      </c>
      <c r="D238">
        <v>180</v>
      </c>
      <c r="E238">
        <v>874</v>
      </c>
      <c r="F238">
        <f t="shared" si="4"/>
        <v>694</v>
      </c>
    </row>
    <row r="239" spans="1:6" x14ac:dyDescent="0.2">
      <c r="A239" s="6" t="s">
        <v>32</v>
      </c>
      <c r="B239" t="s">
        <v>12</v>
      </c>
      <c r="C239" t="s">
        <v>6</v>
      </c>
      <c r="D239">
        <v>12560</v>
      </c>
      <c r="E239">
        <v>6451</v>
      </c>
      <c r="F239">
        <f t="shared" si="4"/>
        <v>-6109</v>
      </c>
    </row>
    <row r="240" spans="1:6" x14ac:dyDescent="0.2">
      <c r="A240" s="5" t="s">
        <v>32</v>
      </c>
      <c r="B240" t="s">
        <v>13</v>
      </c>
      <c r="C240" t="s">
        <v>6</v>
      </c>
      <c r="D240">
        <v>1400</v>
      </c>
      <c r="E240">
        <v>316</v>
      </c>
      <c r="F240">
        <f t="shared" si="4"/>
        <v>-1084</v>
      </c>
    </row>
    <row r="241" spans="1:6" x14ac:dyDescent="0.2">
      <c r="A241" s="6" t="s">
        <v>32</v>
      </c>
      <c r="B241" t="s">
        <v>16</v>
      </c>
      <c r="C241" t="s">
        <v>6</v>
      </c>
      <c r="D241">
        <v>280</v>
      </c>
      <c r="E241">
        <v>3461</v>
      </c>
      <c r="F241">
        <f t="shared" si="4"/>
        <v>3181</v>
      </c>
    </row>
    <row r="242" spans="1:6" x14ac:dyDescent="0.2">
      <c r="A242" s="5" t="s">
        <v>32</v>
      </c>
      <c r="B242" t="s">
        <v>34</v>
      </c>
      <c r="C242" t="s">
        <v>6</v>
      </c>
      <c r="D242">
        <v>3500</v>
      </c>
      <c r="E242">
        <v>461</v>
      </c>
      <c r="F242">
        <f t="shared" si="4"/>
        <v>-3039</v>
      </c>
    </row>
    <row r="243" spans="1:6" x14ac:dyDescent="0.2">
      <c r="A243" s="14" t="s">
        <v>32</v>
      </c>
      <c r="B243" t="s">
        <v>19</v>
      </c>
      <c r="C243" t="s">
        <v>6</v>
      </c>
      <c r="D243">
        <v>5000</v>
      </c>
      <c r="E243">
        <v>4512</v>
      </c>
      <c r="F243">
        <f t="shared" si="4"/>
        <v>-488</v>
      </c>
    </row>
  </sheetData>
  <phoneticPr fontId="3" type="noConversion"/>
  <conditionalFormatting sqref="K3:K14">
    <cfRule type="containsText" dxfId="11" priority="1" operator="containsText" text="Boa">
      <formula>NOT(ISERROR(SEARCH("Boa",K3)))</formula>
    </cfRule>
    <cfRule type="containsText" dxfId="10" priority="5" operator="containsText" text="Boa">
      <formula>NOT(ISERROR(SEARCH("Boa",K3)))</formula>
    </cfRule>
  </conditionalFormatting>
  <conditionalFormatting sqref="K4">
    <cfRule type="containsText" dxfId="9" priority="4" operator="containsText" text="Ruim">
      <formula>NOT(ISERROR(SEARCH("Ruim",K4)))</formula>
    </cfRule>
  </conditionalFormatting>
  <conditionalFormatting sqref="K9">
    <cfRule type="containsText" dxfId="8" priority="3" operator="containsText" text="Regular">
      <formula>NOT(ISERROR(SEARCH("Regular",K9)))</formula>
    </cfRule>
  </conditionalFormatting>
  <conditionalFormatting sqref="K14">
    <cfRule type="containsText" dxfId="7" priority="2" operator="containsText" text="Regular">
      <formula>NOT(ISERROR(SEARCH("Regular",K14)))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768B-240B-42D2-AA9A-E04CEC9B6C66}">
  <dimension ref="A3:K20"/>
  <sheetViews>
    <sheetView workbookViewId="0">
      <selection activeCell="T19" sqref="T19"/>
    </sheetView>
  </sheetViews>
  <sheetFormatPr defaultRowHeight="15" x14ac:dyDescent="0.2"/>
  <cols>
    <col min="1" max="1" width="13.44140625" bestFit="1" customWidth="1"/>
    <col min="2" max="2" width="12.77734375" bestFit="1" customWidth="1"/>
    <col min="3" max="3" width="12.5546875" bestFit="1" customWidth="1"/>
    <col min="4" max="4" width="15.6640625" bestFit="1" customWidth="1"/>
    <col min="5" max="5" width="8.44140625" customWidth="1"/>
    <col min="6" max="6" width="34.44140625" bestFit="1" customWidth="1"/>
    <col min="7" max="7" width="15.21875" bestFit="1" customWidth="1"/>
    <col min="8" max="8" width="20.21875" bestFit="1" customWidth="1"/>
    <col min="9" max="9" width="15.21875" bestFit="1" customWidth="1"/>
    <col min="10" max="10" width="16.33203125" bestFit="1" customWidth="1"/>
    <col min="11" max="11" width="13.33203125" bestFit="1" customWidth="1"/>
  </cols>
  <sheetData>
    <row r="3" spans="1:11" ht="15.75" x14ac:dyDescent="0.25">
      <c r="A3" s="16" t="s">
        <v>22</v>
      </c>
      <c r="B3" s="17" t="s">
        <v>39</v>
      </c>
      <c r="C3" s="17" t="s">
        <v>40</v>
      </c>
      <c r="D3" s="16" t="s">
        <v>66</v>
      </c>
      <c r="E3" s="18" t="s">
        <v>62</v>
      </c>
      <c r="F3" s="3" t="s">
        <v>22</v>
      </c>
      <c r="G3" s="3" t="s">
        <v>23</v>
      </c>
      <c r="H3" s="3" t="s">
        <v>38</v>
      </c>
      <c r="I3" t="s">
        <v>43</v>
      </c>
      <c r="J3" t="s">
        <v>41</v>
      </c>
      <c r="K3" t="s">
        <v>60</v>
      </c>
    </row>
    <row r="4" spans="1:11" ht="15.75" x14ac:dyDescent="0.25">
      <c r="A4" s="19" t="s">
        <v>59</v>
      </c>
      <c r="B4" s="24">
        <f>SUMIF(F:F,F4,I:I)</f>
        <v>131048.34</v>
      </c>
      <c r="C4" s="24">
        <f>SUMIF(F:F,F4,J:J)</f>
        <v>224442</v>
      </c>
      <c r="D4" s="25">
        <v>93393.66</v>
      </c>
      <c r="E4" s="20">
        <f>(D4/C4)*100</f>
        <v>41.61148982810704</v>
      </c>
      <c r="F4" t="s">
        <v>59</v>
      </c>
      <c r="I4" s="15">
        <v>131048.34</v>
      </c>
      <c r="J4" s="15">
        <v>224442</v>
      </c>
      <c r="K4" s="15">
        <v>93393.66</v>
      </c>
    </row>
    <row r="5" spans="1:11" ht="15.75" x14ac:dyDescent="0.25">
      <c r="A5" s="19" t="s">
        <v>20</v>
      </c>
      <c r="B5" s="24">
        <f>SUMIF(F:F,F5,I:I)</f>
        <v>88874.89</v>
      </c>
      <c r="C5" s="24">
        <f t="shared" ref="C5:C15" si="0">SUMIF(F:F,F5,J:J)</f>
        <v>85115</v>
      </c>
      <c r="D5" s="25">
        <v>-3759.8899999999994</v>
      </c>
      <c r="E5" s="20">
        <f t="shared" ref="E5:E15" si="1">(D5/C5)*100</f>
        <v>-4.4174234858720549</v>
      </c>
      <c r="F5" t="s">
        <v>20</v>
      </c>
      <c r="I5" s="15">
        <v>88874.89</v>
      </c>
      <c r="J5" s="15">
        <v>85115</v>
      </c>
      <c r="K5" s="15">
        <v>-3759.8899999999994</v>
      </c>
    </row>
    <row r="6" spans="1:11" ht="15.75" x14ac:dyDescent="0.25">
      <c r="A6" s="19" t="s">
        <v>21</v>
      </c>
      <c r="B6" s="24">
        <f>SUMIF(F:F,F6,I:I)</f>
        <v>140261.72</v>
      </c>
      <c r="C6" s="24">
        <f t="shared" si="0"/>
        <v>243718</v>
      </c>
      <c r="D6" s="25">
        <v>103456.28</v>
      </c>
      <c r="E6" s="20">
        <f t="shared" si="1"/>
        <v>42.449174866033694</v>
      </c>
      <c r="F6" t="s">
        <v>21</v>
      </c>
      <c r="I6" s="15">
        <v>140261.72</v>
      </c>
      <c r="J6" s="15">
        <v>243718</v>
      </c>
      <c r="K6" s="15">
        <v>103456.28</v>
      </c>
    </row>
    <row r="7" spans="1:11" ht="15.75" x14ac:dyDescent="0.25">
      <c r="A7" s="19" t="s">
        <v>24</v>
      </c>
      <c r="B7" s="24">
        <f>SUMIF(F:F,F7,I:I)</f>
        <v>156661.33000000002</v>
      </c>
      <c r="C7" s="24">
        <f t="shared" si="0"/>
        <v>324097</v>
      </c>
      <c r="D7" s="25">
        <v>167435.67000000001</v>
      </c>
      <c r="E7" s="20">
        <f t="shared" si="1"/>
        <v>51.662209153432457</v>
      </c>
      <c r="F7" t="s">
        <v>24</v>
      </c>
      <c r="I7" s="15">
        <v>156661.33000000002</v>
      </c>
      <c r="J7" s="15">
        <v>324097</v>
      </c>
      <c r="K7" s="15">
        <v>167435.67000000001</v>
      </c>
    </row>
    <row r="8" spans="1:11" ht="15.75" x14ac:dyDescent="0.25">
      <c r="A8" s="19" t="s">
        <v>25</v>
      </c>
      <c r="B8" s="24">
        <f t="shared" ref="B8:B15" si="2">SUMIF(F:F,F8,I:I)</f>
        <v>168327.34</v>
      </c>
      <c r="C8" s="24">
        <f t="shared" si="0"/>
        <v>294218</v>
      </c>
      <c r="D8" s="25">
        <v>125890.66</v>
      </c>
      <c r="E8" s="20">
        <f t="shared" si="1"/>
        <v>42.788225057610347</v>
      </c>
      <c r="F8" t="s">
        <v>25</v>
      </c>
      <c r="I8" s="15">
        <v>168327.34</v>
      </c>
      <c r="J8" s="15">
        <v>294218</v>
      </c>
      <c r="K8" s="15">
        <v>125890.66</v>
      </c>
    </row>
    <row r="9" spans="1:11" ht="15.75" x14ac:dyDescent="0.25">
      <c r="A9" s="19" t="s">
        <v>26</v>
      </c>
      <c r="B9" s="24">
        <f t="shared" si="2"/>
        <v>98337.52</v>
      </c>
      <c r="C9" s="24">
        <f t="shared" si="0"/>
        <v>215102</v>
      </c>
      <c r="D9" s="25">
        <v>116764.48000000001</v>
      </c>
      <c r="E9" s="20">
        <f t="shared" si="1"/>
        <v>54.28330745413804</v>
      </c>
      <c r="F9" t="s">
        <v>26</v>
      </c>
      <c r="I9" s="15">
        <v>98337.52</v>
      </c>
      <c r="J9" s="15">
        <v>215102</v>
      </c>
      <c r="K9" s="15">
        <v>116764.48000000001</v>
      </c>
    </row>
    <row r="10" spans="1:11" ht="15.75" x14ac:dyDescent="0.25">
      <c r="A10" s="19" t="s">
        <v>27</v>
      </c>
      <c r="B10" s="24">
        <f t="shared" si="2"/>
        <v>118374</v>
      </c>
      <c r="C10" s="24">
        <f t="shared" si="0"/>
        <v>149936</v>
      </c>
      <c r="D10" s="25">
        <v>31562</v>
      </c>
      <c r="E10" s="20">
        <f t="shared" si="1"/>
        <v>21.050314800981752</v>
      </c>
      <c r="F10" t="s">
        <v>27</v>
      </c>
      <c r="I10" s="15">
        <v>118374</v>
      </c>
      <c r="J10" s="15">
        <v>149936</v>
      </c>
      <c r="K10" s="15">
        <v>31562</v>
      </c>
    </row>
    <row r="11" spans="1:11" ht="15.75" x14ac:dyDescent="0.25">
      <c r="A11" s="19" t="s">
        <v>28</v>
      </c>
      <c r="B11" s="24">
        <f t="shared" si="2"/>
        <v>120193</v>
      </c>
      <c r="C11" s="24">
        <f t="shared" si="0"/>
        <v>322218</v>
      </c>
      <c r="D11" s="25">
        <v>202025</v>
      </c>
      <c r="E11" s="20">
        <f t="shared" si="1"/>
        <v>62.698235356187425</v>
      </c>
      <c r="F11" t="s">
        <v>28</v>
      </c>
      <c r="I11" s="15">
        <v>120193</v>
      </c>
      <c r="J11" s="15">
        <v>322218</v>
      </c>
      <c r="K11" s="15">
        <v>202025</v>
      </c>
    </row>
    <row r="12" spans="1:11" ht="15.75" x14ac:dyDescent="0.25">
      <c r="A12" s="19" t="s">
        <v>29</v>
      </c>
      <c r="B12" s="24">
        <f t="shared" si="2"/>
        <v>161854</v>
      </c>
      <c r="C12" s="24">
        <f t="shared" si="0"/>
        <v>272030</v>
      </c>
      <c r="D12" s="25">
        <v>110176</v>
      </c>
      <c r="E12" s="20">
        <f t="shared" si="1"/>
        <v>40.501415285078849</v>
      </c>
      <c r="F12" t="s">
        <v>29</v>
      </c>
      <c r="I12" s="15">
        <v>161854</v>
      </c>
      <c r="J12" s="15">
        <v>272030</v>
      </c>
      <c r="K12" s="15">
        <v>110176</v>
      </c>
    </row>
    <row r="13" spans="1:11" ht="15.75" x14ac:dyDescent="0.25">
      <c r="A13" s="19" t="s">
        <v>30</v>
      </c>
      <c r="B13" s="24">
        <f t="shared" si="2"/>
        <v>110996</v>
      </c>
      <c r="C13" s="24">
        <f t="shared" si="0"/>
        <v>256829</v>
      </c>
      <c r="D13" s="25">
        <v>145833</v>
      </c>
      <c r="E13" s="20">
        <f t="shared" si="1"/>
        <v>56.782139088654318</v>
      </c>
      <c r="F13" t="s">
        <v>30</v>
      </c>
      <c r="I13" s="15">
        <v>110996</v>
      </c>
      <c r="J13" s="15">
        <v>256829</v>
      </c>
      <c r="K13" s="15">
        <v>145833</v>
      </c>
    </row>
    <row r="14" spans="1:11" ht="15.75" x14ac:dyDescent="0.25">
      <c r="A14" s="19" t="s">
        <v>31</v>
      </c>
      <c r="B14" s="24">
        <f>SUMIF(F:F,F14,I:I)</f>
        <v>113901</v>
      </c>
      <c r="C14" s="24">
        <f t="shared" si="0"/>
        <v>201667</v>
      </c>
      <c r="D14" s="25">
        <v>87766</v>
      </c>
      <c r="E14" s="20">
        <f>(D14/C14)*100</f>
        <v>43.520258644200588</v>
      </c>
      <c r="F14" t="s">
        <v>31</v>
      </c>
      <c r="I14" s="15">
        <v>113901</v>
      </c>
      <c r="J14" s="15">
        <v>201667</v>
      </c>
      <c r="K14" s="15">
        <v>87766</v>
      </c>
    </row>
    <row r="15" spans="1:11" ht="15.75" x14ac:dyDescent="0.25">
      <c r="A15" s="19" t="s">
        <v>32</v>
      </c>
      <c r="B15" s="24">
        <f t="shared" si="2"/>
        <v>78149</v>
      </c>
      <c r="C15" s="24">
        <f t="shared" si="0"/>
        <v>110898</v>
      </c>
      <c r="D15" s="25">
        <v>32749</v>
      </c>
      <c r="E15" s="20">
        <f t="shared" si="1"/>
        <v>29.530739959241824</v>
      </c>
      <c r="F15" t="s">
        <v>32</v>
      </c>
      <c r="I15" s="15">
        <v>78149</v>
      </c>
      <c r="J15" s="15">
        <v>110898</v>
      </c>
      <c r="K15" s="15">
        <v>32749</v>
      </c>
    </row>
    <row r="16" spans="1:11" x14ac:dyDescent="0.2">
      <c r="B16" s="11"/>
      <c r="C16" s="11"/>
      <c r="E16" s="10"/>
    </row>
    <row r="17" spans="1:5" ht="15.75" x14ac:dyDescent="0.25">
      <c r="A17" s="16" t="s">
        <v>63</v>
      </c>
      <c r="B17" s="16" t="s">
        <v>65</v>
      </c>
      <c r="C17" s="23"/>
      <c r="E17" s="10"/>
    </row>
    <row r="18" spans="1:5" ht="15.75" x14ac:dyDescent="0.25">
      <c r="A18" s="21" t="s">
        <v>58</v>
      </c>
      <c r="B18" s="22">
        <f>SUM(J4:J15)</f>
        <v>2700270</v>
      </c>
      <c r="C18" s="11"/>
      <c r="E18" s="10"/>
    </row>
    <row r="19" spans="1:5" ht="15.75" x14ac:dyDescent="0.25">
      <c r="A19" s="21" t="s">
        <v>61</v>
      </c>
      <c r="B19" s="22">
        <f>SUM(I4:I15)</f>
        <v>1486978.1400000001</v>
      </c>
      <c r="C19" s="11"/>
      <c r="E19" s="10"/>
    </row>
    <row r="20" spans="1:5" ht="15.75" x14ac:dyDescent="0.25">
      <c r="A20" s="21" t="s">
        <v>64</v>
      </c>
      <c r="B20" s="22">
        <f>B18-B19</f>
        <v>1213291.8599999999</v>
      </c>
      <c r="C20" s="11"/>
      <c r="E20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19C-1E30-4C77-B966-71ED451675BD}">
  <dimension ref="A1:BD652"/>
  <sheetViews>
    <sheetView tabSelected="1" zoomScaleNormal="100" workbookViewId="0">
      <selection activeCell="T12" sqref="T12"/>
    </sheetView>
  </sheetViews>
  <sheetFormatPr defaultRowHeight="15" x14ac:dyDescent="0.2"/>
  <sheetData>
    <row r="1" spans="1:56" s="4" customFormat="1" x14ac:dyDescent="0.2"/>
    <row r="2" spans="1:56" s="4" customFormat="1" x14ac:dyDescent="0.2"/>
    <row r="3" spans="1:56" s="4" customFormat="1" x14ac:dyDescent="0.2"/>
    <row r="4" spans="1:56" s="4" customFormat="1" x14ac:dyDescent="0.2"/>
    <row r="5" spans="1:56" s="4" customFormat="1" x14ac:dyDescent="0.2"/>
    <row r="6" spans="1:5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56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56" s="12" customFormat="1" x14ac:dyDescent="0.2"/>
    <row r="9" spans="1:56" s="12" customFormat="1" x14ac:dyDescent="0.2"/>
    <row r="10" spans="1:56" s="12" customFormat="1" x14ac:dyDescent="0.2"/>
    <row r="11" spans="1:56" s="12" customFormat="1" x14ac:dyDescent="0.2"/>
    <row r="12" spans="1:56" s="12" customFormat="1" x14ac:dyDescent="0.2"/>
    <row r="13" spans="1:5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1:5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1:5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1:5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1:5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1:5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1:5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1:5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1:5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1:5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1:5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1:5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1:5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1:5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1:5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1:5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1:5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1:5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1:5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1:5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1:5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1:5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1:5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1:5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1:5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1:5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1:5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1:5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1:5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1:5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1:5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1:5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1:5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1:5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1:5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1:5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1:5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1:5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1:5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1:5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1:5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1:5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1:5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1:5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1:5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1:5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1:5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1:5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1:5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1:5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1:5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1:5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1:5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1:5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1:5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1:5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1:5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1:5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1:5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1:5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1:5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1:5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1:5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1:5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1:5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1:5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1:5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spans="1:5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spans="1:5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spans="1:5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spans="1:5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spans="1:5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spans="1:5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spans="1:5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spans="1:5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spans="1:5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spans="1:5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spans="1:5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spans="1:5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spans="1:5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spans="1:5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spans="1:5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spans="1:5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spans="1:5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spans="1:5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spans="1:5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spans="1:5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spans="1:5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spans="1:5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spans="1:5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spans="1:5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spans="1:5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1:5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1:5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1:5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1:5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1:5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1:5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1:5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1:5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1:5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1:5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1:5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1:5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1:5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1:5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1:5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1:5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1:5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1:5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1:5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1:5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1:5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1:5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1:5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1:5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1:5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1:5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1:5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1:5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1:5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1:5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1:5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spans="1:5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spans="1:5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spans="1:5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spans="1:5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spans="1:5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spans="1:5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spans="1:5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spans="1:5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1:5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1:5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1:5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1:5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1:5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1:5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1:5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1:5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1:5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1:5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1:5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1:5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1:5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1:5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1:5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1:5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1:5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1:5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1:5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spans="1:5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1:5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1:5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spans="1:5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spans="1:5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spans="1:5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spans="1:5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spans="1:5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spans="1:5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spans="1:5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spans="1:5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spans="1:5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spans="1:5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spans="1:5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spans="1:5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spans="1:5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spans="1:5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spans="1:5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spans="1:5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spans="1:5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1:5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spans="1:5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spans="1:5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spans="1:5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spans="1:5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spans="1:5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spans="1:5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1:5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spans="1:5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spans="1:5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spans="1:5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spans="1:5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spans="1:5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spans="1:5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spans="1:5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spans="1:5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spans="1:5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spans="1:5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spans="1:5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spans="1:5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spans="1:5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spans="1:5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spans="1:5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spans="1:5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spans="1:5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spans="1:5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1:5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1:5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spans="1:5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spans="1:5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spans="1:5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spans="1:5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spans="1:5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spans="1:5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spans="1:5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spans="1:5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spans="1:5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spans="1:5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spans="1:5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spans="1:5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spans="1:5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spans="1:5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spans="1:5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spans="1:5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spans="1:5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spans="1:5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1:5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spans="1:5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spans="1:5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spans="1:5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spans="1:5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spans="1:5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spans="1:5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spans="1:5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spans="1:5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spans="1:5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spans="1:5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spans="1:5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spans="1:5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spans="1:5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spans="1:5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spans="1:5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spans="1:5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spans="1:5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spans="1:5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spans="1:5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spans="1:5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spans="1:5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spans="1:5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spans="1:5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spans="1:5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spans="1:5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spans="1:5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spans="1:5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spans="1:5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spans="1:5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spans="1:5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spans="1:5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spans="1:5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spans="1:5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spans="1:5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spans="1:5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spans="1:5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spans="1:5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spans="1:5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spans="1:5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spans="1:5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spans="1:5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spans="1:5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spans="1:5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spans="1:5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spans="1:5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spans="1:5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spans="1:5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spans="1:5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spans="1:5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spans="1:5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spans="1:5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spans="1:5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spans="1:5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spans="1:5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spans="1:5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spans="1:5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spans="1:5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spans="1:5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spans="1:5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spans="1:5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spans="1:5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spans="1:5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spans="1:5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spans="1:5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spans="1:5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spans="1:5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spans="1:5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spans="1:5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spans="1:5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spans="1:5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spans="1:5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spans="1:5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spans="1:5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spans="1:5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spans="1:5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spans="1:5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spans="1:5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spans="1:5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spans="1:5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spans="1:5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spans="1:5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spans="1:5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spans="1:5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spans="1:5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spans="1:5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spans="1:5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spans="1:5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spans="1:5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spans="1:5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spans="1:5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spans="1:5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spans="1:5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spans="1:5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spans="1:5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spans="1:5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spans="1:5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spans="1:5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spans="1:5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spans="1:5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spans="1:5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spans="1:5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spans="1:5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spans="1:5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spans="1:5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spans="1:5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spans="1:5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spans="1:5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spans="1:5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spans="1:5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spans="1:5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spans="1:5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spans="1:5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spans="1:5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spans="1:5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spans="1:5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spans="1:5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spans="1:5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spans="1:5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spans="1:5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spans="1:5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spans="1:5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spans="1:5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spans="1:5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spans="1:5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spans="1:5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spans="1:5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spans="1:5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spans="1:5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spans="1:5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spans="1:5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spans="1:5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spans="1:5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spans="1:5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spans="1:5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spans="1:5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spans="1:5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spans="1:5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spans="1:5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spans="1:5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spans="1:5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spans="1:5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spans="1:5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spans="1:5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spans="1:5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spans="1:5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spans="1:5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spans="1:5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spans="1:5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spans="1:5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spans="1:5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spans="1:5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spans="1:5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spans="1:5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spans="1:5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spans="1:5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spans="1:5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spans="1:5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spans="1:5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spans="1:5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spans="1:5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spans="1:5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spans="1:5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spans="1:5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spans="1:5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spans="1:5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spans="1:5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spans="1:5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spans="1:5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spans="1:5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spans="1:5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spans="1:5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spans="1:5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spans="1:5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spans="1:5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spans="1:5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spans="1:5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spans="1:5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spans="1:5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spans="1:5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spans="1:5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spans="1:5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spans="1:5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spans="1:5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spans="1:5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spans="1:5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spans="1:5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spans="1:5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spans="1:5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spans="1:5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spans="1:5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spans="1:5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spans="1:5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spans="1:5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spans="1:5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spans="1:5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spans="1:5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spans="1:5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spans="1:5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spans="1:5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spans="1:5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spans="1:5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spans="1:5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spans="1:5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spans="1:5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spans="1:5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spans="1:5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spans="1:5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spans="1:5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spans="1:5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spans="1:5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spans="1:5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spans="1:5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spans="1:5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spans="1:5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spans="1:5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spans="1:5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spans="1:5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spans="1:5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spans="1:5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spans="1:5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spans="1:5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spans="1:5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spans="1:5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spans="1:5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spans="1:5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spans="1:5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spans="1:5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spans="1:5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spans="1:5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spans="1:5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spans="1:5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spans="1:5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spans="1:5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spans="1:5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spans="1:5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spans="1:5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spans="1:5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spans="1:5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spans="1:5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spans="1:5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spans="1:5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spans="1:5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spans="1:5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spans="1:5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spans="1:5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spans="1:5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spans="1:5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spans="1:5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spans="1:5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spans="1:5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spans="1:5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spans="1:5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spans="1:5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spans="1:5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spans="1:5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spans="1:5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spans="1:5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spans="1:5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spans="1:5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spans="1:5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spans="1:5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spans="1:5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spans="1:5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spans="1:5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spans="1:5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spans="1:5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spans="1:5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spans="1:5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spans="1:5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spans="1:5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spans="1:5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spans="1:5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spans="1:5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spans="1:5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spans="1:5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spans="1:5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 spans="1:5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 spans="1:5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spans="1:5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spans="1:5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spans="1:5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spans="1:5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spans="1:5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spans="1:5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spans="1:5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spans="1:5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spans="1:5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 spans="1:5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 spans="1:5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 spans="1:5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 spans="1:5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 spans="1:5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 spans="1:5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 spans="1:5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 spans="1:5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 spans="1:5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 spans="1:5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 spans="1:5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 spans="1:5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 spans="1:5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 spans="1:5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 spans="1:5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 spans="1:5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 spans="1:5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 spans="1:5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 spans="1:5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 spans="1:5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 spans="1:5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 spans="1:5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 spans="1:5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 spans="1:5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 spans="1:5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 spans="1:5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 spans="1:5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 spans="1:5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 spans="1:5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 spans="1:5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 spans="1:5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 spans="1:5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 spans="1:5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 spans="1:5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 spans="1:5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 spans="1:5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 spans="1:5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 spans="1:5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 spans="1:5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 spans="1:5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 spans="1:5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 spans="1:5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Tabela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LUZ</dc:creator>
  <cp:lastModifiedBy>Fatec</cp:lastModifiedBy>
  <cp:lastPrinted>2024-03-07T16:23:52Z</cp:lastPrinted>
  <dcterms:created xsi:type="dcterms:W3CDTF">2024-03-05T13:23:22Z</dcterms:created>
  <dcterms:modified xsi:type="dcterms:W3CDTF">2024-03-08T00:09:18Z</dcterms:modified>
</cp:coreProperties>
</file>