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IFP_DESIGN\MZ\MZBZ_RNP_RWY25\v0.4\xls\"/>
    </mc:Choice>
  </mc:AlternateContent>
  <bookViews>
    <workbookView xWindow="480" yWindow="60" windowWidth="18120" windowHeight="10740" tabRatio="599"/>
  </bookViews>
  <sheets>
    <sheet name="RNAV STAR RWY 25" sheetId="1" r:id="rId1"/>
    <sheet name="RNAV (GNSS) RWY 25" sheetId="6" r:id="rId2"/>
  </sheets>
  <definedNames>
    <definedName name="_xlnm.Print_Area" localSheetId="1">'RNAV (GNSS) RWY 25'!$A$1:$N$26</definedName>
    <definedName name="_xlnm.Print_Area" localSheetId="0">'RNAV STAR RWY 25'!$A$1:$M$5</definedName>
  </definedNames>
  <calcPr calcId="162913"/>
</workbook>
</file>

<file path=xl/calcChain.xml><?xml version="1.0" encoding="utf-8"?>
<calcChain xmlns="http://schemas.openxmlformats.org/spreadsheetml/2006/main">
  <c r="Q25" i="6" l="1"/>
  <c r="P25" i="6"/>
  <c r="R25" i="6" s="1"/>
  <c r="Q24" i="6"/>
  <c r="P24" i="6"/>
  <c r="Q23" i="6"/>
  <c r="P23" i="6"/>
  <c r="Q22" i="6"/>
  <c r="P22" i="6"/>
  <c r="R22" i="6" s="1"/>
  <c r="Q16" i="6"/>
  <c r="P16" i="6"/>
  <c r="R16" i="6" s="1"/>
  <c r="Q15" i="6"/>
  <c r="P15" i="6"/>
  <c r="Q14" i="6"/>
  <c r="P14" i="6"/>
  <c r="R14" i="6" s="1"/>
  <c r="Q13" i="6"/>
  <c r="P13" i="6"/>
  <c r="Q7" i="6"/>
  <c r="P7" i="6"/>
  <c r="Q6" i="6"/>
  <c r="P6" i="6"/>
  <c r="R6" i="6" s="1"/>
  <c r="Q5" i="6"/>
  <c r="P5" i="6"/>
  <c r="Q4" i="6"/>
  <c r="P4" i="6"/>
  <c r="R4" i="6" s="1"/>
  <c r="R5" i="6" l="1"/>
  <c r="S5" i="6" s="1"/>
  <c r="T5" i="6" s="1"/>
  <c r="G5" i="6" s="1"/>
  <c r="R7" i="6"/>
  <c r="S7" i="6" s="1"/>
  <c r="T7" i="6" s="1"/>
  <c r="G7" i="6" s="1"/>
  <c r="R23" i="6"/>
  <c r="S23" i="6" s="1"/>
  <c r="T23" i="6" s="1"/>
  <c r="G23" i="6" s="1"/>
  <c r="R24" i="6"/>
  <c r="S24" i="6" s="1"/>
  <c r="T24" i="6" s="1"/>
  <c r="G24" i="6" s="1"/>
  <c r="R15" i="6"/>
  <c r="S15" i="6" s="1"/>
  <c r="T15" i="6" s="1"/>
  <c r="G15" i="6" s="1"/>
  <c r="R13" i="6"/>
  <c r="S13" i="6" s="1"/>
  <c r="T13" i="6" s="1"/>
  <c r="G13" i="6" s="1"/>
  <c r="S16" i="6"/>
  <c r="T16" i="6" s="1"/>
  <c r="G16" i="6" s="1"/>
  <c r="S22" i="6"/>
  <c r="T22" i="6" s="1"/>
  <c r="G22" i="6" s="1"/>
  <c r="S4" i="6"/>
  <c r="T4" i="6" s="1"/>
  <c r="G4" i="6" s="1"/>
  <c r="S6" i="6"/>
  <c r="T6" i="6" s="1"/>
  <c r="G6" i="6" s="1"/>
  <c r="S14" i="6"/>
  <c r="T14" i="6" s="1"/>
  <c r="G14" i="6" s="1"/>
  <c r="S25" i="6"/>
  <c r="T25" i="6" s="1"/>
  <c r="G25" i="6" s="1"/>
</calcChain>
</file>

<file path=xl/sharedStrings.xml><?xml version="1.0" encoding="utf-8"?>
<sst xmlns="http://schemas.openxmlformats.org/spreadsheetml/2006/main" count="462" uniqueCount="85">
  <si>
    <t>Designator</t>
  </si>
  <si>
    <t>Path Descriptor</t>
  </si>
  <si>
    <t>Fix Identifier
(Waypoint Name)</t>
  </si>
  <si>
    <t>Latitude</t>
  </si>
  <si>
    <t>Longitude</t>
  </si>
  <si>
    <t>Flyover</t>
  </si>
  <si>
    <t>Course
°M (°T)</t>
  </si>
  <si>
    <t>Turn Direction</t>
  </si>
  <si>
    <t>Altitude
(ft)</t>
  </si>
  <si>
    <t>Distance 
(Nm)</t>
  </si>
  <si>
    <t>Speed
Limit (Kt)</t>
  </si>
  <si>
    <t>Magnetic
Variation</t>
  </si>
  <si>
    <t>Navigation
Performance</t>
  </si>
  <si>
    <t>IF</t>
  </si>
  <si>
    <t>-</t>
  </si>
  <si>
    <t>TF</t>
  </si>
  <si>
    <t>Y</t>
  </si>
  <si>
    <t>Waypoint
Identifier</t>
  </si>
  <si>
    <t>VPA(°)/
 TCH (ft)</t>
  </si>
  <si>
    <t>Navigation
Specification</t>
  </si>
  <si>
    <t>D/d</t>
  </si>
  <si>
    <t>M/d</t>
  </si>
  <si>
    <t>DECLINATION</t>
  </si>
  <si>
    <t>hay celdas ocultas despues de la columna N</t>
  </si>
  <si>
    <t>RNP APCH</t>
  </si>
  <si>
    <t>L</t>
  </si>
  <si>
    <t>+ 2 000</t>
  </si>
  <si>
    <t>-3°/50'</t>
  </si>
  <si>
    <t>R</t>
  </si>
  <si>
    <t>PIKRO</t>
  </si>
  <si>
    <t>RNAV1</t>
  </si>
  <si>
    <t>175546N</t>
  </si>
  <si>
    <t>0882758W</t>
  </si>
  <si>
    <t>NALMA</t>
  </si>
  <si>
    <t>170744N</t>
  </si>
  <si>
    <t>0881402W</t>
  </si>
  <si>
    <t>-13000
+8000</t>
  </si>
  <si>
    <t>CA</t>
  </si>
  <si>
    <t>DF</t>
  </si>
  <si>
    <t>RNAV (GNSS) RWY25</t>
  </si>
  <si>
    <t>IAF NOREB</t>
  </si>
  <si>
    <t>NOREB</t>
  </si>
  <si>
    <t>BZ25I</t>
  </si>
  <si>
    <t>BZ25F</t>
  </si>
  <si>
    <t>RW25</t>
  </si>
  <si>
    <t>174041.302N</t>
  </si>
  <si>
    <t>0880839.742W</t>
  </si>
  <si>
    <t>173448.972N</t>
  </si>
  <si>
    <t>0880715.630W</t>
  </si>
  <si>
    <t>173356.304N</t>
  </si>
  <si>
    <t>0881115.405W</t>
  </si>
  <si>
    <t>173234.339N</t>
  </si>
  <si>
    <t>0881727.757W</t>
  </si>
  <si>
    <t>+2 000</t>
  </si>
  <si>
    <t>+1 000</t>
  </si>
  <si>
    <t>IAF COSCO</t>
  </si>
  <si>
    <t>IAF SINSA</t>
  </si>
  <si>
    <t>COSCO</t>
  </si>
  <si>
    <t>SINSA</t>
  </si>
  <si>
    <t>173609.508N</t>
  </si>
  <si>
    <t>0880108.235W</t>
  </si>
  <si>
    <t>172856.628N</t>
  </si>
  <si>
    <t>0880551.608W</t>
  </si>
  <si>
    <t>0°44' W</t>
  </si>
  <si>
    <t>0°42' W</t>
  </si>
  <si>
    <t>0°38' W</t>
  </si>
  <si>
    <t>0°48' W</t>
  </si>
  <si>
    <t>@ 63</t>
  </si>
  <si>
    <t>PIKRO1B</t>
  </si>
  <si>
    <t>NALMA1B</t>
  </si>
  <si>
    <t>TAMDA1B</t>
  </si>
  <si>
    <t>ANEGA1</t>
  </si>
  <si>
    <t>ANEGA</t>
  </si>
  <si>
    <t>171749N</t>
  </si>
  <si>
    <t>0875733W</t>
  </si>
  <si>
    <t>TAMDA</t>
  </si>
  <si>
    <t>175513N</t>
  </si>
  <si>
    <t>0880825W</t>
  </si>
  <si>
    <t>0º 38' W</t>
  </si>
  <si>
    <t>129.7 (129.1)</t>
  </si>
  <si>
    <t>181.5 (180.9)</t>
  </si>
  <si>
    <t>325.0 (324.4)</t>
  </si>
  <si>
    <t>020.9 (020.3)</t>
  </si>
  <si>
    <t>+4000</t>
  </si>
  <si>
    <t>+ 4 000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</si>
</sst>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quotePrefix="1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Fill="1"/>
    <xf numFmtId="0" fontId="3" fillId="0" borderId="3" xfId="0" applyFont="1" applyBorder="1" applyAlignment="1">
      <alignment horizontal="left" vertical="center" wrapText="1"/>
    </xf>
    <xf numFmtId="0" fontId="5" fillId="4" borderId="0" xfId="0" applyFont="1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showGridLines="0" tabSelected="1" zoomScale="85" zoomScaleNormal="85" workbookViewId="0">
      <selection activeCell="A2" sqref="A2:M16"/>
    </sheetView>
  </sheetViews>
  <sheetFormatPr baseColWidth="10" defaultColWidth="9" defaultRowHeight="15.75" x14ac:dyDescent="0.25"/>
  <cols>
    <col min="1" max="1" width="10.625" style="1" bestFit="1" customWidth="1"/>
    <col min="2" max="2" width="9.5" style="1" bestFit="1" customWidth="1"/>
    <col min="3" max="3" width="14.625" style="1" bestFit="1" customWidth="1"/>
    <col min="4" max="4" width="11.875" style="1" customWidth="1"/>
    <col min="5" max="5" width="12.625" style="1" bestFit="1" customWidth="1"/>
    <col min="6" max="6" width="6.875" style="1" bestFit="1" customWidth="1"/>
    <col min="7" max="7" width="11.25" style="1" customWidth="1"/>
    <col min="8" max="8" width="8.25" style="1" bestFit="1" customWidth="1"/>
    <col min="9" max="9" width="7.375" style="1" bestFit="1" customWidth="1"/>
    <col min="10" max="10" width="7.875" style="1" bestFit="1" customWidth="1"/>
    <col min="11" max="12" width="8.375" style="1" bestFit="1" customWidth="1"/>
    <col min="13" max="13" width="11.625" style="1" bestFit="1" customWidth="1"/>
  </cols>
  <sheetData>
    <row r="1" spans="1:13" ht="18" customHeight="1" x14ac:dyDescent="0.25"/>
    <row r="2" spans="1:13" ht="33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ht="35.25" customHeight="1" x14ac:dyDescent="0.25">
      <c r="A3" s="4" t="s">
        <v>68</v>
      </c>
      <c r="B3" s="4" t="s">
        <v>13</v>
      </c>
      <c r="C3" s="4" t="s">
        <v>29</v>
      </c>
      <c r="D3" s="4" t="s">
        <v>31</v>
      </c>
      <c r="E3" s="4" t="s">
        <v>32</v>
      </c>
      <c r="F3" s="4" t="s">
        <v>14</v>
      </c>
      <c r="G3" s="4" t="s">
        <v>14</v>
      </c>
      <c r="H3" s="4" t="s">
        <v>28</v>
      </c>
      <c r="I3" s="5" t="s">
        <v>36</v>
      </c>
      <c r="J3" s="4" t="s">
        <v>14</v>
      </c>
      <c r="K3" s="4" t="s">
        <v>14</v>
      </c>
      <c r="L3" s="4" t="s">
        <v>14</v>
      </c>
      <c r="M3" s="4" t="s">
        <v>30</v>
      </c>
    </row>
    <row r="4" spans="1:13" ht="35.25" customHeight="1" x14ac:dyDescent="0.25">
      <c r="A4" s="4" t="s">
        <v>68</v>
      </c>
      <c r="B4" s="4" t="s">
        <v>15</v>
      </c>
      <c r="C4" s="4" t="s">
        <v>41</v>
      </c>
      <c r="D4" s="4" t="s">
        <v>45</v>
      </c>
      <c r="E4" s="4" t="s">
        <v>46</v>
      </c>
      <c r="F4" s="4" t="s">
        <v>14</v>
      </c>
      <c r="G4" s="4" t="s">
        <v>79</v>
      </c>
      <c r="H4" s="4" t="s">
        <v>14</v>
      </c>
      <c r="I4" s="5" t="s">
        <v>83</v>
      </c>
      <c r="J4" s="4">
        <v>23.77</v>
      </c>
      <c r="K4" s="4" t="s">
        <v>14</v>
      </c>
      <c r="L4" s="4" t="s">
        <v>78</v>
      </c>
      <c r="M4" s="4" t="s">
        <v>30</v>
      </c>
    </row>
    <row r="6" spans="1:13" ht="36" customHeight="1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L6" s="3" t="s">
        <v>11</v>
      </c>
      <c r="M6" s="3" t="s">
        <v>12</v>
      </c>
    </row>
    <row r="7" spans="1:13" ht="36" customHeight="1" x14ac:dyDescent="0.25">
      <c r="A7" s="4" t="s">
        <v>70</v>
      </c>
      <c r="B7" s="4" t="s">
        <v>13</v>
      </c>
      <c r="C7" s="4" t="s">
        <v>75</v>
      </c>
      <c r="D7" s="4" t="s">
        <v>76</v>
      </c>
      <c r="E7" s="4" t="s">
        <v>77</v>
      </c>
      <c r="F7" s="4" t="s">
        <v>14</v>
      </c>
      <c r="G7" s="4" t="s">
        <v>14</v>
      </c>
      <c r="H7" s="4" t="s">
        <v>25</v>
      </c>
      <c r="I7" s="5" t="s">
        <v>36</v>
      </c>
      <c r="J7" s="4" t="s">
        <v>14</v>
      </c>
      <c r="K7" s="4" t="s">
        <v>14</v>
      </c>
      <c r="L7" s="4" t="s">
        <v>14</v>
      </c>
      <c r="M7" s="4" t="s">
        <v>30</v>
      </c>
    </row>
    <row r="8" spans="1:13" ht="36" customHeight="1" x14ac:dyDescent="0.25">
      <c r="A8" s="4" t="s">
        <v>70</v>
      </c>
      <c r="B8" s="4" t="s">
        <v>15</v>
      </c>
      <c r="C8" s="4" t="s">
        <v>41</v>
      </c>
      <c r="D8" s="4" t="s">
        <v>45</v>
      </c>
      <c r="E8" s="4" t="s">
        <v>46</v>
      </c>
      <c r="F8" s="4" t="s">
        <v>14</v>
      </c>
      <c r="G8" s="4" t="s">
        <v>80</v>
      </c>
      <c r="H8" s="4" t="s">
        <v>14</v>
      </c>
      <c r="I8" s="5" t="s">
        <v>83</v>
      </c>
      <c r="J8" s="4">
        <v>14.47</v>
      </c>
      <c r="K8" s="4" t="s">
        <v>14</v>
      </c>
      <c r="L8" s="4" t="s">
        <v>78</v>
      </c>
      <c r="M8" s="4" t="s">
        <v>30</v>
      </c>
    </row>
    <row r="10" spans="1:13" ht="36" customHeight="1" x14ac:dyDescent="0.25">
      <c r="A10" s="3" t="s">
        <v>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3" t="s">
        <v>8</v>
      </c>
      <c r="J10" s="3" t="s">
        <v>9</v>
      </c>
      <c r="K10" s="3" t="s">
        <v>10</v>
      </c>
      <c r="L10" s="3" t="s">
        <v>11</v>
      </c>
      <c r="M10" s="3" t="s">
        <v>12</v>
      </c>
    </row>
    <row r="11" spans="1:13" ht="36" customHeight="1" x14ac:dyDescent="0.25">
      <c r="A11" s="4" t="s">
        <v>71</v>
      </c>
      <c r="B11" s="4" t="s">
        <v>13</v>
      </c>
      <c r="C11" s="4" t="s">
        <v>72</v>
      </c>
      <c r="D11" s="4" t="s">
        <v>73</v>
      </c>
      <c r="E11" s="4" t="s">
        <v>74</v>
      </c>
      <c r="F11" s="4" t="s">
        <v>14</v>
      </c>
      <c r="G11" s="4" t="s">
        <v>14</v>
      </c>
      <c r="H11" s="4" t="s">
        <v>28</v>
      </c>
      <c r="I11" s="5" t="s">
        <v>36</v>
      </c>
      <c r="J11" s="4" t="s">
        <v>14</v>
      </c>
      <c r="K11" s="4" t="s">
        <v>14</v>
      </c>
      <c r="L11" s="4" t="s">
        <v>14</v>
      </c>
      <c r="M11" s="4" t="s">
        <v>30</v>
      </c>
    </row>
    <row r="12" spans="1:13" ht="36" customHeight="1" x14ac:dyDescent="0.25">
      <c r="A12" s="4" t="s">
        <v>71</v>
      </c>
      <c r="B12" s="4" t="s">
        <v>15</v>
      </c>
      <c r="C12" s="4" t="s">
        <v>58</v>
      </c>
      <c r="D12" s="4" t="s">
        <v>61</v>
      </c>
      <c r="E12" s="4" t="s">
        <v>62</v>
      </c>
      <c r="F12" s="4" t="s">
        <v>14</v>
      </c>
      <c r="G12" s="4" t="s">
        <v>81</v>
      </c>
      <c r="H12" s="4" t="s">
        <v>14</v>
      </c>
      <c r="I12" s="5" t="s">
        <v>83</v>
      </c>
      <c r="J12" s="4">
        <v>13.64</v>
      </c>
      <c r="K12" s="4" t="s">
        <v>14</v>
      </c>
      <c r="L12" s="4" t="s">
        <v>78</v>
      </c>
      <c r="M12" s="4" t="s">
        <v>30</v>
      </c>
    </row>
    <row r="14" spans="1:13" ht="26.25" x14ac:dyDescent="0.25">
      <c r="A14" s="3" t="s">
        <v>0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3" t="s">
        <v>8</v>
      </c>
      <c r="J14" s="3" t="s">
        <v>9</v>
      </c>
      <c r="K14" s="3" t="s">
        <v>10</v>
      </c>
      <c r="L14" s="3" t="s">
        <v>11</v>
      </c>
      <c r="M14" s="3" t="s">
        <v>12</v>
      </c>
    </row>
    <row r="15" spans="1:13" ht="35.25" customHeight="1" x14ac:dyDescent="0.25">
      <c r="A15" s="4" t="s">
        <v>69</v>
      </c>
      <c r="B15" s="4" t="s">
        <v>13</v>
      </c>
      <c r="C15" s="4" t="s">
        <v>33</v>
      </c>
      <c r="D15" s="4" t="s">
        <v>34</v>
      </c>
      <c r="E15" s="4" t="s">
        <v>35</v>
      </c>
      <c r="F15" s="4" t="s">
        <v>14</v>
      </c>
      <c r="G15" s="4" t="s">
        <v>14</v>
      </c>
      <c r="H15" s="4" t="s">
        <v>25</v>
      </c>
      <c r="I15" s="5" t="s">
        <v>36</v>
      </c>
      <c r="J15" s="4" t="s">
        <v>14</v>
      </c>
      <c r="K15" s="4" t="s">
        <v>14</v>
      </c>
      <c r="L15" s="4" t="s">
        <v>14</v>
      </c>
      <c r="M15" s="4" t="s">
        <v>30</v>
      </c>
    </row>
    <row r="16" spans="1:13" ht="35.25" customHeight="1" x14ac:dyDescent="0.25">
      <c r="A16" s="4" t="s">
        <v>69</v>
      </c>
      <c r="B16" s="4" t="s">
        <v>15</v>
      </c>
      <c r="C16" s="4" t="s">
        <v>58</v>
      </c>
      <c r="D16" s="4" t="s">
        <v>61</v>
      </c>
      <c r="E16" s="4" t="s">
        <v>62</v>
      </c>
      <c r="F16" s="4" t="s">
        <v>14</v>
      </c>
      <c r="G16" s="4" t="s">
        <v>82</v>
      </c>
      <c r="H16" s="4" t="s">
        <v>14</v>
      </c>
      <c r="I16" s="5" t="s">
        <v>83</v>
      </c>
      <c r="J16" s="4">
        <v>22.53</v>
      </c>
      <c r="K16" s="4" t="s">
        <v>14</v>
      </c>
      <c r="L16" s="4" t="s">
        <v>78</v>
      </c>
      <c r="M16" s="4" t="s">
        <v>30</v>
      </c>
    </row>
  </sheetData>
  <pageMargins left="0.70866141732283505" right="0.70866141732283505" top="0.74803149606299202" bottom="0.74803149606299202" header="0.31496062992126" footer="0.31496062992126"/>
  <pageSetup scale="67" orientation="portrait" r:id="rId1"/>
  <ignoredErrors>
    <ignoredError sqref="I4 I8 I12 I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showGridLines="0" workbookViewId="0">
      <selection sqref="A1:N26"/>
    </sheetView>
  </sheetViews>
  <sheetFormatPr baseColWidth="10" defaultColWidth="9" defaultRowHeight="15.75" x14ac:dyDescent="0.25"/>
  <cols>
    <col min="1" max="1" width="17.75" style="1" bestFit="1" customWidth="1"/>
    <col min="2" max="2" width="9.25" style="1" customWidth="1"/>
    <col min="3" max="3" width="9.625" style="1" customWidth="1"/>
    <col min="4" max="4" width="13.5" style="1" customWidth="1"/>
    <col min="5" max="5" width="13.875" style="1" customWidth="1"/>
    <col min="6" max="6" width="7.125" style="1" customWidth="1"/>
    <col min="7" max="7" width="11.25" style="1" customWidth="1"/>
    <col min="8" max="8" width="8.625" style="1" customWidth="1"/>
    <col min="9" max="9" width="10" style="1" customWidth="1"/>
    <col min="10" max="10" width="8.5" style="1" customWidth="1"/>
    <col min="11" max="11" width="7.375" style="1" bestFit="1" customWidth="1"/>
    <col min="12" max="12" width="8.125" style="1" customWidth="1"/>
    <col min="13" max="13" width="8.625" style="1" customWidth="1"/>
    <col min="14" max="14" width="12.375" style="1" customWidth="1"/>
    <col min="15" max="15" width="10.875" hidden="1" customWidth="1"/>
    <col min="16" max="17" width="9" hidden="1" customWidth="1"/>
    <col min="18" max="18" width="12" hidden="1" customWidth="1"/>
    <col min="19" max="19" width="9.125" hidden="1" customWidth="1"/>
    <col min="20" max="20" width="11.625" hidden="1" customWidth="1"/>
  </cols>
  <sheetData>
    <row r="1" spans="1:22" ht="18" customHeight="1" x14ac:dyDescent="0.25">
      <c r="A1" s="23" t="s">
        <v>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6"/>
      <c r="P1" s="6"/>
      <c r="Q1" s="6"/>
      <c r="R1" s="6"/>
      <c r="S1" s="6"/>
      <c r="T1" s="6"/>
    </row>
    <row r="2" spans="1:22" ht="39.75" customHeight="1" x14ac:dyDescent="0.25">
      <c r="A2" s="7" t="s">
        <v>0</v>
      </c>
      <c r="B2" s="7" t="s">
        <v>1</v>
      </c>
      <c r="C2" s="7" t="s">
        <v>17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18</v>
      </c>
      <c r="N2" s="7" t="s">
        <v>19</v>
      </c>
      <c r="O2" s="8" t="b">
        <v>1</v>
      </c>
      <c r="P2" s="8" t="s">
        <v>20</v>
      </c>
      <c r="Q2" s="8" t="s">
        <v>21</v>
      </c>
      <c r="R2" s="9" t="s">
        <v>22</v>
      </c>
      <c r="S2" s="6"/>
      <c r="T2" s="6"/>
      <c r="V2" s="24" t="s">
        <v>23</v>
      </c>
    </row>
    <row r="3" spans="1:22" ht="19.5" customHeight="1" x14ac:dyDescent="0.25">
      <c r="A3" s="10" t="s">
        <v>39</v>
      </c>
      <c r="B3" s="10" t="s">
        <v>13</v>
      </c>
      <c r="C3" s="10" t="s">
        <v>41</v>
      </c>
      <c r="D3" s="10" t="s">
        <v>45</v>
      </c>
      <c r="E3" s="10" t="s">
        <v>46</v>
      </c>
      <c r="F3" s="10" t="s">
        <v>14</v>
      </c>
      <c r="G3" s="12" t="s">
        <v>14</v>
      </c>
      <c r="H3" s="12" t="s">
        <v>14</v>
      </c>
      <c r="I3" s="18" t="s">
        <v>84</v>
      </c>
      <c r="J3" s="17" t="s">
        <v>14</v>
      </c>
      <c r="K3" s="12">
        <v>210</v>
      </c>
      <c r="L3" s="12" t="s">
        <v>63</v>
      </c>
      <c r="M3" s="12" t="s">
        <v>14</v>
      </c>
      <c r="N3" s="12" t="s">
        <v>24</v>
      </c>
      <c r="O3" s="15" t="s">
        <v>14</v>
      </c>
      <c r="P3" s="16" t="s">
        <v>14</v>
      </c>
      <c r="Q3" s="16" t="s">
        <v>14</v>
      </c>
      <c r="R3" s="16" t="s">
        <v>14</v>
      </c>
      <c r="S3" s="16" t="s">
        <v>14</v>
      </c>
      <c r="T3" s="16" t="s">
        <v>14</v>
      </c>
      <c r="V3" s="24"/>
    </row>
    <row r="4" spans="1:22" ht="19.5" customHeight="1" x14ac:dyDescent="0.25">
      <c r="A4" s="10" t="s">
        <v>39</v>
      </c>
      <c r="B4" s="10" t="s">
        <v>15</v>
      </c>
      <c r="C4" s="10" t="s">
        <v>42</v>
      </c>
      <c r="D4" s="13" t="s">
        <v>47</v>
      </c>
      <c r="E4" s="13" t="s">
        <v>48</v>
      </c>
      <c r="F4" s="10" t="s">
        <v>14</v>
      </c>
      <c r="G4" s="12" t="str">
        <f>T4</f>
        <v>167.8 (167.1)</v>
      </c>
      <c r="H4" s="12" t="s">
        <v>28</v>
      </c>
      <c r="I4" s="18" t="s">
        <v>26</v>
      </c>
      <c r="J4" s="14">
        <v>6</v>
      </c>
      <c r="K4" s="12" t="s">
        <v>14</v>
      </c>
      <c r="L4" s="12" t="s">
        <v>63</v>
      </c>
      <c r="M4" s="12" t="s">
        <v>14</v>
      </c>
      <c r="N4" s="12" t="s">
        <v>24</v>
      </c>
      <c r="O4" s="20">
        <v>167.10292999999999</v>
      </c>
      <c r="P4" s="16" t="str">
        <f>MID(L3,1,1)</f>
        <v>0</v>
      </c>
      <c r="Q4" s="16" t="str">
        <f>MID(L3,3,2)</f>
        <v>44</v>
      </c>
      <c r="R4" s="16">
        <f>-(P4+Q4/60)</f>
        <v>-0.73333333333333328</v>
      </c>
      <c r="S4" s="16">
        <f>O4-R4</f>
        <v>167.83626333333331</v>
      </c>
      <c r="T4" s="16" t="str">
        <f>TEXT(S4,"000.0")&amp;TEXT(O4," (000.0)")</f>
        <v>167.8 (167.1)</v>
      </c>
      <c r="V4" s="24"/>
    </row>
    <row r="5" spans="1:22" x14ac:dyDescent="0.25">
      <c r="A5" s="10" t="s">
        <v>39</v>
      </c>
      <c r="B5" s="10" t="s">
        <v>15</v>
      </c>
      <c r="C5" s="10" t="s">
        <v>43</v>
      </c>
      <c r="D5" s="13" t="s">
        <v>49</v>
      </c>
      <c r="E5" s="13" t="s">
        <v>50</v>
      </c>
      <c r="F5" s="10" t="s">
        <v>14</v>
      </c>
      <c r="G5" s="12" t="str">
        <f t="shared" ref="G5:G7" si="0">T5</f>
        <v>257.8 (257.1)</v>
      </c>
      <c r="H5" s="12" t="s">
        <v>14</v>
      </c>
      <c r="I5" s="18" t="s">
        <v>53</v>
      </c>
      <c r="J5" s="14">
        <v>3.9</v>
      </c>
      <c r="K5" s="12">
        <v>185</v>
      </c>
      <c r="L5" s="12" t="s">
        <v>64</v>
      </c>
      <c r="M5" s="12" t="s">
        <v>14</v>
      </c>
      <c r="N5" s="12" t="s">
        <v>24</v>
      </c>
      <c r="O5" s="20">
        <v>257.11140999999998</v>
      </c>
      <c r="P5" s="16" t="str">
        <f t="shared" ref="P5:P7" si="1">MID(L4,1,1)</f>
        <v>0</v>
      </c>
      <c r="Q5" s="16" t="str">
        <f t="shared" ref="Q5:Q7" si="2">MID(L4,3,2)</f>
        <v>44</v>
      </c>
      <c r="R5" s="16">
        <f>-(P5+Q5/60)</f>
        <v>-0.73333333333333328</v>
      </c>
      <c r="S5" s="16">
        <f t="shared" ref="S5:S7" si="3">O5-R5</f>
        <v>257.84474333333333</v>
      </c>
      <c r="T5" s="16" t="str">
        <f t="shared" ref="T5:T7" si="4">TEXT(S5,"000.0")&amp;TEXT(O5," (000.0)")</f>
        <v>257.8 (257.1)</v>
      </c>
      <c r="V5" s="24"/>
    </row>
    <row r="6" spans="1:22" x14ac:dyDescent="0.25">
      <c r="A6" s="10" t="s">
        <v>39</v>
      </c>
      <c r="B6" s="10" t="s">
        <v>15</v>
      </c>
      <c r="C6" s="10" t="s">
        <v>44</v>
      </c>
      <c r="D6" s="13" t="s">
        <v>51</v>
      </c>
      <c r="E6" s="13" t="s">
        <v>52</v>
      </c>
      <c r="F6" s="10" t="s">
        <v>16</v>
      </c>
      <c r="G6" s="12" t="str">
        <f t="shared" si="0"/>
        <v>257.8 (257.1)</v>
      </c>
      <c r="H6" s="12" t="s">
        <v>14</v>
      </c>
      <c r="I6" s="18" t="s">
        <v>67</v>
      </c>
      <c r="J6" s="14">
        <v>6.1</v>
      </c>
      <c r="K6" s="12" t="s">
        <v>14</v>
      </c>
      <c r="L6" s="12" t="s">
        <v>65</v>
      </c>
      <c r="M6" s="18" t="s">
        <v>27</v>
      </c>
      <c r="N6" s="12" t="s">
        <v>24</v>
      </c>
      <c r="O6" s="20">
        <v>257.09149000000002</v>
      </c>
      <c r="P6" s="16" t="str">
        <f t="shared" si="1"/>
        <v>0</v>
      </c>
      <c r="Q6" s="16" t="str">
        <f t="shared" si="2"/>
        <v>42</v>
      </c>
      <c r="R6" s="16">
        <f>-(P6+Q6/60)</f>
        <v>-0.7</v>
      </c>
      <c r="S6" s="16">
        <f t="shared" si="3"/>
        <v>257.79149000000001</v>
      </c>
      <c r="T6" s="16" t="str">
        <f t="shared" si="4"/>
        <v>257.8 (257.1)</v>
      </c>
      <c r="V6" s="24"/>
    </row>
    <row r="7" spans="1:22" x14ac:dyDescent="0.25">
      <c r="A7" s="10" t="s">
        <v>39</v>
      </c>
      <c r="B7" s="10" t="s">
        <v>37</v>
      </c>
      <c r="C7" s="10" t="s">
        <v>14</v>
      </c>
      <c r="D7" s="13" t="s">
        <v>14</v>
      </c>
      <c r="E7" s="13" t="s">
        <v>14</v>
      </c>
      <c r="F7" s="10" t="s">
        <v>14</v>
      </c>
      <c r="G7" s="12" t="str">
        <f t="shared" si="0"/>
        <v>257.7 (257.1)</v>
      </c>
      <c r="H7" s="12" t="s">
        <v>14</v>
      </c>
      <c r="I7" s="18" t="s">
        <v>54</v>
      </c>
      <c r="J7" s="14" t="s">
        <v>14</v>
      </c>
      <c r="K7" s="12">
        <v>185</v>
      </c>
      <c r="L7" s="12" t="s">
        <v>14</v>
      </c>
      <c r="M7" s="18" t="s">
        <v>14</v>
      </c>
      <c r="N7" s="12" t="s">
        <v>24</v>
      </c>
      <c r="O7" s="20">
        <v>257.09149000000002</v>
      </c>
      <c r="P7" s="16" t="str">
        <f t="shared" si="1"/>
        <v>0</v>
      </c>
      <c r="Q7" s="16" t="str">
        <f t="shared" si="2"/>
        <v>38</v>
      </c>
      <c r="R7" s="16">
        <f>-(P7+Q7/60)</f>
        <v>-0.6333333333333333</v>
      </c>
      <c r="S7" s="16">
        <f t="shared" si="3"/>
        <v>257.72482333333335</v>
      </c>
      <c r="T7" s="16" t="str">
        <f t="shared" si="4"/>
        <v>257.7 (257.1)</v>
      </c>
      <c r="V7" s="24"/>
    </row>
    <row r="8" spans="1:22" x14ac:dyDescent="0.25">
      <c r="A8" s="10" t="s">
        <v>39</v>
      </c>
      <c r="B8" s="10" t="s">
        <v>38</v>
      </c>
      <c r="C8" s="10" t="s">
        <v>41</v>
      </c>
      <c r="D8" s="10" t="s">
        <v>45</v>
      </c>
      <c r="E8" s="10" t="s">
        <v>46</v>
      </c>
      <c r="F8" s="10" t="s">
        <v>14</v>
      </c>
      <c r="G8" s="12" t="s">
        <v>14</v>
      </c>
      <c r="H8" s="12" t="s">
        <v>28</v>
      </c>
      <c r="I8" s="18" t="s">
        <v>84</v>
      </c>
      <c r="J8" s="14" t="s">
        <v>14</v>
      </c>
      <c r="K8" s="12">
        <v>210</v>
      </c>
      <c r="L8" s="12" t="s">
        <v>63</v>
      </c>
      <c r="M8" s="12" t="s">
        <v>14</v>
      </c>
      <c r="N8" s="12" t="s">
        <v>24</v>
      </c>
      <c r="O8" s="20" t="s">
        <v>14</v>
      </c>
      <c r="P8" s="16" t="s">
        <v>14</v>
      </c>
      <c r="Q8" s="16" t="s">
        <v>14</v>
      </c>
      <c r="R8" s="16" t="s">
        <v>14</v>
      </c>
      <c r="S8" s="16" t="s">
        <v>14</v>
      </c>
      <c r="T8" s="16" t="s">
        <v>14</v>
      </c>
      <c r="V8" s="24"/>
    </row>
    <row r="9" spans="1:22" x14ac:dyDescent="0.25">
      <c r="O9" s="2"/>
      <c r="V9" s="24"/>
    </row>
    <row r="10" spans="1:22" ht="18" x14ac:dyDescent="0.25">
      <c r="A10" s="23" t="s">
        <v>55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6"/>
      <c r="P10" s="6"/>
      <c r="Q10" s="6"/>
      <c r="R10" s="6"/>
      <c r="S10" s="6"/>
      <c r="T10" s="6"/>
      <c r="V10" s="24"/>
    </row>
    <row r="11" spans="1:22" ht="38.25" x14ac:dyDescent="0.25">
      <c r="A11" s="7" t="s">
        <v>0</v>
      </c>
      <c r="B11" s="7" t="s">
        <v>1</v>
      </c>
      <c r="C11" s="7" t="s">
        <v>17</v>
      </c>
      <c r="D11" s="7" t="s">
        <v>3</v>
      </c>
      <c r="E11" s="7" t="s">
        <v>4</v>
      </c>
      <c r="F11" s="7" t="s">
        <v>5</v>
      </c>
      <c r="G11" s="7" t="s">
        <v>6</v>
      </c>
      <c r="H11" s="7" t="s">
        <v>7</v>
      </c>
      <c r="I11" s="7" t="s">
        <v>8</v>
      </c>
      <c r="J11" s="7" t="s">
        <v>9</v>
      </c>
      <c r="K11" s="7" t="s">
        <v>10</v>
      </c>
      <c r="L11" s="7" t="s">
        <v>11</v>
      </c>
      <c r="M11" s="7" t="s">
        <v>18</v>
      </c>
      <c r="N11" s="7" t="s">
        <v>19</v>
      </c>
      <c r="O11" s="8" t="b">
        <v>1</v>
      </c>
      <c r="P11" s="8" t="s">
        <v>20</v>
      </c>
      <c r="Q11" s="8" t="s">
        <v>21</v>
      </c>
      <c r="R11" s="9" t="s">
        <v>22</v>
      </c>
      <c r="S11" s="6"/>
      <c r="T11" s="6"/>
      <c r="V11" s="24"/>
    </row>
    <row r="12" spans="1:22" x14ac:dyDescent="0.25">
      <c r="A12" s="10" t="s">
        <v>39</v>
      </c>
      <c r="B12" s="10" t="s">
        <v>13</v>
      </c>
      <c r="C12" s="10" t="s">
        <v>57</v>
      </c>
      <c r="D12" s="10" t="s">
        <v>59</v>
      </c>
      <c r="E12" s="10" t="s">
        <v>60</v>
      </c>
      <c r="F12" s="10" t="s">
        <v>14</v>
      </c>
      <c r="G12" s="10" t="s">
        <v>14</v>
      </c>
      <c r="H12" s="10" t="s">
        <v>14</v>
      </c>
      <c r="I12" s="18" t="s">
        <v>84</v>
      </c>
      <c r="J12" s="17" t="s">
        <v>14</v>
      </c>
      <c r="K12" s="12">
        <v>210</v>
      </c>
      <c r="L12" s="12" t="s">
        <v>66</v>
      </c>
      <c r="M12" s="10" t="s">
        <v>14</v>
      </c>
      <c r="N12" s="10" t="s">
        <v>24</v>
      </c>
      <c r="O12" s="15" t="s">
        <v>14</v>
      </c>
      <c r="P12" s="16" t="s">
        <v>14</v>
      </c>
      <c r="Q12" s="16" t="s">
        <v>14</v>
      </c>
      <c r="R12" s="16" t="s">
        <v>14</v>
      </c>
      <c r="S12" s="16" t="s">
        <v>14</v>
      </c>
      <c r="T12" s="16" t="s">
        <v>14</v>
      </c>
      <c r="V12" s="24"/>
    </row>
    <row r="13" spans="1:22" x14ac:dyDescent="0.25">
      <c r="A13" s="10" t="s">
        <v>39</v>
      </c>
      <c r="B13" s="10" t="s">
        <v>15</v>
      </c>
      <c r="C13" s="10" t="s">
        <v>42</v>
      </c>
      <c r="D13" s="13" t="s">
        <v>47</v>
      </c>
      <c r="E13" s="13" t="s">
        <v>48</v>
      </c>
      <c r="F13" s="10" t="s">
        <v>14</v>
      </c>
      <c r="G13" s="12" t="str">
        <f>T13</f>
        <v>257.9 (257.1)</v>
      </c>
      <c r="H13" s="10" t="s">
        <v>14</v>
      </c>
      <c r="I13" s="18" t="s">
        <v>26</v>
      </c>
      <c r="J13" s="14">
        <v>6</v>
      </c>
      <c r="K13" s="12" t="s">
        <v>14</v>
      </c>
      <c r="L13" s="12" t="s">
        <v>63</v>
      </c>
      <c r="M13" s="10" t="s">
        <v>14</v>
      </c>
      <c r="N13" s="10" t="s">
        <v>24</v>
      </c>
      <c r="O13" s="20">
        <v>257.14091000000002</v>
      </c>
      <c r="P13" s="16" t="str">
        <f>MID(L12,1,1)</f>
        <v>0</v>
      </c>
      <c r="Q13" s="16" t="str">
        <f>MID(L12,3,2)</f>
        <v>48</v>
      </c>
      <c r="R13" s="16">
        <f>-(P13+Q13/60)</f>
        <v>-0.8</v>
      </c>
      <c r="S13" s="16">
        <f>O13-R13</f>
        <v>257.94091000000003</v>
      </c>
      <c r="T13" s="16" t="str">
        <f>TEXT(S13,"000.0")&amp;TEXT(O13," (000.0)")</f>
        <v>257.9 (257.1)</v>
      </c>
      <c r="V13" s="24"/>
    </row>
    <row r="14" spans="1:22" x14ac:dyDescent="0.25">
      <c r="A14" s="10" t="s">
        <v>39</v>
      </c>
      <c r="B14" s="10" t="s">
        <v>15</v>
      </c>
      <c r="C14" s="10" t="s">
        <v>43</v>
      </c>
      <c r="D14" s="13" t="s">
        <v>49</v>
      </c>
      <c r="E14" s="13" t="s">
        <v>50</v>
      </c>
      <c r="F14" s="10" t="s">
        <v>14</v>
      </c>
      <c r="G14" s="12" t="str">
        <f t="shared" ref="G14:G16" si="5">T14</f>
        <v>257.8 (257.1)</v>
      </c>
      <c r="H14" s="10" t="s">
        <v>14</v>
      </c>
      <c r="I14" s="18" t="s">
        <v>53</v>
      </c>
      <c r="J14" s="14">
        <v>3.9</v>
      </c>
      <c r="K14" s="12">
        <v>185</v>
      </c>
      <c r="L14" s="12" t="s">
        <v>64</v>
      </c>
      <c r="M14" s="10" t="s">
        <v>14</v>
      </c>
      <c r="N14" s="10" t="s">
        <v>24</v>
      </c>
      <c r="O14" s="20">
        <v>257.11140999999998</v>
      </c>
      <c r="P14" s="16" t="str">
        <f t="shared" ref="P14:P16" si="6">MID(L13,1,1)</f>
        <v>0</v>
      </c>
      <c r="Q14" s="16" t="str">
        <f t="shared" ref="Q14:Q16" si="7">MID(L13,3,2)</f>
        <v>44</v>
      </c>
      <c r="R14" s="16">
        <f>-(P14+Q14/60)</f>
        <v>-0.73333333333333328</v>
      </c>
      <c r="S14" s="16">
        <f t="shared" ref="S14:S16" si="8">O14-R14</f>
        <v>257.84474333333333</v>
      </c>
      <c r="T14" s="16" t="str">
        <f t="shared" ref="T14:T16" si="9">TEXT(S14,"000.0")&amp;TEXT(O14," (000.0)")</f>
        <v>257.8 (257.1)</v>
      </c>
      <c r="V14" s="24"/>
    </row>
    <row r="15" spans="1:22" x14ac:dyDescent="0.25">
      <c r="A15" s="10" t="s">
        <v>39</v>
      </c>
      <c r="B15" s="10" t="s">
        <v>15</v>
      </c>
      <c r="C15" s="10" t="s">
        <v>44</v>
      </c>
      <c r="D15" s="13" t="s">
        <v>51</v>
      </c>
      <c r="E15" s="13" t="s">
        <v>52</v>
      </c>
      <c r="F15" s="10" t="s">
        <v>16</v>
      </c>
      <c r="G15" s="12" t="str">
        <f t="shared" si="5"/>
        <v>257.8 (257.1)</v>
      </c>
      <c r="H15" s="10" t="s">
        <v>14</v>
      </c>
      <c r="I15" s="18" t="s">
        <v>67</v>
      </c>
      <c r="J15" s="14">
        <v>6.1</v>
      </c>
      <c r="K15" s="12" t="s">
        <v>14</v>
      </c>
      <c r="L15" s="12" t="s">
        <v>65</v>
      </c>
      <c r="M15" s="11" t="s">
        <v>27</v>
      </c>
      <c r="N15" s="10" t="s">
        <v>24</v>
      </c>
      <c r="O15" s="20">
        <v>257.09149000000002</v>
      </c>
      <c r="P15" s="16" t="str">
        <f t="shared" si="6"/>
        <v>0</v>
      </c>
      <c r="Q15" s="16" t="str">
        <f t="shared" si="7"/>
        <v>42</v>
      </c>
      <c r="R15" s="16">
        <f>-(P15+Q15/60)</f>
        <v>-0.7</v>
      </c>
      <c r="S15" s="16">
        <f t="shared" si="8"/>
        <v>257.79149000000001</v>
      </c>
      <c r="T15" s="16" t="str">
        <f t="shared" si="9"/>
        <v>257.8 (257.1)</v>
      </c>
      <c r="V15" s="24"/>
    </row>
    <row r="16" spans="1:22" x14ac:dyDescent="0.25">
      <c r="A16" s="10" t="s">
        <v>39</v>
      </c>
      <c r="B16" s="10" t="s">
        <v>37</v>
      </c>
      <c r="C16" s="10" t="s">
        <v>14</v>
      </c>
      <c r="D16" s="13" t="s">
        <v>14</v>
      </c>
      <c r="E16" s="13" t="s">
        <v>14</v>
      </c>
      <c r="F16" s="10" t="s">
        <v>14</v>
      </c>
      <c r="G16" s="12" t="str">
        <f t="shared" si="5"/>
        <v>257.7 (257.1)</v>
      </c>
      <c r="H16" s="10" t="s">
        <v>14</v>
      </c>
      <c r="I16" s="18" t="s">
        <v>54</v>
      </c>
      <c r="J16" s="14" t="s">
        <v>14</v>
      </c>
      <c r="K16" s="12">
        <v>185</v>
      </c>
      <c r="L16" s="19" t="s">
        <v>14</v>
      </c>
      <c r="M16" s="11" t="s">
        <v>14</v>
      </c>
      <c r="N16" s="10" t="s">
        <v>24</v>
      </c>
      <c r="O16" s="20">
        <v>257.09149000000002</v>
      </c>
      <c r="P16" s="16" t="str">
        <f t="shared" si="6"/>
        <v>0</v>
      </c>
      <c r="Q16" s="16" t="str">
        <f t="shared" si="7"/>
        <v>38</v>
      </c>
      <c r="R16" s="16">
        <f>-(P16+Q16/60)</f>
        <v>-0.6333333333333333</v>
      </c>
      <c r="S16" s="16">
        <f t="shared" si="8"/>
        <v>257.72482333333335</v>
      </c>
      <c r="T16" s="16" t="str">
        <f t="shared" si="9"/>
        <v>257.7 (257.1)</v>
      </c>
      <c r="V16" s="24"/>
    </row>
    <row r="17" spans="1:22" x14ac:dyDescent="0.25">
      <c r="A17" s="10" t="s">
        <v>39</v>
      </c>
      <c r="B17" s="10" t="s">
        <v>38</v>
      </c>
      <c r="C17" s="10" t="s">
        <v>41</v>
      </c>
      <c r="D17" s="10" t="s">
        <v>45</v>
      </c>
      <c r="E17" s="10" t="s">
        <v>46</v>
      </c>
      <c r="F17" s="10" t="s">
        <v>14</v>
      </c>
      <c r="G17" s="19" t="s">
        <v>14</v>
      </c>
      <c r="H17" s="10" t="s">
        <v>28</v>
      </c>
      <c r="I17" s="18" t="s">
        <v>84</v>
      </c>
      <c r="J17" s="14" t="s">
        <v>14</v>
      </c>
      <c r="K17" s="12">
        <v>210</v>
      </c>
      <c r="L17" s="12" t="s">
        <v>63</v>
      </c>
      <c r="M17" s="10" t="s">
        <v>14</v>
      </c>
      <c r="N17" s="10" t="s">
        <v>24</v>
      </c>
      <c r="O17" s="20" t="s">
        <v>14</v>
      </c>
      <c r="P17" s="16" t="s">
        <v>14</v>
      </c>
      <c r="Q17" s="16" t="s">
        <v>14</v>
      </c>
      <c r="R17" s="16" t="s">
        <v>14</v>
      </c>
      <c r="S17" s="16" t="s">
        <v>14</v>
      </c>
      <c r="T17" s="16" t="s">
        <v>14</v>
      </c>
      <c r="V17" s="24"/>
    </row>
    <row r="18" spans="1:22" x14ac:dyDescent="0.25">
      <c r="V18" s="24"/>
    </row>
    <row r="19" spans="1:22" ht="18" x14ac:dyDescent="0.25">
      <c r="A19" s="23" t="s">
        <v>56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6"/>
      <c r="P19" s="6"/>
      <c r="Q19" s="6"/>
      <c r="R19" s="6"/>
      <c r="S19" s="6"/>
      <c r="T19" s="6"/>
      <c r="V19" s="24"/>
    </row>
    <row r="20" spans="1:22" ht="38.25" x14ac:dyDescent="0.25">
      <c r="A20" s="7" t="s">
        <v>0</v>
      </c>
      <c r="B20" s="7" t="s">
        <v>1</v>
      </c>
      <c r="C20" s="7" t="s">
        <v>17</v>
      </c>
      <c r="D20" s="7" t="s">
        <v>3</v>
      </c>
      <c r="E20" s="7" t="s">
        <v>4</v>
      </c>
      <c r="F20" s="7" t="s">
        <v>5</v>
      </c>
      <c r="G20" s="7" t="s">
        <v>6</v>
      </c>
      <c r="H20" s="7" t="s">
        <v>7</v>
      </c>
      <c r="I20" s="7" t="s">
        <v>8</v>
      </c>
      <c r="J20" s="7" t="s">
        <v>9</v>
      </c>
      <c r="K20" s="7" t="s">
        <v>10</v>
      </c>
      <c r="L20" s="7" t="s">
        <v>11</v>
      </c>
      <c r="M20" s="7" t="s">
        <v>18</v>
      </c>
      <c r="N20" s="7" t="s">
        <v>19</v>
      </c>
      <c r="O20" s="8" t="b">
        <v>1</v>
      </c>
      <c r="P20" s="8" t="s">
        <v>20</v>
      </c>
      <c r="Q20" s="8" t="s">
        <v>21</v>
      </c>
      <c r="R20" s="9" t="s">
        <v>22</v>
      </c>
      <c r="S20" s="6"/>
      <c r="T20" s="6"/>
      <c r="V20" s="24"/>
    </row>
    <row r="21" spans="1:22" x14ac:dyDescent="0.25">
      <c r="A21" s="10" t="s">
        <v>39</v>
      </c>
      <c r="B21" s="10" t="s">
        <v>13</v>
      </c>
      <c r="C21" s="10" t="s">
        <v>58</v>
      </c>
      <c r="D21" s="10" t="s">
        <v>61</v>
      </c>
      <c r="E21" s="10" t="s">
        <v>62</v>
      </c>
      <c r="F21" s="10" t="s">
        <v>14</v>
      </c>
      <c r="G21" s="10" t="s">
        <v>14</v>
      </c>
      <c r="H21" s="10" t="s">
        <v>14</v>
      </c>
      <c r="I21" s="18" t="s">
        <v>84</v>
      </c>
      <c r="J21" s="17" t="s">
        <v>14</v>
      </c>
      <c r="K21" s="12">
        <v>210</v>
      </c>
      <c r="L21" s="12" t="s">
        <v>63</v>
      </c>
      <c r="M21" s="10" t="s">
        <v>14</v>
      </c>
      <c r="N21" s="10" t="s">
        <v>24</v>
      </c>
      <c r="O21" s="15" t="s">
        <v>14</v>
      </c>
      <c r="P21" s="16" t="s">
        <v>14</v>
      </c>
      <c r="Q21" s="16" t="s">
        <v>14</v>
      </c>
      <c r="R21" s="16" t="s">
        <v>14</v>
      </c>
      <c r="S21" s="16" t="s">
        <v>14</v>
      </c>
      <c r="T21" s="16" t="s">
        <v>14</v>
      </c>
      <c r="V21" s="24"/>
    </row>
    <row r="22" spans="1:22" x14ac:dyDescent="0.25">
      <c r="A22" s="10" t="s">
        <v>39</v>
      </c>
      <c r="B22" s="10" t="s">
        <v>15</v>
      </c>
      <c r="C22" s="10" t="s">
        <v>42</v>
      </c>
      <c r="D22" s="13" t="s">
        <v>47</v>
      </c>
      <c r="E22" s="13" t="s">
        <v>48</v>
      </c>
      <c r="F22" s="10" t="s">
        <v>14</v>
      </c>
      <c r="G22" s="12" t="str">
        <f>T22</f>
        <v>347.9 (347.1)</v>
      </c>
      <c r="H22" s="10" t="s">
        <v>25</v>
      </c>
      <c r="I22" s="18" t="s">
        <v>26</v>
      </c>
      <c r="J22" s="14">
        <v>6</v>
      </c>
      <c r="K22" s="12" t="s">
        <v>14</v>
      </c>
      <c r="L22" s="12" t="s">
        <v>63</v>
      </c>
      <c r="M22" s="10" t="s">
        <v>14</v>
      </c>
      <c r="N22" s="10" t="s">
        <v>24</v>
      </c>
      <c r="O22" s="20">
        <v>347.11698999999999</v>
      </c>
      <c r="P22" s="16" t="str">
        <f>MID(L21,1,1)</f>
        <v>0</v>
      </c>
      <c r="Q22" s="16" t="str">
        <f>MID(L21,3,2)</f>
        <v>44</v>
      </c>
      <c r="R22" s="16">
        <f>-(P22+Q22/60)</f>
        <v>-0.73333333333333328</v>
      </c>
      <c r="S22" s="16">
        <f>O22-R22</f>
        <v>347.85032333333334</v>
      </c>
      <c r="T22" s="16" t="str">
        <f>TEXT(S22,"000.0")&amp;TEXT(O22," (000.0)")</f>
        <v>347.9 (347.1)</v>
      </c>
      <c r="V22" s="24"/>
    </row>
    <row r="23" spans="1:22" x14ac:dyDescent="0.25">
      <c r="A23" s="10" t="s">
        <v>39</v>
      </c>
      <c r="B23" s="10" t="s">
        <v>15</v>
      </c>
      <c r="C23" s="10" t="s">
        <v>43</v>
      </c>
      <c r="D23" s="13" t="s">
        <v>49</v>
      </c>
      <c r="E23" s="13" t="s">
        <v>50</v>
      </c>
      <c r="F23" s="12" t="s">
        <v>14</v>
      </c>
      <c r="G23" s="12" t="str">
        <f t="shared" ref="G23:G25" si="10">T23</f>
        <v>257.8 (257.1)</v>
      </c>
      <c r="H23" s="12" t="s">
        <v>14</v>
      </c>
      <c r="I23" s="18" t="s">
        <v>53</v>
      </c>
      <c r="J23" s="14">
        <v>3.9</v>
      </c>
      <c r="K23" s="12">
        <v>185</v>
      </c>
      <c r="L23" s="12" t="s">
        <v>64</v>
      </c>
      <c r="M23" s="12" t="s">
        <v>14</v>
      </c>
      <c r="N23" s="12" t="s">
        <v>24</v>
      </c>
      <c r="O23" s="20">
        <v>257.11140999999998</v>
      </c>
      <c r="P23" s="16" t="str">
        <f t="shared" ref="P23:P25" si="11">MID(L22,1,1)</f>
        <v>0</v>
      </c>
      <c r="Q23" s="16" t="str">
        <f t="shared" ref="Q23:Q25" si="12">MID(L22,3,2)</f>
        <v>44</v>
      </c>
      <c r="R23" s="16">
        <f>-(P23+Q23/60)</f>
        <v>-0.73333333333333328</v>
      </c>
      <c r="S23" s="16">
        <f t="shared" ref="S23:S25" si="13">O23-R23</f>
        <v>257.84474333333333</v>
      </c>
      <c r="T23" s="16" t="str">
        <f t="shared" ref="T23:T25" si="14">TEXT(S23,"000.0")&amp;TEXT(O23," (000.0)")</f>
        <v>257.8 (257.1)</v>
      </c>
      <c r="V23" s="24"/>
    </row>
    <row r="24" spans="1:22" x14ac:dyDescent="0.25">
      <c r="A24" s="10" t="s">
        <v>39</v>
      </c>
      <c r="B24" s="10" t="s">
        <v>15</v>
      </c>
      <c r="C24" s="10" t="s">
        <v>44</v>
      </c>
      <c r="D24" s="13" t="s">
        <v>51</v>
      </c>
      <c r="E24" s="13" t="s">
        <v>52</v>
      </c>
      <c r="F24" s="12" t="s">
        <v>16</v>
      </c>
      <c r="G24" s="12" t="str">
        <f t="shared" si="10"/>
        <v>257.8 (257.1)</v>
      </c>
      <c r="H24" s="12" t="s">
        <v>14</v>
      </c>
      <c r="I24" s="18" t="s">
        <v>67</v>
      </c>
      <c r="J24" s="14">
        <v>6.1</v>
      </c>
      <c r="K24" s="12" t="s">
        <v>14</v>
      </c>
      <c r="L24" s="12" t="s">
        <v>65</v>
      </c>
      <c r="M24" s="18" t="s">
        <v>27</v>
      </c>
      <c r="N24" s="12" t="s">
        <v>24</v>
      </c>
      <c r="O24" s="20">
        <v>257.09149000000002</v>
      </c>
      <c r="P24" s="16" t="str">
        <f t="shared" si="11"/>
        <v>0</v>
      </c>
      <c r="Q24" s="16" t="str">
        <f t="shared" si="12"/>
        <v>42</v>
      </c>
      <c r="R24" s="16">
        <f>-(P24+Q24/60)</f>
        <v>-0.7</v>
      </c>
      <c r="S24" s="16">
        <f t="shared" si="13"/>
        <v>257.79149000000001</v>
      </c>
      <c r="T24" s="16" t="str">
        <f t="shared" si="14"/>
        <v>257.8 (257.1)</v>
      </c>
      <c r="V24" s="24"/>
    </row>
    <row r="25" spans="1:22" x14ac:dyDescent="0.25">
      <c r="A25" s="10" t="s">
        <v>39</v>
      </c>
      <c r="B25" s="10" t="s">
        <v>37</v>
      </c>
      <c r="C25" s="10" t="s">
        <v>14</v>
      </c>
      <c r="D25" s="13" t="s">
        <v>14</v>
      </c>
      <c r="E25" s="13" t="s">
        <v>14</v>
      </c>
      <c r="F25" s="12" t="s">
        <v>14</v>
      </c>
      <c r="G25" s="12" t="str">
        <f t="shared" si="10"/>
        <v>257.7 (257.1)</v>
      </c>
      <c r="H25" s="12" t="s">
        <v>14</v>
      </c>
      <c r="I25" s="18" t="s">
        <v>54</v>
      </c>
      <c r="J25" s="14" t="s">
        <v>14</v>
      </c>
      <c r="K25" s="12">
        <v>185</v>
      </c>
      <c r="L25" s="12" t="s">
        <v>14</v>
      </c>
      <c r="M25" s="18" t="s">
        <v>14</v>
      </c>
      <c r="N25" s="12" t="s">
        <v>24</v>
      </c>
      <c r="O25" s="20">
        <v>257.09149000000002</v>
      </c>
      <c r="P25" s="16" t="str">
        <f t="shared" si="11"/>
        <v>0</v>
      </c>
      <c r="Q25" s="16" t="str">
        <f t="shared" si="12"/>
        <v>38</v>
      </c>
      <c r="R25" s="16">
        <f>-(P25+Q25/60)</f>
        <v>-0.6333333333333333</v>
      </c>
      <c r="S25" s="16">
        <f t="shared" si="13"/>
        <v>257.72482333333335</v>
      </c>
      <c r="T25" s="16" t="str">
        <f t="shared" si="14"/>
        <v>257.7 (257.1)</v>
      </c>
      <c r="V25" s="24"/>
    </row>
    <row r="26" spans="1:22" x14ac:dyDescent="0.25">
      <c r="A26" s="10" t="s">
        <v>39</v>
      </c>
      <c r="B26" s="10" t="s">
        <v>38</v>
      </c>
      <c r="C26" s="10" t="s">
        <v>41</v>
      </c>
      <c r="D26" s="10" t="s">
        <v>45</v>
      </c>
      <c r="E26" s="10" t="s">
        <v>46</v>
      </c>
      <c r="F26" s="12" t="s">
        <v>14</v>
      </c>
      <c r="G26" s="12" t="s">
        <v>14</v>
      </c>
      <c r="H26" s="12" t="s">
        <v>28</v>
      </c>
      <c r="I26" s="18" t="s">
        <v>84</v>
      </c>
      <c r="J26" s="14" t="s">
        <v>14</v>
      </c>
      <c r="K26" s="12">
        <v>210</v>
      </c>
      <c r="L26" s="12" t="s">
        <v>63</v>
      </c>
      <c r="M26" s="12" t="s">
        <v>14</v>
      </c>
      <c r="N26" s="12" t="s">
        <v>24</v>
      </c>
      <c r="O26" s="20" t="s">
        <v>14</v>
      </c>
      <c r="P26" s="16" t="s">
        <v>14</v>
      </c>
      <c r="Q26" s="16" t="s">
        <v>14</v>
      </c>
      <c r="R26" s="16" t="s">
        <v>14</v>
      </c>
      <c r="S26" s="16" t="s">
        <v>14</v>
      </c>
      <c r="T26" s="16" t="s">
        <v>14</v>
      </c>
      <c r="V26" s="24"/>
    </row>
    <row r="27" spans="1:22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2"/>
    </row>
  </sheetData>
  <mergeCells count="4">
    <mergeCell ref="A1:N1"/>
    <mergeCell ref="A10:N10"/>
    <mergeCell ref="A19:N19"/>
    <mergeCell ref="V2:V26"/>
  </mergeCells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E3FF6E969AEF49BD2B0D6FDF33E5C7" ma:contentTypeVersion="0" ma:contentTypeDescription="Crear nuevo documento." ma:contentTypeScope="" ma:versionID="12bf052dbb020e3b992804157f0479e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4c9c0edc00d0634d6ec3063483afed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290F34-72CC-4012-9D88-1F6A546E96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7C70426-12C4-4FF4-9C49-C674202D21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AAF2A9-D626-49E5-94D2-4F57CB9584B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RNAV STAR RWY 25</vt:lpstr>
      <vt:lpstr>RNAV (GNSS) RWY 25</vt:lpstr>
      <vt:lpstr>'RNAV (GNSS) RWY 25'!Área_de_impresión</vt:lpstr>
      <vt:lpstr>'RNAV STAR RWY 25'!Área_de_impresión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Locandro</dc:creator>
  <cp:keywords/>
  <dc:description/>
  <cp:lastModifiedBy>Antonio Locandro</cp:lastModifiedBy>
  <cp:revision/>
  <dcterms:created xsi:type="dcterms:W3CDTF">2010-03-11T15:31:47Z</dcterms:created>
  <dcterms:modified xsi:type="dcterms:W3CDTF">2018-11-06T15:01:41Z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0x010100C9E3FF6E969AEF49BD2B0D6FDF33E5C7</vt:lpwstr>
  </property>
  <property fmtid="{D5CDD505-2E9C-101B-9397-08002B2CF9AE}" pid="3" name="IsMyDocuments">
    <vt:bool>true</vt:bool>
  </property>
</Properties>
</file>