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16.11.18\aim\GIS_AIS_COCESNA\MXD_AIP_GUATEMALA\MGPB\PDF\"/>
    </mc:Choice>
  </mc:AlternateContent>
  <xr:revisionPtr revIDLastSave="0" documentId="13_ncr:1_{270B88F8-AC82-4247-A222-9FC63C5F9C06}" xr6:coauthVersionLast="41" xr6:coauthVersionMax="41" xr10:uidLastSave="{00000000-0000-0000-0000-000000000000}"/>
  <bookViews>
    <workbookView xWindow="690" yWindow="0" windowWidth="28050" windowHeight="7320" tabRatio="599" activeTab="4" xr2:uid="{00000000-000D-0000-FFFF-FFFF00000000}"/>
  </bookViews>
  <sheets>
    <sheet name="RNAV (GNSS) RWY 12" sheetId="6" r:id="rId1"/>
    <sheet name="RNAV (GNSS) RWY 12-tablas" sheetId="7" r:id="rId2"/>
    <sheet name="RNAV STAR RWY 12" sheetId="1" r:id="rId3"/>
    <sheet name="RNAV (GNSS) RWY 30 - tablas" sheetId="8" r:id="rId4"/>
    <sheet name="VOR RWY 12" sheetId="9" r:id="rId5"/>
  </sheets>
  <definedNames>
    <definedName name="_xlnm.Print_Area" localSheetId="0">'RNAV (GNSS) RWY 12'!$A$1:$N$17</definedName>
    <definedName name="_xlnm.Print_Area" localSheetId="2">'RNAV STAR RWY 12'!$B$1:$M$16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4" i="1" l="1"/>
  <c r="P14" i="1"/>
  <c r="R14" i="1" s="1"/>
  <c r="S14" i="1" s="1"/>
  <c r="T14" i="1" s="1"/>
  <c r="G14" i="1" s="1"/>
  <c r="Q10" i="1"/>
  <c r="P10" i="1"/>
  <c r="Q6" i="1"/>
  <c r="P6" i="1"/>
  <c r="R6" i="1" s="1"/>
  <c r="S6" i="1" s="1"/>
  <c r="T6" i="1" s="1"/>
  <c r="G6" i="1" s="1"/>
  <c r="Q5" i="1"/>
  <c r="P5" i="1"/>
  <c r="P4" i="1"/>
  <c r="R4" i="1" s="1"/>
  <c r="Q4" i="1"/>
  <c r="R5" i="1" l="1"/>
  <c r="S5" i="1" s="1"/>
  <c r="T5" i="1" s="1"/>
  <c r="G5" i="1" s="1"/>
  <c r="R10" i="1"/>
  <c r="S10" i="1" s="1"/>
  <c r="T10" i="1" s="1"/>
  <c r="G10" i="1" s="1"/>
  <c r="S4" i="1"/>
  <c r="T4" i="1" s="1"/>
  <c r="G4" i="1" s="1"/>
  <c r="Q24" i="6"/>
  <c r="P24" i="6"/>
  <c r="R24" i="6" s="1"/>
  <c r="S24" i="6" s="1"/>
  <c r="T24" i="6" s="1"/>
  <c r="G24" i="6" s="1"/>
  <c r="Q23" i="6"/>
  <c r="R23" i="6" s="1"/>
  <c r="S23" i="6" s="1"/>
  <c r="T23" i="6" s="1"/>
  <c r="G23" i="6" s="1"/>
  <c r="P23" i="6"/>
  <c r="Q22" i="6"/>
  <c r="P22" i="6"/>
  <c r="R22" i="6" s="1"/>
  <c r="S22" i="6" s="1"/>
  <c r="T22" i="6" s="1"/>
  <c r="G22" i="6" s="1"/>
  <c r="Q16" i="6" l="1"/>
  <c r="P16" i="6"/>
  <c r="Q15" i="6"/>
  <c r="P15" i="6"/>
  <c r="Q14" i="6"/>
  <c r="P14" i="6"/>
  <c r="Q13" i="6"/>
  <c r="P13" i="6"/>
  <c r="Q7" i="6"/>
  <c r="P7" i="6"/>
  <c r="Q6" i="6"/>
  <c r="P6" i="6"/>
  <c r="Q5" i="6"/>
  <c r="P5" i="6"/>
  <c r="Q4" i="6"/>
  <c r="P4" i="6"/>
  <c r="R16" i="6" l="1"/>
  <c r="R4" i="6"/>
  <c r="S4" i="6" s="1"/>
  <c r="T4" i="6" s="1"/>
  <c r="G4" i="6" s="1"/>
  <c r="R6" i="6"/>
  <c r="S6" i="6" s="1"/>
  <c r="T6" i="6" s="1"/>
  <c r="G6" i="6" s="1"/>
  <c r="R13" i="6"/>
  <c r="S13" i="6" s="1"/>
  <c r="T13" i="6" s="1"/>
  <c r="G13" i="6" s="1"/>
  <c r="R5" i="6"/>
  <c r="S5" i="6" s="1"/>
  <c r="T5" i="6" s="1"/>
  <c r="G5" i="6" s="1"/>
  <c r="R7" i="6"/>
  <c r="S7" i="6" s="1"/>
  <c r="T7" i="6" s="1"/>
  <c r="G7" i="6" s="1"/>
  <c r="R14" i="6"/>
  <c r="S14" i="6" s="1"/>
  <c r="T14" i="6" s="1"/>
  <c r="G14" i="6" s="1"/>
  <c r="R15" i="6"/>
  <c r="S15" i="6" s="1"/>
  <c r="T15" i="6" s="1"/>
  <c r="G15" i="6" s="1"/>
  <c r="S16" i="6"/>
  <c r="T16" i="6" s="1"/>
  <c r="G16" i="6" s="1"/>
</calcChain>
</file>

<file path=xl/sharedStrings.xml><?xml version="1.0" encoding="utf-8"?>
<sst xmlns="http://schemas.openxmlformats.org/spreadsheetml/2006/main" count="536" uniqueCount="118">
  <si>
    <t>Designator</t>
  </si>
  <si>
    <t>Path Descriptor</t>
  </si>
  <si>
    <t>Fix Identifier
(Waypoint Name)</t>
  </si>
  <si>
    <t>Latitude</t>
  </si>
  <si>
    <t>Longitude</t>
  </si>
  <si>
    <t>Flyover</t>
  </si>
  <si>
    <t>Course
°M (°T)</t>
  </si>
  <si>
    <t>Turn Direction</t>
  </si>
  <si>
    <t>Altitude
(ft)</t>
  </si>
  <si>
    <t>Distance 
(Nm)</t>
  </si>
  <si>
    <t>Speed
Limit (Kt)</t>
  </si>
  <si>
    <t>Magnetic
Variation</t>
  </si>
  <si>
    <t>Navigation
Performance</t>
  </si>
  <si>
    <t>IF</t>
  </si>
  <si>
    <t>-</t>
  </si>
  <si>
    <t>TF</t>
  </si>
  <si>
    <t>Y</t>
  </si>
  <si>
    <t>Waypoint
Identifier</t>
  </si>
  <si>
    <t>VPA(°)/
 TCH (ft)</t>
  </si>
  <si>
    <t>Navigation
Specification</t>
  </si>
  <si>
    <t>D/d</t>
  </si>
  <si>
    <t>M/d</t>
  </si>
  <si>
    <t>DECLINATION</t>
  </si>
  <si>
    <t>hay celdas ocultas despues de la columna N</t>
  </si>
  <si>
    <t>RNP APCH</t>
  </si>
  <si>
    <t>L</t>
  </si>
  <si>
    <t>-3°/50'</t>
  </si>
  <si>
    <t>R</t>
  </si>
  <si>
    <t>RNAV1</t>
  </si>
  <si>
    <t>CA</t>
  </si>
  <si>
    <t>DF</t>
  </si>
  <si>
    <t>+2 000</t>
  </si>
  <si>
    <t>+1 000</t>
  </si>
  <si>
    <t>+4000</t>
  </si>
  <si>
    <t>+ 4 000</t>
  </si>
  <si>
    <t>RNAV (GNSS) RWY12</t>
  </si>
  <si>
    <t>IAF 00014</t>
  </si>
  <si>
    <t>00012</t>
  </si>
  <si>
    <t>PB12F</t>
  </si>
  <si>
    <t>RW12</t>
  </si>
  <si>
    <t>+ 3 000</t>
  </si>
  <si>
    <t>@ 64</t>
  </si>
  <si>
    <t>155138.801N</t>
  </si>
  <si>
    <t>0884529.168W</t>
  </si>
  <si>
    <t>154801.329N</t>
  </si>
  <si>
    <t>0884037.194W</t>
  </si>
  <si>
    <t>154417.797N</t>
  </si>
  <si>
    <t>0883537.420W</t>
  </si>
  <si>
    <t>00014</t>
  </si>
  <si>
    <t>154654.145N</t>
  </si>
  <si>
    <t>0885050.624W</t>
  </si>
  <si>
    <t>IAF 00015</t>
  </si>
  <si>
    <t>00015</t>
  </si>
  <si>
    <t>155625.324N</t>
  </si>
  <si>
    <t>0884141.386W</t>
  </si>
  <si>
    <t>0°20' W</t>
  </si>
  <si>
    <t>IAF/IF 00012</t>
  </si>
  <si>
    <t>ILIDA1</t>
  </si>
  <si>
    <t>BARRI1</t>
  </si>
  <si>
    <t>LIMIT1</t>
  </si>
  <si>
    <t>+5000</t>
  </si>
  <si>
    <t>+6000</t>
  </si>
  <si>
    <t>+10000</t>
  </si>
  <si>
    <t>+12000</t>
  </si>
  <si>
    <t>LIMIT</t>
  </si>
  <si>
    <t>BARRI</t>
  </si>
  <si>
    <t>ILIDA</t>
  </si>
  <si>
    <t>00009</t>
  </si>
  <si>
    <t>00008</t>
  </si>
  <si>
    <t>155806.106N</t>
  </si>
  <si>
    <t>0885018.275W</t>
  </si>
  <si>
    <t>160903.066N</t>
  </si>
  <si>
    <t>0883136.378W</t>
  </si>
  <si>
    <t>151120N</t>
  </si>
  <si>
    <t>0893032W</t>
  </si>
  <si>
    <t>153026.997N</t>
  </si>
  <si>
    <t>0890905.481W</t>
  </si>
  <si>
    <t>154037.617N</t>
  </si>
  <si>
    <t>0885738.009W</t>
  </si>
  <si>
    <t>0º01' E</t>
  </si>
  <si>
    <t>0º07' W</t>
  </si>
  <si>
    <t>0º12' W</t>
  </si>
  <si>
    <t>0º18' W</t>
  </si>
  <si>
    <t>0º20' W</t>
  </si>
  <si>
    <t>OCA/H</t>
  </si>
  <si>
    <t>LNAV/VNAV</t>
  </si>
  <si>
    <t>LNAV</t>
  </si>
  <si>
    <t>VM ( C) OCA</t>
  </si>
  <si>
    <t>A</t>
  </si>
  <si>
    <t>B</t>
  </si>
  <si>
    <t>C</t>
  </si>
  <si>
    <t>D</t>
  </si>
  <si>
    <t xml:space="preserve"> -</t>
  </si>
  <si>
    <t>N/A</t>
  </si>
  <si>
    <t>470 (455)</t>
  </si>
  <si>
    <t>600 (542)</t>
  </si>
  <si>
    <t>840 (782)</t>
  </si>
  <si>
    <t>940 (882)</t>
  </si>
  <si>
    <t>Rate of Descent FAF-MAPt</t>
  </si>
  <si>
    <t>Ground Speed</t>
  </si>
  <si>
    <t>3.0° (5.2%)</t>
  </si>
  <si>
    <t>KT</t>
  </si>
  <si>
    <t>ft/min</t>
  </si>
  <si>
    <t>DIST THR</t>
  </si>
  <si>
    <t>ALTITUDE</t>
  </si>
  <si>
    <t>HEIGHT</t>
  </si>
  <si>
    <t>RECOMMENDED PROFILE - (LNAV 5.2%), 320 ft/NM</t>
  </si>
  <si>
    <t>Rate of Descent</t>
  </si>
  <si>
    <t>min:s</t>
  </si>
  <si>
    <t>FAF-MAPt 5.2NM</t>
  </si>
  <si>
    <t>Rate of Descent 5.3%</t>
  </si>
  <si>
    <t>RECOMMENDED PROFILE - 322 ft/NM</t>
  </si>
  <si>
    <t>Straight In</t>
  </si>
  <si>
    <t>Circling</t>
  </si>
  <si>
    <t>600' (542')</t>
  </si>
  <si>
    <t>840' (782')</t>
  </si>
  <si>
    <t>940' (882')</t>
  </si>
  <si>
    <t>490' (475')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</si>
</sst>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sz val="10"/>
      <name val="Arial"/>
      <family val="2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1" xfId="0" quotePrefix="1" applyFont="1" applyBorder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2" fontId="2" fillId="0" borderId="1" xfId="0" applyNumberFormat="1" applyFont="1" applyBorder="1" applyAlignment="1">
      <alignment horizontal="center" wrapText="1"/>
    </xf>
    <xf numFmtId="0" fontId="0" fillId="5" borderId="0" xfId="0" applyFill="1"/>
    <xf numFmtId="0" fontId="6" fillId="5" borderId="5" xfId="0" applyFont="1" applyFill="1" applyBorder="1"/>
    <xf numFmtId="0" fontId="6" fillId="5" borderId="6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0" fillId="5" borderId="4" xfId="0" applyFill="1" applyBorder="1"/>
    <xf numFmtId="0" fontId="0" fillId="5" borderId="4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0" fillId="5" borderId="16" xfId="0" applyFill="1" applyBorder="1"/>
    <xf numFmtId="0" fontId="6" fillId="5" borderId="1" xfId="0" applyFont="1" applyFill="1" applyBorder="1"/>
    <xf numFmtId="0" fontId="6" fillId="5" borderId="17" xfId="0" applyFont="1" applyFill="1" applyBorder="1" applyAlignment="1">
      <alignment horizontal="center"/>
    </xf>
    <xf numFmtId="0" fontId="3" fillId="0" borderId="3" xfId="0" applyFont="1" applyBorder="1" applyAlignment="1">
      <alignment horizontal="left" vertical="center" wrapText="1"/>
    </xf>
    <xf numFmtId="0" fontId="5" fillId="4" borderId="0" xfId="0" applyFont="1" applyFill="1" applyAlignment="1">
      <alignment horizontal="center" vertical="center" textRotation="90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6" fillId="5" borderId="9" xfId="0" applyFont="1" applyFill="1" applyBorder="1" applyAlignment="1">
      <alignment horizontal="center"/>
    </xf>
    <xf numFmtId="0" fontId="6" fillId="5" borderId="10" xfId="0" applyFont="1" applyFill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20" fontId="0" fillId="5" borderId="1" xfId="0" applyNumberFormat="1" applyFill="1" applyBorder="1" applyAlignment="1">
      <alignment horizontal="center"/>
    </xf>
    <xf numFmtId="0" fontId="6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6" fillId="5" borderId="18" xfId="0" applyFont="1" applyFill="1" applyBorder="1" applyAlignment="1">
      <alignment horizontal="center"/>
    </xf>
    <xf numFmtId="0" fontId="6" fillId="5" borderId="19" xfId="0" applyFont="1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0" fillId="5" borderId="2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25"/>
  <sheetViews>
    <sheetView showGridLines="0" topLeftCell="A4" zoomScale="85" zoomScaleNormal="85" workbookViewId="0">
      <selection activeCell="J29" sqref="J29"/>
    </sheetView>
  </sheetViews>
  <sheetFormatPr baseColWidth="10" defaultColWidth="9" defaultRowHeight="15.75" x14ac:dyDescent="0.25"/>
  <cols>
    <col min="1" max="1" width="17.75" style="1" bestFit="1" customWidth="1"/>
    <col min="2" max="2" width="9.25" style="1" customWidth="1"/>
    <col min="3" max="3" width="9.625" style="1" customWidth="1"/>
    <col min="4" max="4" width="13.5" style="1" customWidth="1"/>
    <col min="5" max="5" width="13.875" style="1" customWidth="1"/>
    <col min="6" max="6" width="7.125" style="1" customWidth="1"/>
    <col min="7" max="7" width="11.25" style="1" customWidth="1"/>
    <col min="8" max="8" width="8.625" style="1" customWidth="1"/>
    <col min="9" max="9" width="10" style="1" customWidth="1"/>
    <col min="10" max="10" width="8.5" style="1" customWidth="1"/>
    <col min="11" max="11" width="7.375" style="1" bestFit="1" customWidth="1"/>
    <col min="12" max="12" width="8.125" style="1" customWidth="1"/>
    <col min="13" max="13" width="8.625" style="1" customWidth="1"/>
    <col min="14" max="14" width="12.375" style="1" customWidth="1"/>
    <col min="15" max="15" width="10.875" customWidth="1"/>
    <col min="16" max="17" width="9" customWidth="1"/>
    <col min="18" max="18" width="12" customWidth="1"/>
    <col min="19" max="19" width="9.125" customWidth="1"/>
    <col min="20" max="20" width="11.625" customWidth="1"/>
  </cols>
  <sheetData>
    <row r="1" spans="1:22" ht="18" customHeight="1" x14ac:dyDescent="0.25">
      <c r="A1" s="30" t="s">
        <v>51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5"/>
      <c r="P1" s="5"/>
      <c r="Q1" s="5"/>
      <c r="R1" s="5"/>
      <c r="S1" s="5"/>
      <c r="T1" s="5"/>
    </row>
    <row r="2" spans="1:22" ht="39.75" customHeight="1" x14ac:dyDescent="0.25">
      <c r="A2" s="6" t="s">
        <v>0</v>
      </c>
      <c r="B2" s="6" t="s">
        <v>1</v>
      </c>
      <c r="C2" s="6" t="s">
        <v>17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18</v>
      </c>
      <c r="N2" s="6" t="s">
        <v>19</v>
      </c>
      <c r="O2" s="7" t="b">
        <v>1</v>
      </c>
      <c r="P2" s="7" t="s">
        <v>20</v>
      </c>
      <c r="Q2" s="7" t="s">
        <v>21</v>
      </c>
      <c r="R2" s="8" t="s">
        <v>22</v>
      </c>
      <c r="S2" s="5"/>
      <c r="T2" s="5"/>
      <c r="V2" s="31" t="s">
        <v>23</v>
      </c>
    </row>
    <row r="3" spans="1:22" ht="19.5" customHeight="1" x14ac:dyDescent="0.25">
      <c r="A3" s="9" t="s">
        <v>35</v>
      </c>
      <c r="B3" s="9" t="s">
        <v>13</v>
      </c>
      <c r="C3" s="10" t="s">
        <v>52</v>
      </c>
      <c r="D3" s="9" t="s">
        <v>53</v>
      </c>
      <c r="E3" s="9" t="s">
        <v>54</v>
      </c>
      <c r="F3" s="9" t="s">
        <v>14</v>
      </c>
      <c r="G3" s="9" t="s">
        <v>14</v>
      </c>
      <c r="H3" s="9" t="s">
        <v>14</v>
      </c>
      <c r="I3" s="10" t="s">
        <v>34</v>
      </c>
      <c r="J3" s="14" t="s">
        <v>14</v>
      </c>
      <c r="K3" s="9">
        <v>210</v>
      </c>
      <c r="L3" s="9" t="s">
        <v>55</v>
      </c>
      <c r="M3" s="9" t="s">
        <v>14</v>
      </c>
      <c r="N3" s="9" t="s">
        <v>24</v>
      </c>
      <c r="O3" s="12" t="s">
        <v>14</v>
      </c>
      <c r="P3" s="13" t="s">
        <v>14</v>
      </c>
      <c r="Q3" s="13" t="s">
        <v>14</v>
      </c>
      <c r="R3" s="13" t="s">
        <v>14</v>
      </c>
      <c r="S3" s="13" t="s">
        <v>14</v>
      </c>
      <c r="T3" s="13" t="s">
        <v>14</v>
      </c>
      <c r="V3" s="31"/>
    </row>
    <row r="4" spans="1:22" ht="19.5" customHeight="1" x14ac:dyDescent="0.25">
      <c r="A4" s="9" t="s">
        <v>35</v>
      </c>
      <c r="B4" s="9" t="s">
        <v>15</v>
      </c>
      <c r="C4" s="10" t="s">
        <v>37</v>
      </c>
      <c r="D4" s="15" t="s">
        <v>42</v>
      </c>
      <c r="E4" s="15" t="s">
        <v>43</v>
      </c>
      <c r="F4" s="9" t="s">
        <v>14</v>
      </c>
      <c r="G4" s="9" t="str">
        <f>T4</f>
        <v>217.9 (217.6)</v>
      </c>
      <c r="H4" s="9" t="s">
        <v>25</v>
      </c>
      <c r="I4" s="10" t="s">
        <v>40</v>
      </c>
      <c r="J4" s="11">
        <v>6</v>
      </c>
      <c r="K4" s="9" t="s">
        <v>14</v>
      </c>
      <c r="L4" s="9" t="s">
        <v>55</v>
      </c>
      <c r="M4" s="9" t="s">
        <v>14</v>
      </c>
      <c r="N4" s="9" t="s">
        <v>24</v>
      </c>
      <c r="O4" s="5">
        <v>217.58</v>
      </c>
      <c r="P4" s="13" t="str">
        <f>MID(L3,1,1)</f>
        <v>0</v>
      </c>
      <c r="Q4" s="13" t="str">
        <f>MID(L3,3,2)</f>
        <v>20</v>
      </c>
      <c r="R4" s="13">
        <f>-(P4+Q4/60)</f>
        <v>-0.33333333333333331</v>
      </c>
      <c r="S4" s="13">
        <f>O4-R4</f>
        <v>217.91333333333336</v>
      </c>
      <c r="T4" s="13" t="str">
        <f>TEXT(S4,"000.0")&amp;TEXT(O4," (000.0)")</f>
        <v>217.9 (217.6)</v>
      </c>
      <c r="V4" s="31"/>
    </row>
    <row r="5" spans="1:22" x14ac:dyDescent="0.25">
      <c r="A5" s="9" t="s">
        <v>35</v>
      </c>
      <c r="B5" s="9" t="s">
        <v>15</v>
      </c>
      <c r="C5" s="9" t="s">
        <v>38</v>
      </c>
      <c r="D5" s="15" t="s">
        <v>44</v>
      </c>
      <c r="E5" s="15" t="s">
        <v>45</v>
      </c>
      <c r="F5" s="9" t="s">
        <v>14</v>
      </c>
      <c r="G5" s="9" t="str">
        <f t="shared" ref="G5:G7" si="0">T5</f>
        <v>127.9 (127.6)</v>
      </c>
      <c r="H5" s="9" t="s">
        <v>14</v>
      </c>
      <c r="I5" s="10" t="s">
        <v>31</v>
      </c>
      <c r="J5" s="11">
        <v>5.92</v>
      </c>
      <c r="K5" s="9" t="s">
        <v>14</v>
      </c>
      <c r="L5" s="9" t="s">
        <v>55</v>
      </c>
      <c r="M5" s="9" t="s">
        <v>14</v>
      </c>
      <c r="N5" s="9" t="s">
        <v>24</v>
      </c>
      <c r="O5" s="5">
        <v>127.56</v>
      </c>
      <c r="P5" s="13" t="str">
        <f t="shared" ref="P5:P7" si="1">MID(L4,1,1)</f>
        <v>0</v>
      </c>
      <c r="Q5" s="13" t="str">
        <f t="shared" ref="Q5:Q7" si="2">MID(L4,3,2)</f>
        <v>20</v>
      </c>
      <c r="R5" s="13">
        <f>-(P5+Q5/60)</f>
        <v>-0.33333333333333331</v>
      </c>
      <c r="S5" s="13">
        <f t="shared" ref="S5:S7" si="3">O5-R5</f>
        <v>127.89333333333333</v>
      </c>
      <c r="T5" s="13" t="str">
        <f t="shared" ref="T5:T7" si="4">TEXT(S5,"000.0")&amp;TEXT(O5," (000.0)")</f>
        <v>127.9 (127.6)</v>
      </c>
      <c r="V5" s="31"/>
    </row>
    <row r="6" spans="1:22" x14ac:dyDescent="0.25">
      <c r="A6" s="9" t="s">
        <v>35</v>
      </c>
      <c r="B6" s="9" t="s">
        <v>15</v>
      </c>
      <c r="C6" s="9" t="s">
        <v>39</v>
      </c>
      <c r="D6" s="15" t="s">
        <v>46</v>
      </c>
      <c r="E6" s="15" t="s">
        <v>47</v>
      </c>
      <c r="F6" s="9" t="s">
        <v>16</v>
      </c>
      <c r="G6" s="9" t="str">
        <f t="shared" si="0"/>
        <v>127.9 (127.6)</v>
      </c>
      <c r="H6" s="9" t="s">
        <v>14</v>
      </c>
      <c r="I6" s="10" t="s">
        <v>41</v>
      </c>
      <c r="J6" s="11">
        <v>6.08</v>
      </c>
      <c r="K6" s="9" t="s">
        <v>14</v>
      </c>
      <c r="L6" s="9" t="s">
        <v>55</v>
      </c>
      <c r="M6" s="10" t="s">
        <v>26</v>
      </c>
      <c r="N6" s="9" t="s">
        <v>24</v>
      </c>
      <c r="O6" s="5">
        <v>127.59</v>
      </c>
      <c r="P6" s="13" t="str">
        <f t="shared" si="1"/>
        <v>0</v>
      </c>
      <c r="Q6" s="13" t="str">
        <f t="shared" si="2"/>
        <v>20</v>
      </c>
      <c r="R6" s="13">
        <f>-(P6+Q6/60)</f>
        <v>-0.33333333333333331</v>
      </c>
      <c r="S6" s="13">
        <f t="shared" si="3"/>
        <v>127.92333333333333</v>
      </c>
      <c r="T6" s="13" t="str">
        <f t="shared" si="4"/>
        <v>127.9 (127.6)</v>
      </c>
      <c r="V6" s="31"/>
    </row>
    <row r="7" spans="1:22" x14ac:dyDescent="0.25">
      <c r="A7" s="9" t="s">
        <v>35</v>
      </c>
      <c r="B7" s="9" t="s">
        <v>29</v>
      </c>
      <c r="C7" s="9" t="s">
        <v>14</v>
      </c>
      <c r="D7" s="15" t="s">
        <v>14</v>
      </c>
      <c r="E7" s="15" t="s">
        <v>14</v>
      </c>
      <c r="F7" s="9" t="s">
        <v>14</v>
      </c>
      <c r="G7" s="9" t="str">
        <f t="shared" si="0"/>
        <v>127.9 (127.6)</v>
      </c>
      <c r="H7" s="9" t="s">
        <v>14</v>
      </c>
      <c r="I7" s="10" t="s">
        <v>32</v>
      </c>
      <c r="J7" s="11" t="s">
        <v>14</v>
      </c>
      <c r="K7" s="9">
        <v>210</v>
      </c>
      <c r="L7" s="9" t="s">
        <v>14</v>
      </c>
      <c r="M7" s="10" t="s">
        <v>14</v>
      </c>
      <c r="N7" s="9" t="s">
        <v>24</v>
      </c>
      <c r="O7" s="5">
        <v>127.59</v>
      </c>
      <c r="P7" s="13" t="str">
        <f t="shared" si="1"/>
        <v>0</v>
      </c>
      <c r="Q7" s="13" t="str">
        <f t="shared" si="2"/>
        <v>20</v>
      </c>
      <c r="R7" s="13">
        <f>-(P7+Q7/60)</f>
        <v>-0.33333333333333331</v>
      </c>
      <c r="S7" s="13">
        <f t="shared" si="3"/>
        <v>127.92333333333333</v>
      </c>
      <c r="T7" s="13" t="str">
        <f t="shared" si="4"/>
        <v>127.9 (127.6)</v>
      </c>
      <c r="V7" s="31"/>
    </row>
    <row r="8" spans="1:22" x14ac:dyDescent="0.25">
      <c r="A8" s="9" t="s">
        <v>35</v>
      </c>
      <c r="B8" s="9" t="s">
        <v>30</v>
      </c>
      <c r="C8" s="10" t="s">
        <v>52</v>
      </c>
      <c r="D8" s="9" t="s">
        <v>53</v>
      </c>
      <c r="E8" s="9" t="s">
        <v>54</v>
      </c>
      <c r="F8" s="9" t="s">
        <v>14</v>
      </c>
      <c r="G8" s="9" t="s">
        <v>14</v>
      </c>
      <c r="H8" s="9" t="s">
        <v>25</v>
      </c>
      <c r="I8" s="10" t="s">
        <v>34</v>
      </c>
      <c r="J8" s="11" t="s">
        <v>14</v>
      </c>
      <c r="K8" s="9">
        <v>210</v>
      </c>
      <c r="L8" s="9" t="s">
        <v>55</v>
      </c>
      <c r="M8" s="9" t="s">
        <v>14</v>
      </c>
      <c r="N8" s="9" t="s">
        <v>24</v>
      </c>
      <c r="O8" s="5" t="s">
        <v>14</v>
      </c>
      <c r="P8" s="13" t="s">
        <v>14</v>
      </c>
      <c r="Q8" s="13" t="s">
        <v>14</v>
      </c>
      <c r="R8" s="13" t="s">
        <v>14</v>
      </c>
      <c r="S8" s="13" t="s">
        <v>14</v>
      </c>
      <c r="T8" s="13" t="s">
        <v>14</v>
      </c>
      <c r="V8" s="31"/>
    </row>
    <row r="9" spans="1:22" x14ac:dyDescent="0.25">
      <c r="V9" s="31"/>
    </row>
    <row r="10" spans="1:22" ht="18" x14ac:dyDescent="0.25">
      <c r="A10" s="30" t="s">
        <v>36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5"/>
      <c r="P10" s="5"/>
      <c r="Q10" s="5"/>
      <c r="R10" s="5"/>
      <c r="S10" s="5"/>
      <c r="T10" s="5"/>
      <c r="V10" s="31"/>
    </row>
    <row r="11" spans="1:22" ht="38.25" x14ac:dyDescent="0.25">
      <c r="A11" s="6" t="s">
        <v>0</v>
      </c>
      <c r="B11" s="6" t="s">
        <v>1</v>
      </c>
      <c r="C11" s="6" t="s">
        <v>17</v>
      </c>
      <c r="D11" s="6" t="s">
        <v>3</v>
      </c>
      <c r="E11" s="6" t="s">
        <v>4</v>
      </c>
      <c r="F11" s="6" t="s">
        <v>5</v>
      </c>
      <c r="G11" s="6" t="s">
        <v>6</v>
      </c>
      <c r="H11" s="6" t="s">
        <v>7</v>
      </c>
      <c r="I11" s="6" t="s">
        <v>8</v>
      </c>
      <c r="J11" s="6" t="s">
        <v>9</v>
      </c>
      <c r="K11" s="6" t="s">
        <v>10</v>
      </c>
      <c r="L11" s="6" t="s">
        <v>11</v>
      </c>
      <c r="M11" s="6" t="s">
        <v>18</v>
      </c>
      <c r="N11" s="6" t="s">
        <v>19</v>
      </c>
      <c r="O11" s="7" t="b">
        <v>1</v>
      </c>
      <c r="P11" s="7" t="s">
        <v>20</v>
      </c>
      <c r="Q11" s="7" t="s">
        <v>21</v>
      </c>
      <c r="R11" s="8" t="s">
        <v>22</v>
      </c>
      <c r="S11" s="5"/>
      <c r="T11" s="5"/>
      <c r="V11" s="31"/>
    </row>
    <row r="12" spans="1:22" x14ac:dyDescent="0.25">
      <c r="A12" s="9" t="s">
        <v>35</v>
      </c>
      <c r="B12" s="9" t="s">
        <v>13</v>
      </c>
      <c r="C12" s="10" t="s">
        <v>48</v>
      </c>
      <c r="D12" s="9" t="s">
        <v>49</v>
      </c>
      <c r="E12" s="9" t="s">
        <v>50</v>
      </c>
      <c r="F12" s="9" t="s">
        <v>14</v>
      </c>
      <c r="G12" s="9" t="s">
        <v>14</v>
      </c>
      <c r="H12" s="9" t="s">
        <v>14</v>
      </c>
      <c r="I12" s="10" t="s">
        <v>34</v>
      </c>
      <c r="J12" s="14" t="s">
        <v>14</v>
      </c>
      <c r="K12" s="9">
        <v>210</v>
      </c>
      <c r="L12" s="9" t="s">
        <v>55</v>
      </c>
      <c r="M12" s="9" t="s">
        <v>14</v>
      </c>
      <c r="N12" s="9" t="s">
        <v>24</v>
      </c>
      <c r="O12" s="12" t="s">
        <v>14</v>
      </c>
      <c r="P12" s="13" t="s">
        <v>14</v>
      </c>
      <c r="Q12" s="13" t="s">
        <v>14</v>
      </c>
      <c r="R12" s="13" t="s">
        <v>14</v>
      </c>
      <c r="S12" s="13" t="s">
        <v>14</v>
      </c>
      <c r="T12" s="13" t="s">
        <v>14</v>
      </c>
      <c r="V12" s="31"/>
    </row>
    <row r="13" spans="1:22" x14ac:dyDescent="0.25">
      <c r="A13" s="9" t="s">
        <v>35</v>
      </c>
      <c r="B13" s="9" t="s">
        <v>15</v>
      </c>
      <c r="C13" s="10" t="s">
        <v>37</v>
      </c>
      <c r="D13" s="15" t="s">
        <v>42</v>
      </c>
      <c r="E13" s="15" t="s">
        <v>43</v>
      </c>
      <c r="F13" s="9" t="s">
        <v>14</v>
      </c>
      <c r="G13" s="9" t="str">
        <f>T13</f>
        <v>047.9 (047.5)</v>
      </c>
      <c r="H13" s="9" t="s">
        <v>27</v>
      </c>
      <c r="I13" s="10" t="s">
        <v>40</v>
      </c>
      <c r="J13" s="11">
        <v>7</v>
      </c>
      <c r="K13" s="9" t="s">
        <v>14</v>
      </c>
      <c r="L13" s="9" t="s">
        <v>55</v>
      </c>
      <c r="M13" s="9" t="s">
        <v>14</v>
      </c>
      <c r="N13" s="9" t="s">
        <v>24</v>
      </c>
      <c r="O13" s="5">
        <v>47.54</v>
      </c>
      <c r="P13" s="13" t="str">
        <f>MID(L12,1,1)</f>
        <v>0</v>
      </c>
      <c r="Q13" s="13" t="str">
        <f>MID(L12,3,2)</f>
        <v>20</v>
      </c>
      <c r="R13" s="13">
        <f>-(P13+Q13/60)</f>
        <v>-0.33333333333333331</v>
      </c>
      <c r="S13" s="13">
        <f>O13-R13</f>
        <v>47.873333333333335</v>
      </c>
      <c r="T13" s="13" t="str">
        <f>TEXT(S13,"000.0")&amp;TEXT(O13," (000.0)")</f>
        <v>047.9 (047.5)</v>
      </c>
      <c r="V13" s="31"/>
    </row>
    <row r="14" spans="1:22" x14ac:dyDescent="0.25">
      <c r="A14" s="9" t="s">
        <v>35</v>
      </c>
      <c r="B14" s="9" t="s">
        <v>15</v>
      </c>
      <c r="C14" s="9" t="s">
        <v>38</v>
      </c>
      <c r="D14" s="15" t="s">
        <v>44</v>
      </c>
      <c r="E14" s="15" t="s">
        <v>45</v>
      </c>
      <c r="F14" s="9" t="s">
        <v>14</v>
      </c>
      <c r="G14" s="9" t="str">
        <f t="shared" ref="G14:G16" si="5">T14</f>
        <v>127.9 (127.6)</v>
      </c>
      <c r="H14" s="9" t="s">
        <v>14</v>
      </c>
      <c r="I14" s="10" t="s">
        <v>31</v>
      </c>
      <c r="J14" s="11">
        <v>5.9</v>
      </c>
      <c r="K14" s="9" t="s">
        <v>14</v>
      </c>
      <c r="L14" s="9" t="s">
        <v>55</v>
      </c>
      <c r="M14" s="9" t="s">
        <v>14</v>
      </c>
      <c r="N14" s="9" t="s">
        <v>24</v>
      </c>
      <c r="O14" s="5">
        <v>127.56</v>
      </c>
      <c r="P14" s="13" t="str">
        <f t="shared" ref="P14:P16" si="6">MID(L13,1,1)</f>
        <v>0</v>
      </c>
      <c r="Q14" s="13" t="str">
        <f t="shared" ref="Q14:Q16" si="7">MID(L13,3,2)</f>
        <v>20</v>
      </c>
      <c r="R14" s="13">
        <f>-(P14+Q14/60)</f>
        <v>-0.33333333333333331</v>
      </c>
      <c r="S14" s="13">
        <f t="shared" ref="S14:S16" si="8">O14-R14</f>
        <v>127.89333333333333</v>
      </c>
      <c r="T14" s="13" t="str">
        <f t="shared" ref="T14:T16" si="9">TEXT(S14,"000.0")&amp;TEXT(O14," (000.0)")</f>
        <v>127.9 (127.6)</v>
      </c>
      <c r="V14" s="31"/>
    </row>
    <row r="15" spans="1:22" x14ac:dyDescent="0.25">
      <c r="A15" s="9" t="s">
        <v>35</v>
      </c>
      <c r="B15" s="9" t="s">
        <v>15</v>
      </c>
      <c r="C15" s="9" t="s">
        <v>39</v>
      </c>
      <c r="D15" s="15" t="s">
        <v>46</v>
      </c>
      <c r="E15" s="15" t="s">
        <v>47</v>
      </c>
      <c r="F15" s="9" t="s">
        <v>16</v>
      </c>
      <c r="G15" s="9" t="str">
        <f t="shared" si="5"/>
        <v>127.9 (127.6)</v>
      </c>
      <c r="H15" s="9" t="s">
        <v>14</v>
      </c>
      <c r="I15" s="10" t="s">
        <v>41</v>
      </c>
      <c r="J15" s="11">
        <v>6.08</v>
      </c>
      <c r="K15" s="9" t="s">
        <v>14</v>
      </c>
      <c r="L15" s="9" t="s">
        <v>55</v>
      </c>
      <c r="M15" s="10" t="s">
        <v>26</v>
      </c>
      <c r="N15" s="9" t="s">
        <v>24</v>
      </c>
      <c r="O15" s="5">
        <v>127.59</v>
      </c>
      <c r="P15" s="13" t="str">
        <f t="shared" si="6"/>
        <v>0</v>
      </c>
      <c r="Q15" s="13" t="str">
        <f t="shared" si="7"/>
        <v>20</v>
      </c>
      <c r="R15" s="13">
        <f>-(P15+Q15/60)</f>
        <v>-0.33333333333333331</v>
      </c>
      <c r="S15" s="13">
        <f t="shared" si="8"/>
        <v>127.92333333333333</v>
      </c>
      <c r="T15" s="13" t="str">
        <f t="shared" si="9"/>
        <v>127.9 (127.6)</v>
      </c>
      <c r="V15" s="31"/>
    </row>
    <row r="16" spans="1:22" x14ac:dyDescent="0.25">
      <c r="A16" s="9" t="s">
        <v>35</v>
      </c>
      <c r="B16" s="9" t="s">
        <v>29</v>
      </c>
      <c r="C16" s="9" t="s">
        <v>14</v>
      </c>
      <c r="D16" s="15" t="s">
        <v>14</v>
      </c>
      <c r="E16" s="15" t="s">
        <v>14</v>
      </c>
      <c r="F16" s="9" t="s">
        <v>14</v>
      </c>
      <c r="G16" s="9" t="str">
        <f t="shared" si="5"/>
        <v>127.9 (127.6)</v>
      </c>
      <c r="H16" s="9" t="s">
        <v>14</v>
      </c>
      <c r="I16" s="10" t="s">
        <v>32</v>
      </c>
      <c r="J16" s="11" t="s">
        <v>14</v>
      </c>
      <c r="K16" s="9">
        <v>210</v>
      </c>
      <c r="L16" s="9" t="s">
        <v>14</v>
      </c>
      <c r="M16" s="10" t="s">
        <v>14</v>
      </c>
      <c r="N16" s="9" t="s">
        <v>24</v>
      </c>
      <c r="O16" s="5">
        <v>127.59</v>
      </c>
      <c r="P16" s="13" t="str">
        <f t="shared" si="6"/>
        <v>0</v>
      </c>
      <c r="Q16" s="13" t="str">
        <f t="shared" si="7"/>
        <v>20</v>
      </c>
      <c r="R16" s="13">
        <f>-(P16+Q16/60)</f>
        <v>-0.33333333333333331</v>
      </c>
      <c r="S16" s="13">
        <f t="shared" si="8"/>
        <v>127.92333333333333</v>
      </c>
      <c r="T16" s="13" t="str">
        <f t="shared" si="9"/>
        <v>127.9 (127.6)</v>
      </c>
      <c r="V16" s="31"/>
    </row>
    <row r="17" spans="1:22" x14ac:dyDescent="0.25">
      <c r="A17" s="9" t="s">
        <v>35</v>
      </c>
      <c r="B17" s="9" t="s">
        <v>30</v>
      </c>
      <c r="C17" s="10" t="s">
        <v>52</v>
      </c>
      <c r="D17" s="9" t="s">
        <v>53</v>
      </c>
      <c r="E17" s="9" t="s">
        <v>54</v>
      </c>
      <c r="F17" s="9" t="s">
        <v>14</v>
      </c>
      <c r="G17" s="9" t="s">
        <v>14</v>
      </c>
      <c r="H17" s="9" t="s">
        <v>27</v>
      </c>
      <c r="I17" s="10" t="s">
        <v>34</v>
      </c>
      <c r="J17" s="11" t="s">
        <v>14</v>
      </c>
      <c r="K17" s="9">
        <v>210</v>
      </c>
      <c r="L17" s="9" t="s">
        <v>55</v>
      </c>
      <c r="M17" s="9" t="s">
        <v>14</v>
      </c>
      <c r="N17" s="9" t="s">
        <v>24</v>
      </c>
      <c r="O17" s="5" t="s">
        <v>14</v>
      </c>
      <c r="P17" s="13" t="s">
        <v>14</v>
      </c>
      <c r="Q17" s="13" t="s">
        <v>14</v>
      </c>
      <c r="R17" s="13" t="s">
        <v>14</v>
      </c>
      <c r="S17" s="13" t="s">
        <v>14</v>
      </c>
      <c r="T17" s="13" t="s">
        <v>14</v>
      </c>
      <c r="V17" s="31"/>
    </row>
    <row r="19" spans="1:22" ht="18" x14ac:dyDescent="0.25">
      <c r="A19" s="30" t="s">
        <v>56</v>
      </c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5"/>
      <c r="P19" s="5"/>
      <c r="Q19" s="5"/>
      <c r="R19" s="5"/>
      <c r="S19" s="5"/>
      <c r="T19" s="5"/>
    </row>
    <row r="20" spans="1:22" ht="38.25" x14ac:dyDescent="0.25">
      <c r="A20" s="6" t="s">
        <v>0</v>
      </c>
      <c r="B20" s="6" t="s">
        <v>1</v>
      </c>
      <c r="C20" s="6" t="s">
        <v>17</v>
      </c>
      <c r="D20" s="6" t="s">
        <v>3</v>
      </c>
      <c r="E20" s="6" t="s">
        <v>4</v>
      </c>
      <c r="F20" s="6" t="s">
        <v>5</v>
      </c>
      <c r="G20" s="6" t="s">
        <v>6</v>
      </c>
      <c r="H20" s="6" t="s">
        <v>7</v>
      </c>
      <c r="I20" s="6" t="s">
        <v>8</v>
      </c>
      <c r="J20" s="6" t="s">
        <v>9</v>
      </c>
      <c r="K20" s="6" t="s">
        <v>10</v>
      </c>
      <c r="L20" s="6" t="s">
        <v>11</v>
      </c>
      <c r="M20" s="6" t="s">
        <v>18</v>
      </c>
      <c r="N20" s="6" t="s">
        <v>19</v>
      </c>
      <c r="O20" s="7" t="b">
        <v>1</v>
      </c>
      <c r="P20" s="7" t="s">
        <v>20</v>
      </c>
      <c r="Q20" s="7" t="s">
        <v>21</v>
      </c>
      <c r="R20" s="8" t="s">
        <v>22</v>
      </c>
      <c r="S20" s="5"/>
      <c r="T20" s="5"/>
    </row>
    <row r="21" spans="1:22" x14ac:dyDescent="0.25">
      <c r="A21" s="9" t="s">
        <v>35</v>
      </c>
      <c r="B21" s="9" t="s">
        <v>13</v>
      </c>
      <c r="C21" s="10" t="s">
        <v>37</v>
      </c>
      <c r="D21" s="15" t="s">
        <v>42</v>
      </c>
      <c r="E21" s="15" t="s">
        <v>43</v>
      </c>
      <c r="F21" s="9" t="s">
        <v>14</v>
      </c>
      <c r="G21" s="9" t="s">
        <v>14</v>
      </c>
      <c r="H21" s="9" t="s">
        <v>14</v>
      </c>
      <c r="I21" s="10" t="s">
        <v>40</v>
      </c>
      <c r="J21" s="11" t="s">
        <v>14</v>
      </c>
      <c r="K21" s="9">
        <v>210</v>
      </c>
      <c r="L21" s="9" t="s">
        <v>55</v>
      </c>
      <c r="M21" s="9" t="s">
        <v>14</v>
      </c>
      <c r="N21" s="9" t="s">
        <v>24</v>
      </c>
      <c r="O21" s="5">
        <v>47.54</v>
      </c>
      <c r="P21" s="13" t="s">
        <v>14</v>
      </c>
      <c r="Q21" s="13" t="s">
        <v>14</v>
      </c>
      <c r="R21" s="13" t="s">
        <v>14</v>
      </c>
      <c r="S21" s="13" t="s">
        <v>14</v>
      </c>
      <c r="T21" s="13" t="s">
        <v>14</v>
      </c>
    </row>
    <row r="22" spans="1:22" x14ac:dyDescent="0.25">
      <c r="A22" s="9" t="s">
        <v>35</v>
      </c>
      <c r="B22" s="9" t="s">
        <v>15</v>
      </c>
      <c r="C22" s="9" t="s">
        <v>38</v>
      </c>
      <c r="D22" s="15" t="s">
        <v>44</v>
      </c>
      <c r="E22" s="15" t="s">
        <v>45</v>
      </c>
      <c r="F22" s="9" t="s">
        <v>14</v>
      </c>
      <c r="G22" s="9" t="str">
        <f t="shared" ref="G22:G24" si="10">T22</f>
        <v>127.9 (127.6)</v>
      </c>
      <c r="H22" s="9" t="s">
        <v>14</v>
      </c>
      <c r="I22" s="10" t="s">
        <v>31</v>
      </c>
      <c r="J22" s="11">
        <v>5.9</v>
      </c>
      <c r="K22" s="9" t="s">
        <v>14</v>
      </c>
      <c r="L22" s="9" t="s">
        <v>55</v>
      </c>
      <c r="M22" s="9" t="s">
        <v>14</v>
      </c>
      <c r="N22" s="9" t="s">
        <v>24</v>
      </c>
      <c r="O22" s="5">
        <v>127.56</v>
      </c>
      <c r="P22" s="13" t="str">
        <f t="shared" ref="P22:P24" si="11">MID(L21,1,1)</f>
        <v>0</v>
      </c>
      <c r="Q22" s="13" t="str">
        <f t="shared" ref="Q22:Q24" si="12">MID(L21,3,2)</f>
        <v>20</v>
      </c>
      <c r="R22" s="13">
        <f>-(P22+Q22/60)</f>
        <v>-0.33333333333333331</v>
      </c>
      <c r="S22" s="13">
        <f t="shared" ref="S22:S24" si="13">O22-R22</f>
        <v>127.89333333333333</v>
      </c>
      <c r="T22" s="13" t="str">
        <f t="shared" ref="T22:T24" si="14">TEXT(S22,"000.0")&amp;TEXT(O22," (000.0)")</f>
        <v>127.9 (127.6)</v>
      </c>
    </row>
    <row r="23" spans="1:22" x14ac:dyDescent="0.25">
      <c r="A23" s="9" t="s">
        <v>35</v>
      </c>
      <c r="B23" s="9" t="s">
        <v>15</v>
      </c>
      <c r="C23" s="9" t="s">
        <v>39</v>
      </c>
      <c r="D23" s="15" t="s">
        <v>46</v>
      </c>
      <c r="E23" s="15" t="s">
        <v>47</v>
      </c>
      <c r="F23" s="9" t="s">
        <v>16</v>
      </c>
      <c r="G23" s="9" t="str">
        <f t="shared" si="10"/>
        <v>127.9 (127.6)</v>
      </c>
      <c r="H23" s="9" t="s">
        <v>14</v>
      </c>
      <c r="I23" s="10" t="s">
        <v>41</v>
      </c>
      <c r="J23" s="11">
        <v>6.08</v>
      </c>
      <c r="K23" s="9" t="s">
        <v>14</v>
      </c>
      <c r="L23" s="9" t="s">
        <v>55</v>
      </c>
      <c r="M23" s="10" t="s">
        <v>26</v>
      </c>
      <c r="N23" s="9" t="s">
        <v>24</v>
      </c>
      <c r="O23" s="5">
        <v>127.59</v>
      </c>
      <c r="P23" s="13" t="str">
        <f t="shared" si="11"/>
        <v>0</v>
      </c>
      <c r="Q23" s="13" t="str">
        <f t="shared" si="12"/>
        <v>20</v>
      </c>
      <c r="R23" s="13">
        <f>-(P23+Q23/60)</f>
        <v>-0.33333333333333331</v>
      </c>
      <c r="S23" s="13">
        <f t="shared" si="13"/>
        <v>127.92333333333333</v>
      </c>
      <c r="T23" s="13" t="str">
        <f t="shared" si="14"/>
        <v>127.9 (127.6)</v>
      </c>
    </row>
    <row r="24" spans="1:22" x14ac:dyDescent="0.25">
      <c r="A24" s="9" t="s">
        <v>35</v>
      </c>
      <c r="B24" s="9" t="s">
        <v>29</v>
      </c>
      <c r="C24" s="9" t="s">
        <v>14</v>
      </c>
      <c r="D24" s="15" t="s">
        <v>14</v>
      </c>
      <c r="E24" s="15" t="s">
        <v>14</v>
      </c>
      <c r="F24" s="9" t="s">
        <v>14</v>
      </c>
      <c r="G24" s="9" t="str">
        <f t="shared" si="10"/>
        <v>127.9 (127.6)</v>
      </c>
      <c r="H24" s="9" t="s">
        <v>14</v>
      </c>
      <c r="I24" s="10" t="s">
        <v>32</v>
      </c>
      <c r="J24" s="11" t="s">
        <v>14</v>
      </c>
      <c r="K24" s="9">
        <v>210</v>
      </c>
      <c r="L24" s="9" t="s">
        <v>14</v>
      </c>
      <c r="M24" s="10" t="s">
        <v>14</v>
      </c>
      <c r="N24" s="9" t="s">
        <v>24</v>
      </c>
      <c r="O24" s="5">
        <v>127.59</v>
      </c>
      <c r="P24" s="13" t="str">
        <f t="shared" si="11"/>
        <v>0</v>
      </c>
      <c r="Q24" s="13" t="str">
        <f t="shared" si="12"/>
        <v>20</v>
      </c>
      <c r="R24" s="13">
        <f>-(P24+Q24/60)</f>
        <v>-0.33333333333333331</v>
      </c>
      <c r="S24" s="13">
        <f t="shared" si="13"/>
        <v>127.92333333333333</v>
      </c>
      <c r="T24" s="13" t="str">
        <f t="shared" si="14"/>
        <v>127.9 (127.6)</v>
      </c>
    </row>
    <row r="25" spans="1:22" x14ac:dyDescent="0.25">
      <c r="A25" s="9" t="s">
        <v>35</v>
      </c>
      <c r="B25" s="9" t="s">
        <v>30</v>
      </c>
      <c r="C25" s="10" t="s">
        <v>52</v>
      </c>
      <c r="D25" s="9" t="s">
        <v>53</v>
      </c>
      <c r="E25" s="9" t="s">
        <v>54</v>
      </c>
      <c r="F25" s="9" t="s">
        <v>14</v>
      </c>
      <c r="G25" s="9" t="s">
        <v>14</v>
      </c>
      <c r="H25" s="9" t="s">
        <v>27</v>
      </c>
      <c r="I25" s="10" t="s">
        <v>34</v>
      </c>
      <c r="J25" s="11" t="s">
        <v>14</v>
      </c>
      <c r="K25" s="9">
        <v>210</v>
      </c>
      <c r="L25" s="9" t="s">
        <v>55</v>
      </c>
      <c r="M25" s="9" t="s">
        <v>14</v>
      </c>
      <c r="N25" s="9" t="s">
        <v>24</v>
      </c>
      <c r="O25" s="5" t="s">
        <v>14</v>
      </c>
      <c r="P25" s="13" t="s">
        <v>14</v>
      </c>
      <c r="Q25" s="13" t="s">
        <v>14</v>
      </c>
      <c r="R25" s="13" t="s">
        <v>14</v>
      </c>
      <c r="S25" s="13" t="s">
        <v>14</v>
      </c>
      <c r="T25" s="13" t="s">
        <v>14</v>
      </c>
    </row>
  </sheetData>
  <mergeCells count="4">
    <mergeCell ref="A1:N1"/>
    <mergeCell ref="A10:N10"/>
    <mergeCell ref="V2:V17"/>
    <mergeCell ref="A19:N19"/>
  </mergeCells>
  <pageMargins left="0.70866141732283472" right="0.70866141732283472" top="0.74803149606299213" bottom="0.74803149606299213" header="0.31496062992125984" footer="0.31496062992125984"/>
  <pageSetup scale="56" orientation="portrait" r:id="rId1"/>
  <ignoredErrors>
    <ignoredError sqref="C3:C4 C12:C13 C8 C1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4"/>
  <sheetViews>
    <sheetView workbookViewId="0">
      <selection activeCell="B4" sqref="B4:F7"/>
    </sheetView>
  </sheetViews>
  <sheetFormatPr baseColWidth="10" defaultRowHeight="15.75" x14ac:dyDescent="0.25"/>
  <cols>
    <col min="7" max="13" width="7.625" customWidth="1"/>
    <col min="14" max="14" width="32.75" customWidth="1"/>
    <col min="15" max="19" width="18.625" customWidth="1"/>
  </cols>
  <sheetData>
    <row r="1" spans="1:20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20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</row>
    <row r="3" spans="1:20" ht="16.5" thickBot="1" x14ac:dyDescent="0.3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20" ht="16.5" thickBot="1" x14ac:dyDescent="0.3">
      <c r="A4" s="18"/>
      <c r="B4" s="19" t="s">
        <v>84</v>
      </c>
      <c r="C4" s="20" t="s">
        <v>88</v>
      </c>
      <c r="D4" s="20" t="s">
        <v>89</v>
      </c>
      <c r="E4" s="21" t="s">
        <v>90</v>
      </c>
      <c r="F4" s="29" t="s">
        <v>91</v>
      </c>
      <c r="G4" s="18"/>
      <c r="H4" s="18"/>
      <c r="I4" s="18"/>
      <c r="J4" s="18"/>
      <c r="K4" s="18"/>
      <c r="L4" s="18"/>
      <c r="M4" s="18"/>
      <c r="N4" s="18"/>
    </row>
    <row r="5" spans="1:20" x14ac:dyDescent="0.25">
      <c r="A5" s="18"/>
      <c r="B5" s="22" t="s">
        <v>85</v>
      </c>
      <c r="C5" s="23" t="s">
        <v>92</v>
      </c>
      <c r="D5" s="23" t="s">
        <v>92</v>
      </c>
      <c r="E5" s="23" t="s">
        <v>92</v>
      </c>
      <c r="F5" s="23" t="s">
        <v>93</v>
      </c>
      <c r="G5" s="18"/>
      <c r="H5" s="18"/>
      <c r="I5" s="18"/>
      <c r="J5" s="18"/>
      <c r="K5" s="18"/>
      <c r="L5" s="18"/>
      <c r="M5" s="18"/>
      <c r="N5" s="18"/>
    </row>
    <row r="6" spans="1:20" x14ac:dyDescent="0.25">
      <c r="A6" s="18"/>
      <c r="B6" s="24" t="s">
        <v>86</v>
      </c>
      <c r="C6" s="25" t="s">
        <v>94</v>
      </c>
      <c r="D6" s="25" t="s">
        <v>94</v>
      </c>
      <c r="E6" s="25" t="s">
        <v>94</v>
      </c>
      <c r="F6" s="25" t="s">
        <v>93</v>
      </c>
      <c r="G6" s="18"/>
      <c r="H6" s="18"/>
      <c r="I6" s="18"/>
      <c r="J6" s="18"/>
      <c r="K6" s="18"/>
      <c r="L6" s="18"/>
      <c r="M6" s="18"/>
      <c r="N6" s="18"/>
    </row>
    <row r="7" spans="1:20" x14ac:dyDescent="0.25">
      <c r="A7" s="18"/>
      <c r="B7" s="24" t="s">
        <v>87</v>
      </c>
      <c r="C7" s="25" t="s">
        <v>95</v>
      </c>
      <c r="D7" s="25" t="s">
        <v>96</v>
      </c>
      <c r="E7" s="25" t="s">
        <v>97</v>
      </c>
      <c r="F7" s="25" t="s">
        <v>93</v>
      </c>
      <c r="G7" s="18"/>
      <c r="H7" s="18"/>
      <c r="I7" s="18"/>
      <c r="J7" s="18"/>
      <c r="K7" s="18"/>
      <c r="L7" s="18"/>
      <c r="M7" s="18"/>
      <c r="N7" s="18"/>
    </row>
    <row r="8" spans="1:20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</row>
    <row r="9" spans="1:20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</row>
    <row r="10" spans="1:20" x14ac:dyDescent="0.2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</row>
    <row r="11" spans="1:20" x14ac:dyDescent="0.25">
      <c r="A11" s="18"/>
      <c r="L11" s="18"/>
      <c r="M11" s="18"/>
      <c r="N11" s="41" t="s">
        <v>106</v>
      </c>
      <c r="O11" s="41"/>
      <c r="P11" s="41"/>
      <c r="Q11" s="41"/>
      <c r="R11" s="41"/>
      <c r="S11" s="41"/>
      <c r="T11" s="18"/>
    </row>
    <row r="12" spans="1:20" x14ac:dyDescent="0.25">
      <c r="A12" s="18"/>
      <c r="L12" s="18"/>
      <c r="M12" s="18"/>
      <c r="N12" s="26" t="s">
        <v>103</v>
      </c>
      <c r="O12" s="26">
        <v>6</v>
      </c>
      <c r="P12" s="26">
        <v>5</v>
      </c>
      <c r="Q12" s="26">
        <v>4</v>
      </c>
      <c r="R12" s="26">
        <v>3</v>
      </c>
      <c r="S12" s="26">
        <v>2</v>
      </c>
      <c r="T12" s="18"/>
    </row>
    <row r="13" spans="1:20" x14ac:dyDescent="0.25">
      <c r="A13" s="18"/>
      <c r="L13" s="18"/>
      <c r="M13" s="18"/>
      <c r="N13" s="26" t="s">
        <v>104</v>
      </c>
      <c r="O13" s="25">
        <v>1980</v>
      </c>
      <c r="P13" s="25">
        <v>1660</v>
      </c>
      <c r="Q13" s="25">
        <v>1340</v>
      </c>
      <c r="R13" s="25">
        <v>1020</v>
      </c>
      <c r="S13" s="25">
        <v>710</v>
      </c>
      <c r="T13" s="18"/>
    </row>
    <row r="14" spans="1:20" x14ac:dyDescent="0.25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26" t="s">
        <v>105</v>
      </c>
      <c r="O14" s="25">
        <v>1965</v>
      </c>
      <c r="P14" s="25">
        <v>1645</v>
      </c>
      <c r="Q14" s="25">
        <v>1325</v>
      </c>
      <c r="R14" s="25">
        <v>1005</v>
      </c>
      <c r="S14" s="25">
        <v>695</v>
      </c>
      <c r="T14" s="18"/>
    </row>
    <row r="15" spans="1:20" x14ac:dyDescent="0.2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</row>
    <row r="16" spans="1:20" x14ac:dyDescent="0.2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</row>
    <row r="17" spans="1:14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</row>
    <row r="18" spans="1:14" x14ac:dyDescent="0.25"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</row>
    <row r="19" spans="1:14" x14ac:dyDescent="0.25">
      <c r="C19" s="18"/>
      <c r="D19" s="35" t="s">
        <v>99</v>
      </c>
      <c r="E19" s="36"/>
      <c r="F19" s="37"/>
      <c r="G19" s="26" t="s">
        <v>101</v>
      </c>
      <c r="H19" s="26">
        <v>70</v>
      </c>
      <c r="I19" s="26">
        <v>90</v>
      </c>
      <c r="J19" s="26">
        <v>100</v>
      </c>
      <c r="K19" s="26">
        <v>120</v>
      </c>
      <c r="L19" s="26">
        <v>140</v>
      </c>
      <c r="M19" s="26">
        <v>160</v>
      </c>
      <c r="N19" s="18"/>
    </row>
    <row r="20" spans="1:14" x14ac:dyDescent="0.25">
      <c r="C20" s="18"/>
      <c r="D20" s="32" t="s">
        <v>98</v>
      </c>
      <c r="E20" s="33"/>
      <c r="F20" s="34"/>
      <c r="G20" s="27"/>
      <c r="H20" s="27"/>
      <c r="I20" s="27"/>
      <c r="J20" s="27"/>
      <c r="K20" s="27"/>
      <c r="L20" s="27"/>
      <c r="M20" s="27"/>
      <c r="N20" s="18"/>
    </row>
    <row r="21" spans="1:14" x14ac:dyDescent="0.25">
      <c r="C21" s="18"/>
      <c r="D21" s="38" t="s">
        <v>100</v>
      </c>
      <c r="E21" s="39"/>
      <c r="F21" s="40"/>
      <c r="G21" s="23" t="s">
        <v>102</v>
      </c>
      <c r="H21" s="23">
        <v>372</v>
      </c>
      <c r="I21" s="23">
        <v>478</v>
      </c>
      <c r="J21" s="23">
        <v>531</v>
      </c>
      <c r="K21" s="23">
        <v>637</v>
      </c>
      <c r="L21" s="23">
        <v>743</v>
      </c>
      <c r="M21" s="23">
        <v>849</v>
      </c>
      <c r="N21" s="18"/>
    </row>
    <row r="22" spans="1:14" x14ac:dyDescent="0.25"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</row>
    <row r="23" spans="1:14" x14ac:dyDescent="0.25"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</row>
    <row r="24" spans="1:14" x14ac:dyDescent="0.25"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</row>
  </sheetData>
  <mergeCells count="4">
    <mergeCell ref="D20:F20"/>
    <mergeCell ref="D19:F19"/>
    <mergeCell ref="D21:F21"/>
    <mergeCell ref="N11:S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T14"/>
  <sheetViews>
    <sheetView showGridLines="0" zoomScale="90" zoomScaleNormal="90" workbookViewId="0">
      <selection activeCell="N6" sqref="N6"/>
    </sheetView>
  </sheetViews>
  <sheetFormatPr baseColWidth="10" defaultColWidth="9" defaultRowHeight="15.75" x14ac:dyDescent="0.25"/>
  <cols>
    <col min="1" max="1" width="10.625" style="1" bestFit="1" customWidth="1"/>
    <col min="2" max="2" width="9.5" style="1" bestFit="1" customWidth="1"/>
    <col min="3" max="3" width="14.625" style="1" bestFit="1" customWidth="1"/>
    <col min="4" max="4" width="11.875" style="1" customWidth="1"/>
    <col min="5" max="5" width="12.625" style="1" bestFit="1" customWidth="1"/>
    <col min="6" max="6" width="6.875" style="1" bestFit="1" customWidth="1"/>
    <col min="7" max="7" width="11.25" style="1" customWidth="1"/>
    <col min="8" max="8" width="8.25" style="1" bestFit="1" customWidth="1"/>
    <col min="9" max="9" width="7.375" style="1" bestFit="1" customWidth="1"/>
    <col min="10" max="10" width="7.875" style="1" bestFit="1" customWidth="1"/>
    <col min="11" max="12" width="8.375" style="1" bestFit="1" customWidth="1"/>
    <col min="13" max="13" width="11.625" style="1" bestFit="1" customWidth="1"/>
    <col min="15" max="15" width="10.875" customWidth="1"/>
    <col min="18" max="18" width="12" customWidth="1"/>
    <col min="19" max="19" width="9.125" customWidth="1"/>
    <col min="20" max="20" width="11.625" customWidth="1"/>
  </cols>
  <sheetData>
    <row r="1" spans="1:20" ht="18" customHeight="1" x14ac:dyDescent="0.25">
      <c r="O1" s="5"/>
      <c r="P1" s="5"/>
      <c r="Q1" s="5"/>
      <c r="R1" s="5"/>
      <c r="S1" s="5"/>
      <c r="T1" s="5"/>
    </row>
    <row r="2" spans="1:20" ht="33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O2" s="7" t="b">
        <v>1</v>
      </c>
      <c r="P2" s="7" t="s">
        <v>20</v>
      </c>
      <c r="Q2" s="7" t="s">
        <v>21</v>
      </c>
      <c r="R2" s="8" t="s">
        <v>22</v>
      </c>
      <c r="S2" s="5"/>
      <c r="T2" s="5"/>
    </row>
    <row r="3" spans="1:20" ht="35.25" customHeight="1" x14ac:dyDescent="0.25">
      <c r="A3" s="3" t="s">
        <v>57</v>
      </c>
      <c r="B3" s="3" t="s">
        <v>13</v>
      </c>
      <c r="C3" s="3" t="s">
        <v>66</v>
      </c>
      <c r="D3" s="3" t="s">
        <v>73</v>
      </c>
      <c r="E3" s="3" t="s">
        <v>74</v>
      </c>
      <c r="F3" s="3" t="s">
        <v>14</v>
      </c>
      <c r="G3" s="3" t="s">
        <v>14</v>
      </c>
      <c r="H3" s="3" t="s">
        <v>14</v>
      </c>
      <c r="I3" s="4" t="s">
        <v>63</v>
      </c>
      <c r="J3" s="3" t="s">
        <v>14</v>
      </c>
      <c r="K3" s="3" t="s">
        <v>14</v>
      </c>
      <c r="L3" s="3" t="s">
        <v>14</v>
      </c>
      <c r="M3" s="3" t="s">
        <v>28</v>
      </c>
      <c r="O3" s="12" t="s">
        <v>14</v>
      </c>
      <c r="P3" s="13" t="s">
        <v>14</v>
      </c>
      <c r="Q3" s="13" t="s">
        <v>14</v>
      </c>
      <c r="R3" s="13" t="s">
        <v>14</v>
      </c>
      <c r="S3" s="13" t="s">
        <v>14</v>
      </c>
      <c r="T3" s="13" t="s">
        <v>14</v>
      </c>
    </row>
    <row r="4" spans="1:20" ht="35.25" customHeight="1" x14ac:dyDescent="0.25">
      <c r="A4" s="3" t="s">
        <v>57</v>
      </c>
      <c r="B4" s="3" t="s">
        <v>15</v>
      </c>
      <c r="C4" s="4" t="s">
        <v>67</v>
      </c>
      <c r="D4" s="3" t="s">
        <v>75</v>
      </c>
      <c r="E4" s="3" t="s">
        <v>76</v>
      </c>
      <c r="F4" s="3" t="s">
        <v>14</v>
      </c>
      <c r="G4" s="9" t="str">
        <f>T4</f>
        <v>047.4 (047.4)</v>
      </c>
      <c r="H4" s="3" t="s">
        <v>14</v>
      </c>
      <c r="I4" s="4" t="s">
        <v>62</v>
      </c>
      <c r="J4" s="3">
        <v>28.14</v>
      </c>
      <c r="K4" s="3" t="s">
        <v>14</v>
      </c>
      <c r="L4" s="3" t="s">
        <v>79</v>
      </c>
      <c r="M4" s="3" t="s">
        <v>28</v>
      </c>
      <c r="O4" s="16">
        <v>47.38</v>
      </c>
      <c r="P4" s="13" t="str">
        <f>MID(L4,1,1)</f>
        <v>0</v>
      </c>
      <c r="Q4" s="13" t="str">
        <f>MID(L4,3,2)</f>
        <v>01</v>
      </c>
      <c r="R4" s="13">
        <f>(P4+Q4/60)</f>
        <v>1.6666666666666666E-2</v>
      </c>
      <c r="S4" s="13">
        <f>O4-R4</f>
        <v>47.363333333333337</v>
      </c>
      <c r="T4" s="13" t="str">
        <f>TEXT(S4,"000.0")&amp;TEXT(O4," (000.0)")</f>
        <v>047.4 (047.4)</v>
      </c>
    </row>
    <row r="5" spans="1:20" ht="35.25" customHeight="1" x14ac:dyDescent="0.25">
      <c r="A5" s="3" t="s">
        <v>57</v>
      </c>
      <c r="B5" s="3" t="s">
        <v>15</v>
      </c>
      <c r="C5" s="4" t="s">
        <v>68</v>
      </c>
      <c r="D5" s="3" t="s">
        <v>77</v>
      </c>
      <c r="E5" s="3" t="s">
        <v>78</v>
      </c>
      <c r="F5" s="3" t="s">
        <v>14</v>
      </c>
      <c r="G5" s="9" t="str">
        <f t="shared" ref="G5:G6" si="0">T5</f>
        <v>047.6 (047.5)</v>
      </c>
      <c r="H5" s="3" t="s">
        <v>14</v>
      </c>
      <c r="I5" s="4" t="s">
        <v>60</v>
      </c>
      <c r="J5" s="17">
        <v>15</v>
      </c>
      <c r="K5" s="3" t="s">
        <v>14</v>
      </c>
      <c r="L5" s="3" t="s">
        <v>80</v>
      </c>
      <c r="M5" s="3" t="s">
        <v>28</v>
      </c>
      <c r="O5" s="16">
        <v>47.47</v>
      </c>
      <c r="P5" s="13" t="str">
        <f t="shared" ref="P5:P6" si="1">MID(L5,1,1)</f>
        <v>0</v>
      </c>
      <c r="Q5" s="13" t="str">
        <f t="shared" ref="Q5:Q6" si="2">MID(L5,3,2)</f>
        <v>07</v>
      </c>
      <c r="R5" s="13">
        <f t="shared" ref="R5:R6" si="3">-(P5+Q5/60)</f>
        <v>-0.11666666666666667</v>
      </c>
      <c r="S5" s="13">
        <f t="shared" ref="S5:S6" si="4">O5-R5</f>
        <v>47.586666666666666</v>
      </c>
      <c r="T5" s="13" t="str">
        <f t="shared" ref="T5:T6" si="5">TEXT(S5,"000.0")&amp;TEXT(O5," (000.0)")</f>
        <v>047.6 (047.5)</v>
      </c>
    </row>
    <row r="6" spans="1:20" ht="35.25" customHeight="1" x14ac:dyDescent="0.25">
      <c r="A6" s="3" t="s">
        <v>57</v>
      </c>
      <c r="B6" s="3" t="s">
        <v>15</v>
      </c>
      <c r="C6" s="4" t="s">
        <v>48</v>
      </c>
      <c r="D6" s="9" t="s">
        <v>49</v>
      </c>
      <c r="E6" s="9" t="s">
        <v>50</v>
      </c>
      <c r="F6" s="3" t="s">
        <v>14</v>
      </c>
      <c r="G6" s="9" t="str">
        <f t="shared" si="0"/>
        <v>046.5 (046.3)</v>
      </c>
      <c r="H6" s="3" t="s">
        <v>14</v>
      </c>
      <c r="I6" s="4" t="s">
        <v>33</v>
      </c>
      <c r="J6" s="3">
        <v>9.0500000000000007</v>
      </c>
      <c r="K6" s="3">
        <v>210</v>
      </c>
      <c r="L6" s="3" t="s">
        <v>81</v>
      </c>
      <c r="M6" s="3" t="s">
        <v>28</v>
      </c>
      <c r="O6" s="16">
        <v>46.33</v>
      </c>
      <c r="P6" s="13" t="str">
        <f t="shared" si="1"/>
        <v>0</v>
      </c>
      <c r="Q6" s="13" t="str">
        <f t="shared" si="2"/>
        <v>12</v>
      </c>
      <c r="R6" s="13">
        <f t="shared" si="3"/>
        <v>-0.2</v>
      </c>
      <c r="S6" s="13">
        <f t="shared" si="4"/>
        <v>46.53</v>
      </c>
      <c r="T6" s="13" t="str">
        <f t="shared" si="5"/>
        <v>046.5 (046.3)</v>
      </c>
    </row>
    <row r="8" spans="1:20" ht="36" customHeight="1" x14ac:dyDescent="0.25">
      <c r="A8" s="2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  <c r="J8" s="2" t="s">
        <v>9</v>
      </c>
      <c r="K8" s="2" t="s">
        <v>10</v>
      </c>
      <c r="L8" s="2" t="s">
        <v>11</v>
      </c>
      <c r="M8" s="2" t="s">
        <v>12</v>
      </c>
      <c r="O8" s="7" t="b">
        <v>1</v>
      </c>
      <c r="P8" s="7" t="s">
        <v>20</v>
      </c>
      <c r="Q8" s="7" t="s">
        <v>21</v>
      </c>
      <c r="R8" s="8" t="s">
        <v>22</v>
      </c>
      <c r="S8" s="5"/>
      <c r="T8" s="5"/>
    </row>
    <row r="9" spans="1:20" ht="36" customHeight="1" x14ac:dyDescent="0.25">
      <c r="A9" s="3" t="s">
        <v>58</v>
      </c>
      <c r="B9" s="3" t="s">
        <v>13</v>
      </c>
      <c r="C9" s="3" t="s">
        <v>65</v>
      </c>
      <c r="D9" s="3" t="s">
        <v>71</v>
      </c>
      <c r="E9" s="3" t="s">
        <v>72</v>
      </c>
      <c r="F9" s="3" t="s">
        <v>14</v>
      </c>
      <c r="G9" s="3" t="s">
        <v>14</v>
      </c>
      <c r="H9" s="3" t="s">
        <v>14</v>
      </c>
      <c r="I9" s="4" t="s">
        <v>61</v>
      </c>
      <c r="J9" s="3" t="s">
        <v>14</v>
      </c>
      <c r="K9" s="3" t="s">
        <v>14</v>
      </c>
      <c r="L9" s="3" t="s">
        <v>14</v>
      </c>
      <c r="M9" s="3" t="s">
        <v>28</v>
      </c>
      <c r="O9" s="12" t="s">
        <v>14</v>
      </c>
      <c r="P9" s="13" t="s">
        <v>14</v>
      </c>
      <c r="Q9" s="13" t="s">
        <v>14</v>
      </c>
      <c r="R9" s="13" t="s">
        <v>14</v>
      </c>
      <c r="S9" s="13" t="s">
        <v>14</v>
      </c>
      <c r="T9" s="13" t="s">
        <v>14</v>
      </c>
    </row>
    <row r="10" spans="1:20" ht="36" customHeight="1" x14ac:dyDescent="0.25">
      <c r="A10" s="3" t="s">
        <v>58</v>
      </c>
      <c r="B10" s="3" t="s">
        <v>15</v>
      </c>
      <c r="C10" s="4" t="s">
        <v>52</v>
      </c>
      <c r="D10" s="9" t="s">
        <v>53</v>
      </c>
      <c r="E10" s="9" t="s">
        <v>54</v>
      </c>
      <c r="F10" s="3" t="s">
        <v>14</v>
      </c>
      <c r="G10" s="9" t="str">
        <f>T10</f>
        <v>218.0 (217.7)</v>
      </c>
      <c r="H10" s="3" t="s">
        <v>14</v>
      </c>
      <c r="I10" s="4" t="s">
        <v>33</v>
      </c>
      <c r="J10" s="3">
        <v>15.89</v>
      </c>
      <c r="K10" s="3">
        <v>210</v>
      </c>
      <c r="L10" s="3" t="s">
        <v>82</v>
      </c>
      <c r="M10" s="3" t="s">
        <v>28</v>
      </c>
      <c r="O10" s="16">
        <v>217.7</v>
      </c>
      <c r="P10" s="13" t="str">
        <f>MID(L10,1,1)</f>
        <v>0</v>
      </c>
      <c r="Q10" s="13" t="str">
        <f>MID(L10,3,2)</f>
        <v>18</v>
      </c>
      <c r="R10" s="13">
        <f>-(P10+Q10/60)</f>
        <v>-0.3</v>
      </c>
      <c r="S10" s="13">
        <f>O10-R10</f>
        <v>218</v>
      </c>
      <c r="T10" s="13" t="str">
        <f>TEXT(S10,"000.0")&amp;TEXT(O10," (000.0)")</f>
        <v>218.0 (217.7)</v>
      </c>
    </row>
    <row r="12" spans="1:20" ht="36" customHeight="1" x14ac:dyDescent="0.25">
      <c r="A12" s="2" t="s">
        <v>0</v>
      </c>
      <c r="B12" s="2" t="s">
        <v>1</v>
      </c>
      <c r="C12" s="2" t="s">
        <v>2</v>
      </c>
      <c r="D12" s="2" t="s">
        <v>3</v>
      </c>
      <c r="E12" s="2" t="s">
        <v>4</v>
      </c>
      <c r="F12" s="2" t="s">
        <v>5</v>
      </c>
      <c r="G12" s="2" t="s">
        <v>6</v>
      </c>
      <c r="H12" s="2" t="s">
        <v>7</v>
      </c>
      <c r="I12" s="2" t="s">
        <v>8</v>
      </c>
      <c r="J12" s="2" t="s">
        <v>9</v>
      </c>
      <c r="K12" s="2" t="s">
        <v>10</v>
      </c>
      <c r="L12" s="2" t="s">
        <v>11</v>
      </c>
      <c r="M12" s="2" t="s">
        <v>12</v>
      </c>
      <c r="O12" s="7" t="b">
        <v>1</v>
      </c>
      <c r="P12" s="7" t="s">
        <v>20</v>
      </c>
      <c r="Q12" s="7" t="s">
        <v>21</v>
      </c>
      <c r="R12" s="8" t="s">
        <v>22</v>
      </c>
      <c r="S12" s="5"/>
      <c r="T12" s="5"/>
    </row>
    <row r="13" spans="1:20" ht="36" customHeight="1" x14ac:dyDescent="0.25">
      <c r="A13" s="3" t="s">
        <v>59</v>
      </c>
      <c r="B13" s="3" t="s">
        <v>13</v>
      </c>
      <c r="C13" s="3" t="s">
        <v>64</v>
      </c>
      <c r="D13" s="3" t="s">
        <v>69</v>
      </c>
      <c r="E13" s="3" t="s">
        <v>70</v>
      </c>
      <c r="F13" s="3" t="s">
        <v>14</v>
      </c>
      <c r="G13" s="3" t="s">
        <v>14</v>
      </c>
      <c r="H13" s="3" t="s">
        <v>14</v>
      </c>
      <c r="I13" s="4" t="s">
        <v>60</v>
      </c>
      <c r="J13" s="3" t="s">
        <v>14</v>
      </c>
      <c r="K13" s="3" t="s">
        <v>14</v>
      </c>
      <c r="L13" s="3" t="s">
        <v>14</v>
      </c>
      <c r="M13" s="3" t="s">
        <v>28</v>
      </c>
      <c r="O13" s="12" t="s">
        <v>14</v>
      </c>
      <c r="P13" s="13" t="s">
        <v>14</v>
      </c>
      <c r="Q13" s="13" t="s">
        <v>14</v>
      </c>
      <c r="R13" s="13" t="s">
        <v>14</v>
      </c>
      <c r="S13" s="13" t="s">
        <v>14</v>
      </c>
      <c r="T13" s="13" t="s">
        <v>14</v>
      </c>
    </row>
    <row r="14" spans="1:20" ht="36" customHeight="1" x14ac:dyDescent="0.25">
      <c r="A14" s="3" t="s">
        <v>59</v>
      </c>
      <c r="B14" s="3" t="s">
        <v>15</v>
      </c>
      <c r="C14" s="4" t="s">
        <v>37</v>
      </c>
      <c r="D14" s="15" t="s">
        <v>46</v>
      </c>
      <c r="E14" s="15" t="s">
        <v>47</v>
      </c>
      <c r="F14" s="3" t="s">
        <v>14</v>
      </c>
      <c r="G14" s="9" t="str">
        <f>T14</f>
        <v>144.5 (144.2)</v>
      </c>
      <c r="H14" s="3" t="s">
        <v>14</v>
      </c>
      <c r="I14" s="4" t="s">
        <v>33</v>
      </c>
      <c r="J14" s="3">
        <v>7.93</v>
      </c>
      <c r="K14" s="3">
        <v>210</v>
      </c>
      <c r="L14" s="3" t="s">
        <v>83</v>
      </c>
      <c r="M14" s="3" t="s">
        <v>28</v>
      </c>
      <c r="O14" s="16">
        <v>144.15</v>
      </c>
      <c r="P14" s="13" t="str">
        <f>MID(L14,1,1)</f>
        <v>0</v>
      </c>
      <c r="Q14" s="13" t="str">
        <f>MID(L14,3,2)</f>
        <v>20</v>
      </c>
      <c r="R14" s="13">
        <f>-(P14+Q14/60)</f>
        <v>-0.33333333333333331</v>
      </c>
      <c r="S14" s="13">
        <f>O14-R14</f>
        <v>144.48333333333335</v>
      </c>
      <c r="T14" s="13" t="str">
        <f>TEXT(S14,"000.0")&amp;TEXT(O14," (000.0)")</f>
        <v>144.5 (144.2)</v>
      </c>
    </row>
  </sheetData>
  <pageMargins left="0.70866141732283505" right="0.70866141732283505" top="0.74803149606299202" bottom="0.74803149606299202" header="0.31496062992126" footer="0.31496062992126"/>
  <pageSetup scale="67" orientation="portrait" r:id="rId1"/>
  <ignoredErrors>
    <ignoredError sqref="I9:I10 I13:I14 I3:I6 C4:C6 C10 C1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4"/>
  <sheetViews>
    <sheetView workbookViewId="0">
      <selection activeCell="D29" sqref="D29"/>
    </sheetView>
  </sheetViews>
  <sheetFormatPr baseColWidth="10" defaultRowHeight="15.75" x14ac:dyDescent="0.25"/>
  <cols>
    <col min="14" max="14" width="20.125" customWidth="1"/>
    <col min="17" max="17" width="36.375" customWidth="1"/>
    <col min="20" max="20" width="35.875" customWidth="1"/>
  </cols>
  <sheetData>
    <row r="1" spans="1:20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20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</row>
    <row r="3" spans="1:20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20" x14ac:dyDescent="0.25">
      <c r="A4" s="18"/>
      <c r="B4" s="28" t="s">
        <v>84</v>
      </c>
      <c r="C4" s="26" t="s">
        <v>88</v>
      </c>
      <c r="D4" s="26" t="s">
        <v>89</v>
      </c>
      <c r="E4" s="26" t="s">
        <v>90</v>
      </c>
      <c r="F4" s="26" t="s">
        <v>91</v>
      </c>
      <c r="G4" s="18"/>
      <c r="H4" s="18"/>
      <c r="I4" s="18"/>
      <c r="J4" s="18"/>
      <c r="K4" s="18"/>
      <c r="L4" s="18"/>
      <c r="M4" s="18"/>
      <c r="N4" s="18"/>
    </row>
    <row r="5" spans="1:20" x14ac:dyDescent="0.25">
      <c r="A5" s="18"/>
      <c r="B5" s="24" t="s">
        <v>85</v>
      </c>
      <c r="C5" s="25" t="s">
        <v>92</v>
      </c>
      <c r="D5" s="25" t="s">
        <v>92</v>
      </c>
      <c r="E5" s="25" t="s">
        <v>92</v>
      </c>
      <c r="F5" s="25" t="s">
        <v>93</v>
      </c>
      <c r="G5" s="18"/>
      <c r="H5" s="18"/>
      <c r="I5" s="18"/>
      <c r="J5" s="18"/>
      <c r="K5" s="18"/>
      <c r="L5" s="18"/>
      <c r="M5" s="18"/>
      <c r="N5" s="18"/>
    </row>
    <row r="6" spans="1:20" x14ac:dyDescent="0.25">
      <c r="A6" s="18"/>
      <c r="B6" s="24" t="s">
        <v>86</v>
      </c>
      <c r="C6" s="25" t="s">
        <v>96</v>
      </c>
      <c r="D6" s="25" t="s">
        <v>96</v>
      </c>
      <c r="E6" s="25" t="s">
        <v>96</v>
      </c>
      <c r="F6" s="25" t="s">
        <v>93</v>
      </c>
      <c r="G6" s="18"/>
      <c r="H6" s="18"/>
      <c r="I6" s="18"/>
      <c r="J6" s="18"/>
      <c r="K6" s="18"/>
      <c r="L6" s="18"/>
      <c r="M6" s="18"/>
      <c r="N6" s="18"/>
    </row>
    <row r="7" spans="1:20" x14ac:dyDescent="0.25">
      <c r="A7" s="18"/>
      <c r="B7" s="24" t="s">
        <v>87</v>
      </c>
      <c r="C7" s="25" t="s">
        <v>96</v>
      </c>
      <c r="D7" s="25" t="s">
        <v>96</v>
      </c>
      <c r="E7" s="25" t="s">
        <v>97</v>
      </c>
      <c r="F7" s="25" t="s">
        <v>93</v>
      </c>
      <c r="G7" s="18"/>
      <c r="H7" s="18"/>
      <c r="I7" s="18"/>
      <c r="J7" s="18"/>
      <c r="K7" s="18"/>
      <c r="L7" s="18"/>
      <c r="M7" s="18"/>
      <c r="N7" s="18"/>
    </row>
    <row r="8" spans="1:20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</row>
    <row r="9" spans="1:20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</row>
    <row r="10" spans="1:20" x14ac:dyDescent="0.2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</row>
    <row r="11" spans="1:20" x14ac:dyDescent="0.25">
      <c r="A11" s="18"/>
      <c r="L11" s="18"/>
      <c r="M11" s="18"/>
      <c r="N11" s="35" t="s">
        <v>106</v>
      </c>
      <c r="O11" s="36"/>
      <c r="P11" s="36"/>
      <c r="Q11" s="36"/>
      <c r="R11" s="36"/>
      <c r="S11" s="36"/>
      <c r="T11" s="37"/>
    </row>
    <row r="12" spans="1:20" x14ac:dyDescent="0.25">
      <c r="A12" s="18"/>
      <c r="L12" s="18"/>
      <c r="M12" s="18"/>
      <c r="N12" s="26" t="s">
        <v>103</v>
      </c>
      <c r="O12" s="42">
        <v>4</v>
      </c>
      <c r="P12" s="43"/>
      <c r="Q12" s="44"/>
      <c r="R12" s="42">
        <v>3</v>
      </c>
      <c r="S12" s="43"/>
      <c r="T12" s="44"/>
    </row>
    <row r="13" spans="1:20" x14ac:dyDescent="0.25">
      <c r="A13" s="18"/>
      <c r="L13" s="18"/>
      <c r="M13" s="18"/>
      <c r="N13" s="26" t="s">
        <v>104</v>
      </c>
      <c r="O13" s="35">
        <v>1390</v>
      </c>
      <c r="P13" s="36"/>
      <c r="Q13" s="37"/>
      <c r="R13" s="35">
        <v>1070</v>
      </c>
      <c r="S13" s="36"/>
      <c r="T13" s="37"/>
    </row>
    <row r="14" spans="1:20" x14ac:dyDescent="0.25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26" t="s">
        <v>105</v>
      </c>
      <c r="O14" s="35">
        <v>1332</v>
      </c>
      <c r="P14" s="36"/>
      <c r="Q14" s="37"/>
      <c r="R14" s="35">
        <v>1012</v>
      </c>
      <c r="S14" s="36"/>
      <c r="T14" s="37"/>
    </row>
    <row r="15" spans="1:20" x14ac:dyDescent="0.2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</row>
    <row r="16" spans="1:20" x14ac:dyDescent="0.2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</row>
    <row r="17" spans="1:14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</row>
    <row r="18" spans="1:14" x14ac:dyDescent="0.25"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</row>
    <row r="19" spans="1:14" x14ac:dyDescent="0.25">
      <c r="C19" s="18"/>
      <c r="D19" s="35" t="s">
        <v>99</v>
      </c>
      <c r="E19" s="36"/>
      <c r="F19" s="37"/>
      <c r="G19" s="26" t="s">
        <v>101</v>
      </c>
      <c r="H19" s="26">
        <v>70</v>
      </c>
      <c r="I19" s="26">
        <v>90</v>
      </c>
      <c r="J19" s="26">
        <v>100</v>
      </c>
      <c r="K19" s="26">
        <v>120</v>
      </c>
      <c r="L19" s="26">
        <v>140</v>
      </c>
      <c r="M19" s="26">
        <v>160</v>
      </c>
      <c r="N19" s="18"/>
    </row>
    <row r="20" spans="1:14" x14ac:dyDescent="0.25">
      <c r="C20" s="18"/>
      <c r="D20" s="32" t="s">
        <v>98</v>
      </c>
      <c r="E20" s="33"/>
      <c r="F20" s="34"/>
      <c r="G20" s="27"/>
      <c r="H20" s="27"/>
      <c r="I20" s="27"/>
      <c r="J20" s="27"/>
      <c r="K20" s="27"/>
      <c r="L20" s="27"/>
      <c r="M20" s="27"/>
      <c r="N20" s="18"/>
    </row>
    <row r="21" spans="1:14" x14ac:dyDescent="0.25">
      <c r="C21" s="18"/>
      <c r="D21" s="38" t="s">
        <v>100</v>
      </c>
      <c r="E21" s="39"/>
      <c r="F21" s="40"/>
      <c r="G21" s="23" t="s">
        <v>102</v>
      </c>
      <c r="H21" s="23">
        <v>372</v>
      </c>
      <c r="I21" s="23">
        <v>478</v>
      </c>
      <c r="J21" s="23">
        <v>531</v>
      </c>
      <c r="K21" s="23">
        <v>637</v>
      </c>
      <c r="L21" s="23">
        <v>743</v>
      </c>
      <c r="M21" s="23">
        <v>849</v>
      </c>
      <c r="N21" s="18"/>
    </row>
    <row r="22" spans="1:14" x14ac:dyDescent="0.25"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</row>
    <row r="23" spans="1:14" x14ac:dyDescent="0.25"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</row>
    <row r="24" spans="1:14" x14ac:dyDescent="0.25"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</row>
  </sheetData>
  <mergeCells count="10">
    <mergeCell ref="R14:T14"/>
    <mergeCell ref="D19:F19"/>
    <mergeCell ref="D20:F20"/>
    <mergeCell ref="D21:F21"/>
    <mergeCell ref="N11:T11"/>
    <mergeCell ref="O12:Q12"/>
    <mergeCell ref="O13:Q13"/>
    <mergeCell ref="O14:Q14"/>
    <mergeCell ref="R12:T12"/>
    <mergeCell ref="R13:T1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AE1BA-5902-4205-9F97-B6F30D8C32C9}">
  <dimension ref="B3:Y7"/>
  <sheetViews>
    <sheetView tabSelected="1" topLeftCell="N1" workbookViewId="0">
      <selection activeCell="S9" sqref="S9"/>
    </sheetView>
  </sheetViews>
  <sheetFormatPr baseColWidth="10" defaultRowHeight="15.75" x14ac:dyDescent="0.25"/>
  <cols>
    <col min="12" max="12" width="4.625" customWidth="1"/>
    <col min="13" max="18" width="20.625" customWidth="1"/>
    <col min="21" max="24" width="15.625" customWidth="1"/>
  </cols>
  <sheetData>
    <row r="3" spans="2:25" ht="16.5" thickBot="1" x14ac:dyDescent="0.3">
      <c r="B3" s="45" t="s">
        <v>107</v>
      </c>
      <c r="C3" s="46"/>
      <c r="D3" s="46"/>
      <c r="E3" s="46"/>
      <c r="F3" s="46"/>
      <c r="G3" s="46"/>
      <c r="H3" s="46"/>
      <c r="I3" s="46"/>
      <c r="J3" s="46"/>
      <c r="K3" s="47"/>
      <c r="M3" s="51" t="s">
        <v>111</v>
      </c>
      <c r="N3" s="51"/>
      <c r="O3" s="51"/>
      <c r="P3" s="51"/>
      <c r="Q3" s="51"/>
      <c r="R3" s="51"/>
    </row>
    <row r="4" spans="2:25" ht="16.5" thickBot="1" x14ac:dyDescent="0.3">
      <c r="B4" s="35" t="s">
        <v>99</v>
      </c>
      <c r="C4" s="36"/>
      <c r="D4" s="37"/>
      <c r="E4" s="26" t="s">
        <v>101</v>
      </c>
      <c r="F4" s="26">
        <v>70</v>
      </c>
      <c r="G4" s="26">
        <v>90</v>
      </c>
      <c r="H4" s="26">
        <v>100</v>
      </c>
      <c r="I4" s="26">
        <v>120</v>
      </c>
      <c r="J4" s="26">
        <v>140</v>
      </c>
      <c r="K4" s="26">
        <v>160</v>
      </c>
      <c r="M4" s="52" t="s">
        <v>103</v>
      </c>
      <c r="N4" s="26">
        <v>6</v>
      </c>
      <c r="O4" s="26">
        <v>5</v>
      </c>
      <c r="P4" s="26">
        <v>4</v>
      </c>
      <c r="Q4" s="26">
        <v>3</v>
      </c>
      <c r="R4" s="26">
        <v>2</v>
      </c>
      <c r="U4" s="53" t="s">
        <v>84</v>
      </c>
      <c r="V4" s="20" t="s">
        <v>88</v>
      </c>
      <c r="W4" s="20" t="s">
        <v>89</v>
      </c>
      <c r="X4" s="21" t="s">
        <v>90</v>
      </c>
      <c r="Y4" s="49"/>
    </row>
    <row r="5" spans="2:25" x14ac:dyDescent="0.25">
      <c r="B5" s="41" t="s">
        <v>109</v>
      </c>
      <c r="C5" s="41"/>
      <c r="D5" s="41"/>
      <c r="E5" s="25" t="s">
        <v>108</v>
      </c>
      <c r="F5" s="48">
        <v>0.18541666666666667</v>
      </c>
      <c r="G5" s="48">
        <v>0.14444444444444446</v>
      </c>
      <c r="H5" s="48">
        <v>0.12986111111111112</v>
      </c>
      <c r="I5" s="48">
        <v>0.10833333333333334</v>
      </c>
      <c r="J5" s="48">
        <v>9.3055555555555558E-2</v>
      </c>
      <c r="K5" s="48">
        <v>8.1250000000000003E-2</v>
      </c>
      <c r="M5" s="52" t="s">
        <v>104</v>
      </c>
      <c r="N5" s="25">
        <v>2000</v>
      </c>
      <c r="O5" s="25">
        <v>1680</v>
      </c>
      <c r="P5" s="25">
        <v>1360</v>
      </c>
      <c r="Q5" s="25">
        <v>1030</v>
      </c>
      <c r="R5" s="25">
        <v>710</v>
      </c>
      <c r="U5" s="56" t="s">
        <v>112</v>
      </c>
      <c r="V5" s="58" t="s">
        <v>117</v>
      </c>
      <c r="W5" s="59"/>
      <c r="X5" s="60"/>
      <c r="Y5" s="50"/>
    </row>
    <row r="6" spans="2:25" ht="16.5" thickBot="1" x14ac:dyDescent="0.3">
      <c r="B6" s="38" t="s">
        <v>110</v>
      </c>
      <c r="C6" s="39"/>
      <c r="D6" s="40"/>
      <c r="E6" s="23" t="s">
        <v>102</v>
      </c>
      <c r="F6" s="23">
        <v>375</v>
      </c>
      <c r="G6" s="23">
        <v>482</v>
      </c>
      <c r="H6" s="23">
        <v>536</v>
      </c>
      <c r="I6" s="23">
        <v>643</v>
      </c>
      <c r="J6" s="23">
        <v>750</v>
      </c>
      <c r="K6" s="23">
        <v>857</v>
      </c>
      <c r="M6" s="52" t="s">
        <v>105</v>
      </c>
      <c r="N6" s="25">
        <v>1985</v>
      </c>
      <c r="O6" s="25">
        <v>1665</v>
      </c>
      <c r="P6" s="25">
        <v>1345</v>
      </c>
      <c r="Q6" s="25">
        <v>1015</v>
      </c>
      <c r="R6" s="25">
        <v>695</v>
      </c>
      <c r="U6" s="57" t="s">
        <v>113</v>
      </c>
      <c r="V6" s="54" t="s">
        <v>114</v>
      </c>
      <c r="W6" s="54" t="s">
        <v>115</v>
      </c>
      <c r="X6" s="55" t="s">
        <v>116</v>
      </c>
      <c r="Y6" s="50"/>
    </row>
    <row r="7" spans="2:25" x14ac:dyDescent="0.25">
      <c r="U7" s="18"/>
      <c r="V7" s="50"/>
      <c r="W7" s="50"/>
      <c r="X7" s="50"/>
      <c r="Y7" s="50"/>
    </row>
  </sheetData>
  <mergeCells count="6">
    <mergeCell ref="M3:R3"/>
    <mergeCell ref="V5:X5"/>
    <mergeCell ref="B4:D4"/>
    <mergeCell ref="B5:D5"/>
    <mergeCell ref="B6:D6"/>
    <mergeCell ref="B3:K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9E3FF6E969AEF49BD2B0D6FDF33E5C7" ma:contentTypeVersion="0" ma:contentTypeDescription="Crear nuevo documento." ma:contentTypeScope="" ma:versionID="12bf052dbb020e3b992804157f0479e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4c9c0edc00d0634d6ec3063483afed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9AAF2A9-D626-49E5-94D2-4F57CB9584B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0290F34-72CC-4012-9D88-1F6A546E96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7C70426-12C4-4FF4-9C49-C674202D216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RNAV (GNSS) RWY 12</vt:lpstr>
      <vt:lpstr>RNAV (GNSS) RWY 12-tablas</vt:lpstr>
      <vt:lpstr>RNAV STAR RWY 12</vt:lpstr>
      <vt:lpstr>RNAV (GNSS) RWY 30 - tablas</vt:lpstr>
      <vt:lpstr>VOR RWY 12</vt:lpstr>
      <vt:lpstr>'RNAV (GNSS) RWY 12'!Área_de_impresión</vt:lpstr>
      <vt:lpstr>'RNAV STAR RWY 12'!Área_de_impresión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Antonio Locandro</dc:creator>
  <cp:keywords/>
  <dc:description/>
  <cp:lastModifiedBy>Dennis Mejia</cp:lastModifiedBy>
  <cp:revision/>
  <dcterms:created xsi:type="dcterms:W3CDTF">2010-03-11T15:31:47Z</dcterms:created>
  <dcterms:modified xsi:type="dcterms:W3CDTF">2019-03-08T22:07:27Z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0x010100C9E3FF6E969AEF49BD2B0D6FDF33E5C7</vt:lpwstr>
  </property>
  <property fmtid="{D5CDD505-2E9C-101B-9397-08002B2CF9AE}" pid="3" name="IsMyDocuments">
    <vt:bool>true</vt:bool>
  </property>
</Properties>
</file>