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120" windowHeight="10680" tabRatio="599"/>
  </bookViews>
  <sheets>
    <sheet name="MHTG NORTH RNAV ARR (2-35.2)" sheetId="9" r:id="rId1"/>
    <sheet name="MHTG WEST RNAV ARR (2-35.4)" sheetId="1" r:id="rId2"/>
    <sheet name="MHTG SID RNAV RWY 02" sheetId="10" r:id="rId3"/>
    <sheet name="RNAV (RNP) RWY 25" sheetId="6" r:id="rId4"/>
  </sheets>
  <definedNames>
    <definedName name="_xlnm.Print_Area" localSheetId="0">'MHTG NORTH RNAV ARR (2-35.2)'!$A$1:$N$5</definedName>
    <definedName name="_xlnm.Print_Area" localSheetId="1">'MHTG WEST RNAV ARR (2-35.4)'!$A$1:$N$5</definedName>
  </definedNames>
  <calcPr calcId="145621"/>
</workbook>
</file>

<file path=xl/calcChain.xml><?xml version="1.0" encoding="utf-8"?>
<calcChain xmlns="http://schemas.openxmlformats.org/spreadsheetml/2006/main">
  <c r="Q9" i="6" l="1"/>
  <c r="P9" i="6"/>
  <c r="R9" i="6" s="1"/>
  <c r="S9" i="6" s="1"/>
  <c r="T9" i="6" s="1"/>
  <c r="G9" i="6" s="1"/>
  <c r="Q8" i="6"/>
  <c r="P8" i="6"/>
  <c r="R8" i="6" s="1"/>
  <c r="S8" i="6" s="1"/>
  <c r="T8" i="6" s="1"/>
  <c r="G8" i="6" s="1"/>
  <c r="Q7" i="6"/>
  <c r="P7" i="6"/>
  <c r="R7" i="6" s="1"/>
  <c r="S7" i="6" s="1"/>
  <c r="T7" i="6" s="1"/>
  <c r="G7" i="6" s="1"/>
  <c r="Q6" i="6"/>
  <c r="P6" i="6"/>
  <c r="R6" i="6" s="1"/>
  <c r="S6" i="6" s="1"/>
  <c r="T6" i="6" s="1"/>
  <c r="G6" i="6" s="1"/>
  <c r="Q5" i="6"/>
  <c r="P5" i="6"/>
  <c r="R5" i="6" s="1"/>
  <c r="S5" i="6" s="1"/>
  <c r="T5" i="6" s="1"/>
  <c r="G5" i="6" s="1"/>
  <c r="Q18" i="6"/>
  <c r="P18" i="6"/>
  <c r="R18" i="6" s="1"/>
  <c r="S18" i="6" s="1"/>
  <c r="T18" i="6" s="1"/>
  <c r="G18" i="6" s="1"/>
  <c r="Q17" i="6"/>
  <c r="P17" i="6"/>
  <c r="R17" i="6" s="1"/>
  <c r="S17" i="6" s="1"/>
  <c r="T17" i="6" s="1"/>
  <c r="G17" i="6" s="1"/>
  <c r="Q16" i="6"/>
  <c r="P16" i="6"/>
  <c r="R16" i="6" s="1"/>
  <c r="S16" i="6" s="1"/>
  <c r="T16" i="6" s="1"/>
  <c r="G16" i="6" s="1"/>
  <c r="Q15" i="6"/>
  <c r="P15" i="6"/>
  <c r="R15" i="6" s="1"/>
  <c r="S15" i="6" s="1"/>
  <c r="T15" i="6" s="1"/>
  <c r="G15" i="6" s="1"/>
  <c r="Q14" i="6"/>
  <c r="P14" i="6"/>
  <c r="R14" i="6" s="1"/>
  <c r="S14" i="6" s="1"/>
  <c r="T14" i="6" s="1"/>
  <c r="G14" i="6" s="1"/>
  <c r="Q4" i="6"/>
  <c r="P4" i="6"/>
  <c r="R4" i="6" s="1"/>
  <c r="S4" i="6" s="1"/>
  <c r="T4" i="6" s="1"/>
  <c r="G4" i="6" s="1"/>
</calcChain>
</file>

<file path=xl/sharedStrings.xml><?xml version="1.0" encoding="utf-8"?>
<sst xmlns="http://schemas.openxmlformats.org/spreadsheetml/2006/main" count="801" uniqueCount="168">
  <si>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</si>
  <si>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</si>
  <si>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</si>
  <si>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</si>
  <si>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</si>
  <si>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</si>
  <si>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</si>
  <si>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</si>
  <si>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</si>
  <si>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</si>
  <si>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</si>
  <si>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Vertical
Angle</t>
  </si>
  <si>
    <t>Designator</t>
  </si>
  <si>
    <t>Distance 
(Nm)</t>
  </si>
  <si>
    <t>Latitude</t>
  </si>
  <si>
    <t>Longitude</t>
  </si>
  <si>
    <t>Altitude
(ft)</t>
  </si>
  <si>
    <t>LEMPA</t>
  </si>
  <si>
    <t>SELUD</t>
  </si>
  <si>
    <t>131105.92N</t>
  </si>
  <si>
    <t>0891710.03W</t>
  </si>
  <si>
    <t>+10000</t>
  </si>
  <si>
    <t>133306N</t>
  </si>
  <si>
    <t>0884226W</t>
  </si>
  <si>
    <t>DECLINATION</t>
  </si>
  <si>
    <t>D/d</t>
  </si>
  <si>
    <t>M/d</t>
  </si>
  <si>
    <t>ONGOS</t>
  </si>
  <si>
    <t>LP403</t>
  </si>
  <si>
    <t>133517.50N</t>
  </si>
  <si>
    <t>0883529.37W</t>
  </si>
  <si>
    <t>+6700</t>
  </si>
  <si>
    <t>131714N</t>
  </si>
  <si>
    <t>0884221W</t>
  </si>
  <si>
    <t>1°24' E</t>
  </si>
  <si>
    <t>1°29' E</t>
  </si>
  <si>
    <t>RWY25</t>
  </si>
  <si>
    <t>LP406</t>
  </si>
  <si>
    <t>COMAL (FAF)</t>
  </si>
  <si>
    <t>LP407</t>
  </si>
  <si>
    <t>Y</t>
  </si>
  <si>
    <t>1°12' E</t>
  </si>
  <si>
    <t>1°16' E</t>
  </si>
  <si>
    <t>1°22' E</t>
  </si>
  <si>
    <t>1°28' E</t>
  </si>
  <si>
    <t>IAF LP403</t>
  </si>
  <si>
    <t>IAF ONGOS</t>
  </si>
  <si>
    <t>133024.36N</t>
  </si>
  <si>
    <t>0885224.04W</t>
  </si>
  <si>
    <t>132914.09N</t>
  </si>
  <si>
    <t>0885532.14W</t>
  </si>
  <si>
    <t>132645.20N</t>
  </si>
  <si>
    <t>0890230.74W</t>
  </si>
  <si>
    <t>132609.57N</t>
  </si>
  <si>
    <t>L</t>
  </si>
  <si>
    <t>RNP 0.3</t>
  </si>
  <si>
    <t>RNP 1.0</t>
  </si>
  <si>
    <t>1°19'E</t>
  </si>
  <si>
    <t>+5300</t>
  </si>
  <si>
    <t>+3000</t>
  </si>
  <si>
    <t>+2500</t>
  </si>
  <si>
    <t>+500</t>
  </si>
  <si>
    <t>+5000</t>
  </si>
  <si>
    <t>+151</t>
  </si>
  <si>
    <t>Vertical Angle/ Threshold Crossing Height</t>
  </si>
  <si>
    <t>-3°/50'</t>
  </si>
  <si>
    <t>RNAV (RNP) RWY25</t>
  </si>
  <si>
    <t>VITAN</t>
  </si>
  <si>
    <t>TNT</t>
  </si>
  <si>
    <t>140144.11N</t>
  </si>
  <si>
    <t>0871344.79W</t>
  </si>
  <si>
    <t>070.8 (071.7)</t>
  </si>
  <si>
    <t>135142.00N</t>
  </si>
  <si>
    <t>0874500.00W</t>
  </si>
  <si>
    <t>+8000</t>
  </si>
  <si>
    <t>RNP 2</t>
  </si>
  <si>
    <t>WEST RNAV</t>
  </si>
  <si>
    <t>NORTHEAST</t>
  </si>
  <si>
    <t>PISIS</t>
  </si>
  <si>
    <t>TG001</t>
  </si>
  <si>
    <t>TALAG</t>
  </si>
  <si>
    <t>MELVO</t>
  </si>
  <si>
    <t>141606.60N</t>
  </si>
  <si>
    <t>142611.00N</t>
  </si>
  <si>
    <t>0870834.00W</t>
  </si>
  <si>
    <t>0871022.80W</t>
  </si>
  <si>
    <t>165503.97N</t>
  </si>
  <si>
    <t>201240.00N</t>
  </si>
  <si>
    <t>0825555.00W</t>
  </si>
  <si>
    <t>214.5 (215.4)</t>
  </si>
  <si>
    <t>215.2 (214.3)</t>
  </si>
  <si>
    <t>190.0 (189.0)</t>
  </si>
  <si>
    <t>+19000</t>
  </si>
  <si>
    <t>+9000</t>
  </si>
  <si>
    <t>NORTHWEST</t>
  </si>
  <si>
    <t>PENSO</t>
  </si>
  <si>
    <t>KORTI</t>
  </si>
  <si>
    <t>182356.00N</t>
  </si>
  <si>
    <t>0883856.00W</t>
  </si>
  <si>
    <t>158.9 (159.8)</t>
  </si>
  <si>
    <t>158.7 (159.7)</t>
  </si>
  <si>
    <t>0852059.49W</t>
  </si>
  <si>
    <t>VA</t>
  </si>
  <si>
    <t>TG007</t>
  </si>
  <si>
    <t>TG030</t>
  </si>
  <si>
    <t>CF</t>
  </si>
  <si>
    <t>140739.71N</t>
  </si>
  <si>
    <t>0871231.99W</t>
  </si>
  <si>
    <t>141518.27N</t>
  </si>
  <si>
    <t>0871206.67W</t>
  </si>
  <si>
    <t>TG002</t>
  </si>
  <si>
    <t>BTO</t>
  </si>
  <si>
    <t>142019.02N</t>
  </si>
  <si>
    <t>0871130.10W</t>
  </si>
  <si>
    <t>154412.32N</t>
  </si>
  <si>
    <t>0865150.28W</t>
  </si>
  <si>
    <t>+3800</t>
  </si>
  <si>
    <t>BTO1A</t>
  </si>
  <si>
    <t>+8600</t>
  </si>
  <si>
    <t>+11000</t>
  </si>
  <si>
    <t>LIBIS1A</t>
  </si>
  <si>
    <t>TG003</t>
  </si>
  <si>
    <t>ALFRA</t>
  </si>
  <si>
    <t>LIBIS</t>
  </si>
  <si>
    <t>N/A</t>
  </si>
  <si>
    <t>142418.39N</t>
  </si>
  <si>
    <t>0870058.53W</t>
  </si>
  <si>
    <t>141029.00N</t>
  </si>
  <si>
    <t>0864937.00W</t>
  </si>
  <si>
    <t>133648.00N</t>
  </si>
  <si>
    <t>0871600.00W</t>
  </si>
  <si>
    <t>68.70°(68.70)°</t>
  </si>
  <si>
    <t>141.20°(141.30)°</t>
  </si>
  <si>
    <t>TG004</t>
  </si>
  <si>
    <t>ARITA</t>
  </si>
  <si>
    <t>LMS</t>
  </si>
  <si>
    <t>145148.00N</t>
  </si>
  <si>
    <t>0873718.00W</t>
  </si>
  <si>
    <t>152811.41N</t>
  </si>
  <si>
    <t>0875430.72W</t>
  </si>
  <si>
    <t>LMS1A</t>
  </si>
  <si>
    <t>VITAN1A</t>
  </si>
  <si>
    <t>TG005</t>
  </si>
  <si>
    <t>141918.30N</t>
  </si>
  <si>
    <t>0873153.89W</t>
  </si>
  <si>
    <t>141234.83N</t>
  </si>
  <si>
    <t>0874058.56W</t>
  </si>
  <si>
    <t>+12000</t>
  </si>
  <si>
    <t>MGA1A</t>
  </si>
  <si>
    <t>MGA</t>
  </si>
  <si>
    <t>214.3°(215.2)°</t>
  </si>
  <si>
    <t>18.0°(18.9)°</t>
  </si>
  <si>
    <t>2.2°(3.1)°</t>
  </si>
  <si>
    <t>5.8°(6.8)°</t>
  </si>
  <si>
    <t>25.1°(26.0)°</t>
  </si>
  <si>
    <t>10.8°(11.7)°</t>
  </si>
  <si>
    <t>68.70°(67.80)°</t>
  </si>
  <si>
    <t>140.30°(141.30)°</t>
  </si>
  <si>
    <t>216.60°(217.50)°</t>
  </si>
  <si>
    <t>320.50°(321.5)°</t>
  </si>
  <si>
    <t>334.40°(335.40)°</t>
  </si>
  <si>
    <t>280.80°(281.8)°</t>
  </si>
  <si>
    <t>231.90°(232.8)°</t>
  </si>
  <si>
    <t>189.70°(190.7)°</t>
  </si>
  <si>
    <t>160739N</t>
  </si>
  <si>
    <t>0874652W</t>
  </si>
  <si>
    <t>142612N</t>
  </si>
  <si>
    <t>0870836W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</si>
</sst>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quotePrefix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2" fontId="5" fillId="0" borderId="4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2" fontId="5" fillId="3" borderId="4" xfId="0" applyNumberFormat="1" applyFont="1" applyFill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abSelected="1" zoomScale="85" zoomScaleNormal="85" workbookViewId="0">
      <selection activeCell="N12" sqref="A2:N12"/>
    </sheetView>
  </sheetViews>
  <sheetFormatPr baseColWidth="10" defaultColWidth="9" defaultRowHeight="15.75" x14ac:dyDescent="0.25"/>
  <cols>
    <col min="1" max="1" width="11.25" style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12" t="s">
        <v>12</v>
      </c>
      <c r="B2" s="12" t="s">
        <v>1</v>
      </c>
      <c r="C2" s="12" t="s">
        <v>4</v>
      </c>
      <c r="D2" s="12" t="s">
        <v>14</v>
      </c>
      <c r="E2" s="12" t="s">
        <v>15</v>
      </c>
      <c r="F2" s="12" t="s">
        <v>5</v>
      </c>
      <c r="G2" s="12" t="s">
        <v>6</v>
      </c>
      <c r="H2" s="12" t="s">
        <v>7</v>
      </c>
      <c r="I2" s="12" t="s">
        <v>16</v>
      </c>
      <c r="J2" s="12" t="s">
        <v>13</v>
      </c>
      <c r="K2" s="12" t="s">
        <v>10</v>
      </c>
      <c r="L2" s="12" t="s">
        <v>8</v>
      </c>
      <c r="M2" s="12" t="s">
        <v>11</v>
      </c>
      <c r="N2" s="12" t="s">
        <v>9</v>
      </c>
    </row>
    <row r="3" spans="1:14" ht="19.5" customHeight="1" x14ac:dyDescent="0.25">
      <c r="A3" s="13" t="s">
        <v>77</v>
      </c>
      <c r="B3" s="13" t="s">
        <v>2</v>
      </c>
      <c r="C3" s="13" t="s">
        <v>78</v>
      </c>
      <c r="D3" s="13" t="s">
        <v>87</v>
      </c>
      <c r="E3" s="13" t="s">
        <v>88</v>
      </c>
      <c r="F3" s="13" t="s">
        <v>0</v>
      </c>
      <c r="G3" s="13" t="s">
        <v>0</v>
      </c>
      <c r="H3" s="13" t="s">
        <v>0</v>
      </c>
      <c r="I3" s="14" t="s">
        <v>92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75</v>
      </c>
    </row>
    <row r="4" spans="1:14" ht="19.5" customHeight="1" x14ac:dyDescent="0.25">
      <c r="A4" s="13" t="s">
        <v>77</v>
      </c>
      <c r="B4" s="13" t="s">
        <v>3</v>
      </c>
      <c r="C4" s="13" t="s">
        <v>79</v>
      </c>
      <c r="D4" s="13" t="s">
        <v>86</v>
      </c>
      <c r="E4" s="13" t="s">
        <v>101</v>
      </c>
      <c r="F4" s="13" t="s">
        <v>0</v>
      </c>
      <c r="G4" s="13" t="s">
        <v>89</v>
      </c>
      <c r="H4" s="13" t="s">
        <v>0</v>
      </c>
      <c r="I4" s="14" t="s">
        <v>92</v>
      </c>
      <c r="J4" s="13">
        <v>240.27</v>
      </c>
      <c r="K4" s="13" t="s">
        <v>0</v>
      </c>
      <c r="L4" s="13" t="s">
        <v>0</v>
      </c>
      <c r="M4" s="13" t="s">
        <v>0</v>
      </c>
      <c r="N4" s="13" t="s">
        <v>75</v>
      </c>
    </row>
    <row r="5" spans="1:14" x14ac:dyDescent="0.25">
      <c r="A5" s="13" t="s">
        <v>77</v>
      </c>
      <c r="B5" s="13" t="s">
        <v>3</v>
      </c>
      <c r="C5" s="13" t="s">
        <v>80</v>
      </c>
      <c r="D5" s="13" t="s">
        <v>83</v>
      </c>
      <c r="E5" s="13" t="s">
        <v>84</v>
      </c>
      <c r="F5" s="13" t="s">
        <v>0</v>
      </c>
      <c r="G5" s="13" t="s">
        <v>90</v>
      </c>
      <c r="H5" s="13" t="s">
        <v>0</v>
      </c>
      <c r="I5" s="14" t="s">
        <v>21</v>
      </c>
      <c r="J5" s="13">
        <v>180.97</v>
      </c>
      <c r="K5" s="13" t="s">
        <v>0</v>
      </c>
      <c r="L5" s="13" t="s">
        <v>0</v>
      </c>
      <c r="M5" s="13" t="s">
        <v>0</v>
      </c>
      <c r="N5" s="13" t="s">
        <v>75</v>
      </c>
    </row>
    <row r="6" spans="1:14" x14ac:dyDescent="0.25">
      <c r="A6" s="13" t="s">
        <v>77</v>
      </c>
      <c r="B6" s="13" t="s">
        <v>3</v>
      </c>
      <c r="C6" s="13" t="s">
        <v>81</v>
      </c>
      <c r="D6" s="13" t="s">
        <v>82</v>
      </c>
      <c r="E6" s="13" t="s">
        <v>85</v>
      </c>
      <c r="F6" s="13" t="s">
        <v>0</v>
      </c>
      <c r="G6" s="13" t="s">
        <v>91</v>
      </c>
      <c r="H6" s="13" t="s">
        <v>0</v>
      </c>
      <c r="I6" s="14" t="s">
        <v>93</v>
      </c>
      <c r="J6" s="13">
        <v>10.18</v>
      </c>
      <c r="K6" s="13" t="s">
        <v>0</v>
      </c>
      <c r="L6" s="13" t="s">
        <v>0</v>
      </c>
      <c r="M6" s="13" t="s">
        <v>0</v>
      </c>
      <c r="N6" s="13" t="s">
        <v>75</v>
      </c>
    </row>
    <row r="8" spans="1:14" ht="31.5" customHeight="1" x14ac:dyDescent="0.25">
      <c r="A8" s="12" t="s">
        <v>12</v>
      </c>
      <c r="B8" s="12" t="s">
        <v>1</v>
      </c>
      <c r="C8" s="12" t="s">
        <v>4</v>
      </c>
      <c r="D8" s="12" t="s">
        <v>14</v>
      </c>
      <c r="E8" s="12" t="s">
        <v>15</v>
      </c>
      <c r="F8" s="12" t="s">
        <v>5</v>
      </c>
      <c r="G8" s="12" t="s">
        <v>6</v>
      </c>
      <c r="H8" s="12" t="s">
        <v>7</v>
      </c>
      <c r="I8" s="12" t="s">
        <v>16</v>
      </c>
      <c r="J8" s="12" t="s">
        <v>13</v>
      </c>
      <c r="K8" s="12" t="s">
        <v>10</v>
      </c>
      <c r="L8" s="12" t="s">
        <v>8</v>
      </c>
      <c r="M8" s="12" t="s">
        <v>11</v>
      </c>
      <c r="N8" s="12" t="s">
        <v>9</v>
      </c>
    </row>
    <row r="9" spans="1:14" x14ac:dyDescent="0.25">
      <c r="A9" s="13" t="s">
        <v>94</v>
      </c>
      <c r="B9" s="13" t="s">
        <v>2</v>
      </c>
      <c r="C9" s="13" t="s">
        <v>95</v>
      </c>
      <c r="D9" s="13" t="s">
        <v>97</v>
      </c>
      <c r="E9" s="13" t="s">
        <v>98</v>
      </c>
      <c r="F9" s="13" t="s">
        <v>0</v>
      </c>
      <c r="G9" s="13" t="s">
        <v>0</v>
      </c>
      <c r="H9" s="13" t="s">
        <v>0</v>
      </c>
      <c r="I9" s="14" t="s">
        <v>92</v>
      </c>
      <c r="J9" s="13" t="s">
        <v>0</v>
      </c>
      <c r="K9" s="13" t="s">
        <v>0</v>
      </c>
      <c r="L9" s="13" t="s">
        <v>0</v>
      </c>
      <c r="M9" s="13" t="s">
        <v>0</v>
      </c>
      <c r="N9" s="13" t="s">
        <v>75</v>
      </c>
    </row>
    <row r="10" spans="1:14" x14ac:dyDescent="0.25">
      <c r="A10" s="13" t="s">
        <v>94</v>
      </c>
      <c r="B10" s="13" t="s">
        <v>3</v>
      </c>
      <c r="C10" s="13" t="s">
        <v>96</v>
      </c>
      <c r="D10" s="13" t="s">
        <v>164</v>
      </c>
      <c r="E10" s="13" t="s">
        <v>165</v>
      </c>
      <c r="F10" s="13" t="s">
        <v>0</v>
      </c>
      <c r="G10" s="13" t="s">
        <v>99</v>
      </c>
      <c r="H10" s="13" t="s">
        <v>0</v>
      </c>
      <c r="I10" s="14" t="s">
        <v>21</v>
      </c>
      <c r="J10" s="13">
        <v>146.65</v>
      </c>
      <c r="K10" s="13" t="s">
        <v>0</v>
      </c>
      <c r="L10" s="13" t="s">
        <v>0</v>
      </c>
      <c r="M10" s="13" t="s">
        <v>0</v>
      </c>
      <c r="N10" s="13" t="s">
        <v>75</v>
      </c>
    </row>
    <row r="11" spans="1:14" x14ac:dyDescent="0.25">
      <c r="A11" s="13" t="s">
        <v>94</v>
      </c>
      <c r="B11" s="13" t="s">
        <v>3</v>
      </c>
      <c r="C11" s="13" t="s">
        <v>80</v>
      </c>
      <c r="D11" s="13" t="s">
        <v>166</v>
      </c>
      <c r="E11" s="13" t="s">
        <v>167</v>
      </c>
      <c r="F11" s="13" t="s">
        <v>0</v>
      </c>
      <c r="G11" s="13" t="s">
        <v>100</v>
      </c>
      <c r="H11" s="13" t="s">
        <v>0</v>
      </c>
      <c r="I11" s="14" t="s">
        <v>21</v>
      </c>
      <c r="J11" s="13">
        <v>107.54</v>
      </c>
      <c r="K11" s="13" t="s">
        <v>0</v>
      </c>
      <c r="L11" s="13" t="s">
        <v>0</v>
      </c>
      <c r="M11" s="13" t="s">
        <v>0</v>
      </c>
      <c r="N11" s="13" t="s">
        <v>75</v>
      </c>
    </row>
    <row r="12" spans="1:14" x14ac:dyDescent="0.25">
      <c r="A12" s="13" t="s">
        <v>94</v>
      </c>
      <c r="B12" s="13" t="s">
        <v>3</v>
      </c>
      <c r="C12" s="13" t="s">
        <v>81</v>
      </c>
      <c r="D12" s="13" t="s">
        <v>82</v>
      </c>
      <c r="E12" s="13" t="s">
        <v>85</v>
      </c>
      <c r="F12" s="13" t="s">
        <v>0</v>
      </c>
      <c r="G12" s="13" t="s">
        <v>91</v>
      </c>
      <c r="H12" s="13" t="s">
        <v>0</v>
      </c>
      <c r="I12" s="14" t="s">
        <v>93</v>
      </c>
      <c r="J12" s="13">
        <v>10.18</v>
      </c>
      <c r="K12" s="13" t="s">
        <v>0</v>
      </c>
      <c r="L12" s="13" t="s">
        <v>0</v>
      </c>
      <c r="M12" s="13" t="s">
        <v>0</v>
      </c>
      <c r="N12" s="13" t="s">
        <v>75</v>
      </c>
    </row>
  </sheetData>
  <pageMargins left="0.70866141732283505" right="0.70866141732283505" top="0.74803149606299202" bottom="0.74803149606299202" header="0.31496062992126" footer="0.31496062992126"/>
  <pageSetup scale="61" orientation="portrait" r:id="rId1"/>
  <ignoredErrors>
    <ignoredError sqref="I3 I4:I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zoomScale="85" zoomScaleNormal="85" workbookViewId="0">
      <selection activeCell="B7" sqref="B7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12" t="s">
        <v>12</v>
      </c>
      <c r="B2" s="12" t="s">
        <v>1</v>
      </c>
      <c r="C2" s="12" t="s">
        <v>4</v>
      </c>
      <c r="D2" s="12" t="s">
        <v>14</v>
      </c>
      <c r="E2" s="12" t="s">
        <v>15</v>
      </c>
      <c r="F2" s="12" t="s">
        <v>5</v>
      </c>
      <c r="G2" s="12" t="s">
        <v>6</v>
      </c>
      <c r="H2" s="12" t="s">
        <v>7</v>
      </c>
      <c r="I2" s="12" t="s">
        <v>16</v>
      </c>
      <c r="J2" s="12" t="s">
        <v>13</v>
      </c>
      <c r="K2" s="12" t="s">
        <v>10</v>
      </c>
      <c r="L2" s="12" t="s">
        <v>8</v>
      </c>
      <c r="M2" s="12" t="s">
        <v>11</v>
      </c>
      <c r="N2" s="12" t="s">
        <v>9</v>
      </c>
    </row>
    <row r="3" spans="1:14" ht="19.5" customHeight="1" x14ac:dyDescent="0.25">
      <c r="A3" s="13" t="s">
        <v>76</v>
      </c>
      <c r="B3" s="13" t="s">
        <v>2</v>
      </c>
      <c r="C3" s="13" t="s">
        <v>67</v>
      </c>
      <c r="D3" s="13" t="s">
        <v>72</v>
      </c>
      <c r="E3" s="13" t="s">
        <v>73</v>
      </c>
      <c r="F3" s="13" t="s">
        <v>0</v>
      </c>
      <c r="G3" s="13" t="s">
        <v>0</v>
      </c>
      <c r="H3" s="13" t="s">
        <v>0</v>
      </c>
      <c r="I3" s="14" t="s">
        <v>21</v>
      </c>
      <c r="J3" s="13" t="s">
        <v>0</v>
      </c>
      <c r="K3" s="13" t="s">
        <v>0</v>
      </c>
      <c r="L3" s="13" t="s">
        <v>0</v>
      </c>
      <c r="M3" s="13" t="s">
        <v>0</v>
      </c>
      <c r="N3" s="13" t="s">
        <v>75</v>
      </c>
    </row>
    <row r="4" spans="1:14" ht="19.5" customHeight="1" x14ac:dyDescent="0.25">
      <c r="A4" s="13" t="s">
        <v>76</v>
      </c>
      <c r="B4" s="13" t="s">
        <v>3</v>
      </c>
      <c r="C4" s="13" t="s">
        <v>68</v>
      </c>
      <c r="D4" s="13" t="s">
        <v>69</v>
      </c>
      <c r="E4" s="13" t="s">
        <v>70</v>
      </c>
      <c r="F4" s="13" t="s">
        <v>40</v>
      </c>
      <c r="G4" s="13" t="s">
        <v>71</v>
      </c>
      <c r="H4" s="13" t="s">
        <v>0</v>
      </c>
      <c r="I4" s="14" t="s">
        <v>74</v>
      </c>
      <c r="J4" s="13">
        <v>31.99</v>
      </c>
      <c r="K4" s="13" t="s">
        <v>0</v>
      </c>
      <c r="L4" s="13" t="s">
        <v>0</v>
      </c>
      <c r="M4" s="13" t="s">
        <v>0</v>
      </c>
      <c r="N4" s="13" t="s">
        <v>75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J27" sqref="J27"/>
    </sheetView>
  </sheetViews>
  <sheetFormatPr baseColWidth="10" defaultColWidth="9" defaultRowHeight="15.75" x14ac:dyDescent="0.25"/>
  <cols>
    <col min="1" max="2" width="13.125" customWidth="1"/>
    <col min="3" max="3" width="14.625" customWidth="1"/>
    <col min="4" max="13" width="13.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5.25" customHeight="1" x14ac:dyDescent="0.25">
      <c r="A2" s="12" t="s">
        <v>12</v>
      </c>
      <c r="B2" s="12" t="s">
        <v>1</v>
      </c>
      <c r="C2" s="12" t="s">
        <v>4</v>
      </c>
      <c r="D2" s="12" t="s">
        <v>14</v>
      </c>
      <c r="E2" s="12" t="s">
        <v>15</v>
      </c>
      <c r="F2" s="12" t="s">
        <v>5</v>
      </c>
      <c r="G2" s="12" t="s">
        <v>6</v>
      </c>
      <c r="H2" s="12" t="s">
        <v>7</v>
      </c>
      <c r="I2" s="12" t="s">
        <v>16</v>
      </c>
      <c r="J2" s="12" t="s">
        <v>13</v>
      </c>
      <c r="K2" s="12" t="s">
        <v>10</v>
      </c>
      <c r="L2" s="12" t="s">
        <v>8</v>
      </c>
      <c r="M2" s="12" t="s">
        <v>9</v>
      </c>
    </row>
    <row r="3" spans="1:13" x14ac:dyDescent="0.25">
      <c r="A3" s="15" t="s">
        <v>117</v>
      </c>
      <c r="B3" s="15" t="s">
        <v>102</v>
      </c>
      <c r="C3" s="15" t="s">
        <v>0</v>
      </c>
      <c r="D3" s="15" t="s">
        <v>0</v>
      </c>
      <c r="E3" s="15" t="s">
        <v>0</v>
      </c>
      <c r="F3" s="15" t="s">
        <v>0</v>
      </c>
      <c r="G3" s="13" t="s">
        <v>151</v>
      </c>
      <c r="H3" s="13" t="s">
        <v>0</v>
      </c>
      <c r="I3" s="13" t="s">
        <v>0</v>
      </c>
      <c r="J3" s="13">
        <v>1.36</v>
      </c>
      <c r="K3" s="13" t="s">
        <v>0</v>
      </c>
      <c r="L3" s="13" t="s">
        <v>124</v>
      </c>
      <c r="M3" s="15" t="s">
        <v>75</v>
      </c>
    </row>
    <row r="4" spans="1:13" x14ac:dyDescent="0.25">
      <c r="A4" s="15" t="s">
        <v>117</v>
      </c>
      <c r="B4" s="15" t="s">
        <v>105</v>
      </c>
      <c r="C4" s="15" t="s">
        <v>103</v>
      </c>
      <c r="D4" s="15" t="s">
        <v>106</v>
      </c>
      <c r="E4" s="15" t="s">
        <v>107</v>
      </c>
      <c r="F4" s="15" t="s">
        <v>0</v>
      </c>
      <c r="G4" s="13" t="s">
        <v>150</v>
      </c>
      <c r="H4" s="15" t="s">
        <v>0</v>
      </c>
      <c r="I4" s="16" t="s">
        <v>116</v>
      </c>
      <c r="J4" s="17">
        <v>2.2400000000000002</v>
      </c>
      <c r="K4" s="15" t="s">
        <v>0</v>
      </c>
      <c r="L4" s="13" t="s">
        <v>124</v>
      </c>
      <c r="M4" s="15" t="s">
        <v>75</v>
      </c>
    </row>
    <row r="5" spans="1:13" x14ac:dyDescent="0.25">
      <c r="A5" s="15" t="s">
        <v>117</v>
      </c>
      <c r="B5" s="15" t="s">
        <v>3</v>
      </c>
      <c r="C5" s="15" t="s">
        <v>104</v>
      </c>
      <c r="D5" s="15" t="s">
        <v>108</v>
      </c>
      <c r="E5" s="15" t="s">
        <v>109</v>
      </c>
      <c r="F5" s="15" t="s">
        <v>0</v>
      </c>
      <c r="G5" s="13" t="s">
        <v>152</v>
      </c>
      <c r="H5" s="15" t="s">
        <v>0</v>
      </c>
      <c r="I5" s="16" t="s">
        <v>118</v>
      </c>
      <c r="J5" s="17">
        <v>7.62</v>
      </c>
      <c r="K5" s="15" t="s">
        <v>0</v>
      </c>
      <c r="L5" s="13" t="s">
        <v>124</v>
      </c>
      <c r="M5" s="15" t="s">
        <v>75</v>
      </c>
    </row>
    <row r="6" spans="1:13" x14ac:dyDescent="0.25">
      <c r="A6" s="15" t="s">
        <v>117</v>
      </c>
      <c r="B6" s="15" t="s">
        <v>3</v>
      </c>
      <c r="C6" s="15" t="s">
        <v>110</v>
      </c>
      <c r="D6" s="15" t="s">
        <v>112</v>
      </c>
      <c r="E6" s="15" t="s">
        <v>113</v>
      </c>
      <c r="F6" s="15" t="s">
        <v>0</v>
      </c>
      <c r="G6" s="13" t="s">
        <v>153</v>
      </c>
      <c r="H6" s="15" t="s">
        <v>0</v>
      </c>
      <c r="I6" s="16" t="s">
        <v>119</v>
      </c>
      <c r="J6" s="17">
        <v>5.03</v>
      </c>
      <c r="K6" s="15" t="s">
        <v>0</v>
      </c>
      <c r="L6" s="13" t="s">
        <v>124</v>
      </c>
      <c r="M6" s="15" t="s">
        <v>75</v>
      </c>
    </row>
    <row r="7" spans="1:13" x14ac:dyDescent="0.25">
      <c r="A7" s="15" t="s">
        <v>117</v>
      </c>
      <c r="B7" s="15" t="s">
        <v>3</v>
      </c>
      <c r="C7" s="15" t="s">
        <v>80</v>
      </c>
      <c r="D7" s="15" t="s">
        <v>83</v>
      </c>
      <c r="E7" s="15" t="s">
        <v>84</v>
      </c>
      <c r="F7" s="15" t="s">
        <v>0</v>
      </c>
      <c r="G7" s="13" t="s">
        <v>154</v>
      </c>
      <c r="H7" s="15" t="s">
        <v>0</v>
      </c>
      <c r="I7" s="15" t="s">
        <v>0</v>
      </c>
      <c r="J7" s="17">
        <v>6.5</v>
      </c>
      <c r="K7" s="15" t="s">
        <v>0</v>
      </c>
      <c r="L7" s="13" t="s">
        <v>124</v>
      </c>
      <c r="M7" s="15" t="s">
        <v>75</v>
      </c>
    </row>
    <row r="8" spans="1:13" x14ac:dyDescent="0.25">
      <c r="A8" s="18" t="s">
        <v>117</v>
      </c>
      <c r="B8" s="18" t="s">
        <v>3</v>
      </c>
      <c r="C8" s="18" t="s">
        <v>111</v>
      </c>
      <c r="D8" s="21" t="s">
        <v>114</v>
      </c>
      <c r="E8" s="21" t="s">
        <v>115</v>
      </c>
      <c r="F8" s="18" t="s">
        <v>0</v>
      </c>
      <c r="G8" s="21" t="s">
        <v>155</v>
      </c>
      <c r="H8" s="18" t="s">
        <v>0</v>
      </c>
      <c r="I8" s="18" t="s">
        <v>0</v>
      </c>
      <c r="J8" s="23">
        <v>79.36</v>
      </c>
      <c r="K8" s="18" t="s">
        <v>0</v>
      </c>
      <c r="L8" s="13" t="s">
        <v>124</v>
      </c>
      <c r="M8" s="18" t="s">
        <v>75</v>
      </c>
    </row>
    <row r="9" spans="1:13" x14ac:dyDescent="0.2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1" spans="1:13" ht="26.25" x14ac:dyDescent="0.25">
      <c r="A11" s="12" t="s">
        <v>12</v>
      </c>
      <c r="B11" s="12" t="s">
        <v>1</v>
      </c>
      <c r="C11" s="12" t="s">
        <v>4</v>
      </c>
      <c r="D11" s="12" t="s">
        <v>14</v>
      </c>
      <c r="E11" s="12" t="s">
        <v>15</v>
      </c>
      <c r="F11" s="12" t="s">
        <v>5</v>
      </c>
      <c r="G11" s="12" t="s">
        <v>6</v>
      </c>
      <c r="H11" s="12" t="s">
        <v>7</v>
      </c>
      <c r="I11" s="12" t="s">
        <v>16</v>
      </c>
      <c r="J11" s="12" t="s">
        <v>13</v>
      </c>
      <c r="K11" s="12" t="s">
        <v>10</v>
      </c>
      <c r="L11" s="12" t="s">
        <v>8</v>
      </c>
      <c r="M11" s="12" t="s">
        <v>9</v>
      </c>
    </row>
    <row r="12" spans="1:13" x14ac:dyDescent="0.25">
      <c r="A12" s="15" t="s">
        <v>120</v>
      </c>
      <c r="B12" s="15" t="s">
        <v>102</v>
      </c>
      <c r="C12" s="15" t="s">
        <v>0</v>
      </c>
      <c r="D12" s="15" t="s">
        <v>0</v>
      </c>
      <c r="E12" s="15" t="s">
        <v>0</v>
      </c>
      <c r="F12" s="15" t="s">
        <v>0</v>
      </c>
      <c r="G12" s="13" t="s">
        <v>151</v>
      </c>
      <c r="H12" s="13" t="s">
        <v>0</v>
      </c>
      <c r="I12" s="13" t="s">
        <v>0</v>
      </c>
      <c r="J12" s="13">
        <v>1.36</v>
      </c>
      <c r="K12" s="13" t="s">
        <v>0</v>
      </c>
      <c r="L12" s="13" t="s">
        <v>124</v>
      </c>
      <c r="M12" s="15" t="s">
        <v>75</v>
      </c>
    </row>
    <row r="13" spans="1:13" x14ac:dyDescent="0.25">
      <c r="A13" s="15" t="s">
        <v>120</v>
      </c>
      <c r="B13" s="15" t="s">
        <v>105</v>
      </c>
      <c r="C13" s="15" t="s">
        <v>103</v>
      </c>
      <c r="D13" s="15" t="s">
        <v>106</v>
      </c>
      <c r="E13" s="15" t="s">
        <v>107</v>
      </c>
      <c r="F13" s="15" t="s">
        <v>0</v>
      </c>
      <c r="G13" s="13" t="s">
        <v>150</v>
      </c>
      <c r="H13" s="15" t="s">
        <v>0</v>
      </c>
      <c r="I13" s="16" t="s">
        <v>116</v>
      </c>
      <c r="J13" s="17">
        <v>2.2400000000000002</v>
      </c>
      <c r="K13" s="15" t="s">
        <v>0</v>
      </c>
      <c r="L13" s="13" t="s">
        <v>124</v>
      </c>
      <c r="M13" s="15" t="s">
        <v>75</v>
      </c>
    </row>
    <row r="14" spans="1:13" x14ac:dyDescent="0.25">
      <c r="A14" s="15" t="s">
        <v>120</v>
      </c>
      <c r="B14" s="15" t="s">
        <v>3</v>
      </c>
      <c r="C14" s="15" t="s">
        <v>104</v>
      </c>
      <c r="D14" s="15" t="s">
        <v>108</v>
      </c>
      <c r="E14" s="15" t="s">
        <v>109</v>
      </c>
      <c r="F14" s="15" t="s">
        <v>0</v>
      </c>
      <c r="G14" s="13" t="s">
        <v>152</v>
      </c>
      <c r="H14" s="15" t="s">
        <v>0</v>
      </c>
      <c r="I14" s="16" t="s">
        <v>118</v>
      </c>
      <c r="J14" s="17">
        <v>7.62</v>
      </c>
      <c r="K14" s="15" t="s">
        <v>0</v>
      </c>
      <c r="L14" s="13" t="s">
        <v>124</v>
      </c>
      <c r="M14" s="15" t="s">
        <v>75</v>
      </c>
    </row>
    <row r="15" spans="1:13" x14ac:dyDescent="0.25">
      <c r="A15" s="15" t="s">
        <v>120</v>
      </c>
      <c r="B15" s="15" t="s">
        <v>3</v>
      </c>
      <c r="C15" s="15" t="s">
        <v>110</v>
      </c>
      <c r="D15" s="15" t="s">
        <v>112</v>
      </c>
      <c r="E15" s="15" t="s">
        <v>113</v>
      </c>
      <c r="F15" s="15" t="s">
        <v>0</v>
      </c>
      <c r="G15" s="13" t="s">
        <v>153</v>
      </c>
      <c r="H15" s="15" t="s">
        <v>0</v>
      </c>
      <c r="I15" s="16" t="s">
        <v>119</v>
      </c>
      <c r="J15" s="17">
        <v>5.03</v>
      </c>
      <c r="K15" s="15" t="s">
        <v>0</v>
      </c>
      <c r="L15" s="13" t="s">
        <v>124</v>
      </c>
      <c r="M15" s="15" t="s">
        <v>75</v>
      </c>
    </row>
    <row r="16" spans="1:13" x14ac:dyDescent="0.25">
      <c r="A16" s="15" t="s">
        <v>120</v>
      </c>
      <c r="B16" s="15" t="s">
        <v>3</v>
      </c>
      <c r="C16" s="15" t="s">
        <v>121</v>
      </c>
      <c r="D16" s="15" t="s">
        <v>125</v>
      </c>
      <c r="E16" s="15" t="s">
        <v>126</v>
      </c>
      <c r="F16" s="15" t="s">
        <v>0</v>
      </c>
      <c r="G16" s="13" t="s">
        <v>156</v>
      </c>
      <c r="H16" s="15" t="s">
        <v>0</v>
      </c>
      <c r="I16" s="15" t="s">
        <v>0</v>
      </c>
      <c r="J16" s="17">
        <v>10.96</v>
      </c>
      <c r="K16" s="15" t="s">
        <v>0</v>
      </c>
      <c r="L16" s="13" t="s">
        <v>124</v>
      </c>
      <c r="M16" s="15" t="s">
        <v>75</v>
      </c>
    </row>
    <row r="17" spans="1:13" x14ac:dyDescent="0.25">
      <c r="A17" s="15" t="s">
        <v>120</v>
      </c>
      <c r="B17" s="15" t="s">
        <v>3</v>
      </c>
      <c r="C17" s="15" t="s">
        <v>122</v>
      </c>
      <c r="D17" s="15" t="s">
        <v>127</v>
      </c>
      <c r="E17" s="15" t="s">
        <v>128</v>
      </c>
      <c r="F17" s="15" t="s">
        <v>0</v>
      </c>
      <c r="G17" s="13" t="s">
        <v>157</v>
      </c>
      <c r="H17" s="15" t="s">
        <v>0</v>
      </c>
      <c r="I17" s="18" t="s">
        <v>0</v>
      </c>
      <c r="J17" s="17">
        <v>17.64</v>
      </c>
      <c r="K17" s="15" t="s">
        <v>0</v>
      </c>
      <c r="L17" s="13" t="s">
        <v>124</v>
      </c>
      <c r="M17" s="15" t="s">
        <v>75</v>
      </c>
    </row>
    <row r="18" spans="1:13" x14ac:dyDescent="0.25">
      <c r="A18" s="15" t="s">
        <v>120</v>
      </c>
      <c r="B18" s="18" t="s">
        <v>3</v>
      </c>
      <c r="C18" s="18" t="s">
        <v>123</v>
      </c>
      <c r="D18" s="18" t="s">
        <v>129</v>
      </c>
      <c r="E18" s="18" t="s">
        <v>130</v>
      </c>
      <c r="F18" s="18" t="s">
        <v>0</v>
      </c>
      <c r="G18" s="13" t="s">
        <v>158</v>
      </c>
      <c r="H18" s="18" t="s">
        <v>0</v>
      </c>
      <c r="I18" s="18" t="s">
        <v>0</v>
      </c>
      <c r="J18" s="19">
        <v>42.23</v>
      </c>
      <c r="K18" s="18" t="s">
        <v>0</v>
      </c>
      <c r="L18" s="13" t="s">
        <v>124</v>
      </c>
      <c r="M18" s="18" t="s">
        <v>75</v>
      </c>
    </row>
    <row r="19" spans="1:13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1" spans="1:13" ht="26.25" x14ac:dyDescent="0.25">
      <c r="A21" s="12" t="s">
        <v>12</v>
      </c>
      <c r="B21" s="12" t="s">
        <v>1</v>
      </c>
      <c r="C21" s="12" t="s">
        <v>4</v>
      </c>
      <c r="D21" s="12" t="s">
        <v>14</v>
      </c>
      <c r="E21" s="12" t="s">
        <v>15</v>
      </c>
      <c r="F21" s="12" t="s">
        <v>5</v>
      </c>
      <c r="G21" s="12" t="s">
        <v>6</v>
      </c>
      <c r="H21" s="12" t="s">
        <v>7</v>
      </c>
      <c r="I21" s="12" t="s">
        <v>16</v>
      </c>
      <c r="J21" s="12" t="s">
        <v>13</v>
      </c>
      <c r="K21" s="12" t="s">
        <v>10</v>
      </c>
      <c r="L21" s="12" t="s">
        <v>8</v>
      </c>
      <c r="M21" s="12" t="s">
        <v>9</v>
      </c>
    </row>
    <row r="22" spans="1:13" x14ac:dyDescent="0.25">
      <c r="A22" s="15" t="s">
        <v>140</v>
      </c>
      <c r="B22" s="15" t="s">
        <v>102</v>
      </c>
      <c r="C22" s="15" t="s">
        <v>0</v>
      </c>
      <c r="D22" s="15" t="s">
        <v>0</v>
      </c>
      <c r="E22" s="15" t="s">
        <v>0</v>
      </c>
      <c r="F22" s="15" t="s">
        <v>0</v>
      </c>
      <c r="G22" s="13" t="s">
        <v>151</v>
      </c>
      <c r="H22" s="13" t="s">
        <v>0</v>
      </c>
      <c r="I22" s="13" t="s">
        <v>0</v>
      </c>
      <c r="J22" s="13">
        <v>1.36</v>
      </c>
      <c r="K22" s="13" t="s">
        <v>0</v>
      </c>
      <c r="L22" s="13" t="s">
        <v>124</v>
      </c>
      <c r="M22" s="15" t="s">
        <v>75</v>
      </c>
    </row>
    <row r="23" spans="1:13" x14ac:dyDescent="0.25">
      <c r="A23" s="15" t="s">
        <v>140</v>
      </c>
      <c r="B23" s="15" t="s">
        <v>105</v>
      </c>
      <c r="C23" s="15" t="s">
        <v>103</v>
      </c>
      <c r="D23" s="15" t="s">
        <v>106</v>
      </c>
      <c r="E23" s="15" t="s">
        <v>107</v>
      </c>
      <c r="F23" s="15" t="s">
        <v>0</v>
      </c>
      <c r="G23" s="13" t="s">
        <v>150</v>
      </c>
      <c r="H23" s="15" t="s">
        <v>0</v>
      </c>
      <c r="I23" s="16" t="s">
        <v>116</v>
      </c>
      <c r="J23" s="17">
        <v>2.2400000000000002</v>
      </c>
      <c r="K23" s="15" t="s">
        <v>0</v>
      </c>
      <c r="L23" s="13" t="s">
        <v>124</v>
      </c>
      <c r="M23" s="15" t="s">
        <v>75</v>
      </c>
    </row>
    <row r="24" spans="1:13" x14ac:dyDescent="0.25">
      <c r="A24" s="15" t="s">
        <v>140</v>
      </c>
      <c r="B24" s="15" t="s">
        <v>3</v>
      </c>
      <c r="C24" s="15" t="s">
        <v>104</v>
      </c>
      <c r="D24" s="15" t="s">
        <v>108</v>
      </c>
      <c r="E24" s="15" t="s">
        <v>109</v>
      </c>
      <c r="F24" s="15" t="s">
        <v>0</v>
      </c>
      <c r="G24" s="13" t="s">
        <v>152</v>
      </c>
      <c r="H24" s="15" t="s">
        <v>0</v>
      </c>
      <c r="I24" s="16" t="s">
        <v>118</v>
      </c>
      <c r="J24" s="17">
        <v>7.62</v>
      </c>
      <c r="K24" s="15" t="s">
        <v>0</v>
      </c>
      <c r="L24" s="13" t="s">
        <v>124</v>
      </c>
      <c r="M24" s="15" t="s">
        <v>75</v>
      </c>
    </row>
    <row r="25" spans="1:13" x14ac:dyDescent="0.25">
      <c r="A25" s="15" t="s">
        <v>140</v>
      </c>
      <c r="B25" s="15" t="s">
        <v>3</v>
      </c>
      <c r="C25" s="15" t="s">
        <v>110</v>
      </c>
      <c r="D25" s="15" t="s">
        <v>112</v>
      </c>
      <c r="E25" s="15" t="s">
        <v>113</v>
      </c>
      <c r="F25" s="15" t="s">
        <v>0</v>
      </c>
      <c r="G25" s="13" t="s">
        <v>153</v>
      </c>
      <c r="H25" s="15" t="s">
        <v>0</v>
      </c>
      <c r="I25" s="16" t="s">
        <v>119</v>
      </c>
      <c r="J25" s="17">
        <v>5.03</v>
      </c>
      <c r="K25" s="15" t="s">
        <v>0</v>
      </c>
      <c r="L25" s="13" t="s">
        <v>124</v>
      </c>
      <c r="M25" s="15" t="s">
        <v>75</v>
      </c>
    </row>
    <row r="26" spans="1:13" x14ac:dyDescent="0.25">
      <c r="A26" s="15" t="s">
        <v>140</v>
      </c>
      <c r="B26" s="15" t="s">
        <v>3</v>
      </c>
      <c r="C26" s="15" t="s">
        <v>134</v>
      </c>
      <c r="D26" s="15" t="s">
        <v>136</v>
      </c>
      <c r="E26" s="15" t="s">
        <v>137</v>
      </c>
      <c r="F26" s="15" t="s">
        <v>0</v>
      </c>
      <c r="G26" s="13" t="s">
        <v>159</v>
      </c>
      <c r="H26" s="15" t="s">
        <v>0</v>
      </c>
      <c r="I26" s="15" t="s">
        <v>0</v>
      </c>
      <c r="J26" s="17">
        <v>40.11</v>
      </c>
      <c r="K26" s="15" t="s">
        <v>0</v>
      </c>
      <c r="L26" s="13" t="s">
        <v>124</v>
      </c>
      <c r="M26" s="15" t="s">
        <v>75</v>
      </c>
    </row>
    <row r="27" spans="1:13" x14ac:dyDescent="0.25">
      <c r="A27" s="15" t="s">
        <v>140</v>
      </c>
      <c r="B27" s="15" t="s">
        <v>3</v>
      </c>
      <c r="C27" s="15" t="s">
        <v>135</v>
      </c>
      <c r="D27" s="22" t="s">
        <v>138</v>
      </c>
      <c r="E27" s="22" t="s">
        <v>139</v>
      </c>
      <c r="F27" s="15" t="s">
        <v>0</v>
      </c>
      <c r="G27" s="22" t="s">
        <v>160</v>
      </c>
      <c r="H27" s="15" t="s">
        <v>0</v>
      </c>
      <c r="I27" s="15" t="s">
        <v>0</v>
      </c>
      <c r="J27" s="24">
        <v>39.880000000000003</v>
      </c>
      <c r="K27" s="15" t="s">
        <v>0</v>
      </c>
      <c r="L27" s="13" t="s">
        <v>124</v>
      </c>
      <c r="M27" s="15" t="s">
        <v>75</v>
      </c>
    </row>
    <row r="28" spans="1:13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0"/>
    </row>
    <row r="30" spans="1:13" ht="26.25" x14ac:dyDescent="0.25">
      <c r="A30" s="12" t="s">
        <v>12</v>
      </c>
      <c r="B30" s="12" t="s">
        <v>1</v>
      </c>
      <c r="C30" s="12" t="s">
        <v>4</v>
      </c>
      <c r="D30" s="12" t="s">
        <v>14</v>
      </c>
      <c r="E30" s="12" t="s">
        <v>15</v>
      </c>
      <c r="F30" s="12" t="s">
        <v>5</v>
      </c>
      <c r="G30" s="12" t="s">
        <v>6</v>
      </c>
      <c r="H30" s="12" t="s">
        <v>7</v>
      </c>
      <c r="I30" s="12" t="s">
        <v>16</v>
      </c>
      <c r="J30" s="12" t="s">
        <v>13</v>
      </c>
      <c r="K30" s="12" t="s">
        <v>10</v>
      </c>
      <c r="L30" s="12" t="s">
        <v>8</v>
      </c>
      <c r="M30" s="12" t="s">
        <v>9</v>
      </c>
    </row>
    <row r="31" spans="1:13" x14ac:dyDescent="0.25">
      <c r="A31" s="15" t="s">
        <v>141</v>
      </c>
      <c r="B31" s="15" t="s">
        <v>102</v>
      </c>
      <c r="C31" s="15" t="s">
        <v>0</v>
      </c>
      <c r="D31" s="15" t="s">
        <v>0</v>
      </c>
      <c r="E31" s="15" t="s">
        <v>0</v>
      </c>
      <c r="F31" s="15" t="s">
        <v>0</v>
      </c>
      <c r="G31" s="13" t="s">
        <v>151</v>
      </c>
      <c r="H31" s="13" t="s">
        <v>0</v>
      </c>
      <c r="I31" s="20" t="s">
        <v>0</v>
      </c>
      <c r="J31" s="13">
        <v>1.36</v>
      </c>
      <c r="K31" s="13" t="s">
        <v>0</v>
      </c>
      <c r="L31" s="13" t="s">
        <v>124</v>
      </c>
      <c r="M31" s="15" t="s">
        <v>75</v>
      </c>
    </row>
    <row r="32" spans="1:13" x14ac:dyDescent="0.25">
      <c r="A32" s="15" t="s">
        <v>141</v>
      </c>
      <c r="B32" s="15" t="s">
        <v>105</v>
      </c>
      <c r="C32" s="15" t="s">
        <v>103</v>
      </c>
      <c r="D32" s="15" t="s">
        <v>106</v>
      </c>
      <c r="E32" s="15" t="s">
        <v>107</v>
      </c>
      <c r="F32" s="15" t="s">
        <v>0</v>
      </c>
      <c r="G32" s="13" t="s">
        <v>150</v>
      </c>
      <c r="H32" s="15" t="s">
        <v>0</v>
      </c>
      <c r="I32" s="14" t="s">
        <v>116</v>
      </c>
      <c r="J32" s="17">
        <v>2.2400000000000002</v>
      </c>
      <c r="K32" s="15" t="s">
        <v>0</v>
      </c>
      <c r="L32" s="13" t="s">
        <v>124</v>
      </c>
      <c r="M32" s="15" t="s">
        <v>75</v>
      </c>
    </row>
    <row r="33" spans="1:13" x14ac:dyDescent="0.25">
      <c r="A33" s="15" t="s">
        <v>141</v>
      </c>
      <c r="B33" s="15" t="s">
        <v>3</v>
      </c>
      <c r="C33" s="15" t="s">
        <v>104</v>
      </c>
      <c r="D33" s="15" t="s">
        <v>108</v>
      </c>
      <c r="E33" s="15" t="s">
        <v>109</v>
      </c>
      <c r="F33" s="15" t="s">
        <v>0</v>
      </c>
      <c r="G33" s="13" t="s">
        <v>152</v>
      </c>
      <c r="H33" s="15" t="s">
        <v>0</v>
      </c>
      <c r="I33" s="16" t="s">
        <v>118</v>
      </c>
      <c r="J33" s="17">
        <v>7.62</v>
      </c>
      <c r="K33" s="15" t="s">
        <v>0</v>
      </c>
      <c r="L33" s="13" t="s">
        <v>124</v>
      </c>
      <c r="M33" s="15" t="s">
        <v>75</v>
      </c>
    </row>
    <row r="34" spans="1:13" x14ac:dyDescent="0.25">
      <c r="A34" s="15" t="s">
        <v>141</v>
      </c>
      <c r="B34" s="15" t="s">
        <v>3</v>
      </c>
      <c r="C34" s="15" t="s">
        <v>133</v>
      </c>
      <c r="D34" s="15" t="s">
        <v>143</v>
      </c>
      <c r="E34" s="15" t="s">
        <v>144</v>
      </c>
      <c r="F34" s="15" t="s">
        <v>0</v>
      </c>
      <c r="G34" s="13" t="s">
        <v>161</v>
      </c>
      <c r="H34" s="15" t="s">
        <v>0</v>
      </c>
      <c r="I34" s="16" t="s">
        <v>147</v>
      </c>
      <c r="J34" s="17">
        <v>19.62</v>
      </c>
      <c r="K34" s="15" t="s">
        <v>0</v>
      </c>
      <c r="L34" s="13" t="s">
        <v>124</v>
      </c>
      <c r="M34" s="15" t="s">
        <v>75</v>
      </c>
    </row>
    <row r="35" spans="1:13" x14ac:dyDescent="0.25">
      <c r="A35" s="15" t="s">
        <v>141</v>
      </c>
      <c r="B35" s="15" t="s">
        <v>3</v>
      </c>
      <c r="C35" s="15" t="s">
        <v>142</v>
      </c>
      <c r="D35" s="15" t="s">
        <v>145</v>
      </c>
      <c r="E35" s="15" t="s">
        <v>146</v>
      </c>
      <c r="F35" s="15" t="s">
        <v>0</v>
      </c>
      <c r="G35" s="13" t="s">
        <v>162</v>
      </c>
      <c r="H35" s="15" t="s">
        <v>0</v>
      </c>
      <c r="I35" s="15" t="s">
        <v>0</v>
      </c>
      <c r="J35" s="17">
        <v>11.07</v>
      </c>
      <c r="K35" s="15" t="s">
        <v>0</v>
      </c>
      <c r="L35" s="13" t="s">
        <v>124</v>
      </c>
      <c r="M35" s="15" t="s">
        <v>75</v>
      </c>
    </row>
    <row r="36" spans="1:13" x14ac:dyDescent="0.25">
      <c r="A36" s="15" t="s">
        <v>141</v>
      </c>
      <c r="B36" s="15" t="s">
        <v>3</v>
      </c>
      <c r="C36" s="15" t="s">
        <v>67</v>
      </c>
      <c r="D36" s="15" t="s">
        <v>72</v>
      </c>
      <c r="E36" s="15" t="s">
        <v>73</v>
      </c>
      <c r="F36" s="15" t="s">
        <v>0</v>
      </c>
      <c r="G36" s="13" t="s">
        <v>163</v>
      </c>
      <c r="H36" s="15" t="s">
        <v>0</v>
      </c>
      <c r="I36" s="15" t="s">
        <v>0</v>
      </c>
      <c r="J36" s="17">
        <v>21.15</v>
      </c>
      <c r="K36" s="15" t="s">
        <v>0</v>
      </c>
      <c r="L36" s="13" t="s">
        <v>124</v>
      </c>
      <c r="M36" s="15" t="s">
        <v>75</v>
      </c>
    </row>
    <row r="37" spans="1:13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</row>
    <row r="39" spans="1:13" ht="26.25" hidden="1" x14ac:dyDescent="0.25">
      <c r="A39" s="12" t="s">
        <v>12</v>
      </c>
      <c r="B39" s="12" t="s">
        <v>1</v>
      </c>
      <c r="C39" s="12" t="s">
        <v>4</v>
      </c>
      <c r="D39" s="12" t="s">
        <v>14</v>
      </c>
      <c r="E39" s="12" t="s">
        <v>15</v>
      </c>
      <c r="F39" s="12" t="s">
        <v>5</v>
      </c>
      <c r="G39" s="12" t="s">
        <v>6</v>
      </c>
      <c r="H39" s="12" t="s">
        <v>7</v>
      </c>
      <c r="I39" s="12" t="s">
        <v>16</v>
      </c>
      <c r="J39" s="12" t="s">
        <v>13</v>
      </c>
      <c r="K39" s="12" t="s">
        <v>10</v>
      </c>
      <c r="L39" s="12" t="s">
        <v>8</v>
      </c>
      <c r="M39" s="12" t="s">
        <v>9</v>
      </c>
    </row>
    <row r="40" spans="1:13" hidden="1" x14ac:dyDescent="0.25">
      <c r="A40" s="15" t="s">
        <v>148</v>
      </c>
      <c r="B40" s="15" t="s">
        <v>102</v>
      </c>
      <c r="C40" s="15" t="s">
        <v>0</v>
      </c>
      <c r="D40" s="15" t="s">
        <v>0</v>
      </c>
      <c r="E40" s="15" t="s">
        <v>0</v>
      </c>
      <c r="F40" s="15" t="s">
        <v>0</v>
      </c>
      <c r="G40" s="13" t="s">
        <v>151</v>
      </c>
      <c r="H40" s="13" t="s">
        <v>0</v>
      </c>
      <c r="I40" s="14" t="s">
        <v>116</v>
      </c>
      <c r="J40" s="13">
        <v>1.36</v>
      </c>
      <c r="K40" s="13" t="s">
        <v>0</v>
      </c>
      <c r="L40" s="13" t="s">
        <v>124</v>
      </c>
      <c r="M40" s="15" t="s">
        <v>75</v>
      </c>
    </row>
    <row r="41" spans="1:13" hidden="1" x14ac:dyDescent="0.25">
      <c r="A41" s="15" t="s">
        <v>148</v>
      </c>
      <c r="B41" s="15" t="s">
        <v>105</v>
      </c>
      <c r="C41" s="15" t="s">
        <v>103</v>
      </c>
      <c r="D41" s="15" t="s">
        <v>106</v>
      </c>
      <c r="E41" s="15" t="s">
        <v>107</v>
      </c>
      <c r="F41" s="15" t="s">
        <v>0</v>
      </c>
      <c r="G41" s="13" t="s">
        <v>150</v>
      </c>
      <c r="H41" s="15" t="s">
        <v>0</v>
      </c>
      <c r="I41" s="15" t="s">
        <v>0</v>
      </c>
      <c r="J41" s="17">
        <v>2.2400000000000002</v>
      </c>
      <c r="K41" s="15" t="s">
        <v>0</v>
      </c>
      <c r="L41" s="13" t="s">
        <v>124</v>
      </c>
      <c r="M41" s="15" t="s">
        <v>75</v>
      </c>
    </row>
    <row r="42" spans="1:13" hidden="1" x14ac:dyDescent="0.25">
      <c r="A42" s="15" t="s">
        <v>148</v>
      </c>
      <c r="B42" s="15" t="s">
        <v>3</v>
      </c>
      <c r="C42" s="15" t="s">
        <v>104</v>
      </c>
      <c r="D42" s="15" t="s">
        <v>108</v>
      </c>
      <c r="E42" s="15" t="s">
        <v>109</v>
      </c>
      <c r="F42" s="15" t="s">
        <v>0</v>
      </c>
      <c r="G42" s="13" t="s">
        <v>152</v>
      </c>
      <c r="H42" s="15" t="s">
        <v>0</v>
      </c>
      <c r="I42" s="16" t="s">
        <v>118</v>
      </c>
      <c r="J42" s="17">
        <v>7.62</v>
      </c>
      <c r="K42" s="15" t="s">
        <v>0</v>
      </c>
      <c r="L42" s="13" t="s">
        <v>124</v>
      </c>
      <c r="M42" s="15" t="s">
        <v>75</v>
      </c>
    </row>
    <row r="43" spans="1:13" hidden="1" x14ac:dyDescent="0.25">
      <c r="A43" s="15" t="s">
        <v>148</v>
      </c>
      <c r="B43" s="15" t="s">
        <v>3</v>
      </c>
      <c r="C43" s="15" t="s">
        <v>110</v>
      </c>
      <c r="D43" s="15" t="s">
        <v>112</v>
      </c>
      <c r="E43" s="15" t="s">
        <v>113</v>
      </c>
      <c r="F43" s="15" t="s">
        <v>0</v>
      </c>
      <c r="G43" s="13" t="s">
        <v>153</v>
      </c>
      <c r="H43" s="15" t="s">
        <v>0</v>
      </c>
      <c r="I43" s="16" t="s">
        <v>119</v>
      </c>
      <c r="J43" s="17">
        <v>5.03</v>
      </c>
      <c r="K43" s="15" t="s">
        <v>0</v>
      </c>
      <c r="L43" s="13" t="s">
        <v>124</v>
      </c>
      <c r="M43" s="15" t="s">
        <v>75</v>
      </c>
    </row>
    <row r="44" spans="1:13" hidden="1" x14ac:dyDescent="0.25">
      <c r="A44" s="15" t="s">
        <v>148</v>
      </c>
      <c r="B44" s="15" t="s">
        <v>3</v>
      </c>
      <c r="C44" s="15" t="s">
        <v>121</v>
      </c>
      <c r="D44" s="15" t="s">
        <v>125</v>
      </c>
      <c r="E44" s="15" t="s">
        <v>126</v>
      </c>
      <c r="F44" s="15" t="s">
        <v>0</v>
      </c>
      <c r="G44" s="13" t="s">
        <v>131</v>
      </c>
      <c r="H44" s="15" t="s">
        <v>0</v>
      </c>
      <c r="I44" s="15" t="s">
        <v>0</v>
      </c>
      <c r="J44" s="17">
        <v>10.96</v>
      </c>
      <c r="K44" s="15" t="s">
        <v>0</v>
      </c>
      <c r="L44" s="13" t="s">
        <v>124</v>
      </c>
      <c r="M44" s="15" t="s">
        <v>75</v>
      </c>
    </row>
    <row r="45" spans="1:13" hidden="1" x14ac:dyDescent="0.25">
      <c r="A45" s="15" t="s">
        <v>148</v>
      </c>
      <c r="B45" s="15" t="s">
        <v>3</v>
      </c>
      <c r="C45" s="15" t="s">
        <v>122</v>
      </c>
      <c r="D45" s="15" t="s">
        <v>127</v>
      </c>
      <c r="E45" s="15" t="s">
        <v>128</v>
      </c>
      <c r="F45" s="15" t="s">
        <v>0</v>
      </c>
      <c r="G45" s="13" t="s">
        <v>132</v>
      </c>
      <c r="H45" s="15" t="s">
        <v>0</v>
      </c>
      <c r="I45" s="15" t="s">
        <v>0</v>
      </c>
      <c r="J45" s="17">
        <v>17.64</v>
      </c>
      <c r="K45" s="15" t="s">
        <v>0</v>
      </c>
      <c r="L45" s="13" t="s">
        <v>124</v>
      </c>
      <c r="M45" s="15" t="s">
        <v>75</v>
      </c>
    </row>
    <row r="46" spans="1:13" hidden="1" x14ac:dyDescent="0.25">
      <c r="A46" s="15" t="s">
        <v>148</v>
      </c>
      <c r="B46" s="18" t="s">
        <v>3</v>
      </c>
      <c r="C46" s="18" t="s">
        <v>149</v>
      </c>
      <c r="D46" s="18"/>
      <c r="E46" s="18"/>
      <c r="F46" s="18" t="s">
        <v>0</v>
      </c>
      <c r="G46" s="13"/>
      <c r="H46" s="18" t="s">
        <v>0</v>
      </c>
      <c r="I46" s="18" t="s">
        <v>0</v>
      </c>
      <c r="J46" s="19"/>
      <c r="K46" s="18" t="s">
        <v>0</v>
      </c>
      <c r="L46" s="13" t="s">
        <v>124</v>
      </c>
      <c r="M46" s="18" t="s">
        <v>75</v>
      </c>
    </row>
    <row r="47" spans="1:13" hidden="1" x14ac:dyDescent="0.2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7"/>
    </row>
  </sheetData>
  <mergeCells count="5">
    <mergeCell ref="A9:M9"/>
    <mergeCell ref="A19:M19"/>
    <mergeCell ref="A28:M28"/>
    <mergeCell ref="A37:M37"/>
    <mergeCell ref="A47:M47"/>
  </mergeCells>
  <pageMargins left="0.7" right="0.7" top="0.75" bottom="0.75" header="0.3" footer="0.3"/>
  <pageSetup scale="48" orientation="portrait" horizontalDpi="300" verticalDpi="0" r:id="rId1"/>
  <ignoredErrors>
    <ignoredError sqref="I23:I25 I32:I34 I40 I42:I43 I4:I6 I13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workbookViewId="0">
      <selection activeCell="H21" sqref="H21"/>
    </sheetView>
  </sheetViews>
  <sheetFormatPr baseColWidth="10" defaultColWidth="9" defaultRowHeight="15.75" x14ac:dyDescent="0.25"/>
  <cols>
    <col min="1" max="1" width="14.75" style="1" bestFit="1" customWidth="1"/>
    <col min="2" max="2" width="8" style="1" bestFit="1" customWidth="1"/>
    <col min="3" max="3" width="13.125" style="1" bestFit="1" customWidth="1"/>
    <col min="4" max="4" width="10.625" style="1" customWidth="1"/>
    <col min="5" max="5" width="11.875" style="1" customWidth="1"/>
    <col min="6" max="6" width="5.875" style="1" bestFit="1" customWidth="1"/>
    <col min="7" max="7" width="11.25" style="1" customWidth="1"/>
    <col min="8" max="8" width="7.125" style="1" bestFit="1" customWidth="1"/>
    <col min="9" max="9" width="6.5" style="1" bestFit="1" customWidth="1"/>
    <col min="10" max="10" width="6.625" style="1" bestFit="1" customWidth="1"/>
    <col min="11" max="11" width="7.25" style="1" bestFit="1" customWidth="1"/>
    <col min="12" max="12" width="7.125" style="1" bestFit="1" customWidth="1"/>
    <col min="13" max="13" width="17.75" style="1" customWidth="1"/>
    <col min="14" max="14" width="10.875" style="1" customWidth="1"/>
    <col min="16" max="17" width="9" customWidth="1"/>
    <col min="18" max="18" width="11.875" bestFit="1" customWidth="1"/>
    <col min="20" max="20" width="11.625" bestFit="1" customWidth="1"/>
  </cols>
  <sheetData>
    <row r="1" spans="1:20" ht="18" customHeight="1" x14ac:dyDescent="0.25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20" ht="39.75" customHeight="1" x14ac:dyDescent="0.25">
      <c r="A2" s="2" t="s">
        <v>12</v>
      </c>
      <c r="B2" s="2" t="s">
        <v>1</v>
      </c>
      <c r="C2" s="2" t="s">
        <v>4</v>
      </c>
      <c r="D2" s="2" t="s">
        <v>14</v>
      </c>
      <c r="E2" s="2" t="s">
        <v>15</v>
      </c>
      <c r="F2" s="2" t="s">
        <v>5</v>
      </c>
      <c r="G2" s="2" t="s">
        <v>6</v>
      </c>
      <c r="H2" s="2" t="s">
        <v>7</v>
      </c>
      <c r="I2" s="2" t="s">
        <v>16</v>
      </c>
      <c r="J2" s="2" t="s">
        <v>13</v>
      </c>
      <c r="K2" s="2" t="s">
        <v>10</v>
      </c>
      <c r="L2" s="2" t="s">
        <v>8</v>
      </c>
      <c r="M2" s="2" t="s">
        <v>64</v>
      </c>
      <c r="N2" s="2" t="s">
        <v>9</v>
      </c>
      <c r="O2" s="7" t="b">
        <v>1</v>
      </c>
      <c r="P2" s="7" t="s">
        <v>25</v>
      </c>
      <c r="Q2" s="7" t="s">
        <v>26</v>
      </c>
      <c r="R2" s="8" t="s">
        <v>24</v>
      </c>
    </row>
    <row r="3" spans="1:20" ht="19.5" customHeight="1" x14ac:dyDescent="0.25">
      <c r="A3" s="3" t="s">
        <v>66</v>
      </c>
      <c r="B3" s="3" t="s">
        <v>2</v>
      </c>
      <c r="C3" s="3" t="s">
        <v>28</v>
      </c>
      <c r="D3" s="3" t="s">
        <v>29</v>
      </c>
      <c r="E3" s="3" t="s">
        <v>30</v>
      </c>
      <c r="F3" s="3" t="s">
        <v>0</v>
      </c>
      <c r="G3" s="3" t="s">
        <v>0</v>
      </c>
      <c r="H3" s="3" t="s">
        <v>0</v>
      </c>
      <c r="I3" s="4" t="s">
        <v>31</v>
      </c>
      <c r="J3" s="11" t="s">
        <v>0</v>
      </c>
      <c r="K3" s="3">
        <v>250</v>
      </c>
      <c r="L3" s="5" t="s">
        <v>41</v>
      </c>
      <c r="M3" s="3" t="s">
        <v>0</v>
      </c>
      <c r="N3" s="3" t="s">
        <v>56</v>
      </c>
      <c r="O3" s="9" t="s">
        <v>0</v>
      </c>
    </row>
    <row r="4" spans="1:20" ht="19.5" customHeight="1" x14ac:dyDescent="0.25">
      <c r="A4" s="3" t="s">
        <v>66</v>
      </c>
      <c r="B4" s="3" t="s">
        <v>3</v>
      </c>
      <c r="C4" s="3" t="s">
        <v>17</v>
      </c>
      <c r="D4" s="3" t="s">
        <v>22</v>
      </c>
      <c r="E4" s="3" t="s">
        <v>23</v>
      </c>
      <c r="F4" s="3" t="s">
        <v>0</v>
      </c>
      <c r="G4" s="5" t="str">
        <f>T4</f>
        <v>250.9 (252.1)</v>
      </c>
      <c r="H4" s="3" t="s">
        <v>0</v>
      </c>
      <c r="I4" s="4" t="s">
        <v>58</v>
      </c>
      <c r="J4" s="3">
        <v>7.11</v>
      </c>
      <c r="K4" s="3">
        <v>250</v>
      </c>
      <c r="L4" s="5" t="s">
        <v>42</v>
      </c>
      <c r="M4" s="3" t="s">
        <v>0</v>
      </c>
      <c r="N4" s="3" t="s">
        <v>56</v>
      </c>
      <c r="O4" s="10">
        <v>252.13200000000001</v>
      </c>
      <c r="P4" t="str">
        <f>MID(L3,1,1)</f>
        <v>1</v>
      </c>
      <c r="Q4" t="str">
        <f>MID(L3,3,2)</f>
        <v>12</v>
      </c>
      <c r="R4">
        <f t="shared" ref="R4:R9" si="0">P4+Q4/60</f>
        <v>1.2</v>
      </c>
      <c r="S4">
        <f>O4-R4</f>
        <v>250.93200000000002</v>
      </c>
      <c r="T4" t="str">
        <f>TEXT(S4,"000.0")&amp;TEXT(O4," (000.0)")</f>
        <v>250.9 (252.1)</v>
      </c>
    </row>
    <row r="5" spans="1:20" x14ac:dyDescent="0.25">
      <c r="A5" s="3" t="s">
        <v>66</v>
      </c>
      <c r="B5" s="3" t="s">
        <v>3</v>
      </c>
      <c r="C5" s="3" t="s">
        <v>37</v>
      </c>
      <c r="D5" s="3" t="s">
        <v>47</v>
      </c>
      <c r="E5" s="3" t="s">
        <v>48</v>
      </c>
      <c r="F5" s="3" t="s">
        <v>0</v>
      </c>
      <c r="G5" s="5" t="str">
        <f t="shared" ref="G5:G9" si="1">T5</f>
        <v>253.3 (254.6)</v>
      </c>
      <c r="H5" s="3" t="s">
        <v>0</v>
      </c>
      <c r="I5" s="4" t="s">
        <v>59</v>
      </c>
      <c r="J5" s="6">
        <v>6.68</v>
      </c>
      <c r="K5" s="3">
        <v>220</v>
      </c>
      <c r="L5" s="5" t="s">
        <v>43</v>
      </c>
      <c r="M5" s="3" t="s">
        <v>0</v>
      </c>
      <c r="N5" s="3" t="s">
        <v>56</v>
      </c>
      <c r="O5" s="10">
        <v>254.577</v>
      </c>
      <c r="P5" t="str">
        <f t="shared" ref="P5:P9" si="2">MID(L4,1,1)</f>
        <v>1</v>
      </c>
      <c r="Q5" t="str">
        <f t="shared" ref="Q5:Q9" si="3">MID(L4,3,2)</f>
        <v>16</v>
      </c>
      <c r="R5">
        <f t="shared" si="0"/>
        <v>1.2666666666666666</v>
      </c>
      <c r="S5">
        <f t="shared" ref="S5:S9" si="4">O5-R5</f>
        <v>253.31033333333332</v>
      </c>
      <c r="T5" t="str">
        <f t="shared" ref="T5:T9" si="5">TEXT(S5,"000.0")&amp;TEXT(O5," (000.0)")</f>
        <v>253.3 (254.6)</v>
      </c>
    </row>
    <row r="6" spans="1:20" x14ac:dyDescent="0.25">
      <c r="A6" s="3" t="s">
        <v>66</v>
      </c>
      <c r="B6" s="3" t="s">
        <v>3</v>
      </c>
      <c r="C6" s="3" t="s">
        <v>38</v>
      </c>
      <c r="D6" s="3" t="s">
        <v>49</v>
      </c>
      <c r="E6" s="3" t="s">
        <v>50</v>
      </c>
      <c r="F6" s="3" t="s">
        <v>40</v>
      </c>
      <c r="G6" s="5" t="str">
        <f t="shared" si="1"/>
        <v>247.7 (249.1)</v>
      </c>
      <c r="H6" s="3" t="s">
        <v>0</v>
      </c>
      <c r="I6" s="4" t="s">
        <v>60</v>
      </c>
      <c r="J6" s="6">
        <v>3.27</v>
      </c>
      <c r="K6" s="3">
        <v>220</v>
      </c>
      <c r="L6" s="5" t="s">
        <v>34</v>
      </c>
      <c r="M6" s="4" t="s">
        <v>65</v>
      </c>
      <c r="N6" s="3" t="s">
        <v>55</v>
      </c>
      <c r="O6" s="10">
        <v>249.11099999999999</v>
      </c>
      <c r="P6" t="str">
        <f t="shared" si="2"/>
        <v>1</v>
      </c>
      <c r="Q6" t="str">
        <f t="shared" si="3"/>
        <v>22</v>
      </c>
      <c r="R6">
        <f t="shared" si="0"/>
        <v>1.3666666666666667</v>
      </c>
      <c r="S6">
        <f t="shared" si="4"/>
        <v>247.74433333333332</v>
      </c>
      <c r="T6" t="str">
        <f t="shared" si="5"/>
        <v>247.7 (249.1)</v>
      </c>
    </row>
    <row r="7" spans="1:20" x14ac:dyDescent="0.25">
      <c r="A7" s="3" t="s">
        <v>66</v>
      </c>
      <c r="B7" s="3" t="s">
        <v>3</v>
      </c>
      <c r="C7" s="3" t="s">
        <v>36</v>
      </c>
      <c r="D7" s="3" t="s">
        <v>51</v>
      </c>
      <c r="E7" s="3" t="s">
        <v>52</v>
      </c>
      <c r="F7" s="3" t="s">
        <v>0</v>
      </c>
      <c r="G7" s="5" t="str">
        <f t="shared" si="1"/>
        <v>248.6 (250.0)</v>
      </c>
      <c r="H7" s="3" t="s">
        <v>0</v>
      </c>
      <c r="I7" s="4" t="s">
        <v>63</v>
      </c>
      <c r="J7" s="6">
        <v>7.23</v>
      </c>
      <c r="K7" s="3">
        <v>165</v>
      </c>
      <c r="L7" s="5" t="s">
        <v>44</v>
      </c>
      <c r="M7" s="4" t="s">
        <v>65</v>
      </c>
      <c r="N7" s="3" t="s">
        <v>55</v>
      </c>
      <c r="O7" s="10">
        <v>250.041</v>
      </c>
      <c r="P7" t="str">
        <f t="shared" si="2"/>
        <v>1</v>
      </c>
      <c r="Q7" t="str">
        <f t="shared" si="3"/>
        <v>24</v>
      </c>
      <c r="R7">
        <f t="shared" si="0"/>
        <v>1.4</v>
      </c>
      <c r="S7">
        <f t="shared" si="4"/>
        <v>248.64099999999999</v>
      </c>
      <c r="T7" t="str">
        <f t="shared" si="5"/>
        <v>248.6 (250.0)</v>
      </c>
    </row>
    <row r="8" spans="1:20" x14ac:dyDescent="0.25">
      <c r="A8" s="3" t="s">
        <v>66</v>
      </c>
      <c r="B8" s="3" t="s">
        <v>3</v>
      </c>
      <c r="C8" s="3" t="s">
        <v>39</v>
      </c>
      <c r="D8" s="3" t="s">
        <v>53</v>
      </c>
      <c r="E8" s="3">
        <v>890410.65</v>
      </c>
      <c r="F8" s="3" t="s">
        <v>0</v>
      </c>
      <c r="G8" s="5" t="str">
        <f t="shared" si="1"/>
        <v>248.5 (250.0)</v>
      </c>
      <c r="H8" s="3" t="s">
        <v>0</v>
      </c>
      <c r="I8" s="4" t="s">
        <v>61</v>
      </c>
      <c r="J8" s="6">
        <v>1.73</v>
      </c>
      <c r="K8" s="3">
        <v>265</v>
      </c>
      <c r="L8" s="5" t="s">
        <v>35</v>
      </c>
      <c r="M8" s="3" t="s">
        <v>0</v>
      </c>
      <c r="N8" s="3" t="s">
        <v>56</v>
      </c>
      <c r="O8" s="10">
        <v>249.98400000000001</v>
      </c>
      <c r="P8" t="str">
        <f t="shared" si="2"/>
        <v>1</v>
      </c>
      <c r="Q8" t="str">
        <f t="shared" si="3"/>
        <v>28</v>
      </c>
      <c r="R8">
        <f t="shared" si="0"/>
        <v>1.4666666666666668</v>
      </c>
      <c r="S8">
        <f t="shared" si="4"/>
        <v>248.51733333333334</v>
      </c>
      <c r="T8" t="str">
        <f t="shared" si="5"/>
        <v>248.5 (250.0)</v>
      </c>
    </row>
    <row r="9" spans="1:20" x14ac:dyDescent="0.25">
      <c r="A9" s="3" t="s">
        <v>66</v>
      </c>
      <c r="B9" s="3" t="s">
        <v>3</v>
      </c>
      <c r="C9" s="3" t="s">
        <v>18</v>
      </c>
      <c r="D9" s="3" t="s">
        <v>19</v>
      </c>
      <c r="E9" s="3" t="s">
        <v>20</v>
      </c>
      <c r="F9" s="3" t="s">
        <v>0</v>
      </c>
      <c r="G9" s="5" t="str">
        <f t="shared" si="1"/>
        <v>218.7 (220.2)</v>
      </c>
      <c r="H9" s="3" t="s">
        <v>54</v>
      </c>
      <c r="I9" s="4" t="s">
        <v>62</v>
      </c>
      <c r="J9" s="6">
        <v>19.63</v>
      </c>
      <c r="K9" s="3">
        <v>265</v>
      </c>
      <c r="L9" s="5" t="s">
        <v>0</v>
      </c>
      <c r="M9" s="3" t="s">
        <v>0</v>
      </c>
      <c r="N9" s="3" t="s">
        <v>56</v>
      </c>
      <c r="O9" s="10">
        <v>220.21199999999999</v>
      </c>
      <c r="P9" t="str">
        <f t="shared" si="2"/>
        <v>1</v>
      </c>
      <c r="Q9" t="str">
        <f t="shared" si="3"/>
        <v>29</v>
      </c>
      <c r="R9">
        <f t="shared" si="0"/>
        <v>1.4833333333333334</v>
      </c>
      <c r="S9">
        <f t="shared" si="4"/>
        <v>218.72866666666667</v>
      </c>
      <c r="T9" t="str">
        <f t="shared" si="5"/>
        <v>218.7 (220.2)</v>
      </c>
    </row>
    <row r="10" spans="1:20" x14ac:dyDescent="0.25">
      <c r="O10" s="10"/>
    </row>
    <row r="11" spans="1:20" x14ac:dyDescent="0.25">
      <c r="A11" s="31" t="s">
        <v>46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0"/>
    </row>
    <row r="12" spans="1:20" ht="39" x14ac:dyDescent="0.25">
      <c r="A12" s="2" t="s">
        <v>12</v>
      </c>
      <c r="B12" s="2" t="s">
        <v>1</v>
      </c>
      <c r="C12" s="2" t="s">
        <v>4</v>
      </c>
      <c r="D12" s="2" t="s">
        <v>14</v>
      </c>
      <c r="E12" s="2" t="s">
        <v>15</v>
      </c>
      <c r="F12" s="2" t="s">
        <v>5</v>
      </c>
      <c r="G12" s="2" t="s">
        <v>6</v>
      </c>
      <c r="H12" s="2" t="s">
        <v>7</v>
      </c>
      <c r="I12" s="2" t="s">
        <v>16</v>
      </c>
      <c r="J12" s="2" t="s">
        <v>13</v>
      </c>
      <c r="K12" s="2" t="s">
        <v>10</v>
      </c>
      <c r="L12" s="2" t="s">
        <v>8</v>
      </c>
      <c r="M12" s="2" t="s">
        <v>64</v>
      </c>
      <c r="N12" s="2" t="s">
        <v>9</v>
      </c>
      <c r="O12" s="10"/>
    </row>
    <row r="13" spans="1:20" x14ac:dyDescent="0.25">
      <c r="A13" s="3" t="s">
        <v>66</v>
      </c>
      <c r="B13" s="3" t="s">
        <v>2</v>
      </c>
      <c r="C13" s="3" t="s">
        <v>27</v>
      </c>
      <c r="D13" s="3" t="s">
        <v>32</v>
      </c>
      <c r="E13" s="3" t="s">
        <v>33</v>
      </c>
      <c r="F13" s="3" t="s">
        <v>0</v>
      </c>
      <c r="G13" s="3" t="s">
        <v>0</v>
      </c>
      <c r="H13" s="3" t="s">
        <v>0</v>
      </c>
      <c r="I13" s="4" t="s">
        <v>21</v>
      </c>
      <c r="J13" s="11" t="s">
        <v>0</v>
      </c>
      <c r="K13" s="3">
        <v>250</v>
      </c>
      <c r="L13" s="5" t="s">
        <v>57</v>
      </c>
      <c r="M13" s="3" t="s">
        <v>0</v>
      </c>
      <c r="N13" s="3" t="s">
        <v>56</v>
      </c>
      <c r="O13" s="9" t="s">
        <v>0</v>
      </c>
    </row>
    <row r="14" spans="1:20" x14ac:dyDescent="0.25">
      <c r="A14" s="3" t="s">
        <v>66</v>
      </c>
      <c r="B14" s="3" t="s">
        <v>3</v>
      </c>
      <c r="C14" s="3" t="s">
        <v>37</v>
      </c>
      <c r="D14" s="3" t="s">
        <v>47</v>
      </c>
      <c r="E14" s="3" t="s">
        <v>48</v>
      </c>
      <c r="F14" s="3" t="s">
        <v>0</v>
      </c>
      <c r="G14" s="5" t="str">
        <f t="shared" ref="G14:G18" si="6">T14</f>
        <v>321.9 (323.3)</v>
      </c>
      <c r="H14" s="3" t="s">
        <v>54</v>
      </c>
      <c r="I14" s="4" t="s">
        <v>59</v>
      </c>
      <c r="J14" s="6">
        <v>16.37</v>
      </c>
      <c r="K14" s="3">
        <v>220</v>
      </c>
      <c r="L14" s="5" t="s">
        <v>43</v>
      </c>
      <c r="M14" s="3" t="s">
        <v>0</v>
      </c>
      <c r="N14" s="3" t="s">
        <v>56</v>
      </c>
      <c r="O14" s="10">
        <v>323.26100000000002</v>
      </c>
      <c r="P14" t="str">
        <f>MID(L13,1,1)</f>
        <v>1</v>
      </c>
      <c r="Q14" t="str">
        <f>MID(L13,3,2)</f>
        <v>19</v>
      </c>
      <c r="R14">
        <f t="shared" ref="R14:R18" si="7">P14+Q14/60</f>
        <v>1.3166666666666667</v>
      </c>
      <c r="S14">
        <f t="shared" ref="S14:S18" si="8">O14-R14</f>
        <v>321.94433333333336</v>
      </c>
      <c r="T14" t="str">
        <f t="shared" ref="T14:T18" si="9">TEXT(S14,"000.0")&amp;TEXT(O14," (000.0)")</f>
        <v>321.9 (323.3)</v>
      </c>
    </row>
    <row r="15" spans="1:20" x14ac:dyDescent="0.25">
      <c r="A15" s="3" t="s">
        <v>66</v>
      </c>
      <c r="B15" s="3" t="s">
        <v>3</v>
      </c>
      <c r="C15" s="3" t="s">
        <v>38</v>
      </c>
      <c r="D15" s="3" t="s">
        <v>49</v>
      </c>
      <c r="E15" s="3" t="s">
        <v>50</v>
      </c>
      <c r="F15" s="3" t="s">
        <v>40</v>
      </c>
      <c r="G15" s="5" t="str">
        <f t="shared" si="6"/>
        <v>247.7 (249.1)</v>
      </c>
      <c r="H15" s="3" t="s">
        <v>0</v>
      </c>
      <c r="I15" s="4" t="s">
        <v>60</v>
      </c>
      <c r="J15" s="6">
        <v>3.27</v>
      </c>
      <c r="K15" s="3">
        <v>220</v>
      </c>
      <c r="L15" s="5" t="s">
        <v>34</v>
      </c>
      <c r="M15" s="4" t="s">
        <v>65</v>
      </c>
      <c r="N15" s="3" t="s">
        <v>55</v>
      </c>
      <c r="O15" s="10">
        <v>249.11099999999999</v>
      </c>
      <c r="P15" t="str">
        <f t="shared" ref="P15:P18" si="10">MID(L14,1,1)</f>
        <v>1</v>
      </c>
      <c r="Q15" t="str">
        <f t="shared" ref="Q15:Q18" si="11">MID(L14,3,2)</f>
        <v>22</v>
      </c>
      <c r="R15">
        <f t="shared" si="7"/>
        <v>1.3666666666666667</v>
      </c>
      <c r="S15">
        <f t="shared" si="8"/>
        <v>247.74433333333332</v>
      </c>
      <c r="T15" t="str">
        <f t="shared" si="9"/>
        <v>247.7 (249.1)</v>
      </c>
    </row>
    <row r="16" spans="1:20" x14ac:dyDescent="0.25">
      <c r="A16" s="3" t="s">
        <v>66</v>
      </c>
      <c r="B16" s="3" t="s">
        <v>3</v>
      </c>
      <c r="C16" s="3" t="s">
        <v>36</v>
      </c>
      <c r="D16" s="3" t="s">
        <v>51</v>
      </c>
      <c r="E16" s="3" t="s">
        <v>52</v>
      </c>
      <c r="F16" s="3" t="s">
        <v>0</v>
      </c>
      <c r="G16" s="5" t="str">
        <f t="shared" si="6"/>
        <v>248.6 (250.0)</v>
      </c>
      <c r="H16" s="3" t="s">
        <v>0</v>
      </c>
      <c r="I16" s="4" t="s">
        <v>63</v>
      </c>
      <c r="J16" s="6">
        <v>7.23</v>
      </c>
      <c r="K16" s="3">
        <v>165</v>
      </c>
      <c r="L16" s="5" t="s">
        <v>44</v>
      </c>
      <c r="M16" s="4" t="s">
        <v>65</v>
      </c>
      <c r="N16" s="3" t="s">
        <v>55</v>
      </c>
      <c r="O16" s="10">
        <v>250.041</v>
      </c>
      <c r="P16" t="str">
        <f t="shared" si="10"/>
        <v>1</v>
      </c>
      <c r="Q16" t="str">
        <f t="shared" si="11"/>
        <v>24</v>
      </c>
      <c r="R16">
        <f t="shared" si="7"/>
        <v>1.4</v>
      </c>
      <c r="S16">
        <f t="shared" si="8"/>
        <v>248.64099999999999</v>
      </c>
      <c r="T16" t="str">
        <f t="shared" si="9"/>
        <v>248.6 (250.0)</v>
      </c>
    </row>
    <row r="17" spans="1:20" x14ac:dyDescent="0.25">
      <c r="A17" s="3" t="s">
        <v>66</v>
      </c>
      <c r="B17" s="3" t="s">
        <v>3</v>
      </c>
      <c r="C17" s="3" t="s">
        <v>39</v>
      </c>
      <c r="D17" s="3" t="s">
        <v>53</v>
      </c>
      <c r="E17" s="3">
        <v>890410.65</v>
      </c>
      <c r="F17" s="3" t="s">
        <v>0</v>
      </c>
      <c r="G17" s="5" t="str">
        <f t="shared" si="6"/>
        <v>248.5 (250.0)</v>
      </c>
      <c r="H17" s="3" t="s">
        <v>0</v>
      </c>
      <c r="I17" s="4" t="s">
        <v>61</v>
      </c>
      <c r="J17" s="6">
        <v>1.73</v>
      </c>
      <c r="K17" s="3">
        <v>265</v>
      </c>
      <c r="L17" s="5" t="s">
        <v>35</v>
      </c>
      <c r="M17" s="3" t="s">
        <v>0</v>
      </c>
      <c r="N17" s="3" t="s">
        <v>56</v>
      </c>
      <c r="O17" s="10">
        <v>249.98400000000001</v>
      </c>
      <c r="P17" t="str">
        <f t="shared" si="10"/>
        <v>1</v>
      </c>
      <c r="Q17" t="str">
        <f t="shared" si="11"/>
        <v>28</v>
      </c>
      <c r="R17">
        <f t="shared" si="7"/>
        <v>1.4666666666666668</v>
      </c>
      <c r="S17">
        <f t="shared" si="8"/>
        <v>248.51733333333334</v>
      </c>
      <c r="T17" t="str">
        <f t="shared" si="9"/>
        <v>248.5 (250.0)</v>
      </c>
    </row>
    <row r="18" spans="1:20" x14ac:dyDescent="0.25">
      <c r="A18" s="3" t="s">
        <v>66</v>
      </c>
      <c r="B18" s="3" t="s">
        <v>3</v>
      </c>
      <c r="C18" s="3" t="s">
        <v>18</v>
      </c>
      <c r="D18" s="3" t="s">
        <v>19</v>
      </c>
      <c r="E18" s="3" t="s">
        <v>20</v>
      </c>
      <c r="F18" s="3" t="s">
        <v>0</v>
      </c>
      <c r="G18" s="5" t="str">
        <f t="shared" si="6"/>
        <v>218.7 (220.2)</v>
      </c>
      <c r="H18" s="3" t="s">
        <v>54</v>
      </c>
      <c r="I18" s="4" t="s">
        <v>62</v>
      </c>
      <c r="J18" s="6">
        <v>19.63</v>
      </c>
      <c r="K18" s="3">
        <v>265</v>
      </c>
      <c r="L18" s="5" t="s">
        <v>0</v>
      </c>
      <c r="M18" s="3" t="s">
        <v>0</v>
      </c>
      <c r="N18" s="3" t="s">
        <v>56</v>
      </c>
      <c r="O18" s="10">
        <v>220.21199999999999</v>
      </c>
      <c r="P18" t="str">
        <f t="shared" si="10"/>
        <v>1</v>
      </c>
      <c r="Q18" t="str">
        <f t="shared" si="11"/>
        <v>29</v>
      </c>
      <c r="R18">
        <f t="shared" si="7"/>
        <v>1.4833333333333334</v>
      </c>
      <c r="S18">
        <f t="shared" si="8"/>
        <v>218.72866666666667</v>
      </c>
      <c r="T18" t="str">
        <f t="shared" si="9"/>
        <v>218.7 (220.2)</v>
      </c>
    </row>
    <row r="19" spans="1:20" x14ac:dyDescent="0.25">
      <c r="O19" s="10"/>
    </row>
  </sheetData>
  <mergeCells count="2">
    <mergeCell ref="A1:N1"/>
    <mergeCell ref="A11:N11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MHTG NORTH RNAV ARR (2-35.2)</vt:lpstr>
      <vt:lpstr>MHTG WEST RNAV ARR (2-35.4)</vt:lpstr>
      <vt:lpstr>MHTG SID RNAV RWY 02</vt:lpstr>
      <vt:lpstr>RNAV (RNP) RWY 25</vt:lpstr>
      <vt:lpstr>'MHTG NORTH RNAV ARR (2-35.2)'!Área_de_impresión</vt:lpstr>
      <vt:lpstr>'MHTG WEST RNAV ARR (2-35.4)'!Área_de_impresión</vt:lpstr>
    </vt:vector>
  </TitlesOfParts>
  <Company>Cocesna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2013-07-02T16:11:45Z</cp:lastPrinted>
  <dcterms:created xsi:type="dcterms:W3CDTF">2010-03-11T15:31:47Z</dcterms:created>
  <dcterms:modified xsi:type="dcterms:W3CDTF">2014-02-14T21:51:43Z</dcterms:modified>
</cp:coreProperties>
</file>