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4_SUP\2015\SUP_A28_15_MNMG\"/>
    </mc:Choice>
  </mc:AlternateContent>
  <bookViews>
    <workbookView xWindow="480" yWindow="60" windowWidth="18120" windowHeight="10740" tabRatio="599" firstSheet="3" activeTab="3"/>
  </bookViews>
  <sheets>
    <sheet name="MHTG NORTH RNAV ARR (2-35.2)" sheetId="9" r:id="rId1"/>
    <sheet name="MHTG WEST RNAV ARR (2-35.4)" sheetId="1" r:id="rId2"/>
    <sheet name="MHTG SID RNAV RWY 02" sheetId="10" r:id="rId3"/>
    <sheet name="RNAV (RNP) RWY 25" sheetId="6" r:id="rId4"/>
  </sheets>
  <definedNames>
    <definedName name="_xlnm.Print_Area" localSheetId="0">'MHTG NORTH RNAV ARR (2-35.2)'!$A$1:$N$5</definedName>
    <definedName name="_xlnm.Print_Area" localSheetId="1">'MHTG WEST RNAV ARR (2-35.4)'!$A$1:$N$5</definedName>
    <definedName name="_xlnm.Print_Area" localSheetId="3">'RNAV (RNP) RWY 25'!$A$1:$N$23</definedName>
  </definedNames>
  <calcPr calcId="152511"/>
</workbook>
</file>

<file path=xl/calcChain.xml><?xml version="1.0" encoding="utf-8"?>
<calcChain xmlns="http://schemas.openxmlformats.org/spreadsheetml/2006/main">
  <c r="T21" i="6" l="1"/>
  <c r="T22" i="6"/>
  <c r="T20" i="6"/>
  <c r="T13" i="6"/>
  <c r="T14" i="6"/>
  <c r="T12" i="6"/>
  <c r="T5" i="6"/>
  <c r="T6" i="6"/>
  <c r="T4" i="6"/>
  <c r="Q22" i="6" l="1"/>
  <c r="P22" i="6"/>
  <c r="Q21" i="6"/>
  <c r="P21" i="6"/>
  <c r="R21" i="6" s="1"/>
  <c r="S21" i="6" s="1"/>
  <c r="G21" i="6" s="1"/>
  <c r="Q20" i="6"/>
  <c r="P20" i="6"/>
  <c r="Q14" i="6"/>
  <c r="P14" i="6"/>
  <c r="Q13" i="6"/>
  <c r="P13" i="6"/>
  <c r="Q12" i="6"/>
  <c r="P12" i="6"/>
  <c r="R12" i="6" s="1"/>
  <c r="S12" i="6" s="1"/>
  <c r="G12" i="6" s="1"/>
  <c r="Q6" i="6"/>
  <c r="P6" i="6"/>
  <c r="R6" i="6" s="1"/>
  <c r="S6" i="6" s="1"/>
  <c r="G6" i="6" s="1"/>
  <c r="Q5" i="6"/>
  <c r="P5" i="6"/>
  <c r="Q4" i="6"/>
  <c r="P4" i="6"/>
  <c r="R4" i="6" s="1"/>
  <c r="S4" i="6" s="1"/>
  <c r="G4" i="6" s="1"/>
  <c r="R5" i="6" l="1"/>
  <c r="S5" i="6" s="1"/>
  <c r="G5" i="6" s="1"/>
  <c r="R20" i="6"/>
  <c r="S20" i="6" s="1"/>
  <c r="G20" i="6" s="1"/>
  <c r="R13" i="6"/>
  <c r="S13" i="6" s="1"/>
  <c r="G13" i="6" s="1"/>
  <c r="R22" i="6"/>
  <c r="S22" i="6" s="1"/>
  <c r="G22" i="6" s="1"/>
  <c r="R14" i="6"/>
  <c r="S14" i="6" s="1"/>
  <c r="G14" i="6" s="1"/>
</calcChain>
</file>

<file path=xl/sharedStrings.xml><?xml version="1.0" encoding="utf-8"?>
<sst xmlns="http://schemas.openxmlformats.org/spreadsheetml/2006/main" count="877" uniqueCount="153">
  <si>
    <t>Designator</t>
  </si>
  <si>
    <t>Path Descriptor</t>
  </si>
  <si>
    <t>Fix Identifier
(Waypoint Name)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</si>
  <si>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</si>
  <si>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</si>
  <si>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</si>
  <si>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</si>
  <si>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</si>
  <si>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</si>
  <si>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</si>
  <si>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</si>
  <si>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</si>
  <si>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Vertical
Angle</t>
  </si>
  <si>
    <t>Navigation
Performance</t>
  </si>
  <si>
    <t>NORTHEAST</t>
  </si>
  <si>
    <t>IF</t>
  </si>
  <si>
    <t>PISIS</t>
  </si>
  <si>
    <t>201240.00N</t>
  </si>
  <si>
    <t>0825555.00W</t>
  </si>
  <si>
    <t>-</t>
  </si>
  <si>
    <t>+19000</t>
  </si>
  <si>
    <t>RNP 2</t>
  </si>
  <si>
    <t>TF</t>
  </si>
  <si>
    <t>TG001</t>
  </si>
  <si>
    <t>165503.97N</t>
  </si>
  <si>
    <t>0852059.49W</t>
  </si>
  <si>
    <t>214.5 (215.4)</t>
  </si>
  <si>
    <t>TALAG</t>
  </si>
  <si>
    <t>142611.00N</t>
  </si>
  <si>
    <t>0870834.00W</t>
  </si>
  <si>
    <t>215.2 (214.3)</t>
  </si>
  <si>
    <t>+10000</t>
  </si>
  <si>
    <t>MELVO</t>
  </si>
  <si>
    <t>141606.60N</t>
  </si>
  <si>
    <t>0871022.80W</t>
  </si>
  <si>
    <t>190.0 (189.0)</t>
  </si>
  <si>
    <t>+9000</t>
  </si>
  <si>
    <t>NORTHWEST</t>
  </si>
  <si>
    <t>PENSO</t>
  </si>
  <si>
    <t>182356.00N</t>
  </si>
  <si>
    <t>0883856.00W</t>
  </si>
  <si>
    <t>KORTI</t>
  </si>
  <si>
    <t>160730.00N</t>
  </si>
  <si>
    <t>0874706.00W</t>
  </si>
  <si>
    <t>158.9 (159.8)</t>
  </si>
  <si>
    <t>158.7 (159.7)</t>
  </si>
  <si>
    <t>WEST RNAV</t>
  </si>
  <si>
    <t>VITAN</t>
  </si>
  <si>
    <t>135142.00N</t>
  </si>
  <si>
    <t>0874500.00W</t>
  </si>
  <si>
    <t>TNT</t>
  </si>
  <si>
    <t>140144.11N</t>
  </si>
  <si>
    <t>0871344.79W</t>
  </si>
  <si>
    <t>Y</t>
  </si>
  <si>
    <t>070.8 (071.7)</t>
  </si>
  <si>
    <t>+8000</t>
  </si>
  <si>
    <t>BTO1A</t>
  </si>
  <si>
    <t>VA</t>
  </si>
  <si>
    <t>18.0°(18.9)°</t>
  </si>
  <si>
    <t>N/A</t>
  </si>
  <si>
    <t>CF</t>
  </si>
  <si>
    <t>TG007</t>
  </si>
  <si>
    <t>140739.71N</t>
  </si>
  <si>
    <t>0871231.99W</t>
  </si>
  <si>
    <t>214.3°(215.2)°</t>
  </si>
  <si>
    <t>+3800</t>
  </si>
  <si>
    <t>TG030</t>
  </si>
  <si>
    <t>141518.27N</t>
  </si>
  <si>
    <t>0871206.67W</t>
  </si>
  <si>
    <t>2.2°(3.1)°</t>
  </si>
  <si>
    <t>+8600</t>
  </si>
  <si>
    <t>TG002</t>
  </si>
  <si>
    <t>142019.02N</t>
  </si>
  <si>
    <t>0871130.10W</t>
  </si>
  <si>
    <t>5.8°(6.8)°</t>
  </si>
  <si>
    <t>+11000</t>
  </si>
  <si>
    <t>25.1°(26.0)°</t>
  </si>
  <si>
    <t>BTO</t>
  </si>
  <si>
    <t>154412.32N</t>
  </si>
  <si>
    <t>0865150.28W</t>
  </si>
  <si>
    <t>10.8°(11.7)°</t>
  </si>
  <si>
    <t>LIBIS1A</t>
  </si>
  <si>
    <t>TG003</t>
  </si>
  <si>
    <t>142418.39N</t>
  </si>
  <si>
    <t>0870058.53W</t>
  </si>
  <si>
    <t>68.70°(67.80)°</t>
  </si>
  <si>
    <t>ALFRA</t>
  </si>
  <si>
    <t>141029.00N</t>
  </si>
  <si>
    <t>0864937.00W</t>
  </si>
  <si>
    <t>140.30°(141.30)°</t>
  </si>
  <si>
    <t>LIBIS</t>
  </si>
  <si>
    <t>133648.00N</t>
  </si>
  <si>
    <t>0871600.00W</t>
  </si>
  <si>
    <t>216.60°(217.50)°</t>
  </si>
  <si>
    <t>LMS1A</t>
  </si>
  <si>
    <t>ARITA</t>
  </si>
  <si>
    <t>145148.00N</t>
  </si>
  <si>
    <t>0873718.00W</t>
  </si>
  <si>
    <t>320.50°(321.5)°</t>
  </si>
  <si>
    <t>LMS</t>
  </si>
  <si>
    <t>152811.41N</t>
  </si>
  <si>
    <t>0875430.72W</t>
  </si>
  <si>
    <t>334.40°(335.40)°</t>
  </si>
  <si>
    <t>VITAN1A</t>
  </si>
  <si>
    <t>TG004</t>
  </si>
  <si>
    <t>141918.30N</t>
  </si>
  <si>
    <t>0873153.89W</t>
  </si>
  <si>
    <t>280.80°(281.8)°</t>
  </si>
  <si>
    <t>+12000</t>
  </si>
  <si>
    <t>TG005</t>
  </si>
  <si>
    <t>141234.83N</t>
  </si>
  <si>
    <t>0874058.56W</t>
  </si>
  <si>
    <t>231.90°(232.8)°</t>
  </si>
  <si>
    <t>189.70°(190.7)°</t>
  </si>
  <si>
    <t>MGA1A</t>
  </si>
  <si>
    <t>68.70°(68.70)°</t>
  </si>
  <si>
    <t>141.20°(141.30)°</t>
  </si>
  <si>
    <t>MGA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</si>
  <si>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</si>
  <si>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</si>
  <si>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</si>
  <si>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</si>
  <si>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</si>
  <si>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</si>
  <si>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</si>
  <si>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</si>
  <si>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-3°/50'</t>
  </si>
  <si>
    <t>R</t>
  </si>
  <si>
    <t>IAF MN526</t>
  </si>
  <si>
    <t>MN526</t>
  </si>
  <si>
    <t>MN523</t>
  </si>
  <si>
    <t>MN522</t>
  </si>
  <si>
    <t>RW28</t>
  </si>
  <si>
    <t>MN524</t>
  </si>
  <si>
    <t>DF</t>
  </si>
  <si>
    <t>MN527</t>
  </si>
  <si>
    <t>IAF MN524</t>
  </si>
  <si>
    <t>IAF MN527</t>
  </si>
  <si>
    <t>0°38' W</t>
  </si>
  <si>
    <t>121217.7857N</t>
  </si>
  <si>
    <t>0855838.3922W</t>
  </si>
  <si>
    <t>120716.4915N</t>
  </si>
  <si>
    <t>0855913.4171W</t>
  </si>
  <si>
    <t>120750.8955N</t>
  </si>
  <si>
    <t>0860419.6262W</t>
  </si>
  <si>
    <t>120825.2066902N</t>
  </si>
  <si>
    <t>0860925.8637995W</t>
  </si>
  <si>
    <t>-3°</t>
  </si>
  <si>
    <t>120641.9953N</t>
  </si>
  <si>
    <t>0855407.2376W</t>
  </si>
  <si>
    <t>120215.1926N</t>
  </si>
  <si>
    <t>0855948.4126W</t>
  </si>
  <si>
    <t>RNAV (GNSS) RWY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</si>
</sst>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2" fontId="2" fillId="3" borderId="4" xfId="0" applyNumberFormat="1" applyFont="1" applyFill="1" applyBorder="1" applyAlignment="1">
      <alignment horizontal="center" wrapText="1"/>
    </xf>
    <xf numFmtId="2" fontId="2" fillId="3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7" fillId="6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zoomScale="85" zoomScaleNormal="85" workbookViewId="0">
      <selection activeCell="A2" sqref="A2:N12"/>
    </sheetView>
  </sheetViews>
  <sheetFormatPr baseColWidth="10" defaultColWidth="9" defaultRowHeight="15.75" x14ac:dyDescent="0.25"/>
  <cols>
    <col min="1" max="1" width="11.25" style="1" customWidth="1"/>
    <col min="2" max="2" width="9.5" style="1" bestFit="1" customWidth="1"/>
    <col min="3" max="3" width="14.625" style="1" bestFit="1" customWidth="1"/>
    <col min="4" max="5" width="11.875" style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7.125" style="1" customWidth="1"/>
    <col min="14" max="14" width="11.625" style="1" bestFit="1" customWidth="1"/>
  </cols>
  <sheetData>
    <row r="1" spans="1:14" ht="18" customHeight="1" x14ac:dyDescent="0.25"/>
    <row r="2" spans="1:14" ht="33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ht="19.5" customHeight="1" x14ac:dyDescent="0.25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19</v>
      </c>
      <c r="H3" s="4" t="s">
        <v>19</v>
      </c>
      <c r="I3" s="5" t="s">
        <v>20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21</v>
      </c>
    </row>
    <row r="4" spans="1:14" ht="19.5" customHeight="1" x14ac:dyDescent="0.25">
      <c r="A4" s="4" t="s">
        <v>14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19</v>
      </c>
      <c r="G4" s="4" t="s">
        <v>26</v>
      </c>
      <c r="H4" s="4" t="s">
        <v>19</v>
      </c>
      <c r="I4" s="5" t="s">
        <v>20</v>
      </c>
      <c r="J4" s="4">
        <v>240.27</v>
      </c>
      <c r="K4" s="4" t="s">
        <v>19</v>
      </c>
      <c r="L4" s="4" t="s">
        <v>19</v>
      </c>
      <c r="M4" s="4" t="s">
        <v>19</v>
      </c>
      <c r="N4" s="4" t="s">
        <v>21</v>
      </c>
    </row>
    <row r="5" spans="1:14" x14ac:dyDescent="0.25">
      <c r="A5" s="4" t="s">
        <v>14</v>
      </c>
      <c r="B5" s="4" t="s">
        <v>22</v>
      </c>
      <c r="C5" s="4" t="s">
        <v>27</v>
      </c>
      <c r="D5" s="4" t="s">
        <v>28</v>
      </c>
      <c r="E5" s="4" t="s">
        <v>29</v>
      </c>
      <c r="F5" s="4" t="s">
        <v>19</v>
      </c>
      <c r="G5" s="4" t="s">
        <v>30</v>
      </c>
      <c r="H5" s="4" t="s">
        <v>19</v>
      </c>
      <c r="I5" s="5" t="s">
        <v>31</v>
      </c>
      <c r="J5" s="4">
        <v>180.97</v>
      </c>
      <c r="K5" s="4" t="s">
        <v>19</v>
      </c>
      <c r="L5" s="4" t="s">
        <v>19</v>
      </c>
      <c r="M5" s="4" t="s">
        <v>19</v>
      </c>
      <c r="N5" s="4" t="s">
        <v>21</v>
      </c>
    </row>
    <row r="6" spans="1:14" x14ac:dyDescent="0.25">
      <c r="A6" s="4" t="s">
        <v>14</v>
      </c>
      <c r="B6" s="4" t="s">
        <v>22</v>
      </c>
      <c r="C6" s="4" t="s">
        <v>32</v>
      </c>
      <c r="D6" s="4" t="s">
        <v>33</v>
      </c>
      <c r="E6" s="4" t="s">
        <v>34</v>
      </c>
      <c r="F6" s="4" t="s">
        <v>19</v>
      </c>
      <c r="G6" s="4" t="s">
        <v>35</v>
      </c>
      <c r="H6" s="4" t="s">
        <v>19</v>
      </c>
      <c r="I6" s="5" t="s">
        <v>36</v>
      </c>
      <c r="J6" s="4">
        <v>10.18</v>
      </c>
      <c r="K6" s="4" t="s">
        <v>19</v>
      </c>
      <c r="L6" s="4" t="s">
        <v>19</v>
      </c>
      <c r="M6" s="4" t="s">
        <v>19</v>
      </c>
      <c r="N6" s="4" t="s">
        <v>21</v>
      </c>
    </row>
    <row r="8" spans="1:14" ht="31.5" customHeight="1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</row>
    <row r="9" spans="1:14" x14ac:dyDescent="0.25">
      <c r="A9" s="4" t="s">
        <v>37</v>
      </c>
      <c r="B9" s="4" t="s">
        <v>15</v>
      </c>
      <c r="C9" s="4" t="s">
        <v>38</v>
      </c>
      <c r="D9" s="4" t="s">
        <v>39</v>
      </c>
      <c r="E9" s="4" t="s">
        <v>40</v>
      </c>
      <c r="F9" s="4" t="s">
        <v>19</v>
      </c>
      <c r="G9" s="4" t="s">
        <v>19</v>
      </c>
      <c r="H9" s="4" t="s">
        <v>19</v>
      </c>
      <c r="I9" s="5" t="s">
        <v>20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21</v>
      </c>
    </row>
    <row r="10" spans="1:14" x14ac:dyDescent="0.25">
      <c r="A10" s="4" t="s">
        <v>37</v>
      </c>
      <c r="B10" s="4" t="s">
        <v>22</v>
      </c>
      <c r="C10" s="4" t="s">
        <v>41</v>
      </c>
      <c r="D10" s="4" t="s">
        <v>42</v>
      </c>
      <c r="E10" s="4" t="s">
        <v>43</v>
      </c>
      <c r="F10" s="4" t="s">
        <v>19</v>
      </c>
      <c r="G10" s="4" t="s">
        <v>44</v>
      </c>
      <c r="H10" s="4" t="s">
        <v>19</v>
      </c>
      <c r="I10" s="5" t="s">
        <v>31</v>
      </c>
      <c r="J10" s="4">
        <v>146.65</v>
      </c>
      <c r="K10" s="4" t="s">
        <v>19</v>
      </c>
      <c r="L10" s="4" t="s">
        <v>19</v>
      </c>
      <c r="M10" s="4" t="s">
        <v>19</v>
      </c>
      <c r="N10" s="4" t="s">
        <v>21</v>
      </c>
    </row>
    <row r="11" spans="1:14" x14ac:dyDescent="0.25">
      <c r="A11" s="4" t="s">
        <v>37</v>
      </c>
      <c r="B11" s="4" t="s">
        <v>22</v>
      </c>
      <c r="C11" s="4" t="s">
        <v>27</v>
      </c>
      <c r="D11" s="4" t="s">
        <v>28</v>
      </c>
      <c r="E11" s="4" t="s">
        <v>29</v>
      </c>
      <c r="F11" s="4" t="s">
        <v>19</v>
      </c>
      <c r="G11" s="4" t="s">
        <v>45</v>
      </c>
      <c r="H11" s="4" t="s">
        <v>19</v>
      </c>
      <c r="I11" s="5" t="s">
        <v>31</v>
      </c>
      <c r="J11" s="4">
        <v>107.54</v>
      </c>
      <c r="K11" s="4" t="s">
        <v>19</v>
      </c>
      <c r="L11" s="4" t="s">
        <v>19</v>
      </c>
      <c r="M11" s="4" t="s">
        <v>19</v>
      </c>
      <c r="N11" s="4" t="s">
        <v>21</v>
      </c>
    </row>
    <row r="12" spans="1:14" x14ac:dyDescent="0.25">
      <c r="A12" s="4" t="s">
        <v>37</v>
      </c>
      <c r="B12" s="4" t="s">
        <v>22</v>
      </c>
      <c r="C12" s="4" t="s">
        <v>32</v>
      </c>
      <c r="D12" s="4" t="s">
        <v>33</v>
      </c>
      <c r="E12" s="4" t="s">
        <v>34</v>
      </c>
      <c r="F12" s="4" t="s">
        <v>19</v>
      </c>
      <c r="G12" s="4" t="s">
        <v>35</v>
      </c>
      <c r="H12" s="4" t="s">
        <v>19</v>
      </c>
      <c r="I12" s="5" t="s">
        <v>36</v>
      </c>
      <c r="J12" s="4">
        <v>10.18</v>
      </c>
      <c r="K12" s="4" t="s">
        <v>19</v>
      </c>
      <c r="L12" s="4" t="s">
        <v>19</v>
      </c>
      <c r="M12" s="4" t="s">
        <v>19</v>
      </c>
      <c r="N12" s="4" t="s">
        <v>21</v>
      </c>
    </row>
  </sheetData>
  <pageMargins left="0.70866141732283505" right="0.70866141732283505" top="0.74803149606299202" bottom="0.74803149606299202" header="0.31496062992126" footer="0.31496062992126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"/>
  <sheetViews>
    <sheetView zoomScale="85" zoomScaleNormal="85" workbookViewId="0">
      <selection activeCell="B7" sqref="B7"/>
    </sheetView>
  </sheetViews>
  <sheetFormatPr baseColWidth="10" defaultColWidth="9" defaultRowHeight="15.75" x14ac:dyDescent="0.25"/>
  <cols>
    <col min="1" max="1" width="10.625" style="1" bestFit="1" customWidth="1"/>
    <col min="2" max="2" width="9.5" style="1" bestFit="1" customWidth="1"/>
    <col min="3" max="3" width="14.625" style="1" bestFit="1" customWidth="1"/>
    <col min="4" max="5" width="11.875" style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7.125" style="1" customWidth="1"/>
    <col min="14" max="14" width="11.625" style="1" bestFit="1" customWidth="1"/>
  </cols>
  <sheetData>
    <row r="1" spans="1:14" ht="18" customHeight="1" x14ac:dyDescent="0.25"/>
    <row r="2" spans="1:14" ht="33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 ht="19.5" customHeight="1" x14ac:dyDescent="0.25">
      <c r="A3" s="4" t="s">
        <v>46</v>
      </c>
      <c r="B3" s="4" t="s">
        <v>15</v>
      </c>
      <c r="C3" s="4" t="s">
        <v>47</v>
      </c>
      <c r="D3" s="4" t="s">
        <v>48</v>
      </c>
      <c r="E3" s="4" t="s">
        <v>49</v>
      </c>
      <c r="F3" s="4" t="s">
        <v>19</v>
      </c>
      <c r="G3" s="4" t="s">
        <v>19</v>
      </c>
      <c r="H3" s="4" t="s">
        <v>19</v>
      </c>
      <c r="I3" s="5" t="s">
        <v>31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21</v>
      </c>
    </row>
    <row r="4" spans="1:14" ht="19.5" customHeight="1" x14ac:dyDescent="0.25">
      <c r="A4" s="4" t="s">
        <v>46</v>
      </c>
      <c r="B4" s="4" t="s">
        <v>22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  <c r="H4" s="4" t="s">
        <v>19</v>
      </c>
      <c r="I4" s="5" t="s">
        <v>55</v>
      </c>
      <c r="J4" s="4">
        <v>31.99</v>
      </c>
      <c r="K4" s="4" t="s">
        <v>19</v>
      </c>
      <c r="L4" s="4" t="s">
        <v>19</v>
      </c>
      <c r="M4" s="4" t="s">
        <v>19</v>
      </c>
      <c r="N4" s="4" t="s">
        <v>21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J27" sqref="J27"/>
    </sheetView>
  </sheetViews>
  <sheetFormatPr baseColWidth="10" defaultColWidth="9" defaultRowHeight="15.75" x14ac:dyDescent="0.25"/>
  <cols>
    <col min="1" max="2" width="13.125" customWidth="1"/>
    <col min="3" max="3" width="14.625" customWidth="1"/>
    <col min="4" max="13" width="13.1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5.2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</row>
    <row r="3" spans="1:13" x14ac:dyDescent="0.25">
      <c r="A3" s="6" t="s">
        <v>56</v>
      </c>
      <c r="B3" s="6" t="s">
        <v>57</v>
      </c>
      <c r="C3" s="6" t="s">
        <v>19</v>
      </c>
      <c r="D3" s="6" t="s">
        <v>19</v>
      </c>
      <c r="E3" s="6" t="s">
        <v>19</v>
      </c>
      <c r="F3" s="6" t="s">
        <v>19</v>
      </c>
      <c r="G3" s="4" t="s">
        <v>58</v>
      </c>
      <c r="H3" s="4" t="s">
        <v>19</v>
      </c>
      <c r="I3" s="4" t="s">
        <v>19</v>
      </c>
      <c r="J3" s="4">
        <v>1.36</v>
      </c>
      <c r="K3" s="4" t="s">
        <v>19</v>
      </c>
      <c r="L3" s="4" t="s">
        <v>59</v>
      </c>
      <c r="M3" s="6" t="s">
        <v>21</v>
      </c>
    </row>
    <row r="4" spans="1:13" x14ac:dyDescent="0.25">
      <c r="A4" s="6" t="s">
        <v>56</v>
      </c>
      <c r="B4" s="6" t="s">
        <v>60</v>
      </c>
      <c r="C4" s="6" t="s">
        <v>61</v>
      </c>
      <c r="D4" s="6" t="s">
        <v>62</v>
      </c>
      <c r="E4" s="6" t="s">
        <v>63</v>
      </c>
      <c r="F4" s="6" t="s">
        <v>19</v>
      </c>
      <c r="G4" s="4" t="s">
        <v>64</v>
      </c>
      <c r="H4" s="6" t="s">
        <v>19</v>
      </c>
      <c r="I4" s="7" t="s">
        <v>65</v>
      </c>
      <c r="J4" s="8">
        <v>2.2400000000000002</v>
      </c>
      <c r="K4" s="6" t="s">
        <v>19</v>
      </c>
      <c r="L4" s="4" t="s">
        <v>59</v>
      </c>
      <c r="M4" s="6" t="s">
        <v>21</v>
      </c>
    </row>
    <row r="5" spans="1:13" x14ac:dyDescent="0.25">
      <c r="A5" s="6" t="s">
        <v>56</v>
      </c>
      <c r="B5" s="6" t="s">
        <v>22</v>
      </c>
      <c r="C5" s="6" t="s">
        <v>66</v>
      </c>
      <c r="D5" s="6" t="s">
        <v>67</v>
      </c>
      <c r="E5" s="6" t="s">
        <v>68</v>
      </c>
      <c r="F5" s="6" t="s">
        <v>19</v>
      </c>
      <c r="G5" s="4" t="s">
        <v>69</v>
      </c>
      <c r="H5" s="6" t="s">
        <v>19</v>
      </c>
      <c r="I5" s="7" t="s">
        <v>70</v>
      </c>
      <c r="J5" s="8">
        <v>7.62</v>
      </c>
      <c r="K5" s="6" t="s">
        <v>19</v>
      </c>
      <c r="L5" s="4" t="s">
        <v>59</v>
      </c>
      <c r="M5" s="6" t="s">
        <v>21</v>
      </c>
    </row>
    <row r="6" spans="1:13" x14ac:dyDescent="0.25">
      <c r="A6" s="6" t="s">
        <v>56</v>
      </c>
      <c r="B6" s="6" t="s">
        <v>22</v>
      </c>
      <c r="C6" s="6" t="s">
        <v>71</v>
      </c>
      <c r="D6" s="6" t="s">
        <v>72</v>
      </c>
      <c r="E6" s="6" t="s">
        <v>73</v>
      </c>
      <c r="F6" s="6" t="s">
        <v>19</v>
      </c>
      <c r="G6" s="4" t="s">
        <v>74</v>
      </c>
      <c r="H6" s="6" t="s">
        <v>19</v>
      </c>
      <c r="I6" s="7" t="s">
        <v>75</v>
      </c>
      <c r="J6" s="8">
        <v>5.03</v>
      </c>
      <c r="K6" s="6" t="s">
        <v>19</v>
      </c>
      <c r="L6" s="4" t="s">
        <v>59</v>
      </c>
      <c r="M6" s="6" t="s">
        <v>21</v>
      </c>
    </row>
    <row r="7" spans="1:13" x14ac:dyDescent="0.25">
      <c r="A7" s="6" t="s">
        <v>56</v>
      </c>
      <c r="B7" s="6" t="s">
        <v>22</v>
      </c>
      <c r="C7" s="6" t="s">
        <v>27</v>
      </c>
      <c r="D7" s="6" t="s">
        <v>28</v>
      </c>
      <c r="E7" s="6" t="s">
        <v>29</v>
      </c>
      <c r="F7" s="6" t="s">
        <v>19</v>
      </c>
      <c r="G7" s="4" t="s">
        <v>76</v>
      </c>
      <c r="H7" s="6" t="s">
        <v>19</v>
      </c>
      <c r="I7" s="6" t="s">
        <v>19</v>
      </c>
      <c r="J7" s="8">
        <v>6.5</v>
      </c>
      <c r="K7" s="6" t="s">
        <v>19</v>
      </c>
      <c r="L7" s="4" t="s">
        <v>59</v>
      </c>
      <c r="M7" s="6" t="s">
        <v>21</v>
      </c>
    </row>
    <row r="8" spans="1:13" x14ac:dyDescent="0.25">
      <c r="A8" s="9" t="s">
        <v>56</v>
      </c>
      <c r="B8" s="9" t="s">
        <v>22</v>
      </c>
      <c r="C8" s="9" t="s">
        <v>77</v>
      </c>
      <c r="D8" s="12" t="s">
        <v>78</v>
      </c>
      <c r="E8" s="12" t="s">
        <v>79</v>
      </c>
      <c r="F8" s="9" t="s">
        <v>19</v>
      </c>
      <c r="G8" s="12" t="s">
        <v>80</v>
      </c>
      <c r="H8" s="9" t="s">
        <v>19</v>
      </c>
      <c r="I8" s="9" t="s">
        <v>19</v>
      </c>
      <c r="J8" s="14">
        <v>79.36</v>
      </c>
      <c r="K8" s="9" t="s">
        <v>19</v>
      </c>
      <c r="L8" s="4" t="s">
        <v>59</v>
      </c>
      <c r="M8" s="9" t="s">
        <v>21</v>
      </c>
    </row>
    <row r="9" spans="1:13" x14ac:dyDescent="0.25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</row>
    <row r="11" spans="1:13" ht="26.25" x14ac:dyDescent="0.25">
      <c r="A11" s="3" t="s">
        <v>0</v>
      </c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  <c r="J11" s="3" t="s">
        <v>9</v>
      </c>
      <c r="K11" s="3" t="s">
        <v>10</v>
      </c>
      <c r="L11" s="3" t="s">
        <v>11</v>
      </c>
      <c r="M11" s="3" t="s">
        <v>13</v>
      </c>
    </row>
    <row r="12" spans="1:13" x14ac:dyDescent="0.25">
      <c r="A12" s="6" t="s">
        <v>81</v>
      </c>
      <c r="B12" s="6" t="s">
        <v>57</v>
      </c>
      <c r="C12" s="6" t="s">
        <v>19</v>
      </c>
      <c r="D12" s="6" t="s">
        <v>19</v>
      </c>
      <c r="E12" s="6" t="s">
        <v>19</v>
      </c>
      <c r="F12" s="6" t="s">
        <v>19</v>
      </c>
      <c r="G12" s="4" t="s">
        <v>58</v>
      </c>
      <c r="H12" s="4" t="s">
        <v>19</v>
      </c>
      <c r="I12" s="4" t="s">
        <v>19</v>
      </c>
      <c r="J12" s="4">
        <v>1.36</v>
      </c>
      <c r="K12" s="4" t="s">
        <v>19</v>
      </c>
      <c r="L12" s="4" t="s">
        <v>59</v>
      </c>
      <c r="M12" s="6" t="s">
        <v>21</v>
      </c>
    </row>
    <row r="13" spans="1:13" x14ac:dyDescent="0.25">
      <c r="A13" s="6" t="s">
        <v>81</v>
      </c>
      <c r="B13" s="6" t="s">
        <v>60</v>
      </c>
      <c r="C13" s="6" t="s">
        <v>61</v>
      </c>
      <c r="D13" s="6" t="s">
        <v>62</v>
      </c>
      <c r="E13" s="6" t="s">
        <v>63</v>
      </c>
      <c r="F13" s="6" t="s">
        <v>19</v>
      </c>
      <c r="G13" s="4" t="s">
        <v>64</v>
      </c>
      <c r="H13" s="6" t="s">
        <v>19</v>
      </c>
      <c r="I13" s="7" t="s">
        <v>65</v>
      </c>
      <c r="J13" s="8">
        <v>2.2400000000000002</v>
      </c>
      <c r="K13" s="6" t="s">
        <v>19</v>
      </c>
      <c r="L13" s="4" t="s">
        <v>59</v>
      </c>
      <c r="M13" s="6" t="s">
        <v>21</v>
      </c>
    </row>
    <row r="14" spans="1:13" x14ac:dyDescent="0.25">
      <c r="A14" s="6" t="s">
        <v>81</v>
      </c>
      <c r="B14" s="6" t="s">
        <v>22</v>
      </c>
      <c r="C14" s="6" t="s">
        <v>66</v>
      </c>
      <c r="D14" s="6" t="s">
        <v>67</v>
      </c>
      <c r="E14" s="6" t="s">
        <v>68</v>
      </c>
      <c r="F14" s="6" t="s">
        <v>19</v>
      </c>
      <c r="G14" s="4" t="s">
        <v>69</v>
      </c>
      <c r="H14" s="6" t="s">
        <v>19</v>
      </c>
      <c r="I14" s="7" t="s">
        <v>70</v>
      </c>
      <c r="J14" s="8">
        <v>7.62</v>
      </c>
      <c r="K14" s="6" t="s">
        <v>19</v>
      </c>
      <c r="L14" s="4" t="s">
        <v>59</v>
      </c>
      <c r="M14" s="6" t="s">
        <v>21</v>
      </c>
    </row>
    <row r="15" spans="1:13" x14ac:dyDescent="0.25">
      <c r="A15" s="6" t="s">
        <v>81</v>
      </c>
      <c r="B15" s="6" t="s">
        <v>22</v>
      </c>
      <c r="C15" s="6" t="s">
        <v>71</v>
      </c>
      <c r="D15" s="6" t="s">
        <v>72</v>
      </c>
      <c r="E15" s="6" t="s">
        <v>73</v>
      </c>
      <c r="F15" s="6" t="s">
        <v>19</v>
      </c>
      <c r="G15" s="4" t="s">
        <v>74</v>
      </c>
      <c r="H15" s="6" t="s">
        <v>19</v>
      </c>
      <c r="I15" s="7" t="s">
        <v>75</v>
      </c>
      <c r="J15" s="8">
        <v>5.03</v>
      </c>
      <c r="K15" s="6" t="s">
        <v>19</v>
      </c>
      <c r="L15" s="4" t="s">
        <v>59</v>
      </c>
      <c r="M15" s="6" t="s">
        <v>21</v>
      </c>
    </row>
    <row r="16" spans="1:13" x14ac:dyDescent="0.25">
      <c r="A16" s="6" t="s">
        <v>81</v>
      </c>
      <c r="B16" s="6" t="s">
        <v>22</v>
      </c>
      <c r="C16" s="6" t="s">
        <v>82</v>
      </c>
      <c r="D16" s="6" t="s">
        <v>83</v>
      </c>
      <c r="E16" s="6" t="s">
        <v>84</v>
      </c>
      <c r="F16" s="6" t="s">
        <v>19</v>
      </c>
      <c r="G16" s="4" t="s">
        <v>85</v>
      </c>
      <c r="H16" s="6" t="s">
        <v>19</v>
      </c>
      <c r="I16" s="6" t="s">
        <v>19</v>
      </c>
      <c r="J16" s="8">
        <v>10.96</v>
      </c>
      <c r="K16" s="6" t="s">
        <v>19</v>
      </c>
      <c r="L16" s="4" t="s">
        <v>59</v>
      </c>
      <c r="M16" s="6" t="s">
        <v>21</v>
      </c>
    </row>
    <row r="17" spans="1:13" x14ac:dyDescent="0.25">
      <c r="A17" s="6" t="s">
        <v>81</v>
      </c>
      <c r="B17" s="6" t="s">
        <v>22</v>
      </c>
      <c r="C17" s="6" t="s">
        <v>86</v>
      </c>
      <c r="D17" s="6" t="s">
        <v>87</v>
      </c>
      <c r="E17" s="6" t="s">
        <v>88</v>
      </c>
      <c r="F17" s="6" t="s">
        <v>19</v>
      </c>
      <c r="G17" s="4" t="s">
        <v>89</v>
      </c>
      <c r="H17" s="6" t="s">
        <v>19</v>
      </c>
      <c r="I17" s="9" t="s">
        <v>19</v>
      </c>
      <c r="J17" s="8">
        <v>17.64</v>
      </c>
      <c r="K17" s="6" t="s">
        <v>19</v>
      </c>
      <c r="L17" s="4" t="s">
        <v>59</v>
      </c>
      <c r="M17" s="6" t="s">
        <v>21</v>
      </c>
    </row>
    <row r="18" spans="1:13" x14ac:dyDescent="0.25">
      <c r="A18" s="6" t="s">
        <v>81</v>
      </c>
      <c r="B18" s="9" t="s">
        <v>22</v>
      </c>
      <c r="C18" s="9" t="s">
        <v>90</v>
      </c>
      <c r="D18" s="9" t="s">
        <v>91</v>
      </c>
      <c r="E18" s="9" t="s">
        <v>92</v>
      </c>
      <c r="F18" s="9" t="s">
        <v>19</v>
      </c>
      <c r="G18" s="4" t="s">
        <v>93</v>
      </c>
      <c r="H18" s="9" t="s">
        <v>19</v>
      </c>
      <c r="I18" s="9" t="s">
        <v>19</v>
      </c>
      <c r="J18" s="10">
        <v>42.23</v>
      </c>
      <c r="K18" s="9" t="s">
        <v>19</v>
      </c>
      <c r="L18" s="4" t="s">
        <v>59</v>
      </c>
      <c r="M18" s="9" t="s">
        <v>21</v>
      </c>
    </row>
    <row r="19" spans="1:13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2"/>
    </row>
    <row r="21" spans="1:13" ht="26.25" x14ac:dyDescent="0.25">
      <c r="A21" s="3" t="s">
        <v>0</v>
      </c>
      <c r="B21" s="3" t="s">
        <v>1</v>
      </c>
      <c r="C21" s="3" t="s">
        <v>2</v>
      </c>
      <c r="D21" s="3" t="s">
        <v>3</v>
      </c>
      <c r="E21" s="3" t="s">
        <v>4</v>
      </c>
      <c r="F21" s="3" t="s">
        <v>5</v>
      </c>
      <c r="G21" s="3" t="s">
        <v>6</v>
      </c>
      <c r="H21" s="3" t="s">
        <v>7</v>
      </c>
      <c r="I21" s="3" t="s">
        <v>8</v>
      </c>
      <c r="J21" s="3" t="s">
        <v>9</v>
      </c>
      <c r="K21" s="3" t="s">
        <v>10</v>
      </c>
      <c r="L21" s="3" t="s">
        <v>11</v>
      </c>
      <c r="M21" s="3" t="s">
        <v>13</v>
      </c>
    </row>
    <row r="22" spans="1:13" x14ac:dyDescent="0.25">
      <c r="A22" s="6" t="s">
        <v>94</v>
      </c>
      <c r="B22" s="6" t="s">
        <v>57</v>
      </c>
      <c r="C22" s="6" t="s">
        <v>19</v>
      </c>
      <c r="D22" s="6" t="s">
        <v>19</v>
      </c>
      <c r="E22" s="6" t="s">
        <v>19</v>
      </c>
      <c r="F22" s="6" t="s">
        <v>19</v>
      </c>
      <c r="G22" s="4" t="s">
        <v>58</v>
      </c>
      <c r="H22" s="4" t="s">
        <v>19</v>
      </c>
      <c r="I22" s="4" t="s">
        <v>19</v>
      </c>
      <c r="J22" s="4">
        <v>1.36</v>
      </c>
      <c r="K22" s="4" t="s">
        <v>19</v>
      </c>
      <c r="L22" s="4" t="s">
        <v>59</v>
      </c>
      <c r="M22" s="6" t="s">
        <v>21</v>
      </c>
    </row>
    <row r="23" spans="1:13" x14ac:dyDescent="0.25">
      <c r="A23" s="6" t="s">
        <v>94</v>
      </c>
      <c r="B23" s="6" t="s">
        <v>60</v>
      </c>
      <c r="C23" s="6" t="s">
        <v>61</v>
      </c>
      <c r="D23" s="6" t="s">
        <v>62</v>
      </c>
      <c r="E23" s="6" t="s">
        <v>63</v>
      </c>
      <c r="F23" s="6" t="s">
        <v>19</v>
      </c>
      <c r="G23" s="4" t="s">
        <v>64</v>
      </c>
      <c r="H23" s="6" t="s">
        <v>19</v>
      </c>
      <c r="I23" s="7" t="s">
        <v>65</v>
      </c>
      <c r="J23" s="8">
        <v>2.2400000000000002</v>
      </c>
      <c r="K23" s="6" t="s">
        <v>19</v>
      </c>
      <c r="L23" s="4" t="s">
        <v>59</v>
      </c>
      <c r="M23" s="6" t="s">
        <v>21</v>
      </c>
    </row>
    <row r="24" spans="1:13" x14ac:dyDescent="0.25">
      <c r="A24" s="6" t="s">
        <v>94</v>
      </c>
      <c r="B24" s="6" t="s">
        <v>22</v>
      </c>
      <c r="C24" s="6" t="s">
        <v>66</v>
      </c>
      <c r="D24" s="6" t="s">
        <v>67</v>
      </c>
      <c r="E24" s="6" t="s">
        <v>68</v>
      </c>
      <c r="F24" s="6" t="s">
        <v>19</v>
      </c>
      <c r="G24" s="4" t="s">
        <v>69</v>
      </c>
      <c r="H24" s="6" t="s">
        <v>19</v>
      </c>
      <c r="I24" s="7" t="s">
        <v>70</v>
      </c>
      <c r="J24" s="8">
        <v>7.62</v>
      </c>
      <c r="K24" s="6" t="s">
        <v>19</v>
      </c>
      <c r="L24" s="4" t="s">
        <v>59</v>
      </c>
      <c r="M24" s="6" t="s">
        <v>21</v>
      </c>
    </row>
    <row r="25" spans="1:13" x14ac:dyDescent="0.25">
      <c r="A25" s="6" t="s">
        <v>94</v>
      </c>
      <c r="B25" s="6" t="s">
        <v>22</v>
      </c>
      <c r="C25" s="6" t="s">
        <v>71</v>
      </c>
      <c r="D25" s="6" t="s">
        <v>72</v>
      </c>
      <c r="E25" s="6" t="s">
        <v>73</v>
      </c>
      <c r="F25" s="6" t="s">
        <v>19</v>
      </c>
      <c r="G25" s="4" t="s">
        <v>74</v>
      </c>
      <c r="H25" s="6" t="s">
        <v>19</v>
      </c>
      <c r="I25" s="7" t="s">
        <v>75</v>
      </c>
      <c r="J25" s="8">
        <v>5.03</v>
      </c>
      <c r="K25" s="6" t="s">
        <v>19</v>
      </c>
      <c r="L25" s="4" t="s">
        <v>59</v>
      </c>
      <c r="M25" s="6" t="s">
        <v>21</v>
      </c>
    </row>
    <row r="26" spans="1:13" x14ac:dyDescent="0.25">
      <c r="A26" s="6" t="s">
        <v>94</v>
      </c>
      <c r="B26" s="6" t="s">
        <v>22</v>
      </c>
      <c r="C26" s="6" t="s">
        <v>95</v>
      </c>
      <c r="D26" s="6" t="s">
        <v>96</v>
      </c>
      <c r="E26" s="6" t="s">
        <v>97</v>
      </c>
      <c r="F26" s="6" t="s">
        <v>19</v>
      </c>
      <c r="G26" s="4" t="s">
        <v>98</v>
      </c>
      <c r="H26" s="6" t="s">
        <v>19</v>
      </c>
      <c r="I26" s="6" t="s">
        <v>19</v>
      </c>
      <c r="J26" s="8">
        <v>40.11</v>
      </c>
      <c r="K26" s="6" t="s">
        <v>19</v>
      </c>
      <c r="L26" s="4" t="s">
        <v>59</v>
      </c>
      <c r="M26" s="6" t="s">
        <v>21</v>
      </c>
    </row>
    <row r="27" spans="1:13" x14ac:dyDescent="0.25">
      <c r="A27" s="6" t="s">
        <v>94</v>
      </c>
      <c r="B27" s="6" t="s">
        <v>22</v>
      </c>
      <c r="C27" s="6" t="s">
        <v>99</v>
      </c>
      <c r="D27" s="13" t="s">
        <v>100</v>
      </c>
      <c r="E27" s="13" t="s">
        <v>101</v>
      </c>
      <c r="F27" s="6" t="s">
        <v>19</v>
      </c>
      <c r="G27" s="13" t="s">
        <v>102</v>
      </c>
      <c r="H27" s="6" t="s">
        <v>19</v>
      </c>
      <c r="I27" s="6" t="s">
        <v>19</v>
      </c>
      <c r="J27" s="15">
        <v>39.880000000000003</v>
      </c>
      <c r="K27" s="6" t="s">
        <v>19</v>
      </c>
      <c r="L27" s="4" t="s">
        <v>59</v>
      </c>
      <c r="M27" s="6" t="s">
        <v>21</v>
      </c>
    </row>
    <row r="28" spans="1:13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5"/>
    </row>
    <row r="30" spans="1:13" ht="26.25" x14ac:dyDescent="0.25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3" t="s">
        <v>5</v>
      </c>
      <c r="G30" s="3" t="s">
        <v>6</v>
      </c>
      <c r="H30" s="3" t="s">
        <v>7</v>
      </c>
      <c r="I30" s="3" t="s">
        <v>8</v>
      </c>
      <c r="J30" s="3" t="s">
        <v>9</v>
      </c>
      <c r="K30" s="3" t="s">
        <v>10</v>
      </c>
      <c r="L30" s="3" t="s">
        <v>11</v>
      </c>
      <c r="M30" s="3" t="s">
        <v>13</v>
      </c>
    </row>
    <row r="31" spans="1:13" x14ac:dyDescent="0.25">
      <c r="A31" s="6" t="s">
        <v>103</v>
      </c>
      <c r="B31" s="6" t="s">
        <v>57</v>
      </c>
      <c r="C31" s="6" t="s">
        <v>19</v>
      </c>
      <c r="D31" s="6" t="s">
        <v>19</v>
      </c>
      <c r="E31" s="6" t="s">
        <v>19</v>
      </c>
      <c r="F31" s="6" t="s">
        <v>19</v>
      </c>
      <c r="G31" s="4" t="s">
        <v>58</v>
      </c>
      <c r="H31" s="4" t="s">
        <v>19</v>
      </c>
      <c r="I31" s="11" t="s">
        <v>19</v>
      </c>
      <c r="J31" s="4">
        <v>1.36</v>
      </c>
      <c r="K31" s="4" t="s">
        <v>19</v>
      </c>
      <c r="L31" s="4" t="s">
        <v>59</v>
      </c>
      <c r="M31" s="6" t="s">
        <v>21</v>
      </c>
    </row>
    <row r="32" spans="1:13" x14ac:dyDescent="0.25">
      <c r="A32" s="6" t="s">
        <v>103</v>
      </c>
      <c r="B32" s="6" t="s">
        <v>60</v>
      </c>
      <c r="C32" s="6" t="s">
        <v>61</v>
      </c>
      <c r="D32" s="6" t="s">
        <v>62</v>
      </c>
      <c r="E32" s="6" t="s">
        <v>63</v>
      </c>
      <c r="F32" s="6" t="s">
        <v>19</v>
      </c>
      <c r="G32" s="4" t="s">
        <v>64</v>
      </c>
      <c r="H32" s="6" t="s">
        <v>19</v>
      </c>
      <c r="I32" s="5" t="s">
        <v>65</v>
      </c>
      <c r="J32" s="8">
        <v>2.2400000000000002</v>
      </c>
      <c r="K32" s="6" t="s">
        <v>19</v>
      </c>
      <c r="L32" s="4" t="s">
        <v>59</v>
      </c>
      <c r="M32" s="6" t="s">
        <v>21</v>
      </c>
    </row>
    <row r="33" spans="1:13" x14ac:dyDescent="0.25">
      <c r="A33" s="6" t="s">
        <v>103</v>
      </c>
      <c r="B33" s="6" t="s">
        <v>22</v>
      </c>
      <c r="C33" s="6" t="s">
        <v>66</v>
      </c>
      <c r="D33" s="6" t="s">
        <v>67</v>
      </c>
      <c r="E33" s="6" t="s">
        <v>68</v>
      </c>
      <c r="F33" s="6" t="s">
        <v>19</v>
      </c>
      <c r="G33" s="4" t="s">
        <v>69</v>
      </c>
      <c r="H33" s="6" t="s">
        <v>19</v>
      </c>
      <c r="I33" s="7" t="s">
        <v>70</v>
      </c>
      <c r="J33" s="8">
        <v>7.62</v>
      </c>
      <c r="K33" s="6" t="s">
        <v>19</v>
      </c>
      <c r="L33" s="4" t="s">
        <v>59</v>
      </c>
      <c r="M33" s="6" t="s">
        <v>21</v>
      </c>
    </row>
    <row r="34" spans="1:13" x14ac:dyDescent="0.25">
      <c r="A34" s="6" t="s">
        <v>103</v>
      </c>
      <c r="B34" s="6" t="s">
        <v>22</v>
      </c>
      <c r="C34" s="6" t="s">
        <v>104</v>
      </c>
      <c r="D34" s="6" t="s">
        <v>105</v>
      </c>
      <c r="E34" s="6" t="s">
        <v>106</v>
      </c>
      <c r="F34" s="6" t="s">
        <v>19</v>
      </c>
      <c r="G34" s="4" t="s">
        <v>107</v>
      </c>
      <c r="H34" s="6" t="s">
        <v>19</v>
      </c>
      <c r="I34" s="7" t="s">
        <v>108</v>
      </c>
      <c r="J34" s="8">
        <v>19.62</v>
      </c>
      <c r="K34" s="6" t="s">
        <v>19</v>
      </c>
      <c r="L34" s="4" t="s">
        <v>59</v>
      </c>
      <c r="M34" s="6" t="s">
        <v>21</v>
      </c>
    </row>
    <row r="35" spans="1:13" x14ac:dyDescent="0.25">
      <c r="A35" s="6" t="s">
        <v>103</v>
      </c>
      <c r="B35" s="6" t="s">
        <v>22</v>
      </c>
      <c r="C35" s="6" t="s">
        <v>109</v>
      </c>
      <c r="D35" s="6" t="s">
        <v>110</v>
      </c>
      <c r="E35" s="6" t="s">
        <v>111</v>
      </c>
      <c r="F35" s="6" t="s">
        <v>19</v>
      </c>
      <c r="G35" s="4" t="s">
        <v>112</v>
      </c>
      <c r="H35" s="6" t="s">
        <v>19</v>
      </c>
      <c r="I35" s="6" t="s">
        <v>19</v>
      </c>
      <c r="J35" s="8">
        <v>11.07</v>
      </c>
      <c r="K35" s="6" t="s">
        <v>19</v>
      </c>
      <c r="L35" s="4" t="s">
        <v>59</v>
      </c>
      <c r="M35" s="6" t="s">
        <v>21</v>
      </c>
    </row>
    <row r="36" spans="1:13" x14ac:dyDescent="0.25">
      <c r="A36" s="6" t="s">
        <v>103</v>
      </c>
      <c r="B36" s="6" t="s">
        <v>22</v>
      </c>
      <c r="C36" s="6" t="s">
        <v>47</v>
      </c>
      <c r="D36" s="6" t="s">
        <v>48</v>
      </c>
      <c r="E36" s="6" t="s">
        <v>49</v>
      </c>
      <c r="F36" s="6" t="s">
        <v>19</v>
      </c>
      <c r="G36" s="4" t="s">
        <v>113</v>
      </c>
      <c r="H36" s="6" t="s">
        <v>19</v>
      </c>
      <c r="I36" s="6" t="s">
        <v>19</v>
      </c>
      <c r="J36" s="8">
        <v>21.15</v>
      </c>
      <c r="K36" s="6" t="s">
        <v>19</v>
      </c>
      <c r="L36" s="4" t="s">
        <v>59</v>
      </c>
      <c r="M36" s="6" t="s">
        <v>21</v>
      </c>
    </row>
    <row r="37" spans="1:13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9" spans="1:13" ht="26.25" hidden="1" x14ac:dyDescent="0.25">
      <c r="A39" s="3" t="s">
        <v>0</v>
      </c>
      <c r="B39" s="3" t="s">
        <v>1</v>
      </c>
      <c r="C39" s="3" t="s">
        <v>2</v>
      </c>
      <c r="D39" s="3" t="s">
        <v>3</v>
      </c>
      <c r="E39" s="3" t="s">
        <v>4</v>
      </c>
      <c r="F39" s="3" t="s">
        <v>5</v>
      </c>
      <c r="G39" s="3" t="s">
        <v>6</v>
      </c>
      <c r="H39" s="3" t="s">
        <v>7</v>
      </c>
      <c r="I39" s="3" t="s">
        <v>8</v>
      </c>
      <c r="J39" s="3" t="s">
        <v>9</v>
      </c>
      <c r="K39" s="3" t="s">
        <v>10</v>
      </c>
      <c r="L39" s="3" t="s">
        <v>11</v>
      </c>
      <c r="M39" s="3" t="s">
        <v>13</v>
      </c>
    </row>
    <row r="40" spans="1:13" hidden="1" x14ac:dyDescent="0.25">
      <c r="A40" s="6" t="s">
        <v>114</v>
      </c>
      <c r="B40" s="6" t="s">
        <v>57</v>
      </c>
      <c r="C40" s="6" t="s">
        <v>19</v>
      </c>
      <c r="D40" s="6" t="s">
        <v>19</v>
      </c>
      <c r="E40" s="6" t="s">
        <v>19</v>
      </c>
      <c r="F40" s="6" t="s">
        <v>19</v>
      </c>
      <c r="G40" s="4" t="s">
        <v>58</v>
      </c>
      <c r="H40" s="4" t="s">
        <v>19</v>
      </c>
      <c r="I40" s="5" t="s">
        <v>65</v>
      </c>
      <c r="J40" s="4">
        <v>1.36</v>
      </c>
      <c r="K40" s="4" t="s">
        <v>19</v>
      </c>
      <c r="L40" s="4" t="s">
        <v>59</v>
      </c>
      <c r="M40" s="6" t="s">
        <v>21</v>
      </c>
    </row>
    <row r="41" spans="1:13" hidden="1" x14ac:dyDescent="0.25">
      <c r="A41" s="6" t="s">
        <v>114</v>
      </c>
      <c r="B41" s="6" t="s">
        <v>60</v>
      </c>
      <c r="C41" s="6" t="s">
        <v>61</v>
      </c>
      <c r="D41" s="6" t="s">
        <v>62</v>
      </c>
      <c r="E41" s="6" t="s">
        <v>63</v>
      </c>
      <c r="F41" s="6" t="s">
        <v>19</v>
      </c>
      <c r="G41" s="4" t="s">
        <v>64</v>
      </c>
      <c r="H41" s="6" t="s">
        <v>19</v>
      </c>
      <c r="I41" s="6" t="s">
        <v>19</v>
      </c>
      <c r="J41" s="8">
        <v>2.2400000000000002</v>
      </c>
      <c r="K41" s="6" t="s">
        <v>19</v>
      </c>
      <c r="L41" s="4" t="s">
        <v>59</v>
      </c>
      <c r="M41" s="6" t="s">
        <v>21</v>
      </c>
    </row>
    <row r="42" spans="1:13" hidden="1" x14ac:dyDescent="0.25">
      <c r="A42" s="6" t="s">
        <v>114</v>
      </c>
      <c r="B42" s="6" t="s">
        <v>22</v>
      </c>
      <c r="C42" s="6" t="s">
        <v>66</v>
      </c>
      <c r="D42" s="6" t="s">
        <v>67</v>
      </c>
      <c r="E42" s="6" t="s">
        <v>68</v>
      </c>
      <c r="F42" s="6" t="s">
        <v>19</v>
      </c>
      <c r="G42" s="4" t="s">
        <v>69</v>
      </c>
      <c r="H42" s="6" t="s">
        <v>19</v>
      </c>
      <c r="I42" s="7" t="s">
        <v>70</v>
      </c>
      <c r="J42" s="8">
        <v>7.62</v>
      </c>
      <c r="K42" s="6" t="s">
        <v>19</v>
      </c>
      <c r="L42" s="4" t="s">
        <v>59</v>
      </c>
      <c r="M42" s="6" t="s">
        <v>21</v>
      </c>
    </row>
    <row r="43" spans="1:13" hidden="1" x14ac:dyDescent="0.25">
      <c r="A43" s="6" t="s">
        <v>114</v>
      </c>
      <c r="B43" s="6" t="s">
        <v>22</v>
      </c>
      <c r="C43" s="6" t="s">
        <v>71</v>
      </c>
      <c r="D43" s="6" t="s">
        <v>72</v>
      </c>
      <c r="E43" s="6" t="s">
        <v>73</v>
      </c>
      <c r="F43" s="6" t="s">
        <v>19</v>
      </c>
      <c r="G43" s="4" t="s">
        <v>74</v>
      </c>
      <c r="H43" s="6" t="s">
        <v>19</v>
      </c>
      <c r="I43" s="7" t="s">
        <v>75</v>
      </c>
      <c r="J43" s="8">
        <v>5.03</v>
      </c>
      <c r="K43" s="6" t="s">
        <v>19</v>
      </c>
      <c r="L43" s="4" t="s">
        <v>59</v>
      </c>
      <c r="M43" s="6" t="s">
        <v>21</v>
      </c>
    </row>
    <row r="44" spans="1:13" hidden="1" x14ac:dyDescent="0.25">
      <c r="A44" s="6" t="s">
        <v>114</v>
      </c>
      <c r="B44" s="6" t="s">
        <v>22</v>
      </c>
      <c r="C44" s="6" t="s">
        <v>82</v>
      </c>
      <c r="D44" s="6" t="s">
        <v>83</v>
      </c>
      <c r="E44" s="6" t="s">
        <v>84</v>
      </c>
      <c r="F44" s="6" t="s">
        <v>19</v>
      </c>
      <c r="G44" s="4" t="s">
        <v>115</v>
      </c>
      <c r="H44" s="6" t="s">
        <v>19</v>
      </c>
      <c r="I44" s="6" t="s">
        <v>19</v>
      </c>
      <c r="J44" s="8">
        <v>10.96</v>
      </c>
      <c r="K44" s="6" t="s">
        <v>19</v>
      </c>
      <c r="L44" s="4" t="s">
        <v>59</v>
      </c>
      <c r="M44" s="6" t="s">
        <v>21</v>
      </c>
    </row>
    <row r="45" spans="1:13" hidden="1" x14ac:dyDescent="0.25">
      <c r="A45" s="6" t="s">
        <v>114</v>
      </c>
      <c r="B45" s="6" t="s">
        <v>22</v>
      </c>
      <c r="C45" s="6" t="s">
        <v>86</v>
      </c>
      <c r="D45" s="6" t="s">
        <v>87</v>
      </c>
      <c r="E45" s="6" t="s">
        <v>88</v>
      </c>
      <c r="F45" s="6" t="s">
        <v>19</v>
      </c>
      <c r="G45" s="4" t="s">
        <v>116</v>
      </c>
      <c r="H45" s="6" t="s">
        <v>19</v>
      </c>
      <c r="I45" s="6" t="s">
        <v>19</v>
      </c>
      <c r="J45" s="8">
        <v>17.64</v>
      </c>
      <c r="K45" s="6" t="s">
        <v>19</v>
      </c>
      <c r="L45" s="4" t="s">
        <v>59</v>
      </c>
      <c r="M45" s="6" t="s">
        <v>21</v>
      </c>
    </row>
    <row r="46" spans="1:13" hidden="1" x14ac:dyDescent="0.25">
      <c r="A46" s="6" t="s">
        <v>114</v>
      </c>
      <c r="B46" s="9" t="s">
        <v>22</v>
      </c>
      <c r="C46" s="9" t="s">
        <v>117</v>
      </c>
      <c r="D46" s="9"/>
      <c r="E46" s="9"/>
      <c r="F46" s="9" t="s">
        <v>19</v>
      </c>
      <c r="G46" s="4"/>
      <c r="H46" s="9" t="s">
        <v>19</v>
      </c>
      <c r="I46" s="9" t="s">
        <v>19</v>
      </c>
      <c r="J46" s="10"/>
      <c r="K46" s="9" t="s">
        <v>19</v>
      </c>
      <c r="L46" s="4" t="s">
        <v>59</v>
      </c>
      <c r="M46" s="9" t="s">
        <v>21</v>
      </c>
    </row>
    <row r="47" spans="1:13" hidden="1" x14ac:dyDescent="0.25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2"/>
    </row>
  </sheetData>
  <mergeCells count="5">
    <mergeCell ref="A9:M9"/>
    <mergeCell ref="A19:M19"/>
    <mergeCell ref="A28:M28"/>
    <mergeCell ref="A37:M37"/>
    <mergeCell ref="A47:M47"/>
  </mergeCells>
  <pageMargins left="0.7" right="0.7" top="0.75" bottom="0.75" header="0.3" footer="0.3"/>
  <pageSetup scale="48" orientation="portrait" horizontalDpi="300" verticalDpi="0" r:id="rId1"/>
  <ignoredErrors>
    <ignoredError sqref="I23:I25 I32:I34 I40 I42:I43 I4:I6 I13:I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tabSelected="1" workbookViewId="0">
      <selection activeCell="X2" sqref="X2"/>
    </sheetView>
  </sheetViews>
  <sheetFormatPr baseColWidth="10" defaultColWidth="9" defaultRowHeight="15.75" x14ac:dyDescent="0.25"/>
  <cols>
    <col min="1" max="1" width="19.375" style="1" customWidth="1"/>
    <col min="2" max="2" width="9.25" style="1" customWidth="1"/>
    <col min="3" max="3" width="9.625" style="1" customWidth="1"/>
    <col min="4" max="4" width="14.25" style="1" customWidth="1"/>
    <col min="5" max="5" width="15.3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36" t="s">
        <v>128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16"/>
      <c r="P1" s="16"/>
      <c r="Q1" s="16"/>
      <c r="R1" s="16"/>
      <c r="S1" s="16"/>
      <c r="T1" s="16"/>
    </row>
    <row r="2" spans="1:22" ht="39.75" customHeight="1" x14ac:dyDescent="0.25">
      <c r="A2" s="17" t="s">
        <v>0</v>
      </c>
      <c r="B2" s="17" t="s">
        <v>1</v>
      </c>
      <c r="C2" s="17" t="s">
        <v>118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119</v>
      </c>
      <c r="N2" s="17" t="s">
        <v>120</v>
      </c>
      <c r="O2" s="18" t="b">
        <v>1</v>
      </c>
      <c r="P2" s="18" t="s">
        <v>121</v>
      </c>
      <c r="Q2" s="18" t="s">
        <v>122</v>
      </c>
      <c r="R2" s="19" t="s">
        <v>123</v>
      </c>
      <c r="S2" s="16"/>
      <c r="T2" s="16"/>
      <c r="V2" s="37" t="s">
        <v>124</v>
      </c>
    </row>
    <row r="3" spans="1:22" ht="19.5" customHeight="1" x14ac:dyDescent="0.25">
      <c r="A3" s="20" t="s">
        <v>152</v>
      </c>
      <c r="B3" s="20" t="s">
        <v>15</v>
      </c>
      <c r="C3" s="20" t="s">
        <v>129</v>
      </c>
      <c r="D3" s="20" t="s">
        <v>139</v>
      </c>
      <c r="E3" s="20" t="s">
        <v>140</v>
      </c>
      <c r="F3" s="20" t="s">
        <v>19</v>
      </c>
      <c r="G3" s="20" t="s">
        <v>19</v>
      </c>
      <c r="H3" s="20" t="s">
        <v>19</v>
      </c>
      <c r="I3" s="21">
        <v>4000</v>
      </c>
      <c r="J3" s="22" t="s">
        <v>19</v>
      </c>
      <c r="K3" s="20" t="s">
        <v>19</v>
      </c>
      <c r="L3" s="23" t="s">
        <v>138</v>
      </c>
      <c r="M3" s="20" t="s">
        <v>19</v>
      </c>
      <c r="N3" s="20" t="s">
        <v>125</v>
      </c>
      <c r="O3" s="28" t="s">
        <v>19</v>
      </c>
      <c r="P3" s="29" t="s">
        <v>19</v>
      </c>
      <c r="Q3" s="29" t="s">
        <v>19</v>
      </c>
      <c r="R3" s="29" t="s">
        <v>19</v>
      </c>
      <c r="S3" s="29" t="s">
        <v>19</v>
      </c>
      <c r="T3" s="29" t="s">
        <v>19</v>
      </c>
      <c r="V3" s="37"/>
    </row>
    <row r="4" spans="1:22" ht="19.5" customHeight="1" x14ac:dyDescent="0.25">
      <c r="A4" s="20" t="s">
        <v>152</v>
      </c>
      <c r="B4" s="20" t="s">
        <v>22</v>
      </c>
      <c r="C4" s="20" t="s">
        <v>130</v>
      </c>
      <c r="D4" s="24" t="s">
        <v>141</v>
      </c>
      <c r="E4" s="24" t="s">
        <v>142</v>
      </c>
      <c r="F4" s="20" t="s">
        <v>19</v>
      </c>
      <c r="G4" s="23" t="str">
        <f>T4</f>
        <v>186 (186.5)</v>
      </c>
      <c r="H4" s="20" t="s">
        <v>19</v>
      </c>
      <c r="I4" s="21">
        <v>3400</v>
      </c>
      <c r="J4" s="25">
        <v>5</v>
      </c>
      <c r="K4" s="20" t="s">
        <v>19</v>
      </c>
      <c r="L4" s="23" t="s">
        <v>138</v>
      </c>
      <c r="M4" s="20" t="s">
        <v>19</v>
      </c>
      <c r="N4" s="20" t="s">
        <v>125</v>
      </c>
      <c r="O4" s="27">
        <v>186.5</v>
      </c>
      <c r="P4" s="29" t="str">
        <f>MID(L3,1,1)</f>
        <v>0</v>
      </c>
      <c r="Q4" s="29" t="str">
        <f>MID(L3,3,2)</f>
        <v>38</v>
      </c>
      <c r="R4" s="29">
        <f t="shared" ref="R4:R7" si="0">P4+Q4/60</f>
        <v>0.6333333333333333</v>
      </c>
      <c r="S4" s="29">
        <f>O4-R4</f>
        <v>185.86666666666667</v>
      </c>
      <c r="T4" s="29" t="str">
        <f>TEXT(S4,"000")&amp;TEXT(O4," (000.0)")</f>
        <v>186 (186.5)</v>
      </c>
      <c r="V4" s="37"/>
    </row>
    <row r="5" spans="1:22" x14ac:dyDescent="0.25">
      <c r="A5" s="20" t="s">
        <v>152</v>
      </c>
      <c r="B5" s="20" t="s">
        <v>22</v>
      </c>
      <c r="C5" s="20" t="s">
        <v>131</v>
      </c>
      <c r="D5" s="24" t="s">
        <v>143</v>
      </c>
      <c r="E5" s="24" t="s">
        <v>144</v>
      </c>
      <c r="F5" s="20" t="s">
        <v>19</v>
      </c>
      <c r="G5" s="23" t="str">
        <f t="shared" ref="G5:G7" si="1">T5</f>
        <v>276 (276.5)</v>
      </c>
      <c r="H5" s="20" t="s">
        <v>19</v>
      </c>
      <c r="I5" s="21">
        <v>1800</v>
      </c>
      <c r="J5" s="26">
        <v>5</v>
      </c>
      <c r="K5" s="20" t="s">
        <v>19</v>
      </c>
      <c r="L5" s="23" t="s">
        <v>138</v>
      </c>
      <c r="M5" s="21" t="s">
        <v>147</v>
      </c>
      <c r="N5" s="20" t="s">
        <v>125</v>
      </c>
      <c r="O5" s="27">
        <v>276.5</v>
      </c>
      <c r="P5" s="29" t="str">
        <f t="shared" ref="P5:P7" si="2">MID(L4,1,1)</f>
        <v>0</v>
      </c>
      <c r="Q5" s="29" t="str">
        <f t="shared" ref="Q5:Q7" si="3">MID(L4,3,2)</f>
        <v>38</v>
      </c>
      <c r="R5" s="29">
        <f t="shared" si="0"/>
        <v>0.6333333333333333</v>
      </c>
      <c r="S5" s="29">
        <f t="shared" ref="S5:S7" si="4">O5-R5</f>
        <v>275.86666666666667</v>
      </c>
      <c r="T5" s="29" t="str">
        <f t="shared" ref="T5:T6" si="5">TEXT(S5,"000")&amp;TEXT(O5," (000.0)")</f>
        <v>276 (276.5)</v>
      </c>
      <c r="V5" s="37"/>
    </row>
    <row r="6" spans="1:22" x14ac:dyDescent="0.25">
      <c r="A6" s="20" t="s">
        <v>152</v>
      </c>
      <c r="B6" s="20" t="s">
        <v>22</v>
      </c>
      <c r="C6" s="20" t="s">
        <v>132</v>
      </c>
      <c r="D6" s="24" t="s">
        <v>145</v>
      </c>
      <c r="E6" s="24" t="s">
        <v>146</v>
      </c>
      <c r="F6" s="20" t="s">
        <v>53</v>
      </c>
      <c r="G6" s="23" t="str">
        <f t="shared" si="1"/>
        <v>276 (276.5)</v>
      </c>
      <c r="H6" s="20" t="s">
        <v>127</v>
      </c>
      <c r="I6" s="21" t="s">
        <v>19</v>
      </c>
      <c r="J6" s="26">
        <v>5</v>
      </c>
      <c r="K6" s="20" t="s">
        <v>19</v>
      </c>
      <c r="L6" s="23" t="s">
        <v>138</v>
      </c>
      <c r="M6" s="21" t="s">
        <v>126</v>
      </c>
      <c r="N6" s="20" t="s">
        <v>125</v>
      </c>
      <c r="O6" s="27">
        <v>276.5</v>
      </c>
      <c r="P6" s="29" t="str">
        <f t="shared" si="2"/>
        <v>0</v>
      </c>
      <c r="Q6" s="29" t="str">
        <f t="shared" si="3"/>
        <v>38</v>
      </c>
      <c r="R6" s="29">
        <f t="shared" si="0"/>
        <v>0.6333333333333333</v>
      </c>
      <c r="S6" s="29">
        <f t="shared" si="4"/>
        <v>275.86666666666667</v>
      </c>
      <c r="T6" s="29" t="str">
        <f t="shared" si="5"/>
        <v>276 (276.5)</v>
      </c>
      <c r="V6" s="37"/>
    </row>
    <row r="7" spans="1:22" x14ac:dyDescent="0.25">
      <c r="A7" s="20" t="s">
        <v>152</v>
      </c>
      <c r="B7" s="20" t="s">
        <v>134</v>
      </c>
      <c r="C7" s="20" t="s">
        <v>133</v>
      </c>
      <c r="D7" s="24" t="s">
        <v>148</v>
      </c>
      <c r="E7" s="24" t="s">
        <v>149</v>
      </c>
      <c r="F7" s="20" t="s">
        <v>19</v>
      </c>
      <c r="G7" s="23" t="s">
        <v>19</v>
      </c>
      <c r="H7" s="20" t="s">
        <v>19</v>
      </c>
      <c r="I7" s="21">
        <v>5000</v>
      </c>
      <c r="J7" s="26" t="s">
        <v>19</v>
      </c>
      <c r="K7" s="20" t="s">
        <v>19</v>
      </c>
      <c r="L7" s="23" t="s">
        <v>138</v>
      </c>
      <c r="M7" s="21" t="s">
        <v>19</v>
      </c>
      <c r="N7" s="20" t="s">
        <v>125</v>
      </c>
      <c r="O7" s="27" t="s">
        <v>19</v>
      </c>
      <c r="P7" s="29"/>
      <c r="Q7" s="29"/>
      <c r="R7" s="29"/>
      <c r="S7" s="29"/>
      <c r="T7" s="29"/>
      <c r="V7" s="37"/>
    </row>
    <row r="8" spans="1:22" x14ac:dyDescent="0.25">
      <c r="O8" s="2"/>
      <c r="V8" s="37"/>
    </row>
    <row r="9" spans="1:22" ht="18" x14ac:dyDescent="0.25">
      <c r="A9" s="36" t="s">
        <v>137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16"/>
      <c r="P9" s="16"/>
      <c r="Q9" s="16"/>
      <c r="R9" s="16"/>
      <c r="S9" s="16"/>
      <c r="T9" s="16"/>
      <c r="V9" s="37"/>
    </row>
    <row r="10" spans="1:22" ht="38.25" x14ac:dyDescent="0.25">
      <c r="A10" s="17" t="s">
        <v>0</v>
      </c>
      <c r="B10" s="17" t="s">
        <v>1</v>
      </c>
      <c r="C10" s="17" t="s">
        <v>118</v>
      </c>
      <c r="D10" s="17" t="s">
        <v>3</v>
      </c>
      <c r="E10" s="17" t="s">
        <v>4</v>
      </c>
      <c r="F10" s="17" t="s">
        <v>5</v>
      </c>
      <c r="G10" s="17" t="s">
        <v>6</v>
      </c>
      <c r="H10" s="17" t="s">
        <v>7</v>
      </c>
      <c r="I10" s="17" t="s">
        <v>8</v>
      </c>
      <c r="J10" s="17" t="s">
        <v>9</v>
      </c>
      <c r="K10" s="17" t="s">
        <v>10</v>
      </c>
      <c r="L10" s="17" t="s">
        <v>11</v>
      </c>
      <c r="M10" s="17" t="s">
        <v>119</v>
      </c>
      <c r="N10" s="17" t="s">
        <v>120</v>
      </c>
      <c r="O10" s="18" t="b">
        <v>1</v>
      </c>
      <c r="P10" s="18" t="s">
        <v>121</v>
      </c>
      <c r="Q10" s="18" t="s">
        <v>122</v>
      </c>
      <c r="R10" s="19" t="s">
        <v>123</v>
      </c>
      <c r="S10" s="16"/>
      <c r="T10" s="16"/>
      <c r="V10" s="37"/>
    </row>
    <row r="11" spans="1:22" x14ac:dyDescent="0.25">
      <c r="A11" s="20" t="s">
        <v>152</v>
      </c>
      <c r="B11" s="20" t="s">
        <v>15</v>
      </c>
      <c r="C11" s="20" t="s">
        <v>135</v>
      </c>
      <c r="D11" s="20" t="s">
        <v>150</v>
      </c>
      <c r="E11" s="20" t="s">
        <v>151</v>
      </c>
      <c r="F11" s="20" t="s">
        <v>19</v>
      </c>
      <c r="G11" s="20" t="s">
        <v>19</v>
      </c>
      <c r="H11" s="20" t="s">
        <v>19</v>
      </c>
      <c r="I11" s="21">
        <v>4000</v>
      </c>
      <c r="J11" s="22" t="s">
        <v>19</v>
      </c>
      <c r="K11" s="20" t="s">
        <v>19</v>
      </c>
      <c r="L11" s="23" t="s">
        <v>138</v>
      </c>
      <c r="M11" s="20" t="s">
        <v>19</v>
      </c>
      <c r="N11" s="20" t="s">
        <v>125</v>
      </c>
      <c r="O11" s="28" t="s">
        <v>19</v>
      </c>
      <c r="P11" s="29" t="s">
        <v>19</v>
      </c>
      <c r="Q11" s="29" t="s">
        <v>19</v>
      </c>
      <c r="R11" s="29" t="s">
        <v>19</v>
      </c>
      <c r="S11" s="29" t="s">
        <v>19</v>
      </c>
      <c r="T11" s="29" t="s">
        <v>19</v>
      </c>
      <c r="V11" s="37"/>
    </row>
    <row r="12" spans="1:22" x14ac:dyDescent="0.25">
      <c r="A12" s="20" t="s">
        <v>152</v>
      </c>
      <c r="B12" s="20" t="s">
        <v>22</v>
      </c>
      <c r="C12" s="20" t="s">
        <v>130</v>
      </c>
      <c r="D12" s="24" t="s">
        <v>141</v>
      </c>
      <c r="E12" s="24" t="s">
        <v>142</v>
      </c>
      <c r="F12" s="20" t="s">
        <v>19</v>
      </c>
      <c r="G12" s="23" t="str">
        <f>T12</f>
        <v>006 (006.5)</v>
      </c>
      <c r="H12" s="20" t="s">
        <v>19</v>
      </c>
      <c r="I12" s="21">
        <v>3400</v>
      </c>
      <c r="J12" s="25">
        <v>5</v>
      </c>
      <c r="K12" s="20" t="s">
        <v>19</v>
      </c>
      <c r="L12" s="23" t="s">
        <v>138</v>
      </c>
      <c r="M12" s="20" t="s">
        <v>19</v>
      </c>
      <c r="N12" s="20" t="s">
        <v>125</v>
      </c>
      <c r="O12" s="27">
        <v>6.5</v>
      </c>
      <c r="P12" s="29" t="str">
        <f>MID(L11,1,1)</f>
        <v>0</v>
      </c>
      <c r="Q12" s="29" t="str">
        <f>MID(L11,3,2)</f>
        <v>38</v>
      </c>
      <c r="R12" s="29">
        <f t="shared" ref="R12:R15" si="6">P12+Q12/60</f>
        <v>0.6333333333333333</v>
      </c>
      <c r="S12" s="29">
        <f>O12-R12</f>
        <v>5.8666666666666671</v>
      </c>
      <c r="T12" s="29" t="str">
        <f>TEXT(S12,"000")&amp;TEXT(O12," (000.0)")</f>
        <v>006 (006.5)</v>
      </c>
      <c r="V12" s="37"/>
    </row>
    <row r="13" spans="1:22" x14ac:dyDescent="0.25">
      <c r="A13" s="20" t="s">
        <v>152</v>
      </c>
      <c r="B13" s="20" t="s">
        <v>22</v>
      </c>
      <c r="C13" s="20" t="s">
        <v>131</v>
      </c>
      <c r="D13" s="24" t="s">
        <v>143</v>
      </c>
      <c r="E13" s="24" t="s">
        <v>144</v>
      </c>
      <c r="F13" s="20" t="s">
        <v>19</v>
      </c>
      <c r="G13" s="23" t="str">
        <f t="shared" ref="G13:G15" si="7">T13</f>
        <v>276 (276.5)</v>
      </c>
      <c r="H13" s="20" t="s">
        <v>19</v>
      </c>
      <c r="I13" s="21">
        <v>1800</v>
      </c>
      <c r="J13" s="26">
        <v>5</v>
      </c>
      <c r="K13" s="20" t="s">
        <v>19</v>
      </c>
      <c r="L13" s="23" t="s">
        <v>138</v>
      </c>
      <c r="M13" s="21" t="s">
        <v>147</v>
      </c>
      <c r="N13" s="20" t="s">
        <v>125</v>
      </c>
      <c r="O13" s="27">
        <v>276.5</v>
      </c>
      <c r="P13" s="29" t="str">
        <f t="shared" ref="P13:P15" si="8">MID(L12,1,1)</f>
        <v>0</v>
      </c>
      <c r="Q13" s="29" t="str">
        <f t="shared" ref="Q13:Q15" si="9">MID(L12,3,2)</f>
        <v>38</v>
      </c>
      <c r="R13" s="29">
        <f t="shared" si="6"/>
        <v>0.6333333333333333</v>
      </c>
      <c r="S13" s="29">
        <f t="shared" ref="S13:S15" si="10">O13-R13</f>
        <v>275.86666666666667</v>
      </c>
      <c r="T13" s="29" t="str">
        <f t="shared" ref="T13:T14" si="11">TEXT(S13,"000")&amp;TEXT(O13," (000.0)")</f>
        <v>276 (276.5)</v>
      </c>
      <c r="V13" s="37"/>
    </row>
    <row r="14" spans="1:22" x14ac:dyDescent="0.25">
      <c r="A14" s="20" t="s">
        <v>152</v>
      </c>
      <c r="B14" s="20" t="s">
        <v>22</v>
      </c>
      <c r="C14" s="20" t="s">
        <v>132</v>
      </c>
      <c r="D14" s="24" t="s">
        <v>145</v>
      </c>
      <c r="E14" s="24" t="s">
        <v>146</v>
      </c>
      <c r="F14" s="20" t="s">
        <v>53</v>
      </c>
      <c r="G14" s="23" t="str">
        <f t="shared" si="7"/>
        <v>276 (276.5)</v>
      </c>
      <c r="H14" s="20" t="s">
        <v>127</v>
      </c>
      <c r="I14" s="21" t="s">
        <v>19</v>
      </c>
      <c r="J14" s="26">
        <v>5</v>
      </c>
      <c r="K14" s="20" t="s">
        <v>19</v>
      </c>
      <c r="L14" s="23" t="s">
        <v>138</v>
      </c>
      <c r="M14" s="21" t="s">
        <v>126</v>
      </c>
      <c r="N14" s="20" t="s">
        <v>125</v>
      </c>
      <c r="O14" s="27">
        <v>276.5</v>
      </c>
      <c r="P14" s="29" t="str">
        <f t="shared" si="8"/>
        <v>0</v>
      </c>
      <c r="Q14" s="29" t="str">
        <f t="shared" si="9"/>
        <v>38</v>
      </c>
      <c r="R14" s="29">
        <f t="shared" si="6"/>
        <v>0.6333333333333333</v>
      </c>
      <c r="S14" s="29">
        <f t="shared" si="10"/>
        <v>275.86666666666667</v>
      </c>
      <c r="T14" s="29" t="str">
        <f t="shared" si="11"/>
        <v>276 (276.5)</v>
      </c>
      <c r="V14" s="37"/>
    </row>
    <row r="15" spans="1:22" x14ac:dyDescent="0.25">
      <c r="A15" s="20" t="s">
        <v>152</v>
      </c>
      <c r="B15" s="20" t="s">
        <v>134</v>
      </c>
      <c r="C15" s="20" t="s">
        <v>133</v>
      </c>
      <c r="D15" s="24" t="s">
        <v>148</v>
      </c>
      <c r="E15" s="24" t="s">
        <v>149</v>
      </c>
      <c r="F15" s="20" t="s">
        <v>19</v>
      </c>
      <c r="G15" s="23" t="s">
        <v>19</v>
      </c>
      <c r="H15" s="20" t="s">
        <v>19</v>
      </c>
      <c r="I15" s="21">
        <v>5000</v>
      </c>
      <c r="J15" s="26" t="s">
        <v>19</v>
      </c>
      <c r="K15" s="20" t="s">
        <v>19</v>
      </c>
      <c r="L15" s="23" t="s">
        <v>138</v>
      </c>
      <c r="M15" s="21" t="s">
        <v>19</v>
      </c>
      <c r="N15" s="20" t="s">
        <v>125</v>
      </c>
      <c r="O15" s="27" t="s">
        <v>19</v>
      </c>
      <c r="P15" s="29"/>
      <c r="Q15" s="29"/>
      <c r="R15" s="29"/>
      <c r="S15" s="29"/>
      <c r="T15" s="29"/>
      <c r="V15" s="37"/>
    </row>
    <row r="16" spans="1:22" x14ac:dyDescent="0.25">
      <c r="V16" s="37"/>
    </row>
    <row r="17" spans="1:22" ht="18" x14ac:dyDescent="0.25">
      <c r="A17" s="36" t="s">
        <v>136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16"/>
      <c r="P17" s="16"/>
      <c r="Q17" s="16"/>
      <c r="R17" s="16"/>
      <c r="S17" s="16"/>
      <c r="T17" s="16"/>
      <c r="V17" s="37"/>
    </row>
    <row r="18" spans="1:22" ht="38.25" x14ac:dyDescent="0.25">
      <c r="A18" s="17" t="s">
        <v>0</v>
      </c>
      <c r="B18" s="17" t="s">
        <v>1</v>
      </c>
      <c r="C18" s="17" t="s">
        <v>118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7</v>
      </c>
      <c r="I18" s="17" t="s">
        <v>8</v>
      </c>
      <c r="J18" s="17" t="s">
        <v>9</v>
      </c>
      <c r="K18" s="17" t="s">
        <v>10</v>
      </c>
      <c r="L18" s="17" t="s">
        <v>11</v>
      </c>
      <c r="M18" s="17" t="s">
        <v>119</v>
      </c>
      <c r="N18" s="17" t="s">
        <v>120</v>
      </c>
      <c r="O18" s="18" t="b">
        <v>1</v>
      </c>
      <c r="P18" s="18" t="s">
        <v>121</v>
      </c>
      <c r="Q18" s="18" t="s">
        <v>122</v>
      </c>
      <c r="R18" s="19" t="s">
        <v>123</v>
      </c>
      <c r="S18" s="16"/>
      <c r="T18" s="16"/>
      <c r="V18" s="37"/>
    </row>
    <row r="19" spans="1:22" x14ac:dyDescent="0.25">
      <c r="A19" s="20" t="s">
        <v>152</v>
      </c>
      <c r="B19" s="20" t="s">
        <v>15</v>
      </c>
      <c r="C19" s="20" t="s">
        <v>133</v>
      </c>
      <c r="D19" s="24" t="s">
        <v>148</v>
      </c>
      <c r="E19" s="24" t="s">
        <v>149</v>
      </c>
      <c r="F19" s="20" t="s">
        <v>19</v>
      </c>
      <c r="G19" s="20" t="s">
        <v>19</v>
      </c>
      <c r="H19" s="20" t="s">
        <v>19</v>
      </c>
      <c r="I19" s="21">
        <v>4000</v>
      </c>
      <c r="J19" s="22" t="s">
        <v>19</v>
      </c>
      <c r="K19" s="20" t="s">
        <v>19</v>
      </c>
      <c r="L19" s="23" t="s">
        <v>138</v>
      </c>
      <c r="M19" s="20" t="s">
        <v>19</v>
      </c>
      <c r="N19" s="20" t="s">
        <v>125</v>
      </c>
      <c r="O19" s="28" t="s">
        <v>19</v>
      </c>
      <c r="P19" s="29" t="s">
        <v>19</v>
      </c>
      <c r="Q19" s="29" t="s">
        <v>19</v>
      </c>
      <c r="R19" s="29" t="s">
        <v>19</v>
      </c>
      <c r="S19" s="29" t="s">
        <v>19</v>
      </c>
      <c r="T19" s="29" t="s">
        <v>19</v>
      </c>
      <c r="V19" s="37"/>
    </row>
    <row r="20" spans="1:22" x14ac:dyDescent="0.25">
      <c r="A20" s="20" t="s">
        <v>152</v>
      </c>
      <c r="B20" s="20" t="s">
        <v>22</v>
      </c>
      <c r="C20" s="20" t="s">
        <v>130</v>
      </c>
      <c r="D20" s="24" t="s">
        <v>141</v>
      </c>
      <c r="E20" s="24" t="s">
        <v>142</v>
      </c>
      <c r="F20" s="20" t="s">
        <v>19</v>
      </c>
      <c r="G20" s="23" t="str">
        <f>T20</f>
        <v>276 (276.5)</v>
      </c>
      <c r="H20" s="20" t="s">
        <v>19</v>
      </c>
      <c r="I20" s="21">
        <v>3400</v>
      </c>
      <c r="J20" s="25">
        <v>5</v>
      </c>
      <c r="K20" s="20" t="s">
        <v>19</v>
      </c>
      <c r="L20" s="23" t="s">
        <v>138</v>
      </c>
      <c r="M20" s="20" t="s">
        <v>19</v>
      </c>
      <c r="N20" s="20" t="s">
        <v>125</v>
      </c>
      <c r="O20" s="27">
        <v>276.5</v>
      </c>
      <c r="P20" s="29" t="str">
        <f>MID(L19,1,1)</f>
        <v>0</v>
      </c>
      <c r="Q20" s="29" t="str">
        <f>MID(L19,3,2)</f>
        <v>38</v>
      </c>
      <c r="R20" s="29">
        <f t="shared" ref="R20:R23" si="12">P20+Q20/60</f>
        <v>0.6333333333333333</v>
      </c>
      <c r="S20" s="29">
        <f>O20-R20</f>
        <v>275.86666666666667</v>
      </c>
      <c r="T20" s="29" t="str">
        <f>TEXT(S20,"000")&amp;TEXT(O20," (000.0)")</f>
        <v>276 (276.5)</v>
      </c>
      <c r="V20" s="37"/>
    </row>
    <row r="21" spans="1:22" x14ac:dyDescent="0.25">
      <c r="A21" s="20" t="s">
        <v>152</v>
      </c>
      <c r="B21" s="20" t="s">
        <v>22</v>
      </c>
      <c r="C21" s="20" t="s">
        <v>131</v>
      </c>
      <c r="D21" s="24" t="s">
        <v>143</v>
      </c>
      <c r="E21" s="24" t="s">
        <v>144</v>
      </c>
      <c r="F21" s="20" t="s">
        <v>19</v>
      </c>
      <c r="G21" s="23" t="str">
        <f t="shared" ref="G21:G23" si="13">T21</f>
        <v>276 (276.5)</v>
      </c>
      <c r="H21" s="20" t="s">
        <v>19</v>
      </c>
      <c r="I21" s="21">
        <v>1800</v>
      </c>
      <c r="J21" s="26">
        <v>5</v>
      </c>
      <c r="K21" s="20" t="s">
        <v>19</v>
      </c>
      <c r="L21" s="23" t="s">
        <v>138</v>
      </c>
      <c r="M21" s="21" t="s">
        <v>147</v>
      </c>
      <c r="N21" s="20" t="s">
        <v>125</v>
      </c>
      <c r="O21" s="27">
        <v>276.5</v>
      </c>
      <c r="P21" s="29" t="str">
        <f t="shared" ref="P21:P23" si="14">MID(L20,1,1)</f>
        <v>0</v>
      </c>
      <c r="Q21" s="29" t="str">
        <f t="shared" ref="Q21:Q23" si="15">MID(L20,3,2)</f>
        <v>38</v>
      </c>
      <c r="R21" s="29">
        <f t="shared" si="12"/>
        <v>0.6333333333333333</v>
      </c>
      <c r="S21" s="29">
        <f t="shared" ref="S21:S23" si="16">O21-R21</f>
        <v>275.86666666666667</v>
      </c>
      <c r="T21" s="29" t="str">
        <f t="shared" ref="T21:T22" si="17">TEXT(S21,"000")&amp;TEXT(O21," (000.0)")</f>
        <v>276 (276.5)</v>
      </c>
      <c r="V21" s="37"/>
    </row>
    <row r="22" spans="1:22" x14ac:dyDescent="0.25">
      <c r="A22" s="20" t="s">
        <v>152</v>
      </c>
      <c r="B22" s="20" t="s">
        <v>22</v>
      </c>
      <c r="C22" s="20" t="s">
        <v>132</v>
      </c>
      <c r="D22" s="24" t="s">
        <v>145</v>
      </c>
      <c r="E22" s="24" t="s">
        <v>146</v>
      </c>
      <c r="F22" s="20" t="s">
        <v>53</v>
      </c>
      <c r="G22" s="23" t="str">
        <f t="shared" si="13"/>
        <v>276 (276.5)</v>
      </c>
      <c r="H22" s="20" t="s">
        <v>127</v>
      </c>
      <c r="I22" s="21" t="s">
        <v>19</v>
      </c>
      <c r="J22" s="26">
        <v>5</v>
      </c>
      <c r="K22" s="20" t="s">
        <v>19</v>
      </c>
      <c r="L22" s="23" t="s">
        <v>138</v>
      </c>
      <c r="M22" s="21" t="s">
        <v>126</v>
      </c>
      <c r="N22" s="20" t="s">
        <v>125</v>
      </c>
      <c r="O22" s="27">
        <v>276.5</v>
      </c>
      <c r="P22" s="29" t="str">
        <f t="shared" si="14"/>
        <v>0</v>
      </c>
      <c r="Q22" s="29" t="str">
        <f t="shared" si="15"/>
        <v>38</v>
      </c>
      <c r="R22" s="29">
        <f t="shared" si="12"/>
        <v>0.6333333333333333</v>
      </c>
      <c r="S22" s="29">
        <f t="shared" si="16"/>
        <v>275.86666666666667</v>
      </c>
      <c r="T22" s="29" t="str">
        <f t="shared" si="17"/>
        <v>276 (276.5)</v>
      </c>
      <c r="V22" s="37"/>
    </row>
    <row r="23" spans="1:22" x14ac:dyDescent="0.25">
      <c r="A23" s="20" t="s">
        <v>152</v>
      </c>
      <c r="B23" s="20" t="s">
        <v>134</v>
      </c>
      <c r="C23" s="20" t="s">
        <v>133</v>
      </c>
      <c r="D23" s="24" t="s">
        <v>148</v>
      </c>
      <c r="E23" s="24" t="s">
        <v>149</v>
      </c>
      <c r="F23" s="20" t="s">
        <v>19</v>
      </c>
      <c r="G23" s="23" t="s">
        <v>19</v>
      </c>
      <c r="H23" s="20" t="s">
        <v>19</v>
      </c>
      <c r="I23" s="21">
        <v>5000</v>
      </c>
      <c r="J23" s="26" t="s">
        <v>19</v>
      </c>
      <c r="K23" s="20" t="s">
        <v>19</v>
      </c>
      <c r="L23" s="23" t="s">
        <v>138</v>
      </c>
      <c r="M23" s="21" t="s">
        <v>19</v>
      </c>
      <c r="N23" s="20" t="s">
        <v>125</v>
      </c>
      <c r="O23" s="27" t="s">
        <v>19</v>
      </c>
      <c r="P23" s="29"/>
      <c r="Q23" s="29"/>
      <c r="R23" s="29"/>
      <c r="S23" s="29"/>
      <c r="T23" s="29"/>
      <c r="V23" s="37"/>
    </row>
  </sheetData>
  <mergeCells count="4">
    <mergeCell ref="A1:N1"/>
    <mergeCell ref="A9:N9"/>
    <mergeCell ref="A17:N17"/>
    <mergeCell ref="V2:V23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MHTG NORTH RNAV ARR (2-35.2)</vt:lpstr>
      <vt:lpstr>MHTG WEST RNAV ARR (2-35.4)</vt:lpstr>
      <vt:lpstr>MHTG SID RNAV RWY 02</vt:lpstr>
      <vt:lpstr>RNAV (RNP) RWY 25</vt:lpstr>
      <vt:lpstr>'MHTG NORTH RNAV ARR (2-35.2)'!Área_de_impresión</vt:lpstr>
      <vt:lpstr>'MHTG WEST RNAV ARR (2-35.4)'!Área_de_impresión</vt:lpstr>
      <vt:lpstr>'RNAV (RNP) RWY 25'!Área_de_impresión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Antonio Locandro</cp:lastModifiedBy>
  <cp:revision/>
  <dcterms:created xsi:type="dcterms:W3CDTF">2010-03-11T15:31:47Z</dcterms:created>
  <dcterms:modified xsi:type="dcterms:W3CDTF">2015-08-21T17:16:11Z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