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8915" windowHeight="7230" activeTab="1"/>
  </bookViews>
  <sheets>
    <sheet name="multiplicacion" sheetId="2" r:id="rId1"/>
    <sheet name="redNeuronal" sheetId="4" r:id="rId2"/>
  </sheets>
  <calcPr calcId="145621"/>
</workbook>
</file>

<file path=xl/calcChain.xml><?xml version="1.0" encoding="utf-8"?>
<calcChain xmlns="http://schemas.openxmlformats.org/spreadsheetml/2006/main">
  <c r="BJ1" i="4" l="1"/>
  <c r="EG138" i="4"/>
  <c r="EF138" i="4"/>
  <c r="EE138" i="4"/>
  <c r="ED138" i="4"/>
  <c r="EC138" i="4"/>
  <c r="EB138" i="4"/>
  <c r="EG137" i="4"/>
  <c r="EF137" i="4"/>
  <c r="EE137" i="4"/>
  <c r="ED137" i="4"/>
  <c r="EC137" i="4"/>
  <c r="EB137" i="4"/>
  <c r="EG125" i="4"/>
  <c r="EF125" i="4"/>
  <c r="EE125" i="4"/>
  <c r="ED125" i="4"/>
  <c r="EC125" i="4"/>
  <c r="EB125" i="4"/>
  <c r="EG124" i="4"/>
  <c r="EF124" i="4"/>
  <c r="EE124" i="4"/>
  <c r="ED124" i="4"/>
  <c r="EC124" i="4"/>
  <c r="EB124" i="4"/>
  <c r="EG112" i="4"/>
  <c r="EF112" i="4"/>
  <c r="EE112" i="4"/>
  <c r="ED112" i="4"/>
  <c r="EC112" i="4"/>
  <c r="EB112" i="4"/>
  <c r="EG111" i="4"/>
  <c r="EF111" i="4"/>
  <c r="EE111" i="4"/>
  <c r="ED111" i="4"/>
  <c r="EC111" i="4"/>
  <c r="EB111" i="4"/>
  <c r="EG99" i="4"/>
  <c r="EF99" i="4"/>
  <c r="EE99" i="4"/>
  <c r="ED99" i="4"/>
  <c r="EC99" i="4"/>
  <c r="EB99" i="4"/>
  <c r="EG98" i="4"/>
  <c r="EF98" i="4"/>
  <c r="EE98" i="4"/>
  <c r="ED98" i="4"/>
  <c r="EC98" i="4"/>
  <c r="EB98" i="4"/>
  <c r="EG86" i="4"/>
  <c r="EF86" i="4"/>
  <c r="EE86" i="4"/>
  <c r="ED86" i="4"/>
  <c r="EC86" i="4"/>
  <c r="EB86" i="4"/>
  <c r="EG85" i="4"/>
  <c r="EF85" i="4"/>
  <c r="EE85" i="4"/>
  <c r="ED85" i="4"/>
  <c r="EC85" i="4"/>
  <c r="EB85" i="4"/>
  <c r="EG73" i="4"/>
  <c r="EF73" i="4"/>
  <c r="EE73" i="4"/>
  <c r="ED73" i="4"/>
  <c r="EC73" i="4"/>
  <c r="EB73" i="4"/>
  <c r="EG72" i="4"/>
  <c r="EF72" i="4"/>
  <c r="EE72" i="4"/>
  <c r="ED72" i="4"/>
  <c r="EC72" i="4"/>
  <c r="EB72" i="4"/>
  <c r="EG60" i="4"/>
  <c r="EF60" i="4"/>
  <c r="EE60" i="4"/>
  <c r="ED60" i="4"/>
  <c r="EC60" i="4"/>
  <c r="EB60" i="4"/>
  <c r="EG59" i="4"/>
  <c r="EF59" i="4"/>
  <c r="EE59" i="4"/>
  <c r="ED59" i="4"/>
  <c r="EC59" i="4"/>
  <c r="EB59" i="4"/>
  <c r="EG47" i="4"/>
  <c r="EF47" i="4"/>
  <c r="EE47" i="4"/>
  <c r="ED47" i="4"/>
  <c r="EC47" i="4"/>
  <c r="EB47" i="4"/>
  <c r="EG46" i="4"/>
  <c r="EF46" i="4"/>
  <c r="EE46" i="4"/>
  <c r="ED46" i="4"/>
  <c r="EC46" i="4"/>
  <c r="EB46" i="4"/>
  <c r="EG34" i="4"/>
  <c r="EF34" i="4"/>
  <c r="EE34" i="4"/>
  <c r="ED34" i="4"/>
  <c r="EC34" i="4"/>
  <c r="EB34" i="4"/>
  <c r="FL33" i="4"/>
  <c r="CO33" i="4" s="1"/>
  <c r="EG33" i="4"/>
  <c r="EF33" i="4"/>
  <c r="EE33" i="4"/>
  <c r="ED33" i="4"/>
  <c r="EC33" i="4"/>
  <c r="EB33" i="4"/>
  <c r="FL7" i="4"/>
  <c r="FL20" i="4" s="1"/>
  <c r="EG21" i="4"/>
  <c r="EF21" i="4"/>
  <c r="EE21" i="4"/>
  <c r="ED21" i="4"/>
  <c r="EC21" i="4"/>
  <c r="EB21" i="4"/>
  <c r="EG20" i="4"/>
  <c r="EF20" i="4"/>
  <c r="EE20" i="4"/>
  <c r="ED20" i="4"/>
  <c r="EC20" i="4"/>
  <c r="EB20" i="4"/>
  <c r="BM3" i="4"/>
  <c r="BO3" i="4"/>
  <c r="BB3" i="4"/>
  <c r="AY3" i="4"/>
  <c r="EG8" i="4"/>
  <c r="EF8" i="4"/>
  <c r="EE8" i="4"/>
  <c r="ED8" i="4"/>
  <c r="EG7" i="4"/>
  <c r="EF7" i="4"/>
  <c r="EE7" i="4"/>
  <c r="ED7" i="4"/>
  <c r="DD33" i="4" l="1"/>
  <c r="EO33" i="4"/>
  <c r="FL46" i="4"/>
  <c r="EO7" i="4"/>
  <c r="DD7" i="4" s="1"/>
  <c r="CO7" i="4"/>
  <c r="CO20" i="4"/>
  <c r="DD20" i="4"/>
  <c r="EO20" i="4"/>
  <c r="EO46" i="4" l="1"/>
  <c r="CO46" i="4"/>
  <c r="FL59" i="4"/>
  <c r="DD46" i="4"/>
  <c r="FL72" i="4" l="1"/>
  <c r="DD59" i="4"/>
  <c r="EO59" i="4"/>
  <c r="CO59" i="4"/>
  <c r="CO72" i="4" l="1"/>
  <c r="DD72" i="4"/>
  <c r="FL85" i="4"/>
  <c r="EO72" i="4"/>
  <c r="EO85" i="4" l="1"/>
  <c r="CO85" i="4"/>
  <c r="FL98" i="4"/>
  <c r="DD85" i="4"/>
  <c r="EO98" i="4" l="1"/>
  <c r="CO98" i="4"/>
  <c r="FL111" i="4"/>
  <c r="DD98" i="4"/>
  <c r="FL124" i="4" l="1"/>
  <c r="DD111" i="4"/>
  <c r="EO111" i="4"/>
  <c r="CO111" i="4"/>
  <c r="P12" i="4"/>
  <c r="Z12" i="4" s="1"/>
  <c r="AJ12" i="4" s="1"/>
  <c r="DT12" i="4" s="1"/>
  <c r="O12" i="4"/>
  <c r="Y12" i="4" s="1"/>
  <c r="AI12" i="4" s="1"/>
  <c r="DS12" i="4" s="1"/>
  <c r="N12" i="4"/>
  <c r="X12" i="4" s="1"/>
  <c r="AH12" i="4" s="1"/>
  <c r="DR12" i="4" s="1"/>
  <c r="P11" i="4"/>
  <c r="Z11" i="4" s="1"/>
  <c r="AJ11" i="4" s="1"/>
  <c r="DT11" i="4" s="1"/>
  <c r="O11" i="4"/>
  <c r="Y11" i="4" s="1"/>
  <c r="AI11" i="4" s="1"/>
  <c r="DS11" i="4" s="1"/>
  <c r="N11" i="4"/>
  <c r="X11" i="4" s="1"/>
  <c r="AH11" i="4" s="1"/>
  <c r="DR11" i="4" s="1"/>
  <c r="P10" i="4"/>
  <c r="Z10" i="4" s="1"/>
  <c r="AJ10" i="4" s="1"/>
  <c r="DT10" i="4" s="1"/>
  <c r="O10" i="4"/>
  <c r="Y10" i="4" s="1"/>
  <c r="AI10" i="4" s="1"/>
  <c r="DS10" i="4" s="1"/>
  <c r="N10" i="4"/>
  <c r="X10" i="4" s="1"/>
  <c r="AH10" i="4" s="1"/>
  <c r="DR10" i="4" s="1"/>
  <c r="P9" i="4"/>
  <c r="Z9" i="4" s="1"/>
  <c r="AJ9" i="4" s="1"/>
  <c r="DT9" i="4" s="1"/>
  <c r="O9" i="4"/>
  <c r="Y9" i="4" s="1"/>
  <c r="AI9" i="4" s="1"/>
  <c r="DS9" i="4" s="1"/>
  <c r="N9" i="4"/>
  <c r="X9" i="4" s="1"/>
  <c r="AH9" i="4" s="1"/>
  <c r="DR9" i="4" s="1"/>
  <c r="EC8" i="4"/>
  <c r="EB8" i="4"/>
  <c r="EC7" i="4"/>
  <c r="EB7" i="4"/>
  <c r="BV7" i="4"/>
  <c r="BU7" i="4"/>
  <c r="BT7" i="4"/>
  <c r="FL137" i="4" l="1"/>
  <c r="DD124" i="4"/>
  <c r="EO124" i="4"/>
  <c r="CO124" i="4"/>
  <c r="CI8" i="4"/>
  <c r="AP12" i="4"/>
  <c r="AV12" i="4" s="1"/>
  <c r="BB12" i="4" s="1"/>
  <c r="BN12" i="4" s="1"/>
  <c r="CI7" i="4"/>
  <c r="CI9" i="4"/>
  <c r="CH9" i="4"/>
  <c r="CG8" i="4"/>
  <c r="CH7" i="4"/>
  <c r="AP11" i="4"/>
  <c r="AV11" i="4" s="1"/>
  <c r="BB11" i="4" s="1"/>
  <c r="BN11" i="4" s="1"/>
  <c r="CF7" i="4"/>
  <c r="AP9" i="4"/>
  <c r="AV9" i="4" s="1"/>
  <c r="BB9" i="4" s="1"/>
  <c r="BN9" i="4" s="1"/>
  <c r="CF8" i="4"/>
  <c r="CG9" i="4"/>
  <c r="CF9" i="4"/>
  <c r="CG7" i="4"/>
  <c r="AP10" i="4"/>
  <c r="AV10" i="4" s="1"/>
  <c r="BB10" i="4" s="1"/>
  <c r="BN10" i="4" s="1"/>
  <c r="CH8" i="4"/>
  <c r="O218" i="4"/>
  <c r="N218" i="4"/>
  <c r="O217" i="4"/>
  <c r="N217" i="4"/>
  <c r="O216" i="4"/>
  <c r="N216" i="4"/>
  <c r="AT215" i="4"/>
  <c r="AS215" i="4"/>
  <c r="AK215" i="4"/>
  <c r="AJ215" i="4"/>
  <c r="P8" i="4"/>
  <c r="Z8" i="4" s="1"/>
  <c r="AJ8" i="4" s="1"/>
  <c r="DT8" i="4" s="1"/>
  <c r="O8" i="4"/>
  <c r="Y8" i="4" s="1"/>
  <c r="AI8" i="4" s="1"/>
  <c r="DS8" i="4" s="1"/>
  <c r="N8" i="4"/>
  <c r="AT214" i="4"/>
  <c r="AS214" i="4"/>
  <c r="AK214" i="4"/>
  <c r="AJ214" i="4"/>
  <c r="P7" i="4"/>
  <c r="Z7" i="4" s="1"/>
  <c r="AJ7" i="4" s="1"/>
  <c r="DT7" i="4" s="1"/>
  <c r="O7" i="4"/>
  <c r="Y7" i="4" s="1"/>
  <c r="AI7" i="4" s="1"/>
  <c r="DS7" i="4" s="1"/>
  <c r="N7" i="4"/>
  <c r="AR206" i="4"/>
  <c r="AQ206" i="4"/>
  <c r="AI206" i="4"/>
  <c r="AH206" i="4"/>
  <c r="O206" i="4"/>
  <c r="N206" i="4"/>
  <c r="AR205" i="4"/>
  <c r="AQ205" i="4"/>
  <c r="AI205" i="4"/>
  <c r="AH205" i="4"/>
  <c r="O205" i="4"/>
  <c r="N205" i="4"/>
  <c r="N14" i="2"/>
  <c r="M14" i="2"/>
  <c r="L14" i="2"/>
  <c r="T14" i="2" s="1"/>
  <c r="N13" i="2"/>
  <c r="M13" i="2"/>
  <c r="L13" i="2"/>
  <c r="T13" i="2" s="1"/>
  <c r="AU14" i="2"/>
  <c r="AT14" i="2"/>
  <c r="AL14" i="2"/>
  <c r="AK14" i="2"/>
  <c r="AU13" i="2"/>
  <c r="AT13" i="2"/>
  <c r="AL13" i="2"/>
  <c r="AK13" i="2"/>
  <c r="AL5" i="2"/>
  <c r="AL4" i="2"/>
  <c r="AK5" i="2"/>
  <c r="AK4" i="2"/>
  <c r="AT5" i="2"/>
  <c r="AU5" i="2"/>
  <c r="AU4" i="2"/>
  <c r="AT4" i="2"/>
  <c r="M5" i="2"/>
  <c r="L5" i="2"/>
  <c r="M4" i="2"/>
  <c r="L4" i="2"/>
  <c r="M24" i="2"/>
  <c r="M23" i="2"/>
  <c r="L24" i="2"/>
  <c r="L23" i="2"/>
  <c r="M22" i="2"/>
  <c r="L22" i="2"/>
  <c r="DD137" i="4" l="1"/>
  <c r="EO137" i="4"/>
  <c r="CO137" i="4"/>
  <c r="BK12" i="4"/>
  <c r="BE12" i="4"/>
  <c r="BK10" i="4"/>
  <c r="BE10" i="4"/>
  <c r="BK11" i="4"/>
  <c r="BE11" i="4"/>
  <c r="CE8" i="4"/>
  <c r="BK9" i="4"/>
  <c r="BE9" i="4"/>
  <c r="CE9" i="4"/>
  <c r="CD8" i="4"/>
  <c r="CD9" i="4"/>
  <c r="X8" i="4"/>
  <c r="X7" i="4"/>
  <c r="AH8" i="4" l="1"/>
  <c r="DR8" i="4" s="1"/>
  <c r="CD7" i="4"/>
  <c r="AH7" i="4"/>
  <c r="DR7" i="4" s="1"/>
  <c r="BQ12" i="4"/>
  <c r="BY12" i="4" s="1"/>
  <c r="DM12" i="4" s="1"/>
  <c r="DW12" i="4" s="1"/>
  <c r="BQ9" i="4"/>
  <c r="BZ9" i="4" s="1"/>
  <c r="DN9" i="4" s="1"/>
  <c r="DX9" i="4" s="1"/>
  <c r="BQ10" i="4"/>
  <c r="BY10" i="4" s="1"/>
  <c r="DM10" i="4" s="1"/>
  <c r="DW10" i="4" s="1"/>
  <c r="BQ11" i="4"/>
  <c r="AP7" i="4"/>
  <c r="AV7" i="4" s="1"/>
  <c r="BB7" i="4" s="1"/>
  <c r="BN7" i="4" s="1"/>
  <c r="AP8" i="4"/>
  <c r="AV8" i="4" s="1"/>
  <c r="BZ12" i="4" l="1"/>
  <c r="DN12" i="4" s="1"/>
  <c r="DX12" i="4" s="1"/>
  <c r="BZ11" i="4"/>
  <c r="DN11" i="4" s="1"/>
  <c r="DX11" i="4" s="1"/>
  <c r="BY11" i="4"/>
  <c r="CE7" i="4"/>
  <c r="BB8" i="4"/>
  <c r="BN8" i="4" s="1"/>
  <c r="BK7" i="4"/>
  <c r="BQ7" i="4" s="1"/>
  <c r="BZ10" i="4"/>
  <c r="DN10" i="4" s="1"/>
  <c r="DX10" i="4" s="1"/>
  <c r="CA9" i="4"/>
  <c r="DO9" i="4" s="1"/>
  <c r="DY9" i="4" s="1"/>
  <c r="CA12" i="4"/>
  <c r="DO12" i="4" s="1"/>
  <c r="DY12" i="4" s="1"/>
  <c r="CA10" i="4"/>
  <c r="DO10" i="4" s="1"/>
  <c r="DY10" i="4" s="1"/>
  <c r="BY9" i="4"/>
  <c r="DM9" i="4" s="1"/>
  <c r="DW9" i="4" s="1"/>
  <c r="CA11" i="4"/>
  <c r="DO11" i="4" s="1"/>
  <c r="DY11" i="4" s="1"/>
  <c r="DM11" i="4"/>
  <c r="DW11" i="4" s="1"/>
  <c r="BK8" i="4"/>
  <c r="BE7" i="4"/>
  <c r="BE8" i="4" l="1"/>
  <c r="BH7" i="4" s="1"/>
  <c r="BQ8" i="4"/>
  <c r="BY8" i="4" s="1"/>
  <c r="DM8" i="4" s="1"/>
  <c r="DW8" i="4" s="1"/>
  <c r="BZ7" i="4"/>
  <c r="DN7" i="4" s="1"/>
  <c r="DX7" i="4" s="1"/>
  <c r="BY7" i="4"/>
  <c r="DM7" i="4" s="1"/>
  <c r="DW7" i="4" s="1"/>
  <c r="CA7" i="4"/>
  <c r="DO7" i="4" s="1"/>
  <c r="DY7" i="4" s="1"/>
  <c r="CX7" i="4" l="1"/>
  <c r="DA7" i="4" s="1"/>
  <c r="DG7" i="4" s="1"/>
  <c r="DJ7" i="4" s="1"/>
  <c r="AS20" i="4" s="1"/>
  <c r="CL7" i="4"/>
  <c r="CR7" i="4" s="1"/>
  <c r="CU7" i="4" s="1"/>
  <c r="AM20" i="4" s="1"/>
  <c r="BT20" i="4" s="1"/>
  <c r="CL8" i="4"/>
  <c r="CR8" i="4" s="1"/>
  <c r="CU8" i="4" s="1"/>
  <c r="AM21" i="4" s="1"/>
  <c r="BU20" i="4" s="1"/>
  <c r="BZ8" i="4"/>
  <c r="DN8" i="4" s="1"/>
  <c r="DX8" i="4" s="1"/>
  <c r="EK8" i="4" s="1"/>
  <c r="ES8" i="4" s="1"/>
  <c r="EX8" i="4" s="1"/>
  <c r="J21" i="4" s="1"/>
  <c r="CA8" i="4"/>
  <c r="DO8" i="4" s="1"/>
  <c r="DY8" i="4" s="1"/>
  <c r="EL7" i="4" s="1"/>
  <c r="ET7" i="4" s="1"/>
  <c r="EY7" i="4" s="1"/>
  <c r="K20" i="4" s="1"/>
  <c r="CL9" i="4"/>
  <c r="CR9" i="4" s="1"/>
  <c r="CU9" i="4" s="1"/>
  <c r="AM22" i="4" s="1"/>
  <c r="BV20" i="4" s="1"/>
  <c r="EJ8" i="4"/>
  <c r="ER8" i="4" s="1"/>
  <c r="EW8" i="4" s="1"/>
  <c r="I21" i="4" s="1"/>
  <c r="EJ7" i="4"/>
  <c r="ER7" i="4" s="1"/>
  <c r="EW7" i="4" s="1"/>
  <c r="I20" i="4" s="1"/>
  <c r="FB7" i="4"/>
  <c r="FG7" i="4" s="1"/>
  <c r="FO7" i="4" s="1"/>
  <c r="FT7" i="4" s="1"/>
  <c r="S20" i="4" s="1"/>
  <c r="N22" i="4" l="1"/>
  <c r="X22" i="4" s="1"/>
  <c r="AH22" i="4" s="1"/>
  <c r="N23" i="4"/>
  <c r="X23" i="4" s="1"/>
  <c r="AH23" i="4" s="1"/>
  <c r="N21" i="4"/>
  <c r="X21" i="4" s="1"/>
  <c r="AH21" i="4" s="1"/>
  <c r="N24" i="4"/>
  <c r="X24" i="4" s="1"/>
  <c r="AH24" i="4" s="1"/>
  <c r="N20" i="4"/>
  <c r="X20" i="4" s="1"/>
  <c r="AH20" i="4" s="1"/>
  <c r="N25" i="4"/>
  <c r="X25" i="4" s="1"/>
  <c r="AH25" i="4" s="1"/>
  <c r="EK7" i="4"/>
  <c r="ES7" i="4" s="1"/>
  <c r="EX7" i="4" s="1"/>
  <c r="J20" i="4" s="1"/>
  <c r="FC7" i="4"/>
  <c r="FH7" i="4" s="1"/>
  <c r="FP7" i="4" s="1"/>
  <c r="FU7" i="4" s="1"/>
  <c r="T20" i="4" s="1"/>
  <c r="FD7" i="4"/>
  <c r="FI7" i="4" s="1"/>
  <c r="FQ7" i="4" s="1"/>
  <c r="FV7" i="4" s="1"/>
  <c r="U20" i="4" s="1"/>
  <c r="EL8" i="4"/>
  <c r="ET8" i="4" s="1"/>
  <c r="EY8" i="4" s="1"/>
  <c r="K21" i="4" s="1"/>
  <c r="P22" i="4" s="1"/>
  <c r="Z22" i="4" l="1"/>
  <c r="AJ22" i="4" s="1"/>
  <c r="DT22" i="4" s="1"/>
  <c r="P23" i="4"/>
  <c r="Z23" i="4" s="1"/>
  <c r="AJ23" i="4" s="1"/>
  <c r="DT23" i="4" s="1"/>
  <c r="P24" i="4"/>
  <c r="Z24" i="4" s="1"/>
  <c r="AJ24" i="4" s="1"/>
  <c r="CH22" i="4" s="1"/>
  <c r="P21" i="4"/>
  <c r="Z21" i="4" s="1"/>
  <c r="AJ21" i="4" s="1"/>
  <c r="P20" i="4"/>
  <c r="Z20" i="4" s="1"/>
  <c r="AJ20" i="4" s="1"/>
  <c r="DR24" i="4"/>
  <c r="CH20" i="4"/>
  <c r="CE20" i="4"/>
  <c r="DR21" i="4"/>
  <c r="P25" i="4"/>
  <c r="Z25" i="4" s="1"/>
  <c r="AJ25" i="4" s="1"/>
  <c r="CI20" i="4"/>
  <c r="DR25" i="4"/>
  <c r="CG20" i="4"/>
  <c r="DR23" i="4"/>
  <c r="O23" i="4"/>
  <c r="Y23" i="4" s="1"/>
  <c r="AI23" i="4" s="1"/>
  <c r="O21" i="4"/>
  <c r="Y21" i="4" s="1"/>
  <c r="AI21" i="4" s="1"/>
  <c r="O25" i="4"/>
  <c r="Y25" i="4" s="1"/>
  <c r="AI25" i="4" s="1"/>
  <c r="O22" i="4"/>
  <c r="Y22" i="4" s="1"/>
  <c r="AI22" i="4" s="1"/>
  <c r="O24" i="4"/>
  <c r="Y24" i="4" s="1"/>
  <c r="AI24" i="4" s="1"/>
  <c r="O20" i="4"/>
  <c r="Y20" i="4" s="1"/>
  <c r="AI20" i="4" s="1"/>
  <c r="DR20" i="4"/>
  <c r="CD20" i="4"/>
  <c r="DR22" i="4"/>
  <c r="CF20" i="4"/>
  <c r="CF22" i="4" l="1"/>
  <c r="AP22" i="4"/>
  <c r="AV22" i="4" s="1"/>
  <c r="BB22" i="4" s="1"/>
  <c r="BE22" i="4" s="1"/>
  <c r="AP24" i="4"/>
  <c r="AV24" i="4" s="1"/>
  <c r="BB24" i="4" s="1"/>
  <c r="BE24" i="4" s="1"/>
  <c r="DT24" i="4"/>
  <c r="AP21" i="4"/>
  <c r="AV21" i="4" s="1"/>
  <c r="BB21" i="4" s="1"/>
  <c r="BN21" i="4" s="1"/>
  <c r="AP23" i="4"/>
  <c r="AV23" i="4" s="1"/>
  <c r="BB23" i="4" s="1"/>
  <c r="BN23" i="4" s="1"/>
  <c r="CG22" i="4"/>
  <c r="BN22" i="4"/>
  <c r="DS25" i="4"/>
  <c r="CI21" i="4"/>
  <c r="CE21" i="4"/>
  <c r="DS21" i="4"/>
  <c r="BK24" i="4"/>
  <c r="BN24" i="4"/>
  <c r="DS23" i="4"/>
  <c r="CG21" i="4"/>
  <c r="AP25" i="4"/>
  <c r="AV25" i="4" s="1"/>
  <c r="BB25" i="4" s="1"/>
  <c r="CD22" i="4"/>
  <c r="DT20" i="4"/>
  <c r="CD21" i="4"/>
  <c r="DS20" i="4"/>
  <c r="BE23" i="4"/>
  <c r="DS24" i="4"/>
  <c r="CH21" i="4"/>
  <c r="AP20" i="4"/>
  <c r="AV20" i="4" s="1"/>
  <c r="BB20" i="4" s="1"/>
  <c r="DS22" i="4"/>
  <c r="CF21" i="4"/>
  <c r="DT25" i="4"/>
  <c r="CI22" i="4"/>
  <c r="CE22" i="4"/>
  <c r="DT21" i="4"/>
  <c r="BK23" i="4" l="1"/>
  <c r="BK22" i="4"/>
  <c r="BK21" i="4"/>
  <c r="BQ21" i="4" s="1"/>
  <c r="BY21" i="4" s="1"/>
  <c r="DM21" i="4" s="1"/>
  <c r="DW21" i="4" s="1"/>
  <c r="BE21" i="4"/>
  <c r="BQ24" i="4"/>
  <c r="BY24" i="4" s="1"/>
  <c r="DM24" i="4" s="1"/>
  <c r="DW24" i="4" s="1"/>
  <c r="BQ23" i="4"/>
  <c r="BY23" i="4" s="1"/>
  <c r="DM23" i="4" s="1"/>
  <c r="DW23" i="4" s="1"/>
  <c r="BN20" i="4"/>
  <c r="BK20" i="4"/>
  <c r="BE20" i="4"/>
  <c r="BK25" i="4"/>
  <c r="BE25" i="4"/>
  <c r="BN25" i="4"/>
  <c r="BQ22" i="4"/>
  <c r="CA21" i="4" l="1"/>
  <c r="DO21" i="4" s="1"/>
  <c r="DY21" i="4" s="1"/>
  <c r="BZ21" i="4"/>
  <c r="DN21" i="4" s="1"/>
  <c r="DX21" i="4" s="1"/>
  <c r="BZ23" i="4"/>
  <c r="DN23" i="4" s="1"/>
  <c r="DX23" i="4" s="1"/>
  <c r="CA23" i="4"/>
  <c r="DO23" i="4" s="1"/>
  <c r="DY23" i="4" s="1"/>
  <c r="BZ24" i="4"/>
  <c r="DN24" i="4" s="1"/>
  <c r="DX24" i="4" s="1"/>
  <c r="CA24" i="4"/>
  <c r="DO24" i="4" s="1"/>
  <c r="DY24" i="4" s="1"/>
  <c r="BQ20" i="4"/>
  <c r="CX20" i="4" s="1"/>
  <c r="DA20" i="4" s="1"/>
  <c r="DG20" i="4" s="1"/>
  <c r="DJ20" i="4" s="1"/>
  <c r="AS33" i="4" s="1"/>
  <c r="BQ25" i="4"/>
  <c r="BZ25" i="4" s="1"/>
  <c r="DN25" i="4" s="1"/>
  <c r="DX25" i="4" s="1"/>
  <c r="BH20" i="4"/>
  <c r="BZ22" i="4"/>
  <c r="DN22" i="4" s="1"/>
  <c r="DX22" i="4" s="1"/>
  <c r="CA22" i="4"/>
  <c r="DO22" i="4" s="1"/>
  <c r="DY22" i="4" s="1"/>
  <c r="BY22" i="4"/>
  <c r="DM22" i="4" s="1"/>
  <c r="DW22" i="4" s="1"/>
  <c r="CA20" i="4" l="1"/>
  <c r="DO20" i="4" s="1"/>
  <c r="DY20" i="4" s="1"/>
  <c r="BY20" i="4"/>
  <c r="DM20" i="4" s="1"/>
  <c r="DW20" i="4" s="1"/>
  <c r="BZ20" i="4"/>
  <c r="DN20" i="4" s="1"/>
  <c r="DX20" i="4" s="1"/>
  <c r="EK21" i="4" s="1"/>
  <c r="ES21" i="4" s="1"/>
  <c r="EX21" i="4" s="1"/>
  <c r="J34" i="4" s="1"/>
  <c r="CL21" i="4"/>
  <c r="CR21" i="4" s="1"/>
  <c r="CU21" i="4" s="1"/>
  <c r="AM34" i="4" s="1"/>
  <c r="BU33" i="4" s="1"/>
  <c r="CL20" i="4"/>
  <c r="CR20" i="4" s="1"/>
  <c r="CU20" i="4" s="1"/>
  <c r="AM33" i="4" s="1"/>
  <c r="BT33" i="4" s="1"/>
  <c r="BY25" i="4"/>
  <c r="DM25" i="4" s="1"/>
  <c r="DW25" i="4" s="1"/>
  <c r="EJ20" i="4" s="1"/>
  <c r="ER20" i="4" s="1"/>
  <c r="EW20" i="4" s="1"/>
  <c r="I33" i="4" s="1"/>
  <c r="CL22" i="4"/>
  <c r="CR22" i="4" s="1"/>
  <c r="CU22" i="4" s="1"/>
  <c r="AM35" i="4" s="1"/>
  <c r="BV33" i="4" s="1"/>
  <c r="CA25" i="4"/>
  <c r="DO25" i="4" s="1"/>
  <c r="DY25" i="4" s="1"/>
  <c r="EL21" i="4" s="1"/>
  <c r="ET21" i="4" s="1"/>
  <c r="EY21" i="4" s="1"/>
  <c r="K34" i="4" s="1"/>
  <c r="FC20" i="4"/>
  <c r="FH20" i="4" s="1"/>
  <c r="FP20" i="4" s="1"/>
  <c r="FU20" i="4" s="1"/>
  <c r="T33" i="4" s="1"/>
  <c r="EK20" i="4" l="1"/>
  <c r="ES20" i="4" s="1"/>
  <c r="EX20" i="4" s="1"/>
  <c r="J33" i="4" s="1"/>
  <c r="O35" i="4" s="1"/>
  <c r="Y35" i="4" s="1"/>
  <c r="AI35" i="4" s="1"/>
  <c r="FB20" i="4"/>
  <c r="FG20" i="4" s="1"/>
  <c r="FO20" i="4" s="1"/>
  <c r="FT20" i="4" s="1"/>
  <c r="S33" i="4" s="1"/>
  <c r="EJ21" i="4"/>
  <c r="ER21" i="4" s="1"/>
  <c r="EW21" i="4" s="1"/>
  <c r="I34" i="4" s="1"/>
  <c r="N38" i="4" s="1"/>
  <c r="X38" i="4" s="1"/>
  <c r="AH38" i="4" s="1"/>
  <c r="O38" i="4"/>
  <c r="Y38" i="4" s="1"/>
  <c r="AI38" i="4" s="1"/>
  <c r="FD20" i="4"/>
  <c r="FI20" i="4" s="1"/>
  <c r="FQ20" i="4" s="1"/>
  <c r="FV20" i="4" s="1"/>
  <c r="U33" i="4" s="1"/>
  <c r="N35" i="4"/>
  <c r="X35" i="4" s="1"/>
  <c r="AH35" i="4" s="1"/>
  <c r="EL20" i="4"/>
  <c r="ET20" i="4" s="1"/>
  <c r="EY20" i="4" s="1"/>
  <c r="K33" i="4" s="1"/>
  <c r="O36" i="4" l="1"/>
  <c r="Y36" i="4" s="1"/>
  <c r="AI36" i="4" s="1"/>
  <c r="N37" i="4"/>
  <c r="X37" i="4" s="1"/>
  <c r="AH37" i="4" s="1"/>
  <c r="DR37" i="4" s="1"/>
  <c r="O37" i="4"/>
  <c r="Y37" i="4" s="1"/>
  <c r="AI37" i="4" s="1"/>
  <c r="AP37" i="4" s="1"/>
  <c r="AV37" i="4" s="1"/>
  <c r="BB37" i="4" s="1"/>
  <c r="O33" i="4"/>
  <c r="Y33" i="4" s="1"/>
  <c r="AI33" i="4" s="1"/>
  <c r="N33" i="4"/>
  <c r="X33" i="4" s="1"/>
  <c r="AH33" i="4" s="1"/>
  <c r="DR33" i="4" s="1"/>
  <c r="O34" i="4"/>
  <c r="Y34" i="4" s="1"/>
  <c r="AI34" i="4" s="1"/>
  <c r="DS34" i="4" s="1"/>
  <c r="CI33" i="4"/>
  <c r="DR38" i="4"/>
  <c r="P37" i="4"/>
  <c r="Z37" i="4" s="1"/>
  <c r="AJ37" i="4" s="1"/>
  <c r="P34" i="4"/>
  <c r="Z34" i="4" s="1"/>
  <c r="AJ34" i="4" s="1"/>
  <c r="P35" i="4"/>
  <c r="Z35" i="4" s="1"/>
  <c r="AJ35" i="4" s="1"/>
  <c r="AP35" i="4" s="1"/>
  <c r="AV35" i="4" s="1"/>
  <c r="BB35" i="4" s="1"/>
  <c r="P33" i="4"/>
  <c r="Z33" i="4" s="1"/>
  <c r="AJ33" i="4" s="1"/>
  <c r="P38" i="4"/>
  <c r="Z38" i="4" s="1"/>
  <c r="AJ38" i="4" s="1"/>
  <c r="P36" i="4"/>
  <c r="Z36" i="4" s="1"/>
  <c r="AJ36" i="4" s="1"/>
  <c r="N36" i="4"/>
  <c r="X36" i="4" s="1"/>
  <c r="AH36" i="4" s="1"/>
  <c r="CD34" i="4"/>
  <c r="DS33" i="4"/>
  <c r="CH33" i="4"/>
  <c r="DR35" i="4"/>
  <c r="CF33" i="4"/>
  <c r="AP33" i="4"/>
  <c r="AV33" i="4" s="1"/>
  <c r="BB33" i="4" s="1"/>
  <c r="CD33" i="4"/>
  <c r="CG34" i="4"/>
  <c r="DS36" i="4"/>
  <c r="N34" i="4"/>
  <c r="X34" i="4" s="1"/>
  <c r="AH34" i="4" s="1"/>
  <c r="CE34" i="4"/>
  <c r="CF34" i="4"/>
  <c r="DS35" i="4"/>
  <c r="CI34" i="4"/>
  <c r="DS38" i="4"/>
  <c r="DS37" i="4" l="1"/>
  <c r="CH34" i="4"/>
  <c r="BK33" i="4"/>
  <c r="BN33" i="4"/>
  <c r="BE33" i="4"/>
  <c r="BE35" i="4"/>
  <c r="BK35" i="4"/>
  <c r="BQ35" i="4" s="1"/>
  <c r="BN35" i="4"/>
  <c r="CI35" i="4"/>
  <c r="DT38" i="4"/>
  <c r="CH35" i="4"/>
  <c r="DT37" i="4"/>
  <c r="CD35" i="4"/>
  <c r="DT33" i="4"/>
  <c r="DT36" i="4"/>
  <c r="CG35" i="4"/>
  <c r="AP34" i="4"/>
  <c r="AV34" i="4" s="1"/>
  <c r="BB34" i="4" s="1"/>
  <c r="CE33" i="4"/>
  <c r="DR34" i="4"/>
  <c r="DR36" i="4"/>
  <c r="AP36" i="4"/>
  <c r="AV36" i="4" s="1"/>
  <c r="BB36" i="4" s="1"/>
  <c r="CG33" i="4"/>
  <c r="CF35" i="4"/>
  <c r="DT35" i="4"/>
  <c r="AP38" i="4"/>
  <c r="AV38" i="4" s="1"/>
  <c r="BB38" i="4" s="1"/>
  <c r="BN37" i="4"/>
  <c r="BE37" i="4"/>
  <c r="BK37" i="4"/>
  <c r="DT34" i="4"/>
  <c r="CE35" i="4"/>
  <c r="BZ35" i="4" l="1"/>
  <c r="DN35" i="4" s="1"/>
  <c r="DX35" i="4" s="1"/>
  <c r="CA35" i="4"/>
  <c r="DO35" i="4" s="1"/>
  <c r="DY35" i="4" s="1"/>
  <c r="BY35" i="4"/>
  <c r="DM35" i="4" s="1"/>
  <c r="DW35" i="4" s="1"/>
  <c r="BE36" i="4"/>
  <c r="BN36" i="4"/>
  <c r="BK36" i="4"/>
  <c r="BQ36" i="4" s="1"/>
  <c r="BQ37" i="4"/>
  <c r="BK34" i="4"/>
  <c r="BN34" i="4"/>
  <c r="BE34" i="4"/>
  <c r="BE38" i="4"/>
  <c r="BK38" i="4"/>
  <c r="BN38" i="4"/>
  <c r="BQ33" i="4"/>
  <c r="BQ38" i="4" l="1"/>
  <c r="BQ34" i="4"/>
  <c r="CL34" i="4" s="1"/>
  <c r="CR34" i="4" s="1"/>
  <c r="CU34" i="4" s="1"/>
  <c r="AM47" i="4" s="1"/>
  <c r="BU46" i="4" s="1"/>
  <c r="BH33" i="4"/>
  <c r="CA33" i="4"/>
  <c r="DO33" i="4" s="1"/>
  <c r="DY33" i="4" s="1"/>
  <c r="BZ33" i="4"/>
  <c r="DN33" i="4" s="1"/>
  <c r="DX33" i="4" s="1"/>
  <c r="BY33" i="4"/>
  <c r="DM33" i="4" s="1"/>
  <c r="DW33" i="4" s="1"/>
  <c r="CX33" i="4"/>
  <c r="DA33" i="4" s="1"/>
  <c r="DG33" i="4" s="1"/>
  <c r="DJ33" i="4" s="1"/>
  <c r="AS46" i="4" s="1"/>
  <c r="CL33" i="4"/>
  <c r="CR33" i="4" s="1"/>
  <c r="CU33" i="4" s="1"/>
  <c r="AM46" i="4" s="1"/>
  <c r="BT46" i="4" s="1"/>
  <c r="BZ37" i="4"/>
  <c r="DN37" i="4" s="1"/>
  <c r="DX37" i="4" s="1"/>
  <c r="CA37" i="4"/>
  <c r="DO37" i="4" s="1"/>
  <c r="DY37" i="4" s="1"/>
  <c r="BY37" i="4"/>
  <c r="DM37" i="4" s="1"/>
  <c r="DW37" i="4" s="1"/>
  <c r="CA36" i="4"/>
  <c r="DO36" i="4" s="1"/>
  <c r="DY36" i="4" s="1"/>
  <c r="BY36" i="4"/>
  <c r="DM36" i="4" s="1"/>
  <c r="DW36" i="4" s="1"/>
  <c r="BZ36" i="4"/>
  <c r="DN36" i="4" s="1"/>
  <c r="DX36" i="4" s="1"/>
  <c r="CL35" i="4" l="1"/>
  <c r="CR35" i="4" s="1"/>
  <c r="CU35" i="4" s="1"/>
  <c r="AM48" i="4" s="1"/>
  <c r="BV46" i="4" s="1"/>
  <c r="BZ34" i="4"/>
  <c r="DN34" i="4" s="1"/>
  <c r="DX34" i="4" s="1"/>
  <c r="FC33" i="4" s="1"/>
  <c r="FH33" i="4" s="1"/>
  <c r="FP33" i="4" s="1"/>
  <c r="FU33" i="4" s="1"/>
  <c r="T46" i="4" s="1"/>
  <c r="CA34" i="4"/>
  <c r="DO34" i="4" s="1"/>
  <c r="DY34" i="4" s="1"/>
  <c r="EL34" i="4" s="1"/>
  <c r="ET34" i="4" s="1"/>
  <c r="EY34" i="4" s="1"/>
  <c r="K47" i="4" s="1"/>
  <c r="BY34" i="4"/>
  <c r="DM34" i="4" s="1"/>
  <c r="DW34" i="4" s="1"/>
  <c r="EK34" i="4"/>
  <c r="ES34" i="4" s="1"/>
  <c r="EX34" i="4" s="1"/>
  <c r="J47" i="4" s="1"/>
  <c r="CA38" i="4"/>
  <c r="DO38" i="4" s="1"/>
  <c r="DY38" i="4" s="1"/>
  <c r="BY38" i="4"/>
  <c r="DM38" i="4" s="1"/>
  <c r="DW38" i="4" s="1"/>
  <c r="FB33" i="4" s="1"/>
  <c r="FG33" i="4" s="1"/>
  <c r="FO33" i="4" s="1"/>
  <c r="FT33" i="4" s="1"/>
  <c r="S46" i="4" s="1"/>
  <c r="BZ38" i="4"/>
  <c r="DN38" i="4" s="1"/>
  <c r="DX38" i="4" s="1"/>
  <c r="EJ34" i="4" l="1"/>
  <c r="ER34" i="4" s="1"/>
  <c r="EW34" i="4" s="1"/>
  <c r="I47" i="4" s="1"/>
  <c r="FD33" i="4"/>
  <c r="FI33" i="4" s="1"/>
  <c r="FQ33" i="4" s="1"/>
  <c r="FV33" i="4" s="1"/>
  <c r="U46" i="4" s="1"/>
  <c r="EL33" i="4"/>
  <c r="ET33" i="4" s="1"/>
  <c r="EY33" i="4" s="1"/>
  <c r="K46" i="4" s="1"/>
  <c r="P49" i="4" s="1"/>
  <c r="Z49" i="4" s="1"/>
  <c r="AJ49" i="4" s="1"/>
  <c r="EK33" i="4"/>
  <c r="ES33" i="4" s="1"/>
  <c r="EX33" i="4" s="1"/>
  <c r="J46" i="4" s="1"/>
  <c r="EJ33" i="4"/>
  <c r="ER33" i="4" s="1"/>
  <c r="EW33" i="4" s="1"/>
  <c r="I46" i="4" s="1"/>
  <c r="P46" i="4" l="1"/>
  <c r="Z46" i="4" s="1"/>
  <c r="AJ46" i="4" s="1"/>
  <c r="P51" i="4"/>
  <c r="Z51" i="4" s="1"/>
  <c r="AJ51" i="4" s="1"/>
  <c r="P48" i="4"/>
  <c r="Z48" i="4" s="1"/>
  <c r="AJ48" i="4" s="1"/>
  <c r="DT48" i="4" s="1"/>
  <c r="P47" i="4"/>
  <c r="Z47" i="4" s="1"/>
  <c r="AJ47" i="4" s="1"/>
  <c r="P50" i="4"/>
  <c r="Z50" i="4" s="1"/>
  <c r="AJ50" i="4" s="1"/>
  <c r="DT49" i="4"/>
  <c r="CG48" i="4"/>
  <c r="N48" i="4"/>
  <c r="X48" i="4" s="1"/>
  <c r="AH48" i="4" s="1"/>
  <c r="N51" i="4"/>
  <c r="X51" i="4" s="1"/>
  <c r="AH51" i="4" s="1"/>
  <c r="N49" i="4"/>
  <c r="X49" i="4" s="1"/>
  <c r="AH49" i="4" s="1"/>
  <c r="N50" i="4"/>
  <c r="X50" i="4" s="1"/>
  <c r="AH50" i="4" s="1"/>
  <c r="N46" i="4"/>
  <c r="X46" i="4" s="1"/>
  <c r="AH46" i="4" s="1"/>
  <c r="N47" i="4"/>
  <c r="X47" i="4" s="1"/>
  <c r="AH47" i="4" s="1"/>
  <c r="DT51" i="4"/>
  <c r="CI48" i="4"/>
  <c r="O48" i="4"/>
  <c r="Y48" i="4" s="1"/>
  <c r="AI48" i="4" s="1"/>
  <c r="O46" i="4"/>
  <c r="Y46" i="4" s="1"/>
  <c r="AI46" i="4" s="1"/>
  <c r="O47" i="4"/>
  <c r="Y47" i="4" s="1"/>
  <c r="AI47" i="4" s="1"/>
  <c r="O50" i="4"/>
  <c r="Y50" i="4" s="1"/>
  <c r="AI50" i="4" s="1"/>
  <c r="O49" i="4"/>
  <c r="Y49" i="4" s="1"/>
  <c r="AI49" i="4" s="1"/>
  <c r="O51" i="4"/>
  <c r="Y51" i="4" s="1"/>
  <c r="AI51" i="4" s="1"/>
  <c r="DT50" i="4"/>
  <c r="CH48" i="4"/>
  <c r="CD48" i="4"/>
  <c r="DT46" i="4"/>
  <c r="CF48" i="4"/>
  <c r="CE48" i="4"/>
  <c r="DT47" i="4"/>
  <c r="AP48" i="4" l="1"/>
  <c r="AV48" i="4" s="1"/>
  <c r="BB48" i="4" s="1"/>
  <c r="CG46" i="4"/>
  <c r="AP49" i="4"/>
  <c r="AV49" i="4" s="1"/>
  <c r="BB49" i="4" s="1"/>
  <c r="DR49" i="4"/>
  <c r="DS51" i="4"/>
  <c r="CI47" i="4"/>
  <c r="DS46" i="4"/>
  <c r="CD47" i="4"/>
  <c r="DR51" i="4"/>
  <c r="CI46" i="4"/>
  <c r="AP51" i="4"/>
  <c r="AV51" i="4" s="1"/>
  <c r="BB51" i="4" s="1"/>
  <c r="DS49" i="4"/>
  <c r="CG47" i="4"/>
  <c r="DS48" i="4"/>
  <c r="CF47" i="4"/>
  <c r="CD46" i="4"/>
  <c r="DR46" i="4"/>
  <c r="AP46" i="4"/>
  <c r="AV46" i="4" s="1"/>
  <c r="BB46" i="4" s="1"/>
  <c r="CF46" i="4"/>
  <c r="DR48" i="4"/>
  <c r="BE48" i="4"/>
  <c r="BN48" i="4"/>
  <c r="BK48" i="4"/>
  <c r="DS47" i="4"/>
  <c r="CE47" i="4"/>
  <c r="CE46" i="4"/>
  <c r="DR47" i="4"/>
  <c r="AP47" i="4"/>
  <c r="AV47" i="4" s="1"/>
  <c r="BB47" i="4" s="1"/>
  <c r="DS50" i="4"/>
  <c r="CH47" i="4"/>
  <c r="DR50" i="4"/>
  <c r="CH46" i="4"/>
  <c r="AP50" i="4"/>
  <c r="AV50" i="4" s="1"/>
  <c r="BB50" i="4" s="1"/>
  <c r="BN46" i="4" l="1"/>
  <c r="BK46" i="4"/>
  <c r="BE46" i="4"/>
  <c r="BN50" i="4"/>
  <c r="BK50" i="4"/>
  <c r="BE50" i="4"/>
  <c r="BE47" i="4"/>
  <c r="BN47" i="4"/>
  <c r="BK47" i="4"/>
  <c r="BQ48" i="4"/>
  <c r="BK51" i="4"/>
  <c r="BE51" i="4"/>
  <c r="BN51" i="4"/>
  <c r="BN49" i="4"/>
  <c r="BK49" i="4"/>
  <c r="BE49" i="4"/>
  <c r="BH46" i="4" l="1"/>
  <c r="BQ46" i="4"/>
  <c r="CA46" i="4" s="1"/>
  <c r="DO46" i="4" s="1"/>
  <c r="DY46" i="4" s="1"/>
  <c r="CA48" i="4"/>
  <c r="DO48" i="4" s="1"/>
  <c r="DY48" i="4" s="1"/>
  <c r="BZ48" i="4"/>
  <c r="DN48" i="4" s="1"/>
  <c r="DX48" i="4" s="1"/>
  <c r="BY48" i="4"/>
  <c r="DM48" i="4" s="1"/>
  <c r="DW48" i="4" s="1"/>
  <c r="BZ46" i="4"/>
  <c r="DN46" i="4" s="1"/>
  <c r="DX46" i="4" s="1"/>
  <c r="BY46" i="4"/>
  <c r="DM46" i="4" s="1"/>
  <c r="DW46" i="4" s="1"/>
  <c r="BQ49" i="4"/>
  <c r="BQ51" i="4"/>
  <c r="BQ47" i="4"/>
  <c r="BQ50" i="4"/>
  <c r="CA50" i="4" l="1"/>
  <c r="DO50" i="4" s="1"/>
  <c r="DY50" i="4" s="1"/>
  <c r="BY50" i="4"/>
  <c r="DM50" i="4" s="1"/>
  <c r="DW50" i="4" s="1"/>
  <c r="BZ50" i="4"/>
  <c r="DN50" i="4" s="1"/>
  <c r="DX50" i="4" s="1"/>
  <c r="CA47" i="4"/>
  <c r="DO47" i="4" s="1"/>
  <c r="DY47" i="4" s="1"/>
  <c r="BY47" i="4"/>
  <c r="DM47" i="4" s="1"/>
  <c r="DW47" i="4" s="1"/>
  <c r="BZ47" i="4"/>
  <c r="DN47" i="4" s="1"/>
  <c r="DX47" i="4" s="1"/>
  <c r="CL46" i="4"/>
  <c r="CR46" i="4" s="1"/>
  <c r="CU46" i="4" s="1"/>
  <c r="AM59" i="4" s="1"/>
  <c r="BT59" i="4" s="1"/>
  <c r="CL47" i="4"/>
  <c r="CR47" i="4" s="1"/>
  <c r="CU47" i="4" s="1"/>
  <c r="AM60" i="4" s="1"/>
  <c r="BU59" i="4" s="1"/>
  <c r="CL48" i="4"/>
  <c r="CR48" i="4" s="1"/>
  <c r="CU48" i="4" s="1"/>
  <c r="AM61" i="4" s="1"/>
  <c r="BV59" i="4" s="1"/>
  <c r="BY51" i="4"/>
  <c r="DM51" i="4" s="1"/>
  <c r="DW51" i="4" s="1"/>
  <c r="EJ47" i="4" s="1"/>
  <c r="ER47" i="4" s="1"/>
  <c r="EW47" i="4" s="1"/>
  <c r="I60" i="4" s="1"/>
  <c r="CA51" i="4"/>
  <c r="DO51" i="4" s="1"/>
  <c r="DY51" i="4" s="1"/>
  <c r="BZ51" i="4"/>
  <c r="DN51" i="4" s="1"/>
  <c r="DX51" i="4" s="1"/>
  <c r="CX46" i="4"/>
  <c r="DA46" i="4" s="1"/>
  <c r="DG46" i="4" s="1"/>
  <c r="DJ46" i="4" s="1"/>
  <c r="AS59" i="4" s="1"/>
  <c r="CA49" i="4"/>
  <c r="DO49" i="4" s="1"/>
  <c r="DY49" i="4" s="1"/>
  <c r="BZ49" i="4"/>
  <c r="DN49" i="4" s="1"/>
  <c r="DX49" i="4" s="1"/>
  <c r="FC46" i="4" s="1"/>
  <c r="FH46" i="4" s="1"/>
  <c r="FP46" i="4" s="1"/>
  <c r="FU46" i="4" s="1"/>
  <c r="T59" i="4" s="1"/>
  <c r="BY49" i="4"/>
  <c r="DM49" i="4" s="1"/>
  <c r="DW49" i="4" s="1"/>
  <c r="EJ46" i="4" l="1"/>
  <c r="ER46" i="4" s="1"/>
  <c r="EW46" i="4" s="1"/>
  <c r="I59" i="4" s="1"/>
  <c r="EK46" i="4"/>
  <c r="ES46" i="4" s="1"/>
  <c r="EX46" i="4" s="1"/>
  <c r="J59" i="4" s="1"/>
  <c r="EL47" i="4"/>
  <c r="ET47" i="4" s="1"/>
  <c r="EY47" i="4" s="1"/>
  <c r="K60" i="4" s="1"/>
  <c r="FB46" i="4"/>
  <c r="FG46" i="4" s="1"/>
  <c r="FO46" i="4" s="1"/>
  <c r="FT46" i="4" s="1"/>
  <c r="S59" i="4" s="1"/>
  <c r="EK47" i="4"/>
  <c r="ES47" i="4" s="1"/>
  <c r="EX47" i="4" s="1"/>
  <c r="J60" i="4" s="1"/>
  <c r="O61" i="4" s="1"/>
  <c r="Y61" i="4" s="1"/>
  <c r="AI61" i="4" s="1"/>
  <c r="O60" i="4"/>
  <c r="Y60" i="4" s="1"/>
  <c r="AI60" i="4" s="1"/>
  <c r="O62" i="4"/>
  <c r="Y62" i="4" s="1"/>
  <c r="AI62" i="4" s="1"/>
  <c r="N61" i="4"/>
  <c r="N63" i="4"/>
  <c r="N60" i="4"/>
  <c r="N62" i="4"/>
  <c r="N64" i="4"/>
  <c r="N59" i="4"/>
  <c r="FD46" i="4"/>
  <c r="FI46" i="4" s="1"/>
  <c r="FQ46" i="4" s="1"/>
  <c r="FV46" i="4" s="1"/>
  <c r="U59" i="4" s="1"/>
  <c r="EL46" i="4"/>
  <c r="ET46" i="4" s="1"/>
  <c r="EY46" i="4" s="1"/>
  <c r="K59" i="4" s="1"/>
  <c r="X62" i="4" l="1"/>
  <c r="AH62" i="4" s="1"/>
  <c r="O64" i="4"/>
  <c r="Y64" i="4" s="1"/>
  <c r="AI64" i="4" s="1"/>
  <c r="O59" i="4"/>
  <c r="Y59" i="4" s="1"/>
  <c r="AI59" i="4" s="1"/>
  <c r="DS59" i="4" s="1"/>
  <c r="X61" i="4"/>
  <c r="AH61" i="4" s="1"/>
  <c r="X60" i="4"/>
  <c r="AH60" i="4" s="1"/>
  <c r="O63" i="4"/>
  <c r="Y63" i="4" s="1"/>
  <c r="AI63" i="4" s="1"/>
  <c r="X64" i="4"/>
  <c r="AH64" i="4" s="1"/>
  <c r="DR64" i="4" s="1"/>
  <c r="X59" i="4"/>
  <c r="AH59" i="4" s="1"/>
  <c r="X63" i="4"/>
  <c r="AH63" i="4" s="1"/>
  <c r="CD59" i="4"/>
  <c r="DR59" i="4"/>
  <c r="DS62" i="4"/>
  <c r="CG60" i="4"/>
  <c r="CI59" i="4"/>
  <c r="CF59" i="4"/>
  <c r="AP61" i="4"/>
  <c r="AV61" i="4" s="1"/>
  <c r="BB61" i="4" s="1"/>
  <c r="DR61" i="4"/>
  <c r="CE60" i="4"/>
  <c r="DS60" i="4"/>
  <c r="CH59" i="4"/>
  <c r="DR63" i="4"/>
  <c r="AP63" i="4"/>
  <c r="AV63" i="4" s="1"/>
  <c r="BB63" i="4" s="1"/>
  <c r="P60" i="4"/>
  <c r="Z60" i="4" s="1"/>
  <c r="AJ60" i="4" s="1"/>
  <c r="P59" i="4"/>
  <c r="Z59" i="4" s="1"/>
  <c r="AJ59" i="4" s="1"/>
  <c r="P63" i="4"/>
  <c r="Z63" i="4" s="1"/>
  <c r="AJ63" i="4" s="1"/>
  <c r="P64" i="4"/>
  <c r="Z64" i="4" s="1"/>
  <c r="AJ64" i="4" s="1"/>
  <c r="AP64" i="4" s="1"/>
  <c r="AV64" i="4" s="1"/>
  <c r="BB64" i="4" s="1"/>
  <c r="P61" i="4"/>
  <c r="Z61" i="4" s="1"/>
  <c r="AJ61" i="4" s="1"/>
  <c r="P62" i="4"/>
  <c r="Z62" i="4" s="1"/>
  <c r="AJ62" i="4" s="1"/>
  <c r="DR62" i="4"/>
  <c r="CG59" i="4"/>
  <c r="DS64" i="4"/>
  <c r="CI60" i="4"/>
  <c r="CD60" i="4"/>
  <c r="CE59" i="4"/>
  <c r="DR60" i="4"/>
  <c r="AP60" i="4"/>
  <c r="AV60" i="4" s="1"/>
  <c r="BB60" i="4" s="1"/>
  <c r="DS63" i="4"/>
  <c r="CH60" i="4"/>
  <c r="DS61" i="4"/>
  <c r="CF60" i="4"/>
  <c r="AP59" i="4" l="1"/>
  <c r="AV59" i="4" s="1"/>
  <c r="BB59" i="4" s="1"/>
  <c r="BK59" i="4" s="1"/>
  <c r="BE59" i="4"/>
  <c r="BN59" i="4"/>
  <c r="BN64" i="4"/>
  <c r="BK64" i="4"/>
  <c r="BE64" i="4"/>
  <c r="BE63" i="4"/>
  <c r="BN63" i="4"/>
  <c r="BK63" i="4"/>
  <c r="CH61" i="4"/>
  <c r="DT63" i="4"/>
  <c r="DT62" i="4"/>
  <c r="CG61" i="4"/>
  <c r="BE60" i="4"/>
  <c r="BN60" i="4"/>
  <c r="BK60" i="4"/>
  <c r="BQ60" i="4" s="1"/>
  <c r="AP62" i="4"/>
  <c r="AV62" i="4" s="1"/>
  <c r="BB62" i="4" s="1"/>
  <c r="CI61" i="4"/>
  <c r="DT64" i="4"/>
  <c r="CD61" i="4"/>
  <c r="DT59" i="4"/>
  <c r="BK61" i="4"/>
  <c r="BE61" i="4"/>
  <c r="BN61" i="4"/>
  <c r="CF61" i="4"/>
  <c r="DT61" i="4"/>
  <c r="CE61" i="4"/>
  <c r="DT60" i="4"/>
  <c r="BQ59" i="4" l="1"/>
  <c r="CA60" i="4"/>
  <c r="DO60" i="4" s="1"/>
  <c r="DY60" i="4" s="1"/>
  <c r="BZ60" i="4"/>
  <c r="DN60" i="4" s="1"/>
  <c r="DX60" i="4" s="1"/>
  <c r="BY60" i="4"/>
  <c r="DM60" i="4" s="1"/>
  <c r="DW60" i="4" s="1"/>
  <c r="BQ61" i="4"/>
  <c r="BN62" i="4"/>
  <c r="BK62" i="4"/>
  <c r="BQ62" i="4" s="1"/>
  <c r="BE62" i="4"/>
  <c r="BQ63" i="4"/>
  <c r="BQ64" i="4"/>
  <c r="BH59" i="4"/>
  <c r="CA62" i="4" l="1"/>
  <c r="DO62" i="4" s="1"/>
  <c r="DY62" i="4" s="1"/>
  <c r="BZ62" i="4"/>
  <c r="DN62" i="4" s="1"/>
  <c r="DX62" i="4" s="1"/>
  <c r="BY62" i="4"/>
  <c r="DM62" i="4" s="1"/>
  <c r="DW62" i="4" s="1"/>
  <c r="BY64" i="4"/>
  <c r="DM64" i="4" s="1"/>
  <c r="DW64" i="4" s="1"/>
  <c r="BZ64" i="4"/>
  <c r="DN64" i="4" s="1"/>
  <c r="DX64" i="4" s="1"/>
  <c r="CA64" i="4"/>
  <c r="DO64" i="4" s="1"/>
  <c r="DY64" i="4" s="1"/>
  <c r="BZ63" i="4"/>
  <c r="DN63" i="4" s="1"/>
  <c r="DX63" i="4" s="1"/>
  <c r="BY63" i="4"/>
  <c r="DM63" i="4" s="1"/>
  <c r="DW63" i="4" s="1"/>
  <c r="CA63" i="4"/>
  <c r="DO63" i="4" s="1"/>
  <c r="DY63" i="4" s="1"/>
  <c r="CA61" i="4"/>
  <c r="DO61" i="4" s="1"/>
  <c r="DY61" i="4" s="1"/>
  <c r="EL60" i="4" s="1"/>
  <c r="ET60" i="4" s="1"/>
  <c r="EY60" i="4" s="1"/>
  <c r="K73" i="4" s="1"/>
  <c r="BZ61" i="4"/>
  <c r="DN61" i="4" s="1"/>
  <c r="DX61" i="4" s="1"/>
  <c r="BY61" i="4"/>
  <c r="DM61" i="4" s="1"/>
  <c r="DW61" i="4" s="1"/>
  <c r="FB59" i="4" s="1"/>
  <c r="FG59" i="4" s="1"/>
  <c r="FO59" i="4" s="1"/>
  <c r="FT59" i="4" s="1"/>
  <c r="S72" i="4" s="1"/>
  <c r="CA59" i="4"/>
  <c r="DO59" i="4" s="1"/>
  <c r="DY59" i="4" s="1"/>
  <c r="BZ59" i="4"/>
  <c r="DN59" i="4" s="1"/>
  <c r="DX59" i="4" s="1"/>
  <c r="EK59" i="4" s="1"/>
  <c r="ES59" i="4" s="1"/>
  <c r="EX59" i="4" s="1"/>
  <c r="J72" i="4" s="1"/>
  <c r="BY59" i="4"/>
  <c r="DM59" i="4" s="1"/>
  <c r="DW59" i="4" s="1"/>
  <c r="CX59" i="4"/>
  <c r="DA59" i="4" s="1"/>
  <c r="DG59" i="4" s="1"/>
  <c r="DJ59" i="4" s="1"/>
  <c r="AS72" i="4" s="1"/>
  <c r="CL60" i="4"/>
  <c r="CR60" i="4" s="1"/>
  <c r="CU60" i="4" s="1"/>
  <c r="AM73" i="4" s="1"/>
  <c r="BU72" i="4" s="1"/>
  <c r="CL59" i="4"/>
  <c r="CR59" i="4" s="1"/>
  <c r="CU59" i="4" s="1"/>
  <c r="AM72" i="4" s="1"/>
  <c r="BT72" i="4" s="1"/>
  <c r="CL61" i="4"/>
  <c r="CR61" i="4" s="1"/>
  <c r="CU61" i="4" s="1"/>
  <c r="AM74" i="4" s="1"/>
  <c r="BV72" i="4" s="1"/>
  <c r="FD59" i="4" l="1"/>
  <c r="FI59" i="4" s="1"/>
  <c r="FQ59" i="4" s="1"/>
  <c r="FV59" i="4" s="1"/>
  <c r="U72" i="4" s="1"/>
  <c r="EL59" i="4"/>
  <c r="ET59" i="4" s="1"/>
  <c r="EY59" i="4" s="1"/>
  <c r="K72" i="4" s="1"/>
  <c r="O74" i="4"/>
  <c r="O73" i="4"/>
  <c r="O75" i="4"/>
  <c r="O76" i="4"/>
  <c r="EK60" i="4"/>
  <c r="ES60" i="4" s="1"/>
  <c r="EX60" i="4" s="1"/>
  <c r="J73" i="4" s="1"/>
  <c r="O77" i="4" s="1"/>
  <c r="EJ59" i="4"/>
  <c r="ER59" i="4" s="1"/>
  <c r="EW59" i="4" s="1"/>
  <c r="I72" i="4" s="1"/>
  <c r="FC59" i="4"/>
  <c r="FH59" i="4" s="1"/>
  <c r="FP59" i="4" s="1"/>
  <c r="FU59" i="4" s="1"/>
  <c r="T72" i="4" s="1"/>
  <c r="EJ60" i="4"/>
  <c r="ER60" i="4" s="1"/>
  <c r="EW60" i="4" s="1"/>
  <c r="I73" i="4" s="1"/>
  <c r="Y77" i="4" l="1"/>
  <c r="AI77" i="4" s="1"/>
  <c r="CI73" i="4" s="1"/>
  <c r="O72" i="4"/>
  <c r="DS77" i="4"/>
  <c r="Y72" i="4"/>
  <c r="AI72" i="4" s="1"/>
  <c r="Y74" i="4"/>
  <c r="AI74" i="4" s="1"/>
  <c r="Y73" i="4"/>
  <c r="AI73" i="4" s="1"/>
  <c r="P77" i="4"/>
  <c r="Z77" i="4" s="1"/>
  <c r="AJ77" i="4" s="1"/>
  <c r="P73" i="4"/>
  <c r="P72" i="4"/>
  <c r="Z72" i="4" s="1"/>
  <c r="AJ72" i="4" s="1"/>
  <c r="P74" i="4"/>
  <c r="Z74" i="4" s="1"/>
  <c r="AJ74" i="4" s="1"/>
  <c r="P75" i="4"/>
  <c r="Z75" i="4" s="1"/>
  <c r="AJ75" i="4" s="1"/>
  <c r="P76" i="4"/>
  <c r="Z76" i="4" s="1"/>
  <c r="AJ76" i="4" s="1"/>
  <c r="Y76" i="4"/>
  <c r="AI76" i="4" s="1"/>
  <c r="Y75" i="4"/>
  <c r="AI75" i="4" s="1"/>
  <c r="N74" i="4"/>
  <c r="X74" i="4" s="1"/>
  <c r="AH74" i="4" s="1"/>
  <c r="N75" i="4"/>
  <c r="X75" i="4" s="1"/>
  <c r="AH75" i="4" s="1"/>
  <c r="N73" i="4"/>
  <c r="X73" i="4" s="1"/>
  <c r="AH73" i="4" s="1"/>
  <c r="N77" i="4"/>
  <c r="X77" i="4" s="1"/>
  <c r="AH77" i="4" s="1"/>
  <c r="N72" i="4"/>
  <c r="X72" i="4" s="1"/>
  <c r="AH72" i="4" s="1"/>
  <c r="N76" i="4"/>
  <c r="X76" i="4" s="1"/>
  <c r="AH76" i="4" s="1"/>
  <c r="Z73" i="4"/>
  <c r="AJ73" i="4" s="1"/>
  <c r="CE74" i="4" l="1"/>
  <c r="DT73" i="4"/>
  <c r="DR76" i="4"/>
  <c r="AP76" i="4"/>
  <c r="AV76" i="4" s="1"/>
  <c r="BB76" i="4" s="1"/>
  <c r="CH72" i="4"/>
  <c r="CD73" i="4"/>
  <c r="DS72" i="4"/>
  <c r="DS76" i="4"/>
  <c r="CH73" i="4"/>
  <c r="DS74" i="4"/>
  <c r="CF73" i="4"/>
  <c r="DT76" i="4"/>
  <c r="CH74" i="4"/>
  <c r="DR74" i="4"/>
  <c r="AP74" i="4"/>
  <c r="AV74" i="4" s="1"/>
  <c r="BB74" i="4" s="1"/>
  <c r="CF72" i="4"/>
  <c r="CI74" i="4"/>
  <c r="DT77" i="4"/>
  <c r="DR73" i="4"/>
  <c r="AP73" i="4"/>
  <c r="AV73" i="4" s="1"/>
  <c r="BB73" i="4" s="1"/>
  <c r="CE72" i="4"/>
  <c r="CD74" i="4"/>
  <c r="DT72" i="4"/>
  <c r="DR75" i="4"/>
  <c r="AP75" i="4"/>
  <c r="AV75" i="4" s="1"/>
  <c r="BB75" i="4" s="1"/>
  <c r="CG72" i="4"/>
  <c r="AP72" i="4"/>
  <c r="AV72" i="4" s="1"/>
  <c r="BB72" i="4" s="1"/>
  <c r="CD72" i="4"/>
  <c r="DR72" i="4"/>
  <c r="CG74" i="4"/>
  <c r="DT75" i="4"/>
  <c r="DR77" i="4"/>
  <c r="CI72" i="4"/>
  <c r="AP77" i="4"/>
  <c r="AV77" i="4" s="1"/>
  <c r="BB77" i="4" s="1"/>
  <c r="DS75" i="4"/>
  <c r="CG73" i="4"/>
  <c r="DT74" i="4"/>
  <c r="CF74" i="4"/>
  <c r="DS73" i="4"/>
  <c r="CE73" i="4"/>
  <c r="BE72" i="4" l="1"/>
  <c r="BN72" i="4"/>
  <c r="BK72" i="4"/>
  <c r="BN74" i="4"/>
  <c r="BK74" i="4"/>
  <c r="BE74" i="4"/>
  <c r="BK73" i="4"/>
  <c r="BQ73" i="4" s="1"/>
  <c r="BE73" i="4"/>
  <c r="BN73" i="4"/>
  <c r="BN76" i="4"/>
  <c r="BK76" i="4"/>
  <c r="BQ76" i="4" s="1"/>
  <c r="BE76" i="4"/>
  <c r="BN77" i="4"/>
  <c r="BK77" i="4"/>
  <c r="BQ77" i="4" s="1"/>
  <c r="BE77" i="4"/>
  <c r="BN75" i="4"/>
  <c r="BE75" i="4"/>
  <c r="BK75" i="4"/>
  <c r="BQ72" i="4" l="1"/>
  <c r="CX72" i="4" s="1"/>
  <c r="DA72" i="4" s="1"/>
  <c r="DG72" i="4" s="1"/>
  <c r="DJ72" i="4" s="1"/>
  <c r="AS85" i="4" s="1"/>
  <c r="BQ74" i="4"/>
  <c r="BZ73" i="4"/>
  <c r="DN73" i="4" s="1"/>
  <c r="DX73" i="4" s="1"/>
  <c r="BY73" i="4"/>
  <c r="DM73" i="4" s="1"/>
  <c r="DW73" i="4" s="1"/>
  <c r="CA73" i="4"/>
  <c r="DO73" i="4" s="1"/>
  <c r="DY73" i="4" s="1"/>
  <c r="CA76" i="4"/>
  <c r="DO76" i="4" s="1"/>
  <c r="DY76" i="4" s="1"/>
  <c r="BZ76" i="4"/>
  <c r="DN76" i="4" s="1"/>
  <c r="DX76" i="4" s="1"/>
  <c r="BY76" i="4"/>
  <c r="DM76" i="4" s="1"/>
  <c r="DW76" i="4" s="1"/>
  <c r="BZ72" i="4"/>
  <c r="DN72" i="4" s="1"/>
  <c r="DX72" i="4" s="1"/>
  <c r="CA72" i="4"/>
  <c r="DO72" i="4" s="1"/>
  <c r="DY72" i="4" s="1"/>
  <c r="BZ77" i="4"/>
  <c r="DN77" i="4" s="1"/>
  <c r="DX77" i="4" s="1"/>
  <c r="BY77" i="4"/>
  <c r="DM77" i="4" s="1"/>
  <c r="DW77" i="4" s="1"/>
  <c r="CA77" i="4"/>
  <c r="DO77" i="4" s="1"/>
  <c r="DY77" i="4" s="1"/>
  <c r="BY74" i="4"/>
  <c r="DM74" i="4" s="1"/>
  <c r="DW74" i="4" s="1"/>
  <c r="CA74" i="4"/>
  <c r="DO74" i="4" s="1"/>
  <c r="DY74" i="4" s="1"/>
  <c r="BZ74" i="4"/>
  <c r="DN74" i="4" s="1"/>
  <c r="DX74" i="4" s="1"/>
  <c r="BH72" i="4"/>
  <c r="BQ75" i="4"/>
  <c r="CL74" i="4" s="1"/>
  <c r="CR74" i="4" s="1"/>
  <c r="CU74" i="4" s="1"/>
  <c r="AM87" i="4" s="1"/>
  <c r="BV85" i="4" s="1"/>
  <c r="BY72" i="4" l="1"/>
  <c r="DM72" i="4" s="1"/>
  <c r="DW72" i="4" s="1"/>
  <c r="CA75" i="4"/>
  <c r="DO75" i="4" s="1"/>
  <c r="DY75" i="4" s="1"/>
  <c r="BZ75" i="4"/>
  <c r="DN75" i="4" s="1"/>
  <c r="DX75" i="4" s="1"/>
  <c r="EK72" i="4" s="1"/>
  <c r="ES72" i="4" s="1"/>
  <c r="EX72" i="4" s="1"/>
  <c r="J85" i="4" s="1"/>
  <c r="BY75" i="4"/>
  <c r="DM75" i="4" s="1"/>
  <c r="DW75" i="4" s="1"/>
  <c r="EJ73" i="4" s="1"/>
  <c r="ER73" i="4" s="1"/>
  <c r="EW73" i="4" s="1"/>
  <c r="I86" i="4" s="1"/>
  <c r="EK73" i="4"/>
  <c r="ES73" i="4" s="1"/>
  <c r="EX73" i="4" s="1"/>
  <c r="J86" i="4" s="1"/>
  <c r="FC72" i="4"/>
  <c r="FH72" i="4" s="1"/>
  <c r="FP72" i="4" s="1"/>
  <c r="FU72" i="4" s="1"/>
  <c r="T85" i="4" s="1"/>
  <c r="CL73" i="4"/>
  <c r="CR73" i="4" s="1"/>
  <c r="CU73" i="4" s="1"/>
  <c r="AM86" i="4" s="1"/>
  <c r="BU85" i="4" s="1"/>
  <c r="EL73" i="4"/>
  <c r="ET73" i="4" s="1"/>
  <c r="EY73" i="4" s="1"/>
  <c r="K86" i="4" s="1"/>
  <c r="FD72" i="4"/>
  <c r="FI72" i="4" s="1"/>
  <c r="FQ72" i="4" s="1"/>
  <c r="FV72" i="4" s="1"/>
  <c r="U85" i="4" s="1"/>
  <c r="EL72" i="4"/>
  <c r="ET72" i="4" s="1"/>
  <c r="EY72" i="4" s="1"/>
  <c r="K85" i="4" s="1"/>
  <c r="CL72" i="4"/>
  <c r="CR72" i="4" s="1"/>
  <c r="CU72" i="4" s="1"/>
  <c r="AM85" i="4" s="1"/>
  <c r="BT85" i="4" s="1"/>
  <c r="EJ72" i="4"/>
  <c r="ER72" i="4" s="1"/>
  <c r="EW72" i="4" s="1"/>
  <c r="I85" i="4" s="1"/>
  <c r="FB72" i="4" l="1"/>
  <c r="FG72" i="4" s="1"/>
  <c r="FO72" i="4" s="1"/>
  <c r="FT72" i="4" s="1"/>
  <c r="S85" i="4" s="1"/>
  <c r="O87" i="4"/>
  <c r="Y87" i="4" s="1"/>
  <c r="AI87" i="4" s="1"/>
  <c r="O85" i="4"/>
  <c r="Y85" i="4" s="1"/>
  <c r="AI85" i="4" s="1"/>
  <c r="O90" i="4"/>
  <c r="Y90" i="4" s="1"/>
  <c r="AI90" i="4" s="1"/>
  <c r="O88" i="4"/>
  <c r="Y88" i="4" s="1"/>
  <c r="AI88" i="4" s="1"/>
  <c r="O89" i="4"/>
  <c r="Y89" i="4" s="1"/>
  <c r="AI89" i="4" s="1"/>
  <c r="O86" i="4"/>
  <c r="Y86" i="4" s="1"/>
  <c r="AI86" i="4" s="1"/>
  <c r="N87" i="4"/>
  <c r="N88" i="4"/>
  <c r="X88" i="4" s="1"/>
  <c r="AH88" i="4" s="1"/>
  <c r="N90" i="4"/>
  <c r="X90" i="4" s="1"/>
  <c r="AH90" i="4" s="1"/>
  <c r="N85" i="4"/>
  <c r="X85" i="4" s="1"/>
  <c r="AH85" i="4" s="1"/>
  <c r="N86" i="4"/>
  <c r="N89" i="4"/>
  <c r="X89" i="4" s="1"/>
  <c r="AH89" i="4" s="1"/>
  <c r="P86" i="4"/>
  <c r="Z86" i="4" s="1"/>
  <c r="AJ86" i="4" s="1"/>
  <c r="P85" i="4"/>
  <c r="Z85" i="4" s="1"/>
  <c r="AJ85" i="4" s="1"/>
  <c r="P90" i="4"/>
  <c r="Z90" i="4" s="1"/>
  <c r="AJ90" i="4" s="1"/>
  <c r="P88" i="4"/>
  <c r="Z88" i="4" s="1"/>
  <c r="AJ88" i="4" s="1"/>
  <c r="P87" i="4"/>
  <c r="Z87" i="4" s="1"/>
  <c r="AJ87" i="4" s="1"/>
  <c r="P89" i="4"/>
  <c r="Z89" i="4" s="1"/>
  <c r="AJ89" i="4" s="1"/>
  <c r="X86" i="4" l="1"/>
  <c r="AH86" i="4" s="1"/>
  <c r="X87" i="4"/>
  <c r="AH87" i="4" s="1"/>
  <c r="CH85" i="4"/>
  <c r="DR89" i="4"/>
  <c r="AP89" i="4"/>
  <c r="AV89" i="4" s="1"/>
  <c r="BB89" i="4" s="1"/>
  <c r="DS88" i="4"/>
  <c r="CG86" i="4"/>
  <c r="CI87" i="4"/>
  <c r="DT90" i="4"/>
  <c r="AP86" i="4"/>
  <c r="AV86" i="4" s="1"/>
  <c r="BB86" i="4" s="1"/>
  <c r="CE85" i="4"/>
  <c r="DR86" i="4"/>
  <c r="CF85" i="4"/>
  <c r="DR87" i="4"/>
  <c r="DS90" i="4"/>
  <c r="CI86" i="4"/>
  <c r="CG87" i="4"/>
  <c r="DT88" i="4"/>
  <c r="DR88" i="4"/>
  <c r="AP88" i="4"/>
  <c r="AV88" i="4" s="1"/>
  <c r="BB88" i="4" s="1"/>
  <c r="CG85" i="4"/>
  <c r="CH87" i="4"/>
  <c r="DT89" i="4"/>
  <c r="DT85" i="4"/>
  <c r="CD87" i="4"/>
  <c r="AP85" i="4"/>
  <c r="AV85" i="4" s="1"/>
  <c r="BB85" i="4" s="1"/>
  <c r="CD85" i="4"/>
  <c r="DR85" i="4"/>
  <c r="DS86" i="4"/>
  <c r="CE86" i="4"/>
  <c r="CD86" i="4"/>
  <c r="DS85" i="4"/>
  <c r="AP87" i="4"/>
  <c r="AV87" i="4" s="1"/>
  <c r="BB87" i="4" s="1"/>
  <c r="DT87" i="4"/>
  <c r="CF87" i="4"/>
  <c r="CE87" i="4"/>
  <c r="DT86" i="4"/>
  <c r="CI85" i="4"/>
  <c r="AP90" i="4"/>
  <c r="AV90" i="4" s="1"/>
  <c r="BB90" i="4" s="1"/>
  <c r="DR90" i="4"/>
  <c r="DS89" i="4"/>
  <c r="CH86" i="4"/>
  <c r="DS87" i="4"/>
  <c r="CF86" i="4"/>
  <c r="BK89" i="4" l="1"/>
  <c r="BE89" i="4"/>
  <c r="BN89" i="4"/>
  <c r="BE85" i="4"/>
  <c r="BN85" i="4"/>
  <c r="BK85" i="4"/>
  <c r="BK87" i="4"/>
  <c r="BE87" i="4"/>
  <c r="BN87" i="4"/>
  <c r="BN88" i="4"/>
  <c r="BK88" i="4"/>
  <c r="BQ88" i="4" s="1"/>
  <c r="BE88" i="4"/>
  <c r="BK86" i="4"/>
  <c r="BE86" i="4"/>
  <c r="BN86" i="4"/>
  <c r="BN90" i="4"/>
  <c r="BK90" i="4"/>
  <c r="BQ90" i="4" s="1"/>
  <c r="BE90" i="4"/>
  <c r="BQ87" i="4" l="1"/>
  <c r="CA87" i="4" s="1"/>
  <c r="DO87" i="4" s="1"/>
  <c r="DY87" i="4" s="1"/>
  <c r="BQ85" i="4"/>
  <c r="BZ85" i="4" s="1"/>
  <c r="DN85" i="4" s="1"/>
  <c r="DX85" i="4" s="1"/>
  <c r="BY87" i="4"/>
  <c r="DM87" i="4" s="1"/>
  <c r="DW87" i="4" s="1"/>
  <c r="BZ87" i="4"/>
  <c r="DN87" i="4" s="1"/>
  <c r="DX87" i="4" s="1"/>
  <c r="CA88" i="4"/>
  <c r="DO88" i="4" s="1"/>
  <c r="DY88" i="4" s="1"/>
  <c r="BZ88" i="4"/>
  <c r="DN88" i="4" s="1"/>
  <c r="DX88" i="4" s="1"/>
  <c r="BY88" i="4"/>
  <c r="DM88" i="4" s="1"/>
  <c r="DW88" i="4" s="1"/>
  <c r="BY85" i="4"/>
  <c r="DM85" i="4" s="1"/>
  <c r="DW85" i="4" s="1"/>
  <c r="CA85" i="4"/>
  <c r="DO85" i="4" s="1"/>
  <c r="DY85" i="4" s="1"/>
  <c r="CA90" i="4"/>
  <c r="DO90" i="4" s="1"/>
  <c r="DY90" i="4" s="1"/>
  <c r="BZ90" i="4"/>
  <c r="DN90" i="4" s="1"/>
  <c r="DX90" i="4" s="1"/>
  <c r="BY90" i="4"/>
  <c r="DM90" i="4" s="1"/>
  <c r="DW90" i="4" s="1"/>
  <c r="BQ86" i="4"/>
  <c r="BQ89" i="4"/>
  <c r="BH85" i="4"/>
  <c r="CL85" i="4" l="1"/>
  <c r="CR85" i="4" s="1"/>
  <c r="CU85" i="4" s="1"/>
  <c r="AM98" i="4" s="1"/>
  <c r="BT98" i="4" s="1"/>
  <c r="BY89" i="4"/>
  <c r="DM89" i="4" s="1"/>
  <c r="DW89" i="4" s="1"/>
  <c r="BZ89" i="4"/>
  <c r="DN89" i="4" s="1"/>
  <c r="DX89" i="4" s="1"/>
  <c r="CA89" i="4"/>
  <c r="DO89" i="4" s="1"/>
  <c r="DY89" i="4" s="1"/>
  <c r="CL87" i="4"/>
  <c r="CR87" i="4" s="1"/>
  <c r="CU87" i="4" s="1"/>
  <c r="AM100" i="4" s="1"/>
  <c r="BV98" i="4" s="1"/>
  <c r="BY86" i="4"/>
  <c r="DM86" i="4" s="1"/>
  <c r="DW86" i="4" s="1"/>
  <c r="CA86" i="4"/>
  <c r="DO86" i="4" s="1"/>
  <c r="DY86" i="4" s="1"/>
  <c r="EL86" i="4" s="1"/>
  <c r="ET86" i="4" s="1"/>
  <c r="EY86" i="4" s="1"/>
  <c r="K99" i="4" s="1"/>
  <c r="BZ86" i="4"/>
  <c r="DN86" i="4" s="1"/>
  <c r="DX86" i="4" s="1"/>
  <c r="EK85" i="4" s="1"/>
  <c r="ES85" i="4" s="1"/>
  <c r="EX85" i="4" s="1"/>
  <c r="J98" i="4" s="1"/>
  <c r="CL86" i="4"/>
  <c r="CR86" i="4" s="1"/>
  <c r="CU86" i="4" s="1"/>
  <c r="AM99" i="4" s="1"/>
  <c r="BU98" i="4" s="1"/>
  <c r="CX85" i="4"/>
  <c r="DA85" i="4" s="1"/>
  <c r="DG85" i="4" s="1"/>
  <c r="DJ85" i="4" s="1"/>
  <c r="AS98" i="4" s="1"/>
  <c r="EL85" i="4"/>
  <c r="ET85" i="4" s="1"/>
  <c r="EY85" i="4" s="1"/>
  <c r="K98" i="4" s="1"/>
  <c r="FC85" i="4" l="1"/>
  <c r="FH85" i="4" s="1"/>
  <c r="FP85" i="4" s="1"/>
  <c r="FU85" i="4" s="1"/>
  <c r="T98" i="4" s="1"/>
  <c r="EJ86" i="4"/>
  <c r="ER86" i="4" s="1"/>
  <c r="EW86" i="4" s="1"/>
  <c r="I99" i="4" s="1"/>
  <c r="EK86" i="4"/>
  <c r="ES86" i="4" s="1"/>
  <c r="EX86" i="4" s="1"/>
  <c r="J99" i="4" s="1"/>
  <c r="O98" i="4" s="1"/>
  <c r="Y98" i="4" s="1"/>
  <c r="AI98" i="4" s="1"/>
  <c r="EJ85" i="4"/>
  <c r="ER85" i="4" s="1"/>
  <c r="EW85" i="4" s="1"/>
  <c r="I98" i="4" s="1"/>
  <c r="P99" i="4"/>
  <c r="Z99" i="4" s="1"/>
  <c r="AJ99" i="4" s="1"/>
  <c r="P98" i="4"/>
  <c r="P100" i="4"/>
  <c r="P102" i="4"/>
  <c r="P101" i="4"/>
  <c r="Z101" i="4" s="1"/>
  <c r="AJ101" i="4" s="1"/>
  <c r="P103" i="4"/>
  <c r="FD85" i="4"/>
  <c r="FI85" i="4" s="1"/>
  <c r="FQ85" i="4" s="1"/>
  <c r="FV85" i="4" s="1"/>
  <c r="U98" i="4" s="1"/>
  <c r="FB85" i="4"/>
  <c r="FG85" i="4" s="1"/>
  <c r="FO85" i="4" s="1"/>
  <c r="FT85" i="4" s="1"/>
  <c r="S98" i="4" s="1"/>
  <c r="O101" i="4" l="1"/>
  <c r="Y101" i="4" s="1"/>
  <c r="AI101" i="4" s="1"/>
  <c r="O100" i="4"/>
  <c r="Y100" i="4" s="1"/>
  <c r="AI100" i="4" s="1"/>
  <c r="O99" i="4"/>
  <c r="Y99" i="4" s="1"/>
  <c r="AI99" i="4" s="1"/>
  <c r="CE99" i="4" s="1"/>
  <c r="O102" i="4"/>
  <c r="Y102" i="4" s="1"/>
  <c r="AI102" i="4" s="1"/>
  <c r="O103" i="4"/>
  <c r="Y103" i="4" s="1"/>
  <c r="AI103" i="4" s="1"/>
  <c r="DS103" i="4" s="1"/>
  <c r="DS102" i="4"/>
  <c r="CH99" i="4"/>
  <c r="CG100" i="4"/>
  <c r="DT101" i="4"/>
  <c r="Z100" i="4"/>
  <c r="AJ100" i="4" s="1"/>
  <c r="CI99" i="4"/>
  <c r="DS98" i="4"/>
  <c r="CD99" i="4"/>
  <c r="DT99" i="4"/>
  <c r="CE100" i="4"/>
  <c r="Z102" i="4"/>
  <c r="AJ102" i="4" s="1"/>
  <c r="N100" i="4"/>
  <c r="X100" i="4" s="1"/>
  <c r="AH100" i="4" s="1"/>
  <c r="N98" i="4"/>
  <c r="X98" i="4" s="1"/>
  <c r="AH98" i="4" s="1"/>
  <c r="N102" i="4"/>
  <c r="X102" i="4" s="1"/>
  <c r="AH102" i="4" s="1"/>
  <c r="N99" i="4"/>
  <c r="X99" i="4" s="1"/>
  <c r="AH99" i="4" s="1"/>
  <c r="N103" i="4"/>
  <c r="X103" i="4" s="1"/>
  <c r="AH103" i="4" s="1"/>
  <c r="N101" i="4"/>
  <c r="X101" i="4" s="1"/>
  <c r="AH101" i="4" s="1"/>
  <c r="Z103" i="4"/>
  <c r="AJ103" i="4" s="1"/>
  <c r="Z98" i="4"/>
  <c r="AJ98" i="4" s="1"/>
  <c r="DS101" i="4"/>
  <c r="CG99" i="4"/>
  <c r="CF99" i="4"/>
  <c r="DS100" i="4"/>
  <c r="DS99" i="4" l="1"/>
  <c r="DR100" i="4"/>
  <c r="CF98" i="4"/>
  <c r="AP100" i="4"/>
  <c r="AV100" i="4" s="1"/>
  <c r="BB100" i="4" s="1"/>
  <c r="DR101" i="4"/>
  <c r="AP101" i="4"/>
  <c r="AV101" i="4" s="1"/>
  <c r="BB101" i="4" s="1"/>
  <c r="CG98" i="4"/>
  <c r="AP99" i="4"/>
  <c r="AV99" i="4" s="1"/>
  <c r="BB99" i="4" s="1"/>
  <c r="CE98" i="4"/>
  <c r="DR99" i="4"/>
  <c r="CH100" i="4"/>
  <c r="DT102" i="4"/>
  <c r="AP98" i="4"/>
  <c r="AV98" i="4" s="1"/>
  <c r="BB98" i="4" s="1"/>
  <c r="CD98" i="4"/>
  <c r="DR98" i="4"/>
  <c r="CI98" i="4"/>
  <c r="AP103" i="4"/>
  <c r="AV103" i="4" s="1"/>
  <c r="BB103" i="4" s="1"/>
  <c r="DR103" i="4"/>
  <c r="CD100" i="4"/>
  <c r="DT98" i="4"/>
  <c r="DT103" i="4"/>
  <c r="CI100" i="4"/>
  <c r="DR102" i="4"/>
  <c r="AP102" i="4"/>
  <c r="AV102" i="4" s="1"/>
  <c r="BB102" i="4" s="1"/>
  <c r="CH98" i="4"/>
  <c r="DT100" i="4"/>
  <c r="CF100" i="4"/>
  <c r="BN103" i="4" l="1"/>
  <c r="BK103" i="4"/>
  <c r="BQ103" i="4" s="1"/>
  <c r="BE103" i="4"/>
  <c r="BN102" i="4"/>
  <c r="BE102" i="4"/>
  <c r="BK102" i="4"/>
  <c r="BE100" i="4"/>
  <c r="BN100" i="4"/>
  <c r="BK100" i="4"/>
  <c r="BK98" i="4"/>
  <c r="BE98" i="4"/>
  <c r="BN98" i="4"/>
  <c r="BE99" i="4"/>
  <c r="BN99" i="4"/>
  <c r="BK99" i="4"/>
  <c r="BQ99" i="4" s="1"/>
  <c r="BK101" i="4"/>
  <c r="BE101" i="4"/>
  <c r="BN101" i="4"/>
  <c r="BY99" i="4" l="1"/>
  <c r="DM99" i="4" s="1"/>
  <c r="DW99" i="4" s="1"/>
  <c r="CA99" i="4"/>
  <c r="DO99" i="4" s="1"/>
  <c r="DY99" i="4" s="1"/>
  <c r="BZ99" i="4"/>
  <c r="DN99" i="4" s="1"/>
  <c r="DX99" i="4" s="1"/>
  <c r="BH98" i="4"/>
  <c r="BQ101" i="4"/>
  <c r="BQ98" i="4"/>
  <c r="BQ102" i="4"/>
  <c r="BY103" i="4"/>
  <c r="DM103" i="4" s="1"/>
  <c r="DW103" i="4" s="1"/>
  <c r="CA103" i="4"/>
  <c r="DO103" i="4" s="1"/>
  <c r="DY103" i="4" s="1"/>
  <c r="BZ103" i="4"/>
  <c r="DN103" i="4" s="1"/>
  <c r="DX103" i="4" s="1"/>
  <c r="BQ100" i="4"/>
  <c r="BY100" i="4" l="1"/>
  <c r="DM100" i="4" s="1"/>
  <c r="DW100" i="4" s="1"/>
  <c r="BZ100" i="4"/>
  <c r="DN100" i="4" s="1"/>
  <c r="DX100" i="4" s="1"/>
  <c r="CA100" i="4"/>
  <c r="DO100" i="4" s="1"/>
  <c r="DY100" i="4" s="1"/>
  <c r="CA102" i="4"/>
  <c r="DO102" i="4" s="1"/>
  <c r="DY102" i="4" s="1"/>
  <c r="BZ102" i="4"/>
  <c r="DN102" i="4" s="1"/>
  <c r="DX102" i="4" s="1"/>
  <c r="BY102" i="4"/>
  <c r="DM102" i="4" s="1"/>
  <c r="DW102" i="4" s="1"/>
  <c r="BY98" i="4"/>
  <c r="DM98" i="4" s="1"/>
  <c r="DW98" i="4" s="1"/>
  <c r="CA98" i="4"/>
  <c r="DO98" i="4" s="1"/>
  <c r="DY98" i="4" s="1"/>
  <c r="BZ98" i="4"/>
  <c r="DN98" i="4" s="1"/>
  <c r="DX98" i="4" s="1"/>
  <c r="CX98" i="4"/>
  <c r="DA98" i="4" s="1"/>
  <c r="DG98" i="4" s="1"/>
  <c r="DJ98" i="4" s="1"/>
  <c r="AS111" i="4" s="1"/>
  <c r="CL99" i="4"/>
  <c r="CR99" i="4" s="1"/>
  <c r="CU99" i="4" s="1"/>
  <c r="AM112" i="4" s="1"/>
  <c r="BU111" i="4" s="1"/>
  <c r="CL98" i="4"/>
  <c r="CR98" i="4" s="1"/>
  <c r="CU98" i="4" s="1"/>
  <c r="AM111" i="4" s="1"/>
  <c r="BT111" i="4" s="1"/>
  <c r="CL100" i="4"/>
  <c r="CR100" i="4" s="1"/>
  <c r="CU100" i="4" s="1"/>
  <c r="AM113" i="4" s="1"/>
  <c r="BV111" i="4" s="1"/>
  <c r="CA101" i="4"/>
  <c r="DO101" i="4" s="1"/>
  <c r="DY101" i="4" s="1"/>
  <c r="BZ101" i="4"/>
  <c r="DN101" i="4" s="1"/>
  <c r="DX101" i="4" s="1"/>
  <c r="BY101" i="4"/>
  <c r="DM101" i="4" s="1"/>
  <c r="DW101" i="4" s="1"/>
  <c r="FD98" i="4" l="1"/>
  <c r="FI98" i="4" s="1"/>
  <c r="FQ98" i="4" s="1"/>
  <c r="FV98" i="4" s="1"/>
  <c r="U111" i="4" s="1"/>
  <c r="EL99" i="4"/>
  <c r="ET99" i="4" s="1"/>
  <c r="EY99" i="4" s="1"/>
  <c r="K112" i="4" s="1"/>
  <c r="EL98" i="4"/>
  <c r="ET98" i="4" s="1"/>
  <c r="EY98" i="4" s="1"/>
  <c r="K111" i="4" s="1"/>
  <c r="EJ99" i="4"/>
  <c r="ER99" i="4" s="1"/>
  <c r="EW99" i="4" s="1"/>
  <c r="I112" i="4" s="1"/>
  <c r="FB98" i="4"/>
  <c r="FG98" i="4" s="1"/>
  <c r="FO98" i="4" s="1"/>
  <c r="FT98" i="4" s="1"/>
  <c r="S111" i="4" s="1"/>
  <c r="EJ98" i="4"/>
  <c r="ER98" i="4" s="1"/>
  <c r="EW98" i="4" s="1"/>
  <c r="I111" i="4" s="1"/>
  <c r="FC98" i="4"/>
  <c r="FH98" i="4" s="1"/>
  <c r="FP98" i="4" s="1"/>
  <c r="FU98" i="4" s="1"/>
  <c r="T111" i="4" s="1"/>
  <c r="EK98" i="4"/>
  <c r="ES98" i="4" s="1"/>
  <c r="EX98" i="4" s="1"/>
  <c r="J111" i="4" s="1"/>
  <c r="EK99" i="4"/>
  <c r="ES99" i="4" s="1"/>
  <c r="EX99" i="4" s="1"/>
  <c r="J112" i="4" s="1"/>
  <c r="P112" i="4" l="1"/>
  <c r="Z112" i="4" s="1"/>
  <c r="AJ112" i="4" s="1"/>
  <c r="P111" i="4"/>
  <c r="Z111" i="4" s="1"/>
  <c r="AJ111" i="4" s="1"/>
  <c r="P114" i="4"/>
  <c r="Z114" i="4" s="1"/>
  <c r="AJ114" i="4" s="1"/>
  <c r="P113" i="4"/>
  <c r="Z113" i="4" s="1"/>
  <c r="AJ113" i="4" s="1"/>
  <c r="P116" i="4"/>
  <c r="Z116" i="4" s="1"/>
  <c r="AJ116" i="4" s="1"/>
  <c r="P115" i="4"/>
  <c r="Z115" i="4" s="1"/>
  <c r="AJ115" i="4" s="1"/>
  <c r="O113" i="4"/>
  <c r="Y113" i="4" s="1"/>
  <c r="AI113" i="4" s="1"/>
  <c r="O111" i="4"/>
  <c r="Y111" i="4" s="1"/>
  <c r="AI111" i="4" s="1"/>
  <c r="O112" i="4"/>
  <c r="Y112" i="4" s="1"/>
  <c r="AI112" i="4" s="1"/>
  <c r="O116" i="4"/>
  <c r="Y116" i="4" s="1"/>
  <c r="AI116" i="4" s="1"/>
  <c r="O114" i="4"/>
  <c r="Y114" i="4" s="1"/>
  <c r="AI114" i="4" s="1"/>
  <c r="O115" i="4"/>
  <c r="Y115" i="4" s="1"/>
  <c r="AI115" i="4" s="1"/>
  <c r="N113" i="4"/>
  <c r="X113" i="4" s="1"/>
  <c r="AH113" i="4" s="1"/>
  <c r="N111" i="4"/>
  <c r="X111" i="4" s="1"/>
  <c r="AH111" i="4" s="1"/>
  <c r="N115" i="4"/>
  <c r="X115" i="4" s="1"/>
  <c r="AH115" i="4" s="1"/>
  <c r="N116" i="4"/>
  <c r="X116" i="4" s="1"/>
  <c r="AH116" i="4" s="1"/>
  <c r="N114" i="4"/>
  <c r="X114" i="4" s="1"/>
  <c r="AH114" i="4" s="1"/>
  <c r="N112" i="4"/>
  <c r="X112" i="4" s="1"/>
  <c r="AH112" i="4" s="1"/>
  <c r="DS115" i="4" l="1"/>
  <c r="CH112" i="4"/>
  <c r="AP115" i="4"/>
  <c r="AV115" i="4" s="1"/>
  <c r="BB115" i="4" s="1"/>
  <c r="CH111" i="4"/>
  <c r="DR115" i="4"/>
  <c r="DT114" i="4"/>
  <c r="CG113" i="4"/>
  <c r="DS111" i="4"/>
  <c r="CD112" i="4"/>
  <c r="CF112" i="4"/>
  <c r="DS113" i="4"/>
  <c r="AP111" i="4"/>
  <c r="AV111" i="4" s="1"/>
  <c r="BB111" i="4" s="1"/>
  <c r="CD111" i="4"/>
  <c r="DR111" i="4"/>
  <c r="DS116" i="4"/>
  <c r="CI112" i="4"/>
  <c r="CH113" i="4"/>
  <c r="DT115" i="4"/>
  <c r="DT111" i="4"/>
  <c r="CD113" i="4"/>
  <c r="DR116" i="4"/>
  <c r="CI111" i="4"/>
  <c r="AP116" i="4"/>
  <c r="AV116" i="4" s="1"/>
  <c r="BB116" i="4" s="1"/>
  <c r="AP113" i="4"/>
  <c r="AV113" i="4" s="1"/>
  <c r="BB113" i="4" s="1"/>
  <c r="DT113" i="4"/>
  <c r="CF113" i="4"/>
  <c r="DS114" i="4"/>
  <c r="CG112" i="4"/>
  <c r="AP112" i="4"/>
  <c r="AV112" i="4" s="1"/>
  <c r="BB112" i="4" s="1"/>
  <c r="CE111" i="4"/>
  <c r="DR112" i="4"/>
  <c r="CG111" i="4"/>
  <c r="DR114" i="4"/>
  <c r="AP114" i="4"/>
  <c r="AV114" i="4" s="1"/>
  <c r="BB114" i="4" s="1"/>
  <c r="DR113" i="4"/>
  <c r="CF111" i="4"/>
  <c r="CE112" i="4"/>
  <c r="DS112" i="4"/>
  <c r="DT116" i="4"/>
  <c r="CI113" i="4"/>
  <c r="DT112" i="4"/>
  <c r="CE113" i="4"/>
  <c r="BK113" i="4" l="1"/>
  <c r="BE113" i="4"/>
  <c r="BN113" i="4"/>
  <c r="BN116" i="4"/>
  <c r="BK116" i="4"/>
  <c r="BE116" i="4"/>
  <c r="BE115" i="4"/>
  <c r="BN115" i="4"/>
  <c r="BK115" i="4"/>
  <c r="BE111" i="4"/>
  <c r="BK111" i="4"/>
  <c r="BN111" i="4"/>
  <c r="BK114" i="4"/>
  <c r="BE114" i="4"/>
  <c r="BN114" i="4"/>
  <c r="BE112" i="4"/>
  <c r="BN112" i="4"/>
  <c r="BK112" i="4"/>
  <c r="BQ112" i="4" l="1"/>
  <c r="BY112" i="4" s="1"/>
  <c r="DM112" i="4" s="1"/>
  <c r="DW112" i="4" s="1"/>
  <c r="BH111" i="4"/>
  <c r="BQ111" i="4"/>
  <c r="BZ112" i="4"/>
  <c r="DN112" i="4" s="1"/>
  <c r="DX112" i="4" s="1"/>
  <c r="BQ114" i="4"/>
  <c r="BQ115" i="4"/>
  <c r="BQ116" i="4"/>
  <c r="BQ113" i="4"/>
  <c r="CA112" i="4" l="1"/>
  <c r="DO112" i="4" s="1"/>
  <c r="DY112" i="4" s="1"/>
  <c r="BZ115" i="4"/>
  <c r="DN115" i="4" s="1"/>
  <c r="DX115" i="4" s="1"/>
  <c r="BY115" i="4"/>
  <c r="DM115" i="4" s="1"/>
  <c r="DW115" i="4" s="1"/>
  <c r="CA115" i="4"/>
  <c r="DO115" i="4" s="1"/>
  <c r="DY115" i="4" s="1"/>
  <c r="CL113" i="4"/>
  <c r="CR113" i="4" s="1"/>
  <c r="CU113" i="4" s="1"/>
  <c r="AM126" i="4" s="1"/>
  <c r="BV124" i="4" s="1"/>
  <c r="BZ114" i="4"/>
  <c r="DN114" i="4" s="1"/>
  <c r="DX114" i="4" s="1"/>
  <c r="BY114" i="4"/>
  <c r="DM114" i="4" s="1"/>
  <c r="DW114" i="4" s="1"/>
  <c r="CA114" i="4"/>
  <c r="DO114" i="4" s="1"/>
  <c r="DY114" i="4" s="1"/>
  <c r="CX111" i="4"/>
  <c r="DA111" i="4" s="1"/>
  <c r="DG111" i="4" s="1"/>
  <c r="DJ111" i="4" s="1"/>
  <c r="AS124" i="4" s="1"/>
  <c r="CA113" i="4"/>
  <c r="DO113" i="4" s="1"/>
  <c r="DY113" i="4" s="1"/>
  <c r="BZ113" i="4"/>
  <c r="DN113" i="4" s="1"/>
  <c r="DX113" i="4" s="1"/>
  <c r="BY113" i="4"/>
  <c r="DM113" i="4" s="1"/>
  <c r="DW113" i="4" s="1"/>
  <c r="BZ111" i="4"/>
  <c r="DN111" i="4" s="1"/>
  <c r="DX111" i="4" s="1"/>
  <c r="EK111" i="4" s="1"/>
  <c r="ES111" i="4" s="1"/>
  <c r="EX111" i="4" s="1"/>
  <c r="J124" i="4" s="1"/>
  <c r="BY111" i="4"/>
  <c r="DM111" i="4" s="1"/>
  <c r="DW111" i="4" s="1"/>
  <c r="CA111" i="4"/>
  <c r="DO111" i="4" s="1"/>
  <c r="DY111" i="4" s="1"/>
  <c r="CL112" i="4"/>
  <c r="CR112" i="4" s="1"/>
  <c r="CU112" i="4" s="1"/>
  <c r="AM125" i="4" s="1"/>
  <c r="BU124" i="4" s="1"/>
  <c r="CL111" i="4"/>
  <c r="CR111" i="4" s="1"/>
  <c r="CU111" i="4" s="1"/>
  <c r="AM124" i="4" s="1"/>
  <c r="BT124" i="4" s="1"/>
  <c r="BZ116" i="4"/>
  <c r="DN116" i="4" s="1"/>
  <c r="DX116" i="4" s="1"/>
  <c r="BY116" i="4"/>
  <c r="DM116" i="4" s="1"/>
  <c r="DW116" i="4" s="1"/>
  <c r="CA116" i="4"/>
  <c r="DO116" i="4" s="1"/>
  <c r="DY116" i="4" s="1"/>
  <c r="FD111" i="4" l="1"/>
  <c r="FI111" i="4" s="1"/>
  <c r="FQ111" i="4" s="1"/>
  <c r="FV111" i="4" s="1"/>
  <c r="U124" i="4" s="1"/>
  <c r="EL112" i="4"/>
  <c r="ET112" i="4" s="1"/>
  <c r="EY112" i="4" s="1"/>
  <c r="K125" i="4" s="1"/>
  <c r="EL111" i="4"/>
  <c r="ET111" i="4" s="1"/>
  <c r="EY111" i="4" s="1"/>
  <c r="K124" i="4" s="1"/>
  <c r="FB111" i="4"/>
  <c r="FG111" i="4" s="1"/>
  <c r="FO111" i="4" s="1"/>
  <c r="FT111" i="4" s="1"/>
  <c r="S124" i="4" s="1"/>
  <c r="EJ112" i="4"/>
  <c r="ER112" i="4" s="1"/>
  <c r="EW112" i="4" s="1"/>
  <c r="I125" i="4" s="1"/>
  <c r="EK112" i="4"/>
  <c r="ES112" i="4" s="1"/>
  <c r="EX112" i="4" s="1"/>
  <c r="J125" i="4" s="1"/>
  <c r="O127" i="4" s="1"/>
  <c r="FC111" i="4"/>
  <c r="FH111" i="4" s="1"/>
  <c r="FP111" i="4" s="1"/>
  <c r="FU111" i="4" s="1"/>
  <c r="T124" i="4" s="1"/>
  <c r="EJ111" i="4"/>
  <c r="ER111" i="4" s="1"/>
  <c r="EW111" i="4" s="1"/>
  <c r="I124" i="4" s="1"/>
  <c r="Y127" i="4" l="1"/>
  <c r="AI127" i="4" s="1"/>
  <c r="CG125" i="4" s="1"/>
  <c r="O125" i="4"/>
  <c r="Y125" i="4" s="1"/>
  <c r="AI125" i="4" s="1"/>
  <c r="O124" i="4"/>
  <c r="Y124" i="4" s="1"/>
  <c r="AI124" i="4" s="1"/>
  <c r="P125" i="4"/>
  <c r="Z125" i="4" s="1"/>
  <c r="AJ125" i="4" s="1"/>
  <c r="P124" i="4"/>
  <c r="Z124" i="4" s="1"/>
  <c r="AJ124" i="4" s="1"/>
  <c r="P129" i="4"/>
  <c r="Z129" i="4" s="1"/>
  <c r="AJ129" i="4" s="1"/>
  <c r="P127" i="4"/>
  <c r="Z127" i="4" s="1"/>
  <c r="AJ127" i="4" s="1"/>
  <c r="P126" i="4"/>
  <c r="Z126" i="4" s="1"/>
  <c r="AJ126" i="4" s="1"/>
  <c r="P128" i="4"/>
  <c r="Z128" i="4" s="1"/>
  <c r="AJ128" i="4" s="1"/>
  <c r="O129" i="4"/>
  <c r="Y129" i="4" s="1"/>
  <c r="AI129" i="4" s="1"/>
  <c r="N126" i="4"/>
  <c r="X126" i="4" s="1"/>
  <c r="AH126" i="4" s="1"/>
  <c r="N127" i="4"/>
  <c r="X127" i="4" s="1"/>
  <c r="AH127" i="4" s="1"/>
  <c r="N129" i="4"/>
  <c r="X129" i="4" s="1"/>
  <c r="AH129" i="4" s="1"/>
  <c r="N124" i="4"/>
  <c r="X124" i="4" s="1"/>
  <c r="AH124" i="4" s="1"/>
  <c r="N128" i="4"/>
  <c r="X128" i="4" s="1"/>
  <c r="AH128" i="4" s="1"/>
  <c r="N125" i="4"/>
  <c r="X125" i="4" s="1"/>
  <c r="AH125" i="4" s="1"/>
  <c r="O128" i="4"/>
  <c r="Y128" i="4" s="1"/>
  <c r="AI128" i="4" s="1"/>
  <c r="O126" i="4"/>
  <c r="Y126" i="4" s="1"/>
  <c r="AI126" i="4" s="1"/>
  <c r="DS127" i="4" l="1"/>
  <c r="DR128" i="4"/>
  <c r="AP128" i="4"/>
  <c r="AV128" i="4" s="1"/>
  <c r="BB128" i="4" s="1"/>
  <c r="CH124" i="4"/>
  <c r="CG126" i="4"/>
  <c r="DT127" i="4"/>
  <c r="DS126" i="4"/>
  <c r="CF125" i="4"/>
  <c r="DS129" i="4"/>
  <c r="CI125" i="4"/>
  <c r="CI126" i="4"/>
  <c r="DT129" i="4"/>
  <c r="DS125" i="4"/>
  <c r="CE125" i="4"/>
  <c r="CF124" i="4"/>
  <c r="DR126" i="4"/>
  <c r="AP126" i="4"/>
  <c r="AV126" i="4" s="1"/>
  <c r="BB126" i="4" s="1"/>
  <c r="CD125" i="4"/>
  <c r="DS124" i="4"/>
  <c r="CD124" i="4"/>
  <c r="DR124" i="4"/>
  <c r="AP124" i="4"/>
  <c r="AV124" i="4" s="1"/>
  <c r="BB124" i="4" s="1"/>
  <c r="DS128" i="4"/>
  <c r="CH125" i="4"/>
  <c r="DR129" i="4"/>
  <c r="CI124" i="4"/>
  <c r="AP129" i="4"/>
  <c r="AV129" i="4" s="1"/>
  <c r="BB129" i="4" s="1"/>
  <c r="DT128" i="4"/>
  <c r="CH126" i="4"/>
  <c r="CD126" i="4"/>
  <c r="DT124" i="4"/>
  <c r="CE124" i="4"/>
  <c r="DR125" i="4"/>
  <c r="AP125" i="4"/>
  <c r="AV125" i="4" s="1"/>
  <c r="BB125" i="4" s="1"/>
  <c r="DR127" i="4"/>
  <c r="AP127" i="4"/>
  <c r="AV127" i="4" s="1"/>
  <c r="BB127" i="4" s="1"/>
  <c r="CG124" i="4"/>
  <c r="DT126" i="4"/>
  <c r="CF126" i="4"/>
  <c r="CE126" i="4"/>
  <c r="DT125" i="4"/>
  <c r="BN126" i="4" l="1"/>
  <c r="BE126" i="4"/>
  <c r="BK126" i="4"/>
  <c r="BQ126" i="4" s="1"/>
  <c r="BE127" i="4"/>
  <c r="BN127" i="4"/>
  <c r="BK127" i="4"/>
  <c r="BK129" i="4"/>
  <c r="BQ129" i="4" s="1"/>
  <c r="BE129" i="4"/>
  <c r="BN129" i="4"/>
  <c r="BN128" i="4"/>
  <c r="BK128" i="4"/>
  <c r="BQ128" i="4" s="1"/>
  <c r="BE128" i="4"/>
  <c r="BN125" i="4"/>
  <c r="BK125" i="4"/>
  <c r="BE125" i="4"/>
  <c r="BE124" i="4"/>
  <c r="BN124" i="4"/>
  <c r="BK124" i="4"/>
  <c r="BQ124" i="4" l="1"/>
  <c r="CL124" i="4" s="1"/>
  <c r="CR124" i="4" s="1"/>
  <c r="CU124" i="4" s="1"/>
  <c r="AM137" i="4" s="1"/>
  <c r="BT137" i="4" s="1"/>
  <c r="BQ125" i="4"/>
  <c r="BQ127" i="4"/>
  <c r="BY124" i="4"/>
  <c r="DM124" i="4" s="1"/>
  <c r="DW124" i="4" s="1"/>
  <c r="BH124" i="4"/>
  <c r="BY128" i="4"/>
  <c r="DM128" i="4" s="1"/>
  <c r="DW128" i="4" s="1"/>
  <c r="BZ128" i="4"/>
  <c r="DN128" i="4" s="1"/>
  <c r="DX128" i="4" s="1"/>
  <c r="CA128" i="4"/>
  <c r="DO128" i="4" s="1"/>
  <c r="DY128" i="4" s="1"/>
  <c r="CA129" i="4"/>
  <c r="DO129" i="4" s="1"/>
  <c r="DY129" i="4" s="1"/>
  <c r="BZ129" i="4"/>
  <c r="DN129" i="4" s="1"/>
  <c r="DX129" i="4" s="1"/>
  <c r="BY129" i="4"/>
  <c r="DM129" i="4" s="1"/>
  <c r="DW129" i="4" s="1"/>
  <c r="BZ125" i="4"/>
  <c r="DN125" i="4" s="1"/>
  <c r="DX125" i="4" s="1"/>
  <c r="BY125" i="4"/>
  <c r="DM125" i="4" s="1"/>
  <c r="DW125" i="4" s="1"/>
  <c r="CA125" i="4"/>
  <c r="DO125" i="4" s="1"/>
  <c r="DY125" i="4" s="1"/>
  <c r="BY126" i="4"/>
  <c r="DM126" i="4" s="1"/>
  <c r="DW126" i="4" s="1"/>
  <c r="BZ126" i="4"/>
  <c r="DN126" i="4" s="1"/>
  <c r="DX126" i="4" s="1"/>
  <c r="CA126" i="4"/>
  <c r="DO126" i="4" s="1"/>
  <c r="DY126" i="4" s="1"/>
  <c r="BY127" i="4"/>
  <c r="DM127" i="4" s="1"/>
  <c r="DW127" i="4" s="1"/>
  <c r="FB124" i="4" s="1"/>
  <c r="FG124" i="4" s="1"/>
  <c r="FO124" i="4" s="1"/>
  <c r="FT124" i="4" s="1"/>
  <c r="S137" i="4" s="1"/>
  <c r="CA127" i="4"/>
  <c r="DO127" i="4" s="1"/>
  <c r="DY127" i="4" s="1"/>
  <c r="BZ127" i="4"/>
  <c r="DN127" i="4" s="1"/>
  <c r="DX127" i="4" s="1"/>
  <c r="CL126" i="4"/>
  <c r="CR126" i="4" s="1"/>
  <c r="CU126" i="4" s="1"/>
  <c r="AM139" i="4" s="1"/>
  <c r="BV137" i="4" s="1"/>
  <c r="CL125" i="4" l="1"/>
  <c r="CR125" i="4" s="1"/>
  <c r="CU125" i="4" s="1"/>
  <c r="AM138" i="4" s="1"/>
  <c r="BU137" i="4" s="1"/>
  <c r="CA124" i="4"/>
  <c r="DO124" i="4" s="1"/>
  <c r="DY124" i="4" s="1"/>
  <c r="EL124" i="4" s="1"/>
  <c r="ET124" i="4" s="1"/>
  <c r="EY124" i="4" s="1"/>
  <c r="K137" i="4" s="1"/>
  <c r="CX124" i="4"/>
  <c r="DA124" i="4" s="1"/>
  <c r="DG124" i="4" s="1"/>
  <c r="DJ124" i="4" s="1"/>
  <c r="AS137" i="4" s="1"/>
  <c r="BZ124" i="4"/>
  <c r="DN124" i="4" s="1"/>
  <c r="DX124" i="4" s="1"/>
  <c r="EK124" i="4" s="1"/>
  <c r="ES124" i="4" s="1"/>
  <c r="EX124" i="4" s="1"/>
  <c r="J137" i="4" s="1"/>
  <c r="O142" i="4" s="1"/>
  <c r="Y142" i="4" s="1"/>
  <c r="AI142" i="4" s="1"/>
  <c r="EK125" i="4"/>
  <c r="ES125" i="4" s="1"/>
  <c r="EX125" i="4" s="1"/>
  <c r="J138" i="4" s="1"/>
  <c r="EJ125" i="4"/>
  <c r="ER125" i="4" s="1"/>
  <c r="EW125" i="4" s="1"/>
  <c r="I138" i="4" s="1"/>
  <c r="FC124" i="4"/>
  <c r="FH124" i="4" s="1"/>
  <c r="FP124" i="4" s="1"/>
  <c r="FU124" i="4" s="1"/>
  <c r="T137" i="4" s="1"/>
  <c r="EJ124" i="4"/>
  <c r="ER124" i="4" s="1"/>
  <c r="EW124" i="4" s="1"/>
  <c r="I137" i="4" s="1"/>
  <c r="FD124" i="4"/>
  <c r="FI124" i="4" s="1"/>
  <c r="FQ124" i="4" s="1"/>
  <c r="FV124" i="4" s="1"/>
  <c r="U137" i="4" s="1"/>
  <c r="EL125" i="4" l="1"/>
  <c r="ET125" i="4" s="1"/>
  <c r="EY125" i="4" s="1"/>
  <c r="K138" i="4" s="1"/>
  <c r="P141" i="4" s="1"/>
  <c r="Z141" i="4" s="1"/>
  <c r="AJ141" i="4" s="1"/>
  <c r="O139" i="4"/>
  <c r="Y139" i="4" s="1"/>
  <c r="AI139" i="4" s="1"/>
  <c r="DS139" i="4" s="1"/>
  <c r="CF138" i="4"/>
  <c r="P138" i="4"/>
  <c r="Z138" i="4" s="1"/>
  <c r="AJ138" i="4" s="1"/>
  <c r="P137" i="4"/>
  <c r="Z137" i="4" s="1"/>
  <c r="AJ137" i="4" s="1"/>
  <c r="P139" i="4"/>
  <c r="Z139" i="4" s="1"/>
  <c r="AJ139" i="4" s="1"/>
  <c r="P142" i="4"/>
  <c r="Z142" i="4" s="1"/>
  <c r="AJ142" i="4" s="1"/>
  <c r="P140" i="4"/>
  <c r="Z140" i="4" s="1"/>
  <c r="AJ140" i="4" s="1"/>
  <c r="O141" i="4"/>
  <c r="Y141" i="4" s="1"/>
  <c r="AI141" i="4" s="1"/>
  <c r="DS142" i="4"/>
  <c r="CI138" i="4"/>
  <c r="O140" i="4"/>
  <c r="Y140" i="4" s="1"/>
  <c r="AI140" i="4" s="1"/>
  <c r="O137" i="4"/>
  <c r="Y137" i="4" s="1"/>
  <c r="AI137" i="4" s="1"/>
  <c r="N139" i="4"/>
  <c r="X139" i="4" s="1"/>
  <c r="AH139" i="4" s="1"/>
  <c r="N137" i="4"/>
  <c r="X137" i="4" s="1"/>
  <c r="AH137" i="4" s="1"/>
  <c r="N140" i="4"/>
  <c r="X140" i="4" s="1"/>
  <c r="AH140" i="4" s="1"/>
  <c r="N141" i="4"/>
  <c r="X141" i="4" s="1"/>
  <c r="AH141" i="4" s="1"/>
  <c r="N138" i="4"/>
  <c r="X138" i="4" s="1"/>
  <c r="AH138" i="4" s="1"/>
  <c r="N142" i="4"/>
  <c r="X142" i="4" s="1"/>
  <c r="AH142" i="4" s="1"/>
  <c r="O138" i="4"/>
  <c r="Y138" i="4" s="1"/>
  <c r="AI138" i="4" s="1"/>
  <c r="DR140" i="4" l="1"/>
  <c r="AP140" i="4"/>
  <c r="AV140" i="4" s="1"/>
  <c r="BB140" i="4" s="1"/>
  <c r="CG137" i="4"/>
  <c r="CG139" i="4"/>
  <c r="DT140" i="4"/>
  <c r="DR142" i="4"/>
  <c r="CI137" i="4"/>
  <c r="AP142" i="4"/>
  <c r="AV142" i="4" s="1"/>
  <c r="BB142" i="4" s="1"/>
  <c r="DT142" i="4"/>
  <c r="CI139" i="4"/>
  <c r="CE139" i="4"/>
  <c r="DT138" i="4"/>
  <c r="CE138" i="4"/>
  <c r="DS138" i="4"/>
  <c r="DS140" i="4"/>
  <c r="CG138" i="4"/>
  <c r="DT137" i="4"/>
  <c r="CD139" i="4"/>
  <c r="DR137" i="4"/>
  <c r="AP137" i="4"/>
  <c r="AV137" i="4" s="1"/>
  <c r="BB137" i="4" s="1"/>
  <c r="CD137" i="4"/>
  <c r="DR138" i="4"/>
  <c r="AP138" i="4"/>
  <c r="AV138" i="4" s="1"/>
  <c r="BB138" i="4" s="1"/>
  <c r="CE137" i="4"/>
  <c r="DR139" i="4"/>
  <c r="CF137" i="4"/>
  <c r="CH139" i="4"/>
  <c r="DT141" i="4"/>
  <c r="DR141" i="4"/>
  <c r="AP141" i="4"/>
  <c r="AV141" i="4" s="1"/>
  <c r="BB141" i="4" s="1"/>
  <c r="CH137" i="4"/>
  <c r="CD138" i="4"/>
  <c r="DS137" i="4"/>
  <c r="DS141" i="4"/>
  <c r="CH138" i="4"/>
  <c r="AP139" i="4"/>
  <c r="AV139" i="4" s="1"/>
  <c r="BB139" i="4" s="1"/>
  <c r="DT139" i="4"/>
  <c r="CF139" i="4"/>
  <c r="BE137" i="4" l="1"/>
  <c r="BN137" i="4"/>
  <c r="BK137" i="4"/>
  <c r="BQ137" i="4" s="1"/>
  <c r="BE138" i="4"/>
  <c r="BK138" i="4"/>
  <c r="BN138" i="4"/>
  <c r="BK141" i="4"/>
  <c r="BQ141" i="4" s="1"/>
  <c r="BN141" i="4"/>
  <c r="BE141" i="4"/>
  <c r="BE140" i="4"/>
  <c r="BN140" i="4"/>
  <c r="BK140" i="4"/>
  <c r="BE139" i="4"/>
  <c r="BN139" i="4"/>
  <c r="BK139" i="4"/>
  <c r="BQ139" i="4" s="1"/>
  <c r="BN142" i="4"/>
  <c r="BK142" i="4"/>
  <c r="BQ142" i="4" s="1"/>
  <c r="BE142" i="4"/>
  <c r="CA141" i="4" l="1"/>
  <c r="DO141" i="4" s="1"/>
  <c r="DY141" i="4" s="1"/>
  <c r="BZ141" i="4"/>
  <c r="DN141" i="4" s="1"/>
  <c r="DX141" i="4" s="1"/>
  <c r="BY141" i="4"/>
  <c r="DM141" i="4" s="1"/>
  <c r="DW141" i="4" s="1"/>
  <c r="CA142" i="4"/>
  <c r="DO142" i="4" s="1"/>
  <c r="DY142" i="4" s="1"/>
  <c r="BZ142" i="4"/>
  <c r="DN142" i="4" s="1"/>
  <c r="DX142" i="4" s="1"/>
  <c r="BY142" i="4"/>
  <c r="DM142" i="4" s="1"/>
  <c r="DW142" i="4" s="1"/>
  <c r="BY139" i="4"/>
  <c r="DM139" i="4" s="1"/>
  <c r="DW139" i="4" s="1"/>
  <c r="CA139" i="4"/>
  <c r="DO139" i="4" s="1"/>
  <c r="DY139" i="4" s="1"/>
  <c r="BZ139" i="4"/>
  <c r="DN139" i="4" s="1"/>
  <c r="DX139" i="4" s="1"/>
  <c r="CA137" i="4"/>
  <c r="DO137" i="4" s="1"/>
  <c r="DY137" i="4" s="1"/>
  <c r="BY137" i="4"/>
  <c r="DM137" i="4" s="1"/>
  <c r="DW137" i="4" s="1"/>
  <c r="BZ137" i="4"/>
  <c r="DN137" i="4" s="1"/>
  <c r="DX137" i="4" s="1"/>
  <c r="BQ140" i="4"/>
  <c r="BQ138" i="4"/>
  <c r="BH137" i="4"/>
  <c r="CX137" i="4" l="1"/>
  <c r="DA137" i="4" s="1"/>
  <c r="DG137" i="4" s="1"/>
  <c r="DJ137" i="4" s="1"/>
  <c r="BZ138" i="4"/>
  <c r="DN138" i="4" s="1"/>
  <c r="DX138" i="4" s="1"/>
  <c r="BY138" i="4"/>
  <c r="DM138" i="4" s="1"/>
  <c r="DW138" i="4" s="1"/>
  <c r="CA138" i="4"/>
  <c r="DO138" i="4" s="1"/>
  <c r="DY138" i="4" s="1"/>
  <c r="CL139" i="4"/>
  <c r="CR139" i="4" s="1"/>
  <c r="CU139" i="4" s="1"/>
  <c r="CA140" i="4"/>
  <c r="DO140" i="4" s="1"/>
  <c r="DY140" i="4" s="1"/>
  <c r="BZ140" i="4"/>
  <c r="DN140" i="4" s="1"/>
  <c r="DX140" i="4" s="1"/>
  <c r="FC137" i="4" s="1"/>
  <c r="FH137" i="4" s="1"/>
  <c r="FP137" i="4" s="1"/>
  <c r="FU137" i="4" s="1"/>
  <c r="BY140" i="4"/>
  <c r="DM140" i="4" s="1"/>
  <c r="DW140" i="4" s="1"/>
  <c r="CL137" i="4"/>
  <c r="CR137" i="4" s="1"/>
  <c r="CU137" i="4" s="1"/>
  <c r="CL138" i="4"/>
  <c r="CR138" i="4" s="1"/>
  <c r="CU138" i="4" s="1"/>
  <c r="EK137" i="4" l="1"/>
  <c r="ES137" i="4" s="1"/>
  <c r="EX137" i="4" s="1"/>
  <c r="EJ137" i="4"/>
  <c r="ER137" i="4" s="1"/>
  <c r="EW137" i="4" s="1"/>
  <c r="EL138" i="4"/>
  <c r="ET138" i="4" s="1"/>
  <c r="EY138" i="4" s="1"/>
  <c r="EL137" i="4"/>
  <c r="ET137" i="4" s="1"/>
  <c r="EY137" i="4" s="1"/>
  <c r="FB137" i="4"/>
  <c r="FG137" i="4" s="1"/>
  <c r="FO137" i="4" s="1"/>
  <c r="FT137" i="4" s="1"/>
  <c r="FD137" i="4"/>
  <c r="FI137" i="4" s="1"/>
  <c r="FQ137" i="4" s="1"/>
  <c r="FV137" i="4" s="1"/>
  <c r="EK138" i="4"/>
  <c r="ES138" i="4" s="1"/>
  <c r="EX138" i="4" s="1"/>
  <c r="EJ138" i="4"/>
  <c r="ER138" i="4" s="1"/>
  <c r="EW138" i="4" s="1"/>
</calcChain>
</file>

<file path=xl/sharedStrings.xml><?xml version="1.0" encoding="utf-8"?>
<sst xmlns="http://schemas.openxmlformats.org/spreadsheetml/2006/main" count="3049" uniqueCount="163">
  <si>
    <t>X</t>
  </si>
  <si>
    <t>W</t>
  </si>
  <si>
    <t>N</t>
  </si>
  <si>
    <t>B</t>
  </si>
  <si>
    <t>Y</t>
  </si>
  <si>
    <t>A</t>
  </si>
  <si>
    <t>C</t>
  </si>
  <si>
    <t>filas A, columnas B</t>
  </si>
  <si>
    <t>@</t>
  </si>
  <si>
    <t>=</t>
  </si>
  <si>
    <t>XxW</t>
  </si>
  <si>
    <t>B.T</t>
  </si>
  <si>
    <t>(XxW).T = C</t>
  </si>
  <si>
    <t>Multiplicacion Matricial</t>
  </si>
  <si>
    <t>Forward Neuronal</t>
  </si>
  <si>
    <t>Multiplicacion Neuronal</t>
  </si>
  <si>
    <t>MUL_SUM [ fila1A x columna1B ]</t>
  </si>
  <si>
    <t>MUL_SUM [ fila2A x columna1B ]</t>
  </si>
  <si>
    <t>MUL_SUM [ fila1A x columna2B ]</t>
  </si>
  <si>
    <t>MUL_SUM [ fila2A x columna2B ]</t>
  </si>
  <si>
    <t>Cada FilaA x cada ColB</t>
  </si>
  <si>
    <t>La Fila A por cada filaB</t>
  </si>
  <si>
    <t>cada Fila A es tratada como una muestra</t>
  </si>
  <si>
    <t>Resultado como MUL_SUM de una neurona</t>
  </si>
  <si>
    <t>set1</t>
  </si>
  <si>
    <t>set2</t>
  </si>
  <si>
    <t>A[i] * B.T</t>
  </si>
  <si>
    <t>w1</t>
  </si>
  <si>
    <t>w2</t>
  </si>
  <si>
    <t>w3</t>
  </si>
  <si>
    <t>n1</t>
  </si>
  <si>
    <t>n2</t>
  </si>
  <si>
    <t>setN</t>
  </si>
  <si>
    <t>x1</t>
  </si>
  <si>
    <t>x2</t>
  </si>
  <si>
    <t>x3</t>
  </si>
  <si>
    <t>i*W</t>
  </si>
  <si>
    <t>n3</t>
  </si>
  <si>
    <t>D</t>
  </si>
  <si>
    <t>E</t>
  </si>
  <si>
    <t xml:space="preserve"> 1 + 3+ 3 +5+ 5+ 5</t>
  </si>
  <si>
    <t>b</t>
  </si>
  <si>
    <t>Bias</t>
  </si>
  <si>
    <t>+</t>
  </si>
  <si>
    <t>Activ</t>
  </si>
  <si>
    <t>f</t>
  </si>
  <si>
    <t>f()</t>
  </si>
  <si>
    <t>S</t>
  </si>
  <si>
    <t>Y"</t>
  </si>
  <si>
    <t>Loss</t>
  </si>
  <si>
    <t>y</t>
  </si>
  <si>
    <t>ECM</t>
  </si>
  <si>
    <t>media</t>
  </si>
  <si>
    <t>Dact</t>
  </si>
  <si>
    <t>Gw</t>
  </si>
  <si>
    <t>Gb</t>
  </si>
  <si>
    <t>DL</t>
  </si>
  <si>
    <t>solo ult</t>
  </si>
  <si>
    <t>*</t>
  </si>
  <si>
    <t>meanD</t>
  </si>
  <si>
    <t>mean</t>
  </si>
  <si>
    <t>Lr</t>
  </si>
  <si>
    <t>loss_back</t>
  </si>
  <si>
    <t>D@W.T</t>
  </si>
  <si>
    <t>delta</t>
  </si>
  <si>
    <t>DL * Da</t>
  </si>
  <si>
    <t>GwLr</t>
  </si>
  <si>
    <t>W=W-GwLr</t>
  </si>
  <si>
    <t>Gb*Lr</t>
  </si>
  <si>
    <t>b=b-GwLr</t>
  </si>
  <si>
    <t>W.T</t>
  </si>
  <si>
    <t>W-W_ant</t>
  </si>
  <si>
    <t>derv</t>
  </si>
  <si>
    <t>|</t>
  </si>
  <si>
    <t>v</t>
  </si>
  <si>
    <t>X.T</t>
  </si>
  <si>
    <t>X.T@D</t>
  </si>
  <si>
    <t>num</t>
  </si>
  <si>
    <t>DL = loss_back</t>
  </si>
  <si>
    <t>res Act</t>
  </si>
  <si>
    <t>Sigm</t>
  </si>
  <si>
    <t>1/(1 + e ** (-x))</t>
  </si>
  <si>
    <t>e=2.718281828459045</t>
  </si>
  <si>
    <t>Relu</t>
  </si>
  <si>
    <t>x * (1-x)</t>
  </si>
  <si>
    <t>dReLu</t>
  </si>
  <si>
    <t>dSigm</t>
  </si>
  <si>
    <t>LR:</t>
  </si>
  <si>
    <t>FORWARD</t>
  </si>
  <si>
    <t>RESULTADO</t>
  </si>
  <si>
    <t>fin ciclo</t>
  </si>
  <si>
    <t>BACKWARD ultima capa</t>
  </si>
  <si>
    <t>BACKWARD capas ocultas</t>
  </si>
  <si>
    <t>SET DATOS ENTRADA</t>
  </si>
  <si>
    <t>ciclo #1</t>
  </si>
  <si>
    <t>ciclo #2</t>
  </si>
  <si>
    <t>ciclo #3</t>
  </si>
  <si>
    <t>ciclo #4</t>
  </si>
  <si>
    <t>ciclo #5</t>
  </si>
  <si>
    <t>ciclo #6</t>
  </si>
  <si>
    <t>ciclo #7</t>
  </si>
  <si>
    <t>ciclo #8</t>
  </si>
  <si>
    <t>ciclo #9</t>
  </si>
  <si>
    <t>ciclo #10</t>
  </si>
  <si>
    <t>ciclo #11</t>
  </si>
  <si>
    <t>Y: resultado esperado</t>
  </si>
  <si>
    <t>X: datos entrada</t>
  </si>
  <si>
    <t>set: varios set de datos de una vez</t>
  </si>
  <si>
    <t>W: los pesos de las conexiones</t>
  </si>
  <si>
    <t>N: las neuronas</t>
  </si>
  <si>
    <t>S:suma de multiplicaciones X*W</t>
  </si>
  <si>
    <t>como se multiplican varios set se usa @</t>
  </si>
  <si>
    <t>@: multipicacion matricial</t>
  </si>
  <si>
    <t>B: pesos de bias o sesgos</t>
  </si>
  <si>
    <t>N: resultado de la neurona</t>
  </si>
  <si>
    <t>N = X*W +b</t>
  </si>
  <si>
    <t>f(): funcion de activacion</t>
  </si>
  <si>
    <t>en este caso es sigmoide</t>
  </si>
  <si>
    <t>utilizada para evitar la linealidad</t>
  </si>
  <si>
    <t>Activ: resultado de la activacion</t>
  </si>
  <si>
    <t>Activ -&gt; es el X de la proxima capa</t>
  </si>
  <si>
    <t>Activ -&gt; es la Y" de la ultima capa</t>
  </si>
  <si>
    <t>Loss: diferencia entre Y" e Y</t>
  </si>
  <si>
    <t>Y": resultado de la red</t>
  </si>
  <si>
    <t>Loss: diff ^2</t>
  </si>
  <si>
    <t>ECM: error cuadratico medio</t>
  </si>
  <si>
    <t>DL: derivada Loss</t>
  </si>
  <si>
    <t>D: delta o diferencia</t>
  </si>
  <si>
    <t>W.T: transpuesta de W de la capa</t>
  </si>
  <si>
    <t>sujerencia</t>
  </si>
  <si>
    <t>loss_back: arrastre a sig capa</t>
  </si>
  <si>
    <t>X.T: entrada transpuesta de esta capa</t>
  </si>
  <si>
    <t>Gw: gradiente para W</t>
  </si>
  <si>
    <t>Lr: leaning rate</t>
  </si>
  <si>
    <t>GwLr: grad * Lr</t>
  </si>
  <si>
    <t>W: nuevo peso W actualizado</t>
  </si>
  <si>
    <t>ojo: se resta para aplicar grad descendente</t>
  </si>
  <si>
    <t>meanD: mediana de delta</t>
  </si>
  <si>
    <t>Gb: gradiente de bias</t>
  </si>
  <si>
    <t>b: bias actualizado</t>
  </si>
  <si>
    <t>ojo: se resta aplica grad descendente</t>
  </si>
  <si>
    <t>DL: recupera el loss_back de capa anterior</t>
  </si>
  <si>
    <t>al finalizar el ciclo</t>
  </si>
  <si>
    <t xml:space="preserve">se vuelve a realizar </t>
  </si>
  <si>
    <t>todo nuevamente</t>
  </si>
  <si>
    <t>pero con pesos mas ajustados</t>
  </si>
  <si>
    <t>Y" = resAct</t>
  </si>
  <si>
    <t>sigm: entre -5:-0,01   0:0,5  y   5:0,99</t>
  </si>
  <si>
    <t>relu: maximo entre 0 y x</t>
  </si>
  <si>
    <t xml:space="preserve">Dsigm: </t>
  </si>
  <si>
    <t>Drelu: si x&gt;0 es 1 sino 0</t>
  </si>
  <si>
    <t>DL = Y" - Y</t>
  </si>
  <si>
    <t>Dact: derivada f()activacion</t>
  </si>
  <si>
    <t>se puede variar set de datos</t>
  </si>
  <si>
    <t>esto es lo que se propaga</t>
  </si>
  <si>
    <t>POR: ANTONIO MOLINA</t>
  </si>
  <si>
    <t>EMAIL: AMOLINA@ENTRA.CL</t>
  </si>
  <si>
    <t>DEMOSTRACION DE UNA RED NEURONAL Y SU PROCESO DE APRENDIZAJE</t>
  </si>
  <si>
    <t>EQUIVALENCIA DE MULT MATRICIAL</t>
  </si>
  <si>
    <t>RED  de 2 capas -&gt; IN: 2 entradas -&gt; L1: 3 neuronas -&gt; L2: 1 neurona</t>
  </si>
  <si>
    <t>SE VE COMO REDUCE EL ERROR: LOSS, AJUSTANDO LOS PESOS</t>
  </si>
  <si>
    <t>1ra capa</t>
  </si>
  <si>
    <t>2da capa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</si>
</sst>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_ ;_ * \-#,##0_ ;_ * &quot;-&quot;_ ;_ @_ "/>
    <numFmt numFmtId="165" formatCode="_ * #,##0.0_ ;_ * \-#,##0.0_ ;_ * &quot;-&quot;_ ;_ @_ "/>
    <numFmt numFmtId="166" formatCode="_ * #,##0.00_ ;_ * \-#,##0.00_ ;_ * &quot;-&quot;_ ;_ @_ "/>
    <numFmt numFmtId="167" formatCode="_ * #,##0.0_ ;_ * \-#,##0.0_ ;_ * &quot;-&quot;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485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62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0" xfId="0" quotePrefix="1"/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/>
    <xf numFmtId="0" fontId="0" fillId="0" borderId="16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4" borderId="11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1" xfId="0" applyBorder="1"/>
    <xf numFmtId="0" fontId="0" fillId="0" borderId="13" xfId="0" applyBorder="1"/>
    <xf numFmtId="0" fontId="0" fillId="0" borderId="14" xfId="0" applyBorder="1"/>
    <xf numFmtId="0" fontId="0" fillId="7" borderId="22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0" borderId="13" xfId="0" applyFill="1" applyBorder="1"/>
    <xf numFmtId="0" fontId="0" fillId="0" borderId="20" xfId="0" applyFill="1" applyBorder="1"/>
    <xf numFmtId="0" fontId="0" fillId="0" borderId="14" xfId="0" applyFill="1" applyBorder="1"/>
    <xf numFmtId="0" fontId="0" fillId="0" borderId="17" xfId="0" applyFill="1" applyBorder="1"/>
    <xf numFmtId="0" fontId="0" fillId="0" borderId="21" xfId="0" applyFill="1" applyBorder="1"/>
    <xf numFmtId="0" fontId="0" fillId="0" borderId="18" xfId="0" applyFill="1" applyBorder="1"/>
    <xf numFmtId="0" fontId="0" fillId="0" borderId="19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0" fillId="5" borderId="26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19" xfId="0" applyBorder="1"/>
    <xf numFmtId="0" fontId="0" fillId="0" borderId="27" xfId="0" applyBorder="1"/>
    <xf numFmtId="0" fontId="0" fillId="0" borderId="24" xfId="0" applyBorder="1"/>
    <xf numFmtId="0" fontId="0" fillId="0" borderId="0" xfId="0" applyFill="1"/>
    <xf numFmtId="0" fontId="0" fillId="8" borderId="28" xfId="0" applyFill="1" applyBorder="1" applyAlignment="1">
      <alignment horizontal="center"/>
    </xf>
    <xf numFmtId="0" fontId="0" fillId="8" borderId="29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6" borderId="28" xfId="0" applyFill="1" applyBorder="1" applyAlignment="1">
      <alignment horizontal="center"/>
    </xf>
    <xf numFmtId="0" fontId="0" fillId="10" borderId="3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8" borderId="2" xfId="0" applyFill="1" applyBorder="1" applyAlignment="1">
      <alignment horizontal="center"/>
    </xf>
    <xf numFmtId="0" fontId="0" fillId="9" borderId="3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0" xfId="2"/>
    <xf numFmtId="0" fontId="0" fillId="0" borderId="1" xfId="0" applyBorder="1"/>
    <xf numFmtId="0" fontId="0" fillId="4" borderId="1" xfId="0" applyFill="1" applyBorder="1"/>
    <xf numFmtId="0" fontId="0" fillId="0" borderId="1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11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166" fontId="0" fillId="4" borderId="3" xfId="1" applyNumberFormat="1" applyFont="1" applyFill="1" applyBorder="1" applyAlignment="1">
      <alignment horizontal="center"/>
    </xf>
    <xf numFmtId="166" fontId="0" fillId="4" borderId="4" xfId="1" applyNumberFormat="1" applyFont="1" applyFill="1" applyBorder="1" applyAlignment="1">
      <alignment horizontal="center"/>
    </xf>
    <xf numFmtId="3" fontId="0" fillId="5" borderId="3" xfId="0" applyNumberFormat="1" applyFill="1" applyBorder="1" applyAlignment="1">
      <alignment horizontal="center"/>
    </xf>
    <xf numFmtId="3" fontId="0" fillId="5" borderId="25" xfId="0" applyNumberFormat="1" applyFill="1" applyBorder="1" applyAlignment="1">
      <alignment horizontal="center"/>
    </xf>
    <xf numFmtId="3" fontId="0" fillId="5" borderId="5" xfId="0" applyNumberFormat="1" applyFill="1" applyBorder="1" applyAlignment="1">
      <alignment horizontal="center"/>
    </xf>
    <xf numFmtId="3" fontId="0" fillId="5" borderId="26" xfId="0" applyNumberFormat="1" applyFill="1" applyBorder="1" applyAlignment="1">
      <alignment horizontal="center"/>
    </xf>
    <xf numFmtId="3" fontId="0" fillId="5" borderId="10" xfId="0" applyNumberFormat="1" applyFill="1" applyBorder="1" applyAlignment="1">
      <alignment horizontal="center"/>
    </xf>
    <xf numFmtId="164" fontId="0" fillId="8" borderId="30" xfId="1" applyNumberFormat="1" applyFont="1" applyFill="1" applyBorder="1" applyAlignment="1">
      <alignment horizontal="center"/>
    </xf>
    <xf numFmtId="0" fontId="0" fillId="0" borderId="1" xfId="0" applyFill="1" applyBorder="1"/>
    <xf numFmtId="0" fontId="0" fillId="0" borderId="0" xfId="0" applyAlignment="1">
      <alignment horizontal="right"/>
    </xf>
    <xf numFmtId="165" fontId="0" fillId="0" borderId="0" xfId="1" applyNumberFormat="1" applyFont="1"/>
    <xf numFmtId="165" fontId="0" fillId="0" borderId="0" xfId="1" applyNumberFormat="1" applyFont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7" borderId="1" xfId="0" applyFill="1" applyBorder="1"/>
    <xf numFmtId="0" fontId="0" fillId="3" borderId="1" xfId="0" applyFill="1" applyBorder="1"/>
    <xf numFmtId="165" fontId="0" fillId="9" borderId="1" xfId="1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166" fontId="0" fillId="0" borderId="1" xfId="1" applyNumberFormat="1" applyFont="1" applyFill="1" applyBorder="1" applyAlignment="1">
      <alignment horizontal="center"/>
    </xf>
    <xf numFmtId="0" fontId="0" fillId="13" borderId="0" xfId="0" applyFill="1"/>
    <xf numFmtId="0" fontId="0" fillId="4" borderId="33" xfId="0" applyFill="1" applyBorder="1"/>
    <xf numFmtId="0" fontId="0" fillId="4" borderId="34" xfId="0" applyFill="1" applyBorder="1"/>
    <xf numFmtId="0" fontId="0" fillId="4" borderId="35" xfId="0" applyFill="1" applyBorder="1"/>
    <xf numFmtId="0" fontId="0" fillId="14" borderId="33" xfId="0" applyFill="1" applyBorder="1"/>
    <xf numFmtId="0" fontId="0" fillId="14" borderId="34" xfId="0" applyFill="1" applyBorder="1"/>
    <xf numFmtId="0" fontId="0" fillId="3" borderId="34" xfId="0" applyFill="1" applyBorder="1" applyAlignment="1">
      <alignment horizontal="center"/>
    </xf>
    <xf numFmtId="0" fontId="0" fillId="3" borderId="34" xfId="0" applyFill="1" applyBorder="1"/>
    <xf numFmtId="0" fontId="0" fillId="3" borderId="35" xfId="0" applyFill="1" applyBorder="1"/>
    <xf numFmtId="0" fontId="0" fillId="7" borderId="34" xfId="0" applyFill="1" applyBorder="1"/>
    <xf numFmtId="0" fontId="0" fillId="7" borderId="35" xfId="0" applyFill="1" applyBorder="1"/>
    <xf numFmtId="0" fontId="0" fillId="15" borderId="33" xfId="0" applyFill="1" applyBorder="1" applyAlignment="1">
      <alignment horizontal="left"/>
    </xf>
    <xf numFmtId="0" fontId="0" fillId="15" borderId="34" xfId="0" applyFill="1" applyBorder="1" applyAlignment="1">
      <alignment horizontal="center"/>
    </xf>
    <xf numFmtId="0" fontId="0" fillId="15" borderId="34" xfId="0" applyFill="1" applyBorder="1"/>
    <xf numFmtId="0" fontId="0" fillId="15" borderId="35" xfId="0" applyFill="1" applyBorder="1"/>
    <xf numFmtId="0" fontId="0" fillId="3" borderId="33" xfId="0" applyFill="1" applyBorder="1"/>
    <xf numFmtId="165" fontId="0" fillId="3" borderId="34" xfId="1" applyNumberFormat="1" applyFont="1" applyFill="1" applyBorder="1"/>
    <xf numFmtId="0" fontId="0" fillId="7" borderId="33" xfId="0" applyFill="1" applyBorder="1"/>
    <xf numFmtId="0" fontId="0" fillId="16" borderId="0" xfId="0" applyFill="1"/>
    <xf numFmtId="0" fontId="2" fillId="0" borderId="0" xfId="0" applyFont="1"/>
    <xf numFmtId="0" fontId="0" fillId="17" borderId="0" xfId="0" applyFill="1" applyBorder="1"/>
    <xf numFmtId="0" fontId="0" fillId="17" borderId="37" xfId="0" applyFill="1" applyBorder="1"/>
    <xf numFmtId="0" fontId="0" fillId="17" borderId="38" xfId="0" applyFill="1" applyBorder="1"/>
    <xf numFmtId="0" fontId="0" fillId="17" borderId="38" xfId="0" applyFill="1" applyBorder="1" applyAlignment="1">
      <alignment horizontal="center"/>
    </xf>
    <xf numFmtId="165" fontId="0" fillId="17" borderId="38" xfId="1" applyNumberFormat="1" applyFont="1" applyFill="1" applyBorder="1" applyAlignment="1">
      <alignment horizontal="center"/>
    </xf>
    <xf numFmtId="0" fontId="0" fillId="17" borderId="38" xfId="0" applyFill="1" applyBorder="1" applyAlignment="1">
      <alignment horizontal="left"/>
    </xf>
    <xf numFmtId="0" fontId="0" fillId="17" borderId="39" xfId="0" applyFill="1" applyBorder="1"/>
    <xf numFmtId="0" fontId="0" fillId="17" borderId="40" xfId="0" applyFill="1" applyBorder="1"/>
    <xf numFmtId="165" fontId="0" fillId="17" borderId="0" xfId="1" applyNumberFormat="1" applyFont="1" applyFill="1" applyBorder="1"/>
    <xf numFmtId="0" fontId="0" fillId="17" borderId="0" xfId="0" applyFill="1" applyBorder="1" applyAlignment="1"/>
    <xf numFmtId="0" fontId="0" fillId="17" borderId="0" xfId="0" applyFill="1" applyBorder="1" applyAlignment="1">
      <alignment horizontal="left"/>
    </xf>
    <xf numFmtId="0" fontId="0" fillId="17" borderId="41" xfId="0" applyFill="1" applyBorder="1"/>
    <xf numFmtId="0" fontId="0" fillId="17" borderId="42" xfId="0" applyFill="1" applyBorder="1"/>
    <xf numFmtId="0" fontId="0" fillId="17" borderId="36" xfId="0" applyFill="1" applyBorder="1"/>
    <xf numFmtId="0" fontId="0" fillId="17" borderId="36" xfId="0" quotePrefix="1" applyFill="1" applyBorder="1"/>
    <xf numFmtId="165" fontId="0" fillId="17" borderId="36" xfId="1" applyNumberFormat="1" applyFont="1" applyFill="1" applyBorder="1"/>
    <xf numFmtId="0" fontId="0" fillId="17" borderId="43" xfId="0" applyFill="1" applyBorder="1"/>
    <xf numFmtId="0" fontId="3" fillId="0" borderId="0" xfId="0" applyFont="1"/>
    <xf numFmtId="0" fontId="0" fillId="18" borderId="33" xfId="0" applyFill="1" applyBorder="1"/>
    <xf numFmtId="0" fontId="0" fillId="18" borderId="34" xfId="0" applyFill="1" applyBorder="1"/>
    <xf numFmtId="0" fontId="0" fillId="18" borderId="35" xfId="0" applyFill="1" applyBorder="1"/>
    <xf numFmtId="0" fontId="0" fillId="9" borderId="33" xfId="0" applyFill="1" applyBorder="1"/>
    <xf numFmtId="0" fontId="0" fillId="9" borderId="34" xfId="0" applyFill="1" applyBorder="1"/>
    <xf numFmtId="0" fontId="0" fillId="9" borderId="35" xfId="0" applyFill="1" applyBorder="1"/>
  </cellXfs>
  <cellStyles count="3">
    <cellStyle name="Hipervínculo" xfId="2" builtinId="8"/>
    <cellStyle name="Millares [0]" xfId="1" builtinId="6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U31"/>
  <sheetViews>
    <sheetView workbookViewId="0">
      <selection activeCell="O1" sqref="O1"/>
    </sheetView>
  </sheetViews>
  <sheetFormatPr baseColWidth="10" defaultRowHeight="15" x14ac:dyDescent="0.25"/>
  <cols>
    <col min="1" max="22" width="4.7109375" customWidth="1"/>
    <col min="23" max="49" width="4.85546875" customWidth="1"/>
  </cols>
  <sheetData>
    <row r="1" spans="2:47" x14ac:dyDescent="0.25">
      <c r="C1" t="s">
        <v>13</v>
      </c>
      <c r="O1" s="155" t="s">
        <v>158</v>
      </c>
      <c r="AA1" t="s">
        <v>14</v>
      </c>
      <c r="AK1" t="s">
        <v>15</v>
      </c>
    </row>
    <row r="3" spans="2:47" ht="15.75" thickBot="1" x14ac:dyDescent="0.3">
      <c r="C3" t="s">
        <v>5</v>
      </c>
      <c r="F3" t="s">
        <v>8</v>
      </c>
      <c r="H3" t="s">
        <v>3</v>
      </c>
      <c r="J3" s="4" t="s">
        <v>9</v>
      </c>
      <c r="L3" t="s">
        <v>6</v>
      </c>
      <c r="AA3" t="s">
        <v>5</v>
      </c>
      <c r="AD3" t="s">
        <v>36</v>
      </c>
      <c r="AF3" t="s">
        <v>11</v>
      </c>
      <c r="AI3" t="s">
        <v>26</v>
      </c>
      <c r="AK3" t="s">
        <v>10</v>
      </c>
      <c r="AP3" t="s">
        <v>12</v>
      </c>
      <c r="AT3" t="s">
        <v>6</v>
      </c>
    </row>
    <row r="4" spans="2:47" ht="15.75" thickBot="1" x14ac:dyDescent="0.3">
      <c r="B4" t="s">
        <v>24</v>
      </c>
      <c r="C4" s="5">
        <v>1</v>
      </c>
      <c r="D4" s="6">
        <v>2</v>
      </c>
      <c r="E4" s="7">
        <v>3</v>
      </c>
      <c r="F4" s="1"/>
      <c r="G4" s="1" t="s">
        <v>27</v>
      </c>
      <c r="H4" s="8">
        <v>1</v>
      </c>
      <c r="I4" s="9">
        <v>2</v>
      </c>
      <c r="J4" s="1"/>
      <c r="K4" s="10" t="s">
        <v>24</v>
      </c>
      <c r="L4" s="11">
        <f>C4*H4+D4*H5+E4*H6</f>
        <v>22</v>
      </c>
      <c r="M4" s="12">
        <f>C4*I4+D4*I5+E4*I6</f>
        <v>28</v>
      </c>
      <c r="N4" s="3"/>
      <c r="O4" s="2"/>
      <c r="Z4" t="s">
        <v>24</v>
      </c>
      <c r="AA4" s="5">
        <v>1</v>
      </c>
      <c r="AB4" s="6">
        <v>2</v>
      </c>
      <c r="AC4" s="7">
        <v>3</v>
      </c>
      <c r="AD4" s="1"/>
      <c r="AE4" s="1" t="s">
        <v>30</v>
      </c>
      <c r="AF4" s="8">
        <v>1</v>
      </c>
      <c r="AG4" s="16">
        <v>3</v>
      </c>
      <c r="AH4" s="20">
        <v>5</v>
      </c>
      <c r="AI4" s="1"/>
      <c r="AJ4" s="1" t="s">
        <v>30</v>
      </c>
      <c r="AK4" s="28">
        <f>AA4*AF4+AB4*AG4+AC4*AH4</f>
        <v>22</v>
      </c>
      <c r="AL4" s="49">
        <f>AA5*AF4+AB5*AG4+AC5*AH4</f>
        <v>49</v>
      </c>
      <c r="AM4" s="57"/>
      <c r="AN4" s="22"/>
      <c r="AO4" s="1" t="s">
        <v>24</v>
      </c>
      <c r="AP4" s="11">
        <v>22</v>
      </c>
      <c r="AQ4" s="12">
        <v>28</v>
      </c>
      <c r="AT4" s="59">
        <f>AA4*AF4+AB4*AG4+AC4*AH4</f>
        <v>22</v>
      </c>
      <c r="AU4" s="59">
        <f>AA4*AF5+AB4*AG5+AC4*AH5</f>
        <v>28</v>
      </c>
    </row>
    <row r="5" spans="2:47" ht="15.75" thickBot="1" x14ac:dyDescent="0.3">
      <c r="C5" s="40">
        <v>4</v>
      </c>
      <c r="D5" s="41">
        <v>5</v>
      </c>
      <c r="E5" s="42">
        <v>6</v>
      </c>
      <c r="F5" s="1"/>
      <c r="G5" s="1" t="s">
        <v>28</v>
      </c>
      <c r="H5" s="16">
        <v>3</v>
      </c>
      <c r="I5" s="17">
        <v>4</v>
      </c>
      <c r="J5" s="1"/>
      <c r="K5" s="10"/>
      <c r="L5" s="30">
        <f>C5*H4+D5*H5+E5*H6</f>
        <v>49</v>
      </c>
      <c r="M5" s="31">
        <f>C5*I4+D5*I5+E5*I6</f>
        <v>64</v>
      </c>
      <c r="N5" s="3"/>
      <c r="O5" s="2"/>
      <c r="Z5" t="s">
        <v>25</v>
      </c>
      <c r="AA5" s="40">
        <v>4</v>
      </c>
      <c r="AB5" s="41">
        <v>5</v>
      </c>
      <c r="AC5" s="42">
        <v>6</v>
      </c>
      <c r="AD5" s="1"/>
      <c r="AE5" s="1" t="s">
        <v>31</v>
      </c>
      <c r="AF5" s="9">
        <v>2</v>
      </c>
      <c r="AG5" s="17">
        <v>4</v>
      </c>
      <c r="AH5" s="21">
        <v>6</v>
      </c>
      <c r="AI5" s="1"/>
      <c r="AJ5" s="1" t="s">
        <v>31</v>
      </c>
      <c r="AK5" s="29">
        <f>AA4*AF5+AB4*AG5+AC4*AH5</f>
        <v>28</v>
      </c>
      <c r="AL5" s="50">
        <f>AA5*AF5+AB5*AG5+AC5*AH5</f>
        <v>64</v>
      </c>
      <c r="AM5" s="58"/>
      <c r="AN5" s="22"/>
      <c r="AO5" s="1"/>
      <c r="AP5" s="30">
        <v>49</v>
      </c>
      <c r="AQ5" s="31">
        <v>64</v>
      </c>
      <c r="AT5" s="59">
        <f>AA5*AF4+AB5*AG4+AC5*AH4</f>
        <v>49</v>
      </c>
      <c r="AU5" s="59">
        <f>AA5*AF5+AB5*AG5+AC5*AH5</f>
        <v>64</v>
      </c>
    </row>
    <row r="6" spans="2:47" ht="15.75" thickBot="1" x14ac:dyDescent="0.3">
      <c r="C6" s="43"/>
      <c r="D6" s="44"/>
      <c r="E6" s="45"/>
      <c r="F6" s="1"/>
      <c r="G6" s="1" t="s">
        <v>29</v>
      </c>
      <c r="H6" s="20">
        <v>5</v>
      </c>
      <c r="I6" s="21">
        <v>6</v>
      </c>
      <c r="J6" s="1"/>
      <c r="K6" s="10"/>
      <c r="L6" s="32"/>
      <c r="M6" s="33"/>
      <c r="N6" s="3"/>
      <c r="O6" s="2"/>
      <c r="AA6" s="51"/>
      <c r="AB6" s="52"/>
      <c r="AC6" s="53"/>
      <c r="AF6" t="s">
        <v>27</v>
      </c>
      <c r="AG6" t="s">
        <v>28</v>
      </c>
      <c r="AH6" t="s">
        <v>29</v>
      </c>
      <c r="AK6" t="s">
        <v>24</v>
      </c>
      <c r="AL6" t="s">
        <v>25</v>
      </c>
      <c r="AM6" t="s">
        <v>32</v>
      </c>
      <c r="AP6" s="47"/>
      <c r="AQ6" s="48"/>
    </row>
    <row r="7" spans="2:47" x14ac:dyDescent="0.25">
      <c r="C7" s="36"/>
      <c r="D7" s="2"/>
      <c r="E7" s="37"/>
      <c r="H7" t="s">
        <v>30</v>
      </c>
      <c r="I7" t="s">
        <v>31</v>
      </c>
      <c r="K7" s="2"/>
      <c r="L7" s="34"/>
      <c r="M7" s="35"/>
      <c r="N7" s="3"/>
      <c r="O7" s="2"/>
      <c r="AA7" s="34"/>
      <c r="AB7" s="3"/>
      <c r="AC7" s="35"/>
      <c r="AP7" s="36"/>
      <c r="AQ7" s="37"/>
    </row>
    <row r="8" spans="2:47" x14ac:dyDescent="0.25">
      <c r="C8" s="36"/>
      <c r="D8" s="2"/>
      <c r="E8" s="37"/>
      <c r="L8" s="36"/>
      <c r="M8" s="37"/>
      <c r="AA8" s="34"/>
      <c r="AB8" s="3"/>
      <c r="AC8" s="35"/>
      <c r="AF8" s="4" t="s">
        <v>40</v>
      </c>
      <c r="AP8" s="36"/>
      <c r="AQ8" s="37"/>
    </row>
    <row r="9" spans="2:47" x14ac:dyDescent="0.25">
      <c r="B9" t="s">
        <v>32</v>
      </c>
      <c r="C9" s="38"/>
      <c r="D9" s="46"/>
      <c r="E9" s="39"/>
      <c r="K9" t="s">
        <v>32</v>
      </c>
      <c r="L9" s="38"/>
      <c r="M9" s="39"/>
      <c r="Z9" t="s">
        <v>32</v>
      </c>
      <c r="AA9" s="54"/>
      <c r="AB9" s="55"/>
      <c r="AC9" s="56"/>
      <c r="AO9" t="s">
        <v>32</v>
      </c>
      <c r="AP9" s="38"/>
      <c r="AQ9" s="39"/>
    </row>
    <row r="10" spans="2:47" x14ac:dyDescent="0.25">
      <c r="C10" t="s">
        <v>33</v>
      </c>
      <c r="D10" t="s">
        <v>34</v>
      </c>
      <c r="E10" t="s">
        <v>35</v>
      </c>
      <c r="L10" t="s">
        <v>30</v>
      </c>
      <c r="M10" t="s">
        <v>31</v>
      </c>
      <c r="AA10" t="s">
        <v>33</v>
      </c>
      <c r="AB10" t="s">
        <v>34</v>
      </c>
      <c r="AC10" t="s">
        <v>35</v>
      </c>
      <c r="AP10" t="s">
        <v>30</v>
      </c>
      <c r="AQ10" t="s">
        <v>31</v>
      </c>
    </row>
    <row r="12" spans="2:47" ht="15.75" thickBot="1" x14ac:dyDescent="0.3">
      <c r="C12" t="s">
        <v>5</v>
      </c>
      <c r="E12" t="s">
        <v>8</v>
      </c>
      <c r="G12" t="s">
        <v>3</v>
      </c>
      <c r="J12" s="4" t="s">
        <v>9</v>
      </c>
      <c r="L12" t="s">
        <v>6</v>
      </c>
      <c r="O12" t="s">
        <v>8</v>
      </c>
      <c r="Q12" t="s">
        <v>38</v>
      </c>
      <c r="R12" s="4" t="s">
        <v>9</v>
      </c>
      <c r="T12" t="s">
        <v>39</v>
      </c>
      <c r="AA12" t="s">
        <v>5</v>
      </c>
      <c r="AD12" t="s">
        <v>36</v>
      </c>
      <c r="AF12" t="s">
        <v>11</v>
      </c>
      <c r="AI12" t="s">
        <v>26</v>
      </c>
      <c r="AK12" t="s">
        <v>10</v>
      </c>
      <c r="AP12" t="s">
        <v>12</v>
      </c>
      <c r="AT12" t="s">
        <v>6</v>
      </c>
    </row>
    <row r="13" spans="2:47" ht="15.75" thickBot="1" x14ac:dyDescent="0.3">
      <c r="B13" t="s">
        <v>24</v>
      </c>
      <c r="C13" s="5">
        <v>1</v>
      </c>
      <c r="D13" s="6">
        <v>2</v>
      </c>
      <c r="E13" s="1"/>
      <c r="F13" s="1" t="s">
        <v>27</v>
      </c>
      <c r="G13" s="8">
        <v>1</v>
      </c>
      <c r="H13" s="60">
        <v>3</v>
      </c>
      <c r="I13" s="9">
        <v>2</v>
      </c>
      <c r="J13" s="1"/>
      <c r="K13" s="10" t="s">
        <v>24</v>
      </c>
      <c r="L13" s="11">
        <f>C13*G13+D13*G14</f>
        <v>7</v>
      </c>
      <c r="M13" s="12">
        <f>C13*H13+D13*H14</f>
        <v>7</v>
      </c>
      <c r="N13" s="12">
        <f>C13*I13+D13*I14</f>
        <v>10</v>
      </c>
      <c r="O13" s="2"/>
      <c r="P13" s="1" t="s">
        <v>27</v>
      </c>
      <c r="Q13" s="8">
        <v>1</v>
      </c>
      <c r="S13" s="10" t="s">
        <v>24</v>
      </c>
      <c r="T13" s="11">
        <f>L13*Q13+M13*Q14+N13*Q15</f>
        <v>78</v>
      </c>
      <c r="Z13" t="s">
        <v>24</v>
      </c>
      <c r="AA13" s="5">
        <v>1</v>
      </c>
      <c r="AB13" s="6">
        <v>2</v>
      </c>
      <c r="AC13" s="7">
        <v>3</v>
      </c>
      <c r="AD13" s="1"/>
      <c r="AE13" s="1" t="s">
        <v>30</v>
      </c>
      <c r="AF13" s="8">
        <v>1</v>
      </c>
      <c r="AG13" s="16">
        <v>3</v>
      </c>
      <c r="AH13" s="20">
        <v>5</v>
      </c>
      <c r="AI13" s="1"/>
      <c r="AJ13" s="1" t="s">
        <v>30</v>
      </c>
      <c r="AK13" s="28">
        <f>AA13*AF13+AB13*AG13+AC13*AH13</f>
        <v>22</v>
      </c>
      <c r="AL13" s="49">
        <f>AA14*AF13+AB14*AG13+AC14*AH13</f>
        <v>49</v>
      </c>
      <c r="AM13" s="57"/>
      <c r="AN13" s="22"/>
      <c r="AO13" s="1" t="s">
        <v>24</v>
      </c>
      <c r="AP13" s="11">
        <v>22</v>
      </c>
      <c r="AQ13" s="12">
        <v>28</v>
      </c>
      <c r="AT13" s="59">
        <f>AA13*AF13+AB13*AG13+AC13*AH13</f>
        <v>22</v>
      </c>
      <c r="AU13" s="59">
        <f>AA13*AF14+AB13*AG14+AC13*AH14</f>
        <v>28</v>
      </c>
    </row>
    <row r="14" spans="2:47" ht="15.75" thickBot="1" x14ac:dyDescent="0.3">
      <c r="C14" s="40">
        <v>4</v>
      </c>
      <c r="D14" s="41">
        <v>5</v>
      </c>
      <c r="E14" s="1"/>
      <c r="F14" s="1" t="s">
        <v>28</v>
      </c>
      <c r="G14" s="16">
        <v>3</v>
      </c>
      <c r="H14" s="61">
        <v>2</v>
      </c>
      <c r="I14" s="17">
        <v>4</v>
      </c>
      <c r="J14" s="1"/>
      <c r="K14" s="10"/>
      <c r="L14" s="30">
        <f>C14*G13+D14*G14</f>
        <v>19</v>
      </c>
      <c r="M14" s="31">
        <f>C14*H13+D14*H14</f>
        <v>22</v>
      </c>
      <c r="N14" s="31">
        <f>C14*I13+D14*I14</f>
        <v>28</v>
      </c>
      <c r="O14" s="2"/>
      <c r="P14" s="1" t="s">
        <v>28</v>
      </c>
      <c r="Q14" s="16">
        <v>3</v>
      </c>
      <c r="S14" t="s">
        <v>25</v>
      </c>
      <c r="T14" s="11">
        <f>L14*Q13+M14*Q14+N14*Q15</f>
        <v>225</v>
      </c>
      <c r="Z14" t="s">
        <v>25</v>
      </c>
      <c r="AA14" s="40">
        <v>4</v>
      </c>
      <c r="AB14" s="41">
        <v>5</v>
      </c>
      <c r="AC14" s="42">
        <v>6</v>
      </c>
      <c r="AD14" s="1"/>
      <c r="AE14" s="1" t="s">
        <v>31</v>
      </c>
      <c r="AF14" s="9">
        <v>2</v>
      </c>
      <c r="AG14" s="17">
        <v>4</v>
      </c>
      <c r="AH14" s="21">
        <v>6</v>
      </c>
      <c r="AI14" s="1"/>
      <c r="AJ14" s="1" t="s">
        <v>31</v>
      </c>
      <c r="AK14" s="29">
        <f>AA13*AF14+AB13*AG14+AC13*AH14</f>
        <v>28</v>
      </c>
      <c r="AL14" s="50">
        <f>AA14*AF14+AB14*AG14+AC14*AH14</f>
        <v>64</v>
      </c>
      <c r="AM14" s="58"/>
      <c r="AN14" s="22"/>
      <c r="AO14" s="1"/>
      <c r="AP14" s="30">
        <v>49</v>
      </c>
      <c r="AQ14" s="31">
        <v>64</v>
      </c>
      <c r="AT14" s="59">
        <f>AA14*AF13+AB14*AG13+AC14*AH13</f>
        <v>49</v>
      </c>
      <c r="AU14" s="59">
        <f>AA14*AF14+AB14*AG14+AC14*AH14</f>
        <v>64</v>
      </c>
    </row>
    <row r="15" spans="2:47" ht="15.75" thickBot="1" x14ac:dyDescent="0.3">
      <c r="C15" s="43"/>
      <c r="D15" s="45"/>
      <c r="E15" s="1"/>
      <c r="G15" t="s">
        <v>30</v>
      </c>
      <c r="H15" t="s">
        <v>31</v>
      </c>
      <c r="I15" t="s">
        <v>37</v>
      </c>
      <c r="J15" s="1"/>
      <c r="K15" s="10"/>
      <c r="L15" s="32"/>
      <c r="M15" s="62"/>
      <c r="N15" s="33"/>
      <c r="O15" s="2"/>
      <c r="P15" s="1" t="s">
        <v>29</v>
      </c>
      <c r="Q15" s="20">
        <v>5</v>
      </c>
      <c r="T15" s="63"/>
      <c r="AA15" s="51"/>
      <c r="AB15" s="52"/>
      <c r="AC15" s="53"/>
      <c r="AF15" t="s">
        <v>27</v>
      </c>
      <c r="AG15" t="s">
        <v>28</v>
      </c>
      <c r="AH15" t="s">
        <v>29</v>
      </c>
      <c r="AK15" t="s">
        <v>24</v>
      </c>
      <c r="AL15" t="s">
        <v>25</v>
      </c>
      <c r="AM15" t="s">
        <v>32</v>
      </c>
      <c r="AP15" s="47"/>
      <c r="AQ15" s="48"/>
    </row>
    <row r="16" spans="2:47" x14ac:dyDescent="0.25">
      <c r="C16" s="36"/>
      <c r="D16" s="37"/>
      <c r="K16" s="2"/>
      <c r="L16" s="34"/>
      <c r="M16" s="3"/>
      <c r="N16" s="35"/>
      <c r="O16" s="2"/>
      <c r="Q16" t="s">
        <v>30</v>
      </c>
      <c r="T16" s="64"/>
      <c r="AA16" s="34"/>
      <c r="AB16" s="3"/>
      <c r="AC16" s="35"/>
      <c r="AP16" s="36"/>
      <c r="AQ16" s="37"/>
    </row>
    <row r="17" spans="2:43" x14ac:dyDescent="0.25">
      <c r="C17" s="36"/>
      <c r="D17" s="37"/>
      <c r="L17" s="36"/>
      <c r="M17" s="2"/>
      <c r="N17" s="37"/>
      <c r="T17" s="64"/>
      <c r="AA17" s="34"/>
      <c r="AB17" s="3"/>
      <c r="AC17" s="35"/>
      <c r="AP17" s="36"/>
      <c r="AQ17" s="37"/>
    </row>
    <row r="18" spans="2:43" x14ac:dyDescent="0.25">
      <c r="B18" t="s">
        <v>32</v>
      </c>
      <c r="C18" s="38"/>
      <c r="D18" s="39"/>
      <c r="K18" t="s">
        <v>32</v>
      </c>
      <c r="L18" s="38"/>
      <c r="M18" s="46"/>
      <c r="N18" s="39"/>
      <c r="S18" t="s">
        <v>32</v>
      </c>
      <c r="T18" s="65"/>
      <c r="Z18" t="s">
        <v>32</v>
      </c>
      <c r="AA18" s="54"/>
      <c r="AB18" s="55"/>
      <c r="AC18" s="56"/>
      <c r="AO18" t="s">
        <v>32</v>
      </c>
      <c r="AP18" s="38"/>
      <c r="AQ18" s="39"/>
    </row>
    <row r="19" spans="2:43" x14ac:dyDescent="0.25">
      <c r="C19" t="s">
        <v>33</v>
      </c>
      <c r="D19" t="s">
        <v>34</v>
      </c>
      <c r="L19" t="s">
        <v>30</v>
      </c>
      <c r="M19" t="s">
        <v>31</v>
      </c>
      <c r="N19" t="s">
        <v>37</v>
      </c>
      <c r="T19" t="s">
        <v>30</v>
      </c>
      <c r="AA19" t="s">
        <v>33</v>
      </c>
      <c r="AB19" t="s">
        <v>34</v>
      </c>
      <c r="AC19" t="s">
        <v>35</v>
      </c>
      <c r="AP19" t="s">
        <v>30</v>
      </c>
      <c r="AQ19" t="s">
        <v>31</v>
      </c>
    </row>
    <row r="21" spans="2:43" ht="15.75" thickBot="1" x14ac:dyDescent="0.3">
      <c r="C21" t="s">
        <v>5</v>
      </c>
      <c r="F21" t="s">
        <v>8</v>
      </c>
      <c r="H21" t="s">
        <v>3</v>
      </c>
      <c r="J21" s="4" t="s">
        <v>9</v>
      </c>
      <c r="L21" t="s">
        <v>6</v>
      </c>
    </row>
    <row r="22" spans="2:43" x14ac:dyDescent="0.25">
      <c r="C22" s="5">
        <v>3</v>
      </c>
      <c r="D22" s="6">
        <v>2</v>
      </c>
      <c r="E22" s="7">
        <v>1</v>
      </c>
      <c r="F22" s="1"/>
      <c r="G22" s="1"/>
      <c r="H22" s="8">
        <v>2</v>
      </c>
      <c r="I22" s="9">
        <v>1</v>
      </c>
      <c r="J22" s="1"/>
      <c r="K22" s="1"/>
      <c r="L22" s="11">
        <f>C22*H22+D22*H23+E22*H24</f>
        <v>11</v>
      </c>
      <c r="M22" s="12">
        <f>C22*I22+D22*I23+E22*I24</f>
        <v>5</v>
      </c>
    </row>
    <row r="23" spans="2:43" x14ac:dyDescent="0.25">
      <c r="C23" s="23">
        <v>1</v>
      </c>
      <c r="D23" s="24">
        <v>1</v>
      </c>
      <c r="E23" s="25">
        <v>3</v>
      </c>
      <c r="F23" s="1"/>
      <c r="G23" s="1"/>
      <c r="H23" s="16">
        <v>1</v>
      </c>
      <c r="I23" s="17">
        <v>0</v>
      </c>
      <c r="J23" s="1"/>
      <c r="K23" s="1"/>
      <c r="L23" s="26">
        <f>C23*H22+D23*H23+E23*H24</f>
        <v>12</v>
      </c>
      <c r="M23" s="27">
        <f>C23*I22+D23*I23+E23*I24</f>
        <v>7</v>
      </c>
    </row>
    <row r="24" spans="2:43" ht="15.75" thickBot="1" x14ac:dyDescent="0.3">
      <c r="C24" s="13">
        <v>0</v>
      </c>
      <c r="D24" s="14">
        <v>2</v>
      </c>
      <c r="E24" s="15">
        <v>1</v>
      </c>
      <c r="F24" s="1"/>
      <c r="G24" s="1"/>
      <c r="H24" s="20">
        <v>3</v>
      </c>
      <c r="I24" s="21">
        <v>2</v>
      </c>
      <c r="J24" s="1"/>
      <c r="K24" s="1"/>
      <c r="L24" s="18">
        <f>C24*H22+D24*H23+E24*H24</f>
        <v>5</v>
      </c>
      <c r="M24" s="19">
        <f>C24*I22+D24*I23+E24*I24</f>
        <v>2</v>
      </c>
    </row>
    <row r="26" spans="2:43" x14ac:dyDescent="0.25">
      <c r="L26" t="s">
        <v>7</v>
      </c>
    </row>
    <row r="28" spans="2:43" x14ac:dyDescent="0.25">
      <c r="C28" t="s">
        <v>16</v>
      </c>
      <c r="I28" t="s">
        <v>18</v>
      </c>
      <c r="R28" t="s">
        <v>21</v>
      </c>
    </row>
    <row r="29" spans="2:43" x14ac:dyDescent="0.25">
      <c r="C29" t="s">
        <v>17</v>
      </c>
      <c r="I29" t="s">
        <v>19</v>
      </c>
      <c r="R29" t="s">
        <v>22</v>
      </c>
      <c r="AB29" t="s">
        <v>23</v>
      </c>
    </row>
    <row r="31" spans="2:43" x14ac:dyDescent="0.25">
      <c r="C31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V225"/>
  <sheetViews>
    <sheetView tabSelected="1" workbookViewId="0">
      <selection activeCell="S10" sqref="S10"/>
    </sheetView>
  </sheetViews>
  <sheetFormatPr baseColWidth="10" defaultRowHeight="15" x14ac:dyDescent="0.25"/>
  <cols>
    <col min="1" max="4" width="4.7109375" customWidth="1"/>
    <col min="5" max="6" width="5.85546875" customWidth="1"/>
    <col min="7" max="16" width="4.7109375" customWidth="1"/>
    <col min="17" max="36" width="4.7109375" style="66" customWidth="1"/>
    <col min="37" max="54" width="4.7109375" customWidth="1"/>
    <col min="55" max="56" width="4.85546875" customWidth="1"/>
    <col min="57" max="57" width="6.28515625" customWidth="1"/>
    <col min="58" max="59" width="4.85546875" customWidth="1"/>
    <col min="60" max="60" width="9" bestFit="1" customWidth="1"/>
    <col min="61" max="68" width="4.85546875" customWidth="1"/>
    <col min="69" max="69" width="4.85546875" style="101" customWidth="1"/>
    <col min="70" max="89" width="4.85546875" customWidth="1"/>
    <col min="90" max="90" width="5.85546875" customWidth="1"/>
    <col min="91" max="98" width="4.85546875" customWidth="1"/>
    <col min="99" max="99" width="7.42578125" customWidth="1"/>
    <col min="100" max="139" width="4.85546875" customWidth="1"/>
    <col min="140" max="142" width="5.7109375" customWidth="1"/>
    <col min="143" max="147" width="4.85546875" customWidth="1"/>
    <col min="148" max="150" width="6.28515625" customWidth="1"/>
    <col min="151" max="152" width="4.85546875" customWidth="1"/>
    <col min="153" max="153" width="5.85546875" customWidth="1"/>
    <col min="154" max="154" width="5.5703125" customWidth="1"/>
    <col min="155" max="155" width="6.28515625" customWidth="1"/>
    <col min="156" max="225" width="4.85546875" customWidth="1"/>
  </cols>
  <sheetData>
    <row r="1" spans="1:199" x14ac:dyDescent="0.25">
      <c r="A1" s="118" t="s">
        <v>87</v>
      </c>
      <c r="B1" s="118">
        <v>0.99</v>
      </c>
      <c r="H1" s="155" t="s">
        <v>157</v>
      </c>
      <c r="Z1" s="66" t="s">
        <v>155</v>
      </c>
      <c r="AI1" s="66" t="s">
        <v>160</v>
      </c>
      <c r="AY1" t="s">
        <v>81</v>
      </c>
      <c r="BC1" t="s">
        <v>147</v>
      </c>
      <c r="BI1" s="100" t="s">
        <v>87</v>
      </c>
      <c r="BJ1" s="118">
        <f>B1</f>
        <v>0.99</v>
      </c>
      <c r="BM1" t="s">
        <v>84</v>
      </c>
      <c r="BO1" t="s">
        <v>149</v>
      </c>
      <c r="BY1" t="s">
        <v>73</v>
      </c>
      <c r="BZ1" t="s">
        <v>72</v>
      </c>
      <c r="CA1" t="s">
        <v>71</v>
      </c>
      <c r="CC1" s="137" t="s">
        <v>129</v>
      </c>
      <c r="CU1" t="s">
        <v>73</v>
      </c>
      <c r="DJ1" t="s">
        <v>73</v>
      </c>
      <c r="EW1" t="s">
        <v>73</v>
      </c>
      <c r="FT1" t="s">
        <v>73</v>
      </c>
    </row>
    <row r="2" spans="1:199" x14ac:dyDescent="0.25">
      <c r="Z2" s="66" t="s">
        <v>156</v>
      </c>
      <c r="AI2" s="66" t="s">
        <v>159</v>
      </c>
      <c r="AY2" t="s">
        <v>82</v>
      </c>
      <c r="BC2" t="s">
        <v>148</v>
      </c>
      <c r="BO2" t="s">
        <v>150</v>
      </c>
      <c r="BY2" t="s">
        <v>74</v>
      </c>
      <c r="BZ2" t="s">
        <v>154</v>
      </c>
      <c r="CU2" t="s">
        <v>74</v>
      </c>
      <c r="DJ2" t="s">
        <v>74</v>
      </c>
      <c r="EW2" t="s">
        <v>74</v>
      </c>
      <c r="FT2" t="s">
        <v>74</v>
      </c>
    </row>
    <row r="3" spans="1:199" ht="15.75" thickBot="1" x14ac:dyDescent="0.3">
      <c r="AX3">
        <v>5</v>
      </c>
      <c r="AY3" s="63">
        <f>1/(1+2.71828182845904^(AX3*-1))</f>
        <v>0.99330714907571505</v>
      </c>
      <c r="AZ3" t="s">
        <v>80</v>
      </c>
      <c r="BB3" s="57">
        <f>MAX(0,AX3)</f>
        <v>5</v>
      </c>
      <c r="BC3" t="s">
        <v>83</v>
      </c>
      <c r="BM3" s="63">
        <f>AX3*(1-AX3)</f>
        <v>-20</v>
      </c>
      <c r="BN3" t="s">
        <v>86</v>
      </c>
      <c r="BO3" s="78">
        <f>IF(AX3&lt;=0,0,1)</f>
        <v>1</v>
      </c>
      <c r="BP3" t="s">
        <v>85</v>
      </c>
    </row>
    <row r="4" spans="1:199" ht="15.75" thickBot="1" x14ac:dyDescent="0.3">
      <c r="A4" s="119" t="s">
        <v>93</v>
      </c>
      <c r="B4" s="120"/>
      <c r="C4" s="120"/>
      <c r="D4" s="120"/>
      <c r="E4" s="120"/>
      <c r="F4" s="120"/>
      <c r="G4" s="121"/>
      <c r="H4" s="122" t="s">
        <v>88</v>
      </c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3"/>
      <c r="AH4" s="123"/>
      <c r="AI4" s="123"/>
      <c r="AJ4" s="123"/>
      <c r="AK4" s="123"/>
      <c r="AL4" s="123"/>
      <c r="AM4" s="123"/>
      <c r="AN4" s="123"/>
      <c r="AO4" s="123"/>
      <c r="AP4" s="123"/>
      <c r="AQ4" s="123"/>
      <c r="AR4" s="123"/>
      <c r="AS4" s="123"/>
      <c r="AT4" s="123"/>
      <c r="AU4" s="123"/>
      <c r="AV4" s="123"/>
      <c r="AW4" s="123"/>
      <c r="AX4" s="123"/>
      <c r="AY4" s="123"/>
      <c r="AZ4" s="123"/>
      <c r="BA4" s="129" t="s">
        <v>89</v>
      </c>
      <c r="BB4" s="130"/>
      <c r="BC4" s="131"/>
      <c r="BD4" s="131"/>
      <c r="BE4" s="131"/>
      <c r="BF4" s="131"/>
      <c r="BG4" s="131"/>
      <c r="BH4" s="131"/>
      <c r="BI4" s="131"/>
      <c r="BJ4" s="132"/>
      <c r="BK4" s="133" t="s">
        <v>91</v>
      </c>
      <c r="BL4" s="125"/>
      <c r="BM4" s="125"/>
      <c r="BN4" s="125"/>
      <c r="BO4" s="124"/>
      <c r="BP4" s="125"/>
      <c r="BQ4" s="134"/>
      <c r="BR4" s="125"/>
      <c r="BS4" s="125"/>
      <c r="BT4" s="125"/>
      <c r="BU4" s="125"/>
      <c r="BV4" s="125"/>
      <c r="BW4" s="125"/>
      <c r="BX4" s="125"/>
      <c r="BY4" s="125"/>
      <c r="BZ4" s="125"/>
      <c r="CA4" s="125"/>
      <c r="CB4" s="125"/>
      <c r="CC4" s="125"/>
      <c r="CD4" s="125"/>
      <c r="CE4" s="125"/>
      <c r="CF4" s="125"/>
      <c r="CG4" s="125"/>
      <c r="CH4" s="125"/>
      <c r="CI4" s="125"/>
      <c r="CJ4" s="125"/>
      <c r="CK4" s="125"/>
      <c r="CL4" s="125"/>
      <c r="CM4" s="125"/>
      <c r="CN4" s="125"/>
      <c r="CO4" s="125"/>
      <c r="CP4" s="125"/>
      <c r="CQ4" s="125"/>
      <c r="CR4" s="125"/>
      <c r="CS4" s="125"/>
      <c r="CT4" s="125"/>
      <c r="CU4" s="125"/>
      <c r="CV4" s="125"/>
      <c r="CW4" s="125"/>
      <c r="CX4" s="125"/>
      <c r="CY4" s="125"/>
      <c r="CZ4" s="125"/>
      <c r="DA4" s="125"/>
      <c r="DB4" s="125"/>
      <c r="DC4" s="125"/>
      <c r="DD4" s="125"/>
      <c r="DE4" s="125"/>
      <c r="DF4" s="125"/>
      <c r="DG4" s="125"/>
      <c r="DH4" s="125"/>
      <c r="DI4" s="125"/>
      <c r="DJ4" s="125"/>
      <c r="DK4" s="126"/>
      <c r="DL4" s="135" t="s">
        <v>92</v>
      </c>
      <c r="DM4" s="127"/>
      <c r="DN4" s="127"/>
      <c r="DO4" s="127"/>
      <c r="DP4" s="127"/>
      <c r="DQ4" s="127"/>
      <c r="DR4" s="127"/>
      <c r="DS4" s="127"/>
      <c r="DT4" s="127"/>
      <c r="DU4" s="127"/>
      <c r="DV4" s="127"/>
      <c r="DW4" s="127"/>
      <c r="DX4" s="127"/>
      <c r="DY4" s="127"/>
      <c r="DZ4" s="127"/>
      <c r="EA4" s="127"/>
      <c r="EB4" s="127"/>
      <c r="EC4" s="127"/>
      <c r="ED4" s="127"/>
      <c r="EE4" s="127"/>
      <c r="EF4" s="127"/>
      <c r="EG4" s="127"/>
      <c r="EH4" s="127"/>
      <c r="EI4" s="127"/>
      <c r="EJ4" s="127"/>
      <c r="EK4" s="127"/>
      <c r="EL4" s="127"/>
      <c r="EM4" s="127"/>
      <c r="EN4" s="127"/>
      <c r="EO4" s="127"/>
      <c r="EP4" s="127"/>
      <c r="EQ4" s="127"/>
      <c r="ER4" s="127"/>
      <c r="ES4" s="127"/>
      <c r="ET4" s="127"/>
      <c r="EU4" s="127"/>
      <c r="EV4" s="127"/>
      <c r="EW4" s="127"/>
      <c r="EX4" s="127"/>
      <c r="EY4" s="127"/>
      <c r="EZ4" s="127"/>
      <c r="FA4" s="127"/>
      <c r="FB4" s="127"/>
      <c r="FC4" s="127"/>
      <c r="FD4" s="127"/>
      <c r="FE4" s="127"/>
      <c r="FF4" s="127"/>
      <c r="FG4" s="127"/>
      <c r="FH4" s="127"/>
      <c r="FI4" s="127"/>
      <c r="FJ4" s="127"/>
      <c r="FK4" s="127"/>
      <c r="FL4" s="127"/>
      <c r="FM4" s="127"/>
      <c r="FN4" s="127"/>
      <c r="FO4" s="127"/>
      <c r="FP4" s="127"/>
      <c r="FQ4" s="127"/>
      <c r="FR4" s="127"/>
      <c r="FS4" s="127"/>
      <c r="FT4" s="127"/>
      <c r="FU4" s="127"/>
      <c r="FV4" s="128"/>
      <c r="FW4" s="136" t="s">
        <v>90</v>
      </c>
      <c r="FX4" s="136"/>
    </row>
    <row r="5" spans="1:199" ht="15.75" thickBot="1" x14ac:dyDescent="0.3">
      <c r="A5" t="s">
        <v>94</v>
      </c>
      <c r="H5" s="159" t="s">
        <v>161</v>
      </c>
      <c r="I5" s="160"/>
      <c r="J5" s="160"/>
      <c r="K5" s="160"/>
      <c r="L5" s="160"/>
      <c r="M5" s="160"/>
      <c r="N5" s="160"/>
      <c r="O5" s="160"/>
      <c r="P5" s="160"/>
      <c r="Q5" s="160"/>
      <c r="R5" s="160"/>
      <c r="S5" s="160"/>
      <c r="T5" s="160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0"/>
      <c r="AF5" s="160"/>
      <c r="AG5" s="160"/>
      <c r="AH5" s="160"/>
      <c r="AI5" s="160"/>
      <c r="AJ5" s="161"/>
      <c r="AK5" s="156" t="s">
        <v>162</v>
      </c>
      <c r="AL5" s="157"/>
      <c r="AM5" s="157"/>
      <c r="AN5" s="157"/>
      <c r="AO5" s="157"/>
      <c r="AP5" s="157"/>
      <c r="AQ5" s="157"/>
      <c r="AR5" s="157"/>
      <c r="AS5" s="157"/>
      <c r="AT5" s="157"/>
      <c r="AU5" s="157"/>
      <c r="AV5" s="157"/>
      <c r="AW5" s="157"/>
      <c r="AX5" s="157"/>
      <c r="AY5" s="157"/>
      <c r="AZ5" s="157"/>
      <c r="BA5" s="157"/>
      <c r="BB5" s="158"/>
      <c r="BK5" t="s">
        <v>57</v>
      </c>
      <c r="BN5" t="s">
        <v>48</v>
      </c>
      <c r="BQ5" s="101" t="s">
        <v>65</v>
      </c>
      <c r="BY5" t="s">
        <v>63</v>
      </c>
      <c r="CL5" t="s">
        <v>76</v>
      </c>
      <c r="CO5" s="79"/>
      <c r="CP5" s="79"/>
      <c r="CQ5" s="79"/>
      <c r="CR5" s="79"/>
      <c r="CS5" s="79"/>
      <c r="CU5" s="4" t="s">
        <v>67</v>
      </c>
      <c r="DJ5" t="s">
        <v>69</v>
      </c>
      <c r="DR5" t="s">
        <v>48</v>
      </c>
      <c r="DW5" t="s">
        <v>65</v>
      </c>
      <c r="EJ5" t="s">
        <v>76</v>
      </c>
      <c r="EO5" s="79"/>
      <c r="EP5" s="79"/>
      <c r="EQ5" s="79"/>
      <c r="ER5" s="79"/>
      <c r="ES5" s="79"/>
      <c r="ET5" s="79"/>
      <c r="EU5" s="79"/>
      <c r="EW5" s="4" t="s">
        <v>67</v>
      </c>
      <c r="EX5" s="4"/>
      <c r="EY5" s="4"/>
      <c r="FT5" t="s">
        <v>69</v>
      </c>
      <c r="FV5" s="79"/>
      <c r="FW5" s="79"/>
      <c r="FX5" s="79"/>
      <c r="FY5" s="79"/>
      <c r="FZ5" s="79"/>
      <c r="GA5" s="79"/>
      <c r="GB5" s="79"/>
      <c r="GC5" s="79"/>
      <c r="GD5" s="79"/>
      <c r="GE5" s="79"/>
      <c r="GF5" s="79"/>
      <c r="GG5" s="79"/>
      <c r="GH5" s="79"/>
      <c r="GI5" s="79"/>
      <c r="GJ5" s="79"/>
      <c r="GK5" s="79"/>
      <c r="GL5" s="79"/>
      <c r="GM5" s="79"/>
      <c r="GN5" s="79"/>
      <c r="GO5" s="79"/>
      <c r="GP5" s="79"/>
      <c r="GQ5" s="79"/>
    </row>
    <row r="6" spans="1:199" ht="15.75" thickBot="1" x14ac:dyDescent="0.3">
      <c r="B6" t="s">
        <v>4</v>
      </c>
      <c r="E6" t="s">
        <v>0</v>
      </c>
      <c r="G6" t="s">
        <v>8</v>
      </c>
      <c r="I6" t="s">
        <v>1</v>
      </c>
      <c r="L6" s="4" t="s">
        <v>9</v>
      </c>
      <c r="N6" t="s">
        <v>47</v>
      </c>
      <c r="Q6" s="66" t="s">
        <v>43</v>
      </c>
      <c r="S6" s="66" t="s">
        <v>42</v>
      </c>
      <c r="V6" s="66" t="s">
        <v>9</v>
      </c>
      <c r="X6" s="66" t="s">
        <v>2</v>
      </c>
      <c r="AA6" s="66" t="s">
        <v>46</v>
      </c>
      <c r="AC6" s="66" t="s">
        <v>44</v>
      </c>
      <c r="AF6" s="66" t="s">
        <v>9</v>
      </c>
      <c r="AH6" s="66" t="s">
        <v>0</v>
      </c>
      <c r="AI6" s="66" t="s">
        <v>146</v>
      </c>
      <c r="AJ6" s="74"/>
      <c r="AK6" s="1" t="s">
        <v>8</v>
      </c>
      <c r="AL6" s="1"/>
      <c r="AM6" s="1" t="s">
        <v>1</v>
      </c>
      <c r="AN6" s="83" t="s">
        <v>9</v>
      </c>
      <c r="AO6" s="1"/>
      <c r="AP6" s="1" t="s">
        <v>47</v>
      </c>
      <c r="AQ6" s="83" t="s">
        <v>43</v>
      </c>
      <c r="AR6" s="1"/>
      <c r="AS6" s="1" t="s">
        <v>42</v>
      </c>
      <c r="AT6" s="1"/>
      <c r="AU6" s="1"/>
      <c r="AV6" s="1" t="s">
        <v>2</v>
      </c>
      <c r="AW6" s="1" t="s">
        <v>46</v>
      </c>
      <c r="AX6" s="1"/>
      <c r="AY6" s="1" t="s">
        <v>44</v>
      </c>
      <c r="AZ6" s="83" t="s">
        <v>9</v>
      </c>
      <c r="BA6" s="1"/>
      <c r="BB6" s="1" t="s">
        <v>48</v>
      </c>
      <c r="BC6" s="1"/>
      <c r="BD6" s="1"/>
      <c r="BE6" s="1" t="s">
        <v>49</v>
      </c>
      <c r="BF6" s="1"/>
      <c r="BG6" s="1"/>
      <c r="BH6" s="1" t="s">
        <v>51</v>
      </c>
      <c r="BI6" s="1"/>
      <c r="BJ6" s="1"/>
      <c r="BK6" s="1" t="s">
        <v>56</v>
      </c>
      <c r="BL6" s="1" t="s">
        <v>58</v>
      </c>
      <c r="BM6" s="1"/>
      <c r="BN6" s="1" t="s">
        <v>53</v>
      </c>
      <c r="BO6" s="83" t="s">
        <v>9</v>
      </c>
      <c r="BP6" s="1"/>
      <c r="BQ6" s="102" t="s">
        <v>38</v>
      </c>
      <c r="BR6" s="1" t="s">
        <v>8</v>
      </c>
      <c r="BS6" s="1"/>
      <c r="BT6" s="1" t="s">
        <v>70</v>
      </c>
      <c r="BU6" s="1"/>
      <c r="BV6" s="1"/>
      <c r="BW6" s="83" t="s">
        <v>9</v>
      </c>
      <c r="BX6" s="1"/>
      <c r="BY6" t="s">
        <v>62</v>
      </c>
      <c r="BZ6" s="1"/>
      <c r="CA6" s="1"/>
      <c r="CB6" s="1"/>
      <c r="CC6" s="1"/>
      <c r="CD6" s="1" t="s">
        <v>75</v>
      </c>
      <c r="CE6" s="1"/>
      <c r="CF6" s="1"/>
      <c r="CG6" s="1"/>
      <c r="CH6" s="1"/>
      <c r="CI6" s="1"/>
      <c r="CJ6" s="1"/>
      <c r="CK6" s="1"/>
      <c r="CL6" s="1" t="s">
        <v>54</v>
      </c>
      <c r="CM6" s="1" t="s">
        <v>58</v>
      </c>
      <c r="CN6" s="1"/>
      <c r="CO6" s="1" t="s">
        <v>61</v>
      </c>
      <c r="CP6" s="83" t="s">
        <v>9</v>
      </c>
      <c r="CQ6" s="1"/>
      <c r="CR6" s="1" t="s">
        <v>66</v>
      </c>
      <c r="CS6" s="1"/>
      <c r="CT6" s="1"/>
      <c r="CU6" s="1" t="s">
        <v>1</v>
      </c>
      <c r="CV6" s="1"/>
      <c r="CW6" s="1"/>
      <c r="CX6" s="1" t="s">
        <v>59</v>
      </c>
      <c r="CY6" s="1"/>
      <c r="CZ6" s="1"/>
      <c r="DA6" s="1" t="s">
        <v>55</v>
      </c>
      <c r="DB6" s="1"/>
      <c r="DC6" s="1"/>
      <c r="DD6" s="1" t="s">
        <v>61</v>
      </c>
      <c r="DE6" s="1"/>
      <c r="DF6" s="1"/>
      <c r="DG6" s="1" t="s">
        <v>68</v>
      </c>
      <c r="DH6" s="1"/>
      <c r="DI6" s="1"/>
      <c r="DJ6" s="1" t="s">
        <v>41</v>
      </c>
      <c r="DK6" s="1"/>
      <c r="DL6" s="1"/>
      <c r="DM6" t="s">
        <v>78</v>
      </c>
      <c r="DP6" t="s">
        <v>58</v>
      </c>
      <c r="DQ6" s="1"/>
      <c r="DR6" s="1" t="s">
        <v>53</v>
      </c>
      <c r="DS6" s="1"/>
      <c r="DT6" s="1"/>
      <c r="DU6" s="83" t="s">
        <v>9</v>
      </c>
      <c r="DV6" s="1"/>
      <c r="DW6" s="1" t="s">
        <v>38</v>
      </c>
      <c r="EB6" t="s">
        <v>75</v>
      </c>
      <c r="EI6" s="1"/>
      <c r="EJ6" s="1" t="s">
        <v>54</v>
      </c>
      <c r="EK6" s="1"/>
      <c r="EL6" s="1"/>
      <c r="EM6" s="1" t="s">
        <v>58</v>
      </c>
      <c r="EN6" s="1"/>
      <c r="EO6" s="1" t="s">
        <v>61</v>
      </c>
      <c r="EP6" s="83" t="s">
        <v>9</v>
      </c>
      <c r="EQ6" s="1"/>
      <c r="ER6" s="1" t="s">
        <v>66</v>
      </c>
      <c r="ES6" s="1"/>
      <c r="ET6" s="1"/>
      <c r="EU6" s="1"/>
      <c r="EV6" s="1"/>
      <c r="EW6" s="1" t="s">
        <v>1</v>
      </c>
      <c r="EX6" s="1"/>
      <c r="EY6" s="1"/>
      <c r="EZ6" s="1"/>
      <c r="FA6" s="1"/>
      <c r="FB6" s="1" t="s">
        <v>59</v>
      </c>
      <c r="FC6" s="1"/>
      <c r="FD6" s="1"/>
      <c r="FE6" s="1"/>
      <c r="FF6" s="1"/>
      <c r="FG6" s="1" t="s">
        <v>55</v>
      </c>
      <c r="FH6" s="1"/>
      <c r="FI6" s="1"/>
      <c r="FJ6" s="1"/>
      <c r="FK6" s="1"/>
      <c r="FL6" s="1" t="s">
        <v>61</v>
      </c>
      <c r="FM6" s="1"/>
      <c r="FN6" s="1"/>
      <c r="FO6" s="1" t="s">
        <v>68</v>
      </c>
      <c r="FP6" s="1"/>
      <c r="FQ6" s="1"/>
      <c r="FR6" s="1"/>
      <c r="FS6" s="1"/>
      <c r="FT6" s="1" t="s">
        <v>41</v>
      </c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</row>
    <row r="7" spans="1:199" ht="15.75" thickBot="1" x14ac:dyDescent="0.3">
      <c r="A7" s="1" t="s">
        <v>24</v>
      </c>
      <c r="B7" s="73">
        <v>0</v>
      </c>
      <c r="C7" s="1"/>
      <c r="D7" s="1" t="s">
        <v>24</v>
      </c>
      <c r="E7" s="91">
        <v>-0.48871225000000001</v>
      </c>
      <c r="F7" s="92">
        <v>-0.17299248</v>
      </c>
      <c r="G7" s="1"/>
      <c r="H7" s="1" t="s">
        <v>27</v>
      </c>
      <c r="I7" s="93">
        <v>8.8424320299999994</v>
      </c>
      <c r="J7" s="94">
        <v>2.1386731999999999</v>
      </c>
      <c r="K7" s="95">
        <v>2.9474884399999999</v>
      </c>
      <c r="L7" s="1"/>
      <c r="M7" s="10" t="s">
        <v>24</v>
      </c>
      <c r="N7" s="11">
        <f>E7*I7+F7*I8</f>
        <v>-4.4563858111279293</v>
      </c>
      <c r="O7" s="12">
        <f>E7*J7+F7*J8</f>
        <v>-1.7589744220299273</v>
      </c>
      <c r="P7" s="12">
        <f>E7*K7+F7*K8</f>
        <v>-0.70810060481168124</v>
      </c>
      <c r="Q7" s="22"/>
      <c r="R7" s="22" t="s">
        <v>41</v>
      </c>
      <c r="S7" s="67">
        <v>3.7654632000000001</v>
      </c>
      <c r="T7" s="68">
        <v>-3.25091011</v>
      </c>
      <c r="U7" s="98">
        <v>-2.9178157100000002</v>
      </c>
      <c r="V7" s="22"/>
      <c r="W7" s="74" t="s">
        <v>24</v>
      </c>
      <c r="X7" s="69">
        <f>N7+S7</f>
        <v>-0.69092261112792919</v>
      </c>
      <c r="Y7" s="70">
        <f t="shared" ref="Y7:Z7" si="0">O7+T7</f>
        <v>-5.0098845320299272</v>
      </c>
      <c r="Z7" s="71">
        <f t="shared" si="0"/>
        <v>-3.6259163148116813</v>
      </c>
      <c r="AA7" s="22"/>
      <c r="AB7" s="22" t="s">
        <v>45</v>
      </c>
      <c r="AC7" s="72" t="s">
        <v>80</v>
      </c>
      <c r="AD7" s="72" t="s">
        <v>80</v>
      </c>
      <c r="AE7" s="72" t="s">
        <v>80</v>
      </c>
      <c r="AF7" s="22"/>
      <c r="AG7" s="22" t="s">
        <v>24</v>
      </c>
      <c r="AH7" s="81">
        <f>1/(1+2.71828182845904^(X7*-1))</f>
        <v>0.33382786524549185</v>
      </c>
      <c r="AI7" s="81">
        <f t="shared" ref="AI7:AJ7" si="1">1/(1+2.71828182845904^(Y7*-1))</f>
        <v>6.627457393687957E-3</v>
      </c>
      <c r="AJ7" s="81">
        <f t="shared" si="1"/>
        <v>2.5934199546206075E-2</v>
      </c>
      <c r="AK7" s="10"/>
      <c r="AL7" s="1" t="s">
        <v>27</v>
      </c>
      <c r="AM7" s="8">
        <v>14.3519784</v>
      </c>
      <c r="AN7" s="1"/>
      <c r="AO7" s="10" t="s">
        <v>24</v>
      </c>
      <c r="AP7" s="90">
        <f>AH7*AM7+AI7*AM8+AJ7*AM9</f>
        <v>4.1992067212488289</v>
      </c>
      <c r="AQ7" s="1"/>
      <c r="AR7" s="1" t="s">
        <v>41</v>
      </c>
      <c r="AS7" s="75">
        <v>-2.5300365199999999</v>
      </c>
      <c r="AT7" s="1"/>
      <c r="AU7" s="1" t="s">
        <v>24</v>
      </c>
      <c r="AV7" s="76">
        <f>AP7+AS7</f>
        <v>1.669170201248829</v>
      </c>
      <c r="AW7" s="1"/>
      <c r="AX7" s="1" t="s">
        <v>45</v>
      </c>
      <c r="AY7" s="72" t="s">
        <v>80</v>
      </c>
      <c r="AZ7" s="1"/>
      <c r="BA7" s="1" t="s">
        <v>24</v>
      </c>
      <c r="BB7" s="81">
        <f>1/(1+2.71828182845904^(AV7*-1))</f>
        <v>0.84146515608079397</v>
      </c>
      <c r="BC7" s="1"/>
      <c r="BD7" s="1" t="s">
        <v>24</v>
      </c>
      <c r="BE7" s="77">
        <f>(BB7-B7)^2</f>
        <v>0.70806360889807496</v>
      </c>
      <c r="BF7" s="74"/>
      <c r="BG7" s="1" t="s">
        <v>52</v>
      </c>
      <c r="BH7" s="77">
        <f>(BE7+BE8+BE9+BE10+BE11+BE12)/2</f>
        <v>1.6156301882054205</v>
      </c>
      <c r="BI7" s="1"/>
      <c r="BJ7" s="1" t="s">
        <v>24</v>
      </c>
      <c r="BK7" s="106">
        <f>BB7-B7</f>
        <v>0.84146515608079397</v>
      </c>
      <c r="BL7" s="1"/>
      <c r="BM7" s="1" t="s">
        <v>24</v>
      </c>
      <c r="BN7" s="109">
        <f>BB7*(1-BB7)</f>
        <v>0.13340154718271902</v>
      </c>
      <c r="BO7" s="1"/>
      <c r="BP7" s="1" t="s">
        <v>24</v>
      </c>
      <c r="BQ7" s="110">
        <f>BK7*BN7</f>
        <v>0.11225275372152606</v>
      </c>
      <c r="BR7" s="1"/>
      <c r="BS7" s="1" t="s">
        <v>30</v>
      </c>
      <c r="BT7" s="24">
        <f>AM7</f>
        <v>14.3519784</v>
      </c>
      <c r="BU7" s="24">
        <f>AM8</f>
        <v>-18.93268329</v>
      </c>
      <c r="BV7" s="24">
        <f>AM9</f>
        <v>-17.98428509</v>
      </c>
      <c r="BW7" s="1"/>
      <c r="BX7" s="1" t="s">
        <v>24</v>
      </c>
      <c r="BY7" s="111">
        <f>BQ7*BT7</f>
        <v>1.6110490967518616</v>
      </c>
      <c r="BZ7" s="111">
        <f>BQ7*BU7</f>
        <v>-2.1252458346400216</v>
      </c>
      <c r="CA7" s="111">
        <f>BQ7*BV7</f>
        <v>-2.0187855250654829</v>
      </c>
      <c r="CB7" s="1"/>
      <c r="CC7" s="1" t="s">
        <v>33</v>
      </c>
      <c r="CD7" s="86">
        <f>AH7</f>
        <v>0.33382786524549185</v>
      </c>
      <c r="CE7" s="82">
        <f>AH8</f>
        <v>0.98673654874701544</v>
      </c>
      <c r="CF7" s="82">
        <f>AH9</f>
        <v>0.99976220875432675</v>
      </c>
      <c r="CG7" s="82">
        <f>AH10</f>
        <v>0.99787310679091668</v>
      </c>
      <c r="CH7" s="82">
        <f>AH11</f>
        <v>2.1810710226332606E-2</v>
      </c>
      <c r="CI7" s="82">
        <f>AH12</f>
        <v>0.99999750034930013</v>
      </c>
      <c r="CJ7" s="1"/>
      <c r="CK7" s="1" t="s">
        <v>33</v>
      </c>
      <c r="CL7" s="113">
        <f>CD7*BQ7+CE7*BQ8+CF7*BQ9+CG7*BQ10+CH7*BQ11+CI7*BQ12</f>
        <v>-0.14037034838963236</v>
      </c>
      <c r="CM7" s="1"/>
      <c r="CN7" s="1" t="s">
        <v>77</v>
      </c>
      <c r="CO7" s="112">
        <f>FL7</f>
        <v>0.99</v>
      </c>
      <c r="CP7" s="1"/>
      <c r="CQ7" s="1" t="s">
        <v>27</v>
      </c>
      <c r="CR7" s="114">
        <f>CL7*CO7</f>
        <v>-0.13896664490573604</v>
      </c>
      <c r="CS7" s="1"/>
      <c r="CT7" s="1" t="s">
        <v>27</v>
      </c>
      <c r="CU7" s="24">
        <f>AM7-CR7</f>
        <v>14.490945044905736</v>
      </c>
      <c r="CV7" s="1"/>
      <c r="CW7" s="1" t="s">
        <v>60</v>
      </c>
      <c r="CX7" s="85">
        <f>MEDIAN(BQ7:BQ12)</f>
        <v>6.8259536542740354E-4</v>
      </c>
      <c r="CY7" s="1"/>
      <c r="CZ7" s="1" t="s">
        <v>41</v>
      </c>
      <c r="DA7" s="107">
        <f>CX7</f>
        <v>6.8259536542740354E-4</v>
      </c>
      <c r="DB7" s="1"/>
      <c r="DC7" s="1" t="s">
        <v>77</v>
      </c>
      <c r="DD7" s="112">
        <f>EO7</f>
        <v>0.99</v>
      </c>
      <c r="DE7" s="1"/>
      <c r="DF7" s="1" t="s">
        <v>41</v>
      </c>
      <c r="DG7" s="116">
        <f>DA7*DD7</f>
        <v>6.7576941177312948E-4</v>
      </c>
      <c r="DH7" s="1"/>
      <c r="DI7" s="1" t="s">
        <v>41</v>
      </c>
      <c r="DJ7" s="24">
        <f>AS7-DG7</f>
        <v>-2.5307122894117731</v>
      </c>
      <c r="DK7" s="1"/>
      <c r="DL7" s="1" t="s">
        <v>24</v>
      </c>
      <c r="DM7" s="108">
        <f t="shared" ref="DM7:DO8" si="2">BY7</f>
        <v>1.6110490967518616</v>
      </c>
      <c r="DN7" s="108">
        <f t="shared" si="2"/>
        <v>-2.1252458346400216</v>
      </c>
      <c r="DO7" s="108">
        <f t="shared" si="2"/>
        <v>-2.0187855250654829</v>
      </c>
      <c r="DQ7" s="1" t="s">
        <v>24</v>
      </c>
      <c r="DR7" s="109">
        <f>AH7*(1-AH7)</f>
        <v>0.22238682163112961</v>
      </c>
      <c r="DS7" s="109">
        <f t="shared" ref="DS7:DT12" si="3">AI7*(1-AI7)</f>
        <v>6.5835342021828081E-3</v>
      </c>
      <c r="DT7" s="109">
        <f t="shared" si="3"/>
        <v>2.5261616840103637E-2</v>
      </c>
      <c r="DU7" s="1"/>
      <c r="DV7" s="1" t="s">
        <v>24</v>
      </c>
      <c r="DW7" s="86">
        <f t="shared" ref="DW7:DY8" si="4">DM7*DR7</f>
        <v>0.35827608811834871</v>
      </c>
      <c r="DX7" s="86">
        <f t="shared" si="4"/>
        <v>-1.399162864039913E-2</v>
      </c>
      <c r="DY7" s="86">
        <f t="shared" si="4"/>
        <v>-5.0997786416551665E-2</v>
      </c>
      <c r="EA7" t="s">
        <v>33</v>
      </c>
      <c r="EB7" s="81">
        <f>E7</f>
        <v>-0.48871225000000001</v>
      </c>
      <c r="EC7" s="80">
        <f>E8</f>
        <v>9.5752080000000003E-2</v>
      </c>
      <c r="ED7" s="80">
        <f>E9</f>
        <v>0.51673007000000004</v>
      </c>
      <c r="EE7" s="80">
        <f>E10</f>
        <v>0.19163239000000001</v>
      </c>
      <c r="EF7" s="80">
        <f>E11</f>
        <v>-0.80605309999999997</v>
      </c>
      <c r="EG7" s="80">
        <f>E12</f>
        <v>1.0349664300000001</v>
      </c>
      <c r="EI7" s="1" t="s">
        <v>33</v>
      </c>
      <c r="EJ7" s="115">
        <f>EB7*DW7+EC7*DW8+ED7*DW9+EE7*DW10+EF7*DW11+EG7*DW12</f>
        <v>-0.17621103902508942</v>
      </c>
      <c r="EK7" s="115">
        <f>EB7*DX7+EC7*DX8+ED7*DX9+EE7*DX10+EF7*DX11+EG7*DX12</f>
        <v>0.28860356111233959</v>
      </c>
      <c r="EL7" s="115">
        <f>EB7*DY7+EC7*DY8+ED7*DY9+EE7*DY10+EF7*DY11+EG7*DY12</f>
        <v>0.25794476730333155</v>
      </c>
      <c r="EM7" s="1"/>
      <c r="EN7" s="1" t="s">
        <v>77</v>
      </c>
      <c r="EO7" s="112">
        <f>FL7</f>
        <v>0.99</v>
      </c>
      <c r="EP7" s="1"/>
      <c r="EQ7" s="1" t="s">
        <v>27</v>
      </c>
      <c r="ER7" s="107">
        <f>EJ7*EO7</f>
        <v>-0.17444892863483852</v>
      </c>
      <c r="ES7" s="107">
        <f>EK7*EO7</f>
        <v>0.28571752550121621</v>
      </c>
      <c r="ET7" s="107">
        <f>EL7*EO7</f>
        <v>0.25536531963029824</v>
      </c>
      <c r="EU7" s="1"/>
      <c r="EV7" s="1" t="s">
        <v>27</v>
      </c>
      <c r="EW7" s="24">
        <f t="shared" ref="EW7:EY8" si="5">I7-ER7</f>
        <v>9.0168809586348377</v>
      </c>
      <c r="EX7" s="24">
        <f t="shared" si="5"/>
        <v>1.8529556744987836</v>
      </c>
      <c r="EY7" s="24">
        <f t="shared" si="5"/>
        <v>2.6921231203697018</v>
      </c>
      <c r="EZ7" s="1"/>
      <c r="FA7" s="1" t="s">
        <v>60</v>
      </c>
      <c r="FB7" s="107">
        <f>MEDIAN(DW7:DW12)</f>
        <v>1.2851256046239842E-4</v>
      </c>
      <c r="FC7" s="107">
        <f>MEDIAN(DX7:DX12)</f>
        <v>-6.9142249003632678E-6</v>
      </c>
      <c r="FD7" s="107">
        <f>MEDIAN(DY7:DY12)</f>
        <v>-6.9139195912692065E-4</v>
      </c>
      <c r="FE7" s="1"/>
      <c r="FF7" s="1" t="s">
        <v>41</v>
      </c>
      <c r="FG7" s="86">
        <f>FB7</f>
        <v>1.2851256046239842E-4</v>
      </c>
      <c r="FH7" s="86">
        <f t="shared" ref="FH7:FI7" si="6">FC7</f>
        <v>-6.9142249003632678E-6</v>
      </c>
      <c r="FI7" s="86">
        <f t="shared" si="6"/>
        <v>-6.9139195912692065E-4</v>
      </c>
      <c r="FJ7" s="1"/>
      <c r="FK7" s="1" t="s">
        <v>77</v>
      </c>
      <c r="FL7" s="112">
        <f>BJ1</f>
        <v>0.99</v>
      </c>
      <c r="FM7" s="1"/>
      <c r="FN7" s="1" t="s">
        <v>41</v>
      </c>
      <c r="FO7" s="85">
        <f>FG7*FL7</f>
        <v>1.2722743485777443E-4</v>
      </c>
      <c r="FP7" s="85">
        <f>FH7*FL7</f>
        <v>-6.8450826513596347E-6</v>
      </c>
      <c r="FQ7" s="85">
        <f>FI7*FL7</f>
        <v>-6.8447803953565142E-4</v>
      </c>
      <c r="FR7" s="1"/>
      <c r="FS7" s="1" t="s">
        <v>41</v>
      </c>
      <c r="FT7" s="24">
        <f>S7-FO7</f>
        <v>3.7653359725651425</v>
      </c>
      <c r="FU7" s="24">
        <f>T7-FP7</f>
        <v>-3.2509032649173486</v>
      </c>
      <c r="FV7" s="24">
        <f>U7-FQ7</f>
        <v>-2.9171312319604645</v>
      </c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</row>
    <row r="8" spans="1:199" x14ac:dyDescent="0.25">
      <c r="A8" s="1"/>
      <c r="B8" s="87">
        <v>0</v>
      </c>
      <c r="C8" s="74"/>
      <c r="D8" s="74"/>
      <c r="E8" s="117">
        <v>9.5752080000000003E-2</v>
      </c>
      <c r="F8" s="117">
        <v>-0.38801099999999999</v>
      </c>
      <c r="G8" s="1"/>
      <c r="H8" s="1" t="s">
        <v>28</v>
      </c>
      <c r="I8" s="16">
        <v>0.78027067000000006</v>
      </c>
      <c r="J8" s="96">
        <v>4.1260673900000002</v>
      </c>
      <c r="K8" s="97">
        <v>-4.23355456</v>
      </c>
      <c r="L8" s="1"/>
      <c r="M8" s="10"/>
      <c r="N8" s="88">
        <f>E8*I7+F8*I8</f>
        <v>0.54392765619375227</v>
      </c>
      <c r="O8" s="89">
        <f>E8*J7+F8*J8</f>
        <v>-1.3961771267210341</v>
      </c>
      <c r="P8" s="89">
        <f>E8*K7+F8*K8</f>
        <v>1.9248938872861152</v>
      </c>
      <c r="Q8" s="22"/>
      <c r="R8" s="22"/>
      <c r="S8" s="22" t="s">
        <v>30</v>
      </c>
      <c r="T8" s="22" t="s">
        <v>31</v>
      </c>
      <c r="U8" s="22" t="s">
        <v>37</v>
      </c>
      <c r="V8" s="22"/>
      <c r="W8" s="22"/>
      <c r="X8" s="88">
        <f>N8+S7</f>
        <v>4.3093908561937528</v>
      </c>
      <c r="Y8" s="57">
        <f>O8+T7</f>
        <v>-4.6470872367210339</v>
      </c>
      <c r="Z8" s="89">
        <f>P8+U7</f>
        <v>-0.99292182271388496</v>
      </c>
      <c r="AA8" s="22"/>
      <c r="AB8" s="22"/>
      <c r="AC8" s="22" t="s">
        <v>30</v>
      </c>
      <c r="AD8" s="22" t="s">
        <v>31</v>
      </c>
      <c r="AE8" s="22" t="s">
        <v>37</v>
      </c>
      <c r="AF8" s="22"/>
      <c r="AG8" s="22"/>
      <c r="AH8" s="99">
        <f t="shared" ref="AH8:AH12" si="7">1/(1+2.71828182845904^(X8*-1))</f>
        <v>0.98673654874701544</v>
      </c>
      <c r="AI8" s="99">
        <f t="shared" ref="AI8:AI12" si="8">1/(1+2.71828182845904^(Y8*-1))</f>
        <v>9.4984082923043126E-3</v>
      </c>
      <c r="AJ8" s="99">
        <f t="shared" ref="AJ8:AJ12" si="9">1/(1+2.71828182845904^(Z8*-1))</f>
        <v>0.27033534940280518</v>
      </c>
      <c r="AK8" s="10"/>
      <c r="AL8" s="1" t="s">
        <v>28</v>
      </c>
      <c r="AM8" s="16">
        <v>-18.93268329</v>
      </c>
      <c r="AN8" s="1"/>
      <c r="AO8" s="1"/>
      <c r="AP8" s="87">
        <f>AH8*AM7+AI8*AM8+AJ8*AM9</f>
        <v>9.1200032845855965</v>
      </c>
      <c r="AQ8" s="1"/>
      <c r="AR8" s="1"/>
      <c r="AS8" s="1" t="s">
        <v>30</v>
      </c>
      <c r="AT8" s="1"/>
      <c r="AU8" s="1"/>
      <c r="AV8" s="87">
        <f>AP8+AS7</f>
        <v>6.589966764585597</v>
      </c>
      <c r="AW8" s="1"/>
      <c r="AX8" s="1"/>
      <c r="AY8" s="1" t="s">
        <v>30</v>
      </c>
      <c r="AZ8" s="1"/>
      <c r="BA8" s="1"/>
      <c r="BB8" s="80">
        <f>1/(1+2.71828182845904^(AV8*-1))</f>
        <v>0.99862779988928752</v>
      </c>
      <c r="BC8" s="1"/>
      <c r="BD8" s="1"/>
      <c r="BE8" s="87">
        <f>(BB8-B8)^2</f>
        <v>0.99725748271171888</v>
      </c>
      <c r="BF8" s="74"/>
      <c r="BG8" s="1"/>
      <c r="BH8" s="1" t="s">
        <v>30</v>
      </c>
      <c r="BI8" s="1"/>
      <c r="BJ8" s="1"/>
      <c r="BK8" s="82">
        <f>BB8-B8</f>
        <v>0.99862779988928752</v>
      </c>
      <c r="BL8" s="1"/>
      <c r="BM8" s="1"/>
      <c r="BN8" s="80">
        <f t="shared" ref="BN8:BN12" si="10">BB8*(1-BB8)</f>
        <v>1.3703171775686456E-3</v>
      </c>
      <c r="BO8" s="1"/>
      <c r="BP8" s="1"/>
      <c r="BQ8" s="103">
        <f>BK8*BN8</f>
        <v>1.3684368281858747E-3</v>
      </c>
      <c r="BR8" s="1"/>
      <c r="BS8" s="1"/>
      <c r="BT8" s="1" t="s">
        <v>27</v>
      </c>
      <c r="BU8" s="1" t="s">
        <v>28</v>
      </c>
      <c r="BV8" s="1" t="s">
        <v>29</v>
      </c>
      <c r="BW8" s="1"/>
      <c r="BX8" s="1"/>
      <c r="BY8" s="82">
        <f>BQ8*BT7</f>
        <v>1.9639775799888185E-2</v>
      </c>
      <c r="BZ8" s="82">
        <f>BQ8*BU7</f>
        <v>-2.5908181070415311E-2</v>
      </c>
      <c r="CA8" s="82">
        <f>BQ8*BV7</f>
        <v>-2.4610358045750118E-2</v>
      </c>
      <c r="CB8" s="1"/>
      <c r="CC8" s="1" t="s">
        <v>34</v>
      </c>
      <c r="CD8" s="86">
        <f>AI7</f>
        <v>6.627457393687957E-3</v>
      </c>
      <c r="CE8" s="82">
        <f>AI8</f>
        <v>9.4984082923043126E-3</v>
      </c>
      <c r="CF8" s="82">
        <f>AI9</f>
        <v>0.10940866167448984</v>
      </c>
      <c r="CG8" s="82">
        <f>AI10</f>
        <v>0.69273899722101873</v>
      </c>
      <c r="CH8" s="82">
        <f>AI11</f>
        <v>6.6946452369090524E-4</v>
      </c>
      <c r="CI8" s="82">
        <f>AI12</f>
        <v>0.24394108808536494</v>
      </c>
      <c r="CJ8" s="1"/>
      <c r="CK8" s="1" t="s">
        <v>34</v>
      </c>
      <c r="CL8" s="113">
        <f>CD8*BQ7+CE8*BQ8+CF8*BQ9+CG8*BQ10+CH8*BQ11+CI8*BQ12</f>
        <v>-0.1009800336256076</v>
      </c>
      <c r="CM8" s="1"/>
      <c r="CN8" s="1"/>
      <c r="CO8" s="1"/>
      <c r="CP8" s="1"/>
      <c r="CQ8" s="1" t="s">
        <v>28</v>
      </c>
      <c r="CR8" s="114">
        <f>CL8*CO7</f>
        <v>-9.9970233289351521E-2</v>
      </c>
      <c r="CS8" s="1"/>
      <c r="CT8" s="1" t="s">
        <v>28</v>
      </c>
      <c r="CU8" s="24">
        <f>AM8-CR8</f>
        <v>-18.832713056710649</v>
      </c>
      <c r="CV8" s="1"/>
      <c r="CW8" s="1"/>
      <c r="CX8" s="1" t="s">
        <v>30</v>
      </c>
      <c r="CY8" s="1"/>
      <c r="CZ8" s="1"/>
      <c r="DA8" s="1" t="s">
        <v>30</v>
      </c>
      <c r="DB8" s="1"/>
      <c r="DC8" s="1"/>
      <c r="DD8" s="1"/>
      <c r="DE8" s="1"/>
      <c r="DF8" s="1"/>
      <c r="DG8" s="1" t="s">
        <v>30</v>
      </c>
      <c r="DH8" s="1"/>
      <c r="DI8" s="1"/>
      <c r="DJ8" s="1" t="s">
        <v>30</v>
      </c>
      <c r="DK8" s="1"/>
      <c r="DL8" s="1"/>
      <c r="DM8" s="80">
        <f t="shared" si="2"/>
        <v>1.9639775799888185E-2</v>
      </c>
      <c r="DN8" s="80">
        <f t="shared" si="2"/>
        <v>-2.5908181070415311E-2</v>
      </c>
      <c r="DO8" s="80">
        <f t="shared" si="2"/>
        <v>-2.4610358045750118E-2</v>
      </c>
      <c r="DQ8" s="1"/>
      <c r="DR8" s="80">
        <f t="shared" ref="DR8:DR12" si="11">AH8*(1-AH8)</f>
        <v>1.3087532113844261E-2</v>
      </c>
      <c r="DS8" s="80">
        <f t="shared" si="3"/>
        <v>9.4081885322169975E-3</v>
      </c>
      <c r="DT8" s="80">
        <f t="shared" si="3"/>
        <v>0.19725414826606844</v>
      </c>
      <c r="DU8" s="1"/>
      <c r="DV8" s="1"/>
      <c r="DW8" s="82">
        <f t="shared" si="4"/>
        <v>2.5703619648973798E-4</v>
      </c>
      <c r="DX8" s="82">
        <f t="shared" si="4"/>
        <v>-2.4374905203728282E-4</v>
      </c>
      <c r="DY8" s="82">
        <f t="shared" si="4"/>
        <v>-4.8544952148374242E-3</v>
      </c>
      <c r="EA8" t="s">
        <v>34</v>
      </c>
      <c r="EB8" s="81">
        <f>F7</f>
        <v>-0.17299248</v>
      </c>
      <c r="EC8" s="80">
        <f>F8</f>
        <v>-0.38801099999999999</v>
      </c>
      <c r="ED8" s="80">
        <f>F9</f>
        <v>1.1875170000000001E-2</v>
      </c>
      <c r="EE8" s="80">
        <f>F10</f>
        <v>0.88559551999999997</v>
      </c>
      <c r="EF8" s="80">
        <f>F11</f>
        <v>-0.56556720999999999</v>
      </c>
      <c r="EG8" s="80">
        <f>F12</f>
        <v>-2.271834E-2</v>
      </c>
      <c r="EI8" s="1" t="s">
        <v>34</v>
      </c>
      <c r="EJ8" s="115">
        <f>EB8*DW7+EC8*DW8+ED8*DW9+EE8*DW10+EF8*DW11+EG8*DW12</f>
        <v>-6.5832863643168871E-2</v>
      </c>
      <c r="EK8" s="115">
        <f>EB8*DX7+EC8*DX8+ED8*DX9+EE8*DX10+EF8*DX11+EG8*DX12</f>
        <v>0.45934898186089551</v>
      </c>
      <c r="EL8" s="115">
        <f>EB8*DY7+EC8*DY8+ED8*DY9+EE8*DY10+EF8*DY11+EG8*DY12</f>
        <v>1.0996227833453269E-2</v>
      </c>
      <c r="EM8" s="1"/>
      <c r="EN8" s="1"/>
      <c r="EO8" s="1"/>
      <c r="EP8" s="1"/>
      <c r="EQ8" s="1" t="s">
        <v>28</v>
      </c>
      <c r="ER8" s="107">
        <f>EJ8*EO7</f>
        <v>-6.5174535006737186E-2</v>
      </c>
      <c r="ES8" s="107">
        <f>EK8*EO7</f>
        <v>0.45475549204228655</v>
      </c>
      <c r="ET8" s="107">
        <f>EL8*EO7</f>
        <v>1.0886265555118737E-2</v>
      </c>
      <c r="EU8" s="1"/>
      <c r="EV8" s="1" t="s">
        <v>28</v>
      </c>
      <c r="EW8" s="24">
        <f t="shared" si="5"/>
        <v>0.84544520500673725</v>
      </c>
      <c r="EX8" s="24">
        <f t="shared" si="5"/>
        <v>3.6713118979577137</v>
      </c>
      <c r="EY8" s="24">
        <f t="shared" si="5"/>
        <v>-4.2444408255551185</v>
      </c>
      <c r="EZ8" s="1"/>
      <c r="FA8" s="1"/>
      <c r="FB8" s="1" t="s">
        <v>30</v>
      </c>
      <c r="FC8" s="1" t="s">
        <v>31</v>
      </c>
      <c r="FD8" s="1" t="s">
        <v>37</v>
      </c>
      <c r="FE8" s="1"/>
      <c r="FF8" s="1"/>
      <c r="FG8" s="1" t="s">
        <v>30</v>
      </c>
      <c r="FH8" s="1" t="s">
        <v>31</v>
      </c>
      <c r="FI8" s="1" t="s">
        <v>37</v>
      </c>
      <c r="FJ8" s="1"/>
      <c r="FK8" s="1"/>
      <c r="FL8" s="1"/>
      <c r="FM8" s="1"/>
      <c r="FN8" s="1"/>
      <c r="FO8" s="1" t="s">
        <v>30</v>
      </c>
      <c r="FP8" s="1" t="s">
        <v>31</v>
      </c>
      <c r="FQ8" s="1" t="s">
        <v>37</v>
      </c>
      <c r="FR8" s="1"/>
      <c r="FS8" s="1"/>
      <c r="FT8" s="1" t="s">
        <v>30</v>
      </c>
      <c r="FU8" s="1" t="s">
        <v>31</v>
      </c>
      <c r="FV8" s="1" t="s">
        <v>37</v>
      </c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</row>
    <row r="9" spans="1:199" ht="15.75" thickBot="1" x14ac:dyDescent="0.3">
      <c r="A9" s="1"/>
      <c r="B9" s="82">
        <v>1</v>
      </c>
      <c r="C9" s="1"/>
      <c r="D9" s="1"/>
      <c r="E9" s="104">
        <v>0.51673007000000004</v>
      </c>
      <c r="F9" s="104">
        <v>1.1875170000000001E-2</v>
      </c>
      <c r="G9" s="1"/>
      <c r="H9" s="1"/>
      <c r="I9" s="1" t="s">
        <v>30</v>
      </c>
      <c r="J9" s="1" t="s">
        <v>31</v>
      </c>
      <c r="K9" s="1" t="s">
        <v>37</v>
      </c>
      <c r="L9" s="1"/>
      <c r="M9" s="10"/>
      <c r="N9" s="87">
        <f>E9*I7+F9*I8</f>
        <v>4.5784163686844064</v>
      </c>
      <c r="O9" s="87">
        <f>E9*J7+F9*J8</f>
        <v>1.1541145040308303</v>
      </c>
      <c r="P9" s="87">
        <f>E9*K7+F9*K8</f>
        <v>1.4727817278211157</v>
      </c>
      <c r="Q9" s="22"/>
      <c r="R9" s="22"/>
      <c r="S9" s="22"/>
      <c r="T9" s="22"/>
      <c r="U9" s="22"/>
      <c r="V9" s="22"/>
      <c r="W9" s="22"/>
      <c r="X9" s="87">
        <f>N9+S7</f>
        <v>8.3438795686844074</v>
      </c>
      <c r="Y9" s="87">
        <f>O9+T7</f>
        <v>-2.0967956059691697</v>
      </c>
      <c r="Z9" s="87">
        <f>P9+U7</f>
        <v>-1.4450339821788845</v>
      </c>
      <c r="AA9" s="74"/>
      <c r="AB9" s="74"/>
      <c r="AC9" s="74"/>
      <c r="AD9" s="74"/>
      <c r="AE9" s="74"/>
      <c r="AF9" s="74"/>
      <c r="AG9" s="74"/>
      <c r="AH9" s="99">
        <f t="shared" si="7"/>
        <v>0.99976220875432675</v>
      </c>
      <c r="AI9" s="99">
        <f t="shared" si="8"/>
        <v>0.10940866167448984</v>
      </c>
      <c r="AJ9" s="99">
        <f t="shared" si="9"/>
        <v>0.19076701778719701</v>
      </c>
      <c r="AK9" s="10"/>
      <c r="AL9" s="1" t="s">
        <v>29</v>
      </c>
      <c r="AM9" s="20">
        <v>-17.98428509</v>
      </c>
      <c r="AN9" s="1"/>
      <c r="AO9" s="1"/>
      <c r="AP9" s="87">
        <f>AH9*AM7+AI9*AM8+AJ9*AM9</f>
        <v>8.846357650858458</v>
      </c>
      <c r="AQ9" s="1"/>
      <c r="AR9" s="1"/>
      <c r="AS9" s="1"/>
      <c r="AT9" s="1"/>
      <c r="AU9" s="1"/>
      <c r="AV9" s="87">
        <f>AP9+AS7</f>
        <v>6.3163211308584586</v>
      </c>
      <c r="AW9" s="1"/>
      <c r="AX9" s="1"/>
      <c r="AY9" s="1"/>
      <c r="AZ9" s="1"/>
      <c r="BA9" s="1"/>
      <c r="BB9" s="80">
        <f t="shared" ref="BB9:BB12" si="12">1/(1+2.71828182845904^(AV9*-1))</f>
        <v>0.9981966803784873</v>
      </c>
      <c r="BC9" s="1"/>
      <c r="BD9" s="1"/>
      <c r="BE9" s="87">
        <f t="shared" ref="BE9:BE12" si="13">(BB9-B9)^2</f>
        <v>3.2519616573327079E-6</v>
      </c>
      <c r="BF9" s="1"/>
      <c r="BG9" s="1"/>
      <c r="BH9" s="1"/>
      <c r="BI9" s="1"/>
      <c r="BJ9" s="1"/>
      <c r="BK9" s="82">
        <f t="shared" ref="BK9:BK12" si="14">BB9-B9</f>
        <v>-1.8033196215127001E-3</v>
      </c>
      <c r="BL9" s="1"/>
      <c r="BM9" s="1"/>
      <c r="BN9" s="80">
        <f t="shared" si="10"/>
        <v>1.8000676598553674E-3</v>
      </c>
      <c r="BO9" s="1"/>
      <c r="BP9" s="1"/>
      <c r="BQ9" s="103">
        <f t="shared" ref="BQ9:BQ12" si="15">BK9*BN9</f>
        <v>-3.2460973310676329E-6</v>
      </c>
      <c r="BR9" s="1"/>
      <c r="BS9" s="1"/>
      <c r="BT9" s="1"/>
      <c r="BU9" s="1"/>
      <c r="BV9" s="1"/>
      <c r="BW9" s="1"/>
      <c r="BX9" s="1"/>
      <c r="BY9" s="82">
        <f>BQ9*BT7</f>
        <v>-4.6587918779780318E-5</v>
      </c>
      <c r="BZ9" s="82">
        <f>BQ9*BU7</f>
        <v>6.1457332697617778E-5</v>
      </c>
      <c r="CA9" s="82">
        <f>BQ9*BV7</f>
        <v>5.8378739831808429E-5</v>
      </c>
      <c r="CB9" s="1"/>
      <c r="CC9" s="1" t="s">
        <v>35</v>
      </c>
      <c r="CD9" s="86">
        <f>AJ7</f>
        <v>2.5934199546206075E-2</v>
      </c>
      <c r="CE9" s="82">
        <f>AJ8</f>
        <v>0.27033534940280518</v>
      </c>
      <c r="CF9" s="82">
        <f>AJ9</f>
        <v>0.19076701778719701</v>
      </c>
      <c r="CG9" s="82">
        <f>AJ10</f>
        <v>2.2329451948867912E-3</v>
      </c>
      <c r="CH9" s="82">
        <f>AJ11</f>
        <v>5.2188757975828379E-2</v>
      </c>
      <c r="CI9" s="82">
        <f>AJ12</f>
        <v>0.55698019573177882</v>
      </c>
      <c r="CJ9" s="1"/>
      <c r="CK9" s="1" t="s">
        <v>35</v>
      </c>
      <c r="CL9" s="113">
        <f>CD9*BQ7+CE9*BQ8+CF9*BQ9+CG9*BQ10+CH9*BQ11+CI9*BQ12</f>
        <v>-2.4984475952187307E-2</v>
      </c>
      <c r="CM9" s="1"/>
      <c r="CN9" s="1"/>
      <c r="CO9" s="1"/>
      <c r="CP9" s="1"/>
      <c r="CQ9" s="1" t="s">
        <v>29</v>
      </c>
      <c r="CR9" s="114">
        <f>CL9*CO7</f>
        <v>-2.4734631192665432E-2</v>
      </c>
      <c r="CS9" s="1"/>
      <c r="CT9" s="1" t="s">
        <v>29</v>
      </c>
      <c r="CU9" s="24">
        <f>AM9-CR9</f>
        <v>-17.959550458807335</v>
      </c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80">
        <f t="shared" ref="DM9:DM12" si="16">BY9</f>
        <v>-4.6587918779780318E-5</v>
      </c>
      <c r="DN9" s="80">
        <f t="shared" ref="DN9:DN12" si="17">BZ9</f>
        <v>6.1457332697617778E-5</v>
      </c>
      <c r="DO9" s="80">
        <f t="shared" ref="DO9:DO12" si="18">CA9</f>
        <v>5.8378739831808429E-5</v>
      </c>
      <c r="DQ9" s="1"/>
      <c r="DR9" s="80">
        <f t="shared" si="11"/>
        <v>2.3773470099672789E-4</v>
      </c>
      <c r="DS9" s="80">
        <f t="shared" si="3"/>
        <v>9.743840642508686E-2</v>
      </c>
      <c r="DT9" s="80">
        <f t="shared" si="3"/>
        <v>0.15437496271177628</v>
      </c>
      <c r="DU9" s="1"/>
      <c r="DV9" s="1"/>
      <c r="DW9" s="82">
        <f t="shared" ref="DW9:DW12" si="19">DM9*DR9</f>
        <v>-1.1075564941170918E-8</v>
      </c>
      <c r="DX9" s="82">
        <f t="shared" ref="DX9:DX12" si="20">DN9*DS9</f>
        <v>5.9883045611922611E-6</v>
      </c>
      <c r="DY9" s="82">
        <f t="shared" ref="DY9:DY12" si="21">DO9*DT9</f>
        <v>9.0122157846959142E-6</v>
      </c>
      <c r="EA9" s="2"/>
      <c r="EB9" t="s">
        <v>24</v>
      </c>
      <c r="EG9" t="s">
        <v>32</v>
      </c>
      <c r="EI9" s="1"/>
      <c r="EJ9" s="1" t="s">
        <v>30</v>
      </c>
      <c r="EK9" s="1" t="s">
        <v>31</v>
      </c>
      <c r="EL9" s="10" t="s">
        <v>37</v>
      </c>
      <c r="EM9" s="1"/>
      <c r="EN9" s="1"/>
      <c r="EO9" s="1"/>
      <c r="EP9" s="1"/>
      <c r="EQ9" s="1"/>
      <c r="ER9" s="1" t="s">
        <v>30</v>
      </c>
      <c r="ES9" s="1" t="s">
        <v>31</v>
      </c>
      <c r="ET9" s="1" t="s">
        <v>37</v>
      </c>
      <c r="EU9" s="1"/>
      <c r="EV9" s="1"/>
      <c r="EW9" s="1" t="s">
        <v>30</v>
      </c>
      <c r="EX9" s="1" t="s">
        <v>31</v>
      </c>
      <c r="EY9" s="1" t="s">
        <v>37</v>
      </c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</row>
    <row r="10" spans="1:199" x14ac:dyDescent="0.25">
      <c r="A10" s="1"/>
      <c r="B10" s="82">
        <v>1</v>
      </c>
      <c r="C10" s="1"/>
      <c r="D10" s="1"/>
      <c r="E10" s="104">
        <v>0.19163239000000001</v>
      </c>
      <c r="F10" s="104">
        <v>0.88559551999999997</v>
      </c>
      <c r="G10" s="1"/>
      <c r="H10" s="1"/>
      <c r="I10" s="1"/>
      <c r="J10" s="1"/>
      <c r="K10" s="1"/>
      <c r="L10" s="1"/>
      <c r="M10" s="10"/>
      <c r="N10" s="87">
        <f>E10*I7+F10*I8</f>
        <v>2.3855005930608502</v>
      </c>
      <c r="O10" s="87">
        <f>E10*J7+F10*J8</f>
        <v>4.0638658525470408</v>
      </c>
      <c r="P10" s="87">
        <f>E10*K7+F10*K8</f>
        <v>-3.1843826977569996</v>
      </c>
      <c r="Q10" s="22"/>
      <c r="R10" s="22"/>
      <c r="S10" s="22"/>
      <c r="T10" s="22"/>
      <c r="U10" s="22"/>
      <c r="V10" s="22"/>
      <c r="W10" s="22"/>
      <c r="X10" s="87">
        <f>N10+S7</f>
        <v>6.1509637930608498</v>
      </c>
      <c r="Y10" s="87">
        <f>O10+T7</f>
        <v>0.81295574254704084</v>
      </c>
      <c r="Z10" s="87">
        <f>P10+U7</f>
        <v>-6.1021984077569993</v>
      </c>
      <c r="AA10" s="22"/>
      <c r="AB10" s="22"/>
      <c r="AC10" s="22"/>
      <c r="AD10" s="22"/>
      <c r="AE10" s="22"/>
      <c r="AF10" s="22"/>
      <c r="AG10" s="22"/>
      <c r="AH10" s="99">
        <f t="shared" si="7"/>
        <v>0.99787310679091668</v>
      </c>
      <c r="AI10" s="99">
        <f t="shared" si="8"/>
        <v>0.69273899722101873</v>
      </c>
      <c r="AJ10" s="99">
        <f t="shared" si="9"/>
        <v>2.2329451948867912E-3</v>
      </c>
      <c r="AK10" s="10"/>
      <c r="AL10" s="1"/>
      <c r="AM10" s="1" t="s">
        <v>30</v>
      </c>
      <c r="AN10" s="1"/>
      <c r="AO10" s="1"/>
      <c r="AP10" s="87">
        <f>AH10*AM7+AI10*AM8+AJ10*AM9</f>
        <v>1.1658873146112032</v>
      </c>
      <c r="AQ10" s="1"/>
      <c r="AR10" s="1"/>
      <c r="AS10" s="1"/>
      <c r="AT10" s="1"/>
      <c r="AU10" s="1"/>
      <c r="AV10" s="87">
        <f>AP10+AS7</f>
        <v>-1.3641492053887967</v>
      </c>
      <c r="AW10" s="1"/>
      <c r="AX10" s="1"/>
      <c r="AY10" s="1"/>
      <c r="AZ10" s="1"/>
      <c r="BA10" s="1"/>
      <c r="BB10" s="80">
        <f t="shared" si="12"/>
        <v>0.20356677519121946</v>
      </c>
      <c r="BC10" s="1"/>
      <c r="BD10" s="1"/>
      <c r="BE10" s="87">
        <f t="shared" si="13"/>
        <v>0.63430588157931356</v>
      </c>
      <c r="BF10" s="1"/>
      <c r="BG10" s="1"/>
      <c r="BH10" s="1"/>
      <c r="BI10" s="1"/>
      <c r="BJ10" s="1"/>
      <c r="BK10" s="82">
        <f t="shared" si="14"/>
        <v>-0.79643322480878054</v>
      </c>
      <c r="BL10" s="1"/>
      <c r="BM10" s="1"/>
      <c r="BN10" s="80">
        <f t="shared" si="10"/>
        <v>0.16212734322946698</v>
      </c>
      <c r="BO10" s="1"/>
      <c r="BP10" s="1"/>
      <c r="BQ10" s="103">
        <f t="shared" si="15"/>
        <v>-0.1291236027979244</v>
      </c>
      <c r="BR10" s="1"/>
      <c r="BS10" s="1"/>
      <c r="BT10" s="1"/>
      <c r="BU10" s="1"/>
      <c r="BV10" s="1"/>
      <c r="BW10" s="1"/>
      <c r="BX10" s="1"/>
      <c r="BY10" s="82">
        <f>BQ10*BT7</f>
        <v>-1.8531791582859904</v>
      </c>
      <c r="BZ10" s="82">
        <f>BQ10*BU7</f>
        <v>2.4446562770368603</v>
      </c>
      <c r="CA10" s="82">
        <f>BQ10*BV7</f>
        <v>2.3221956845657941</v>
      </c>
      <c r="CB10" s="1"/>
      <c r="CC10" s="1"/>
      <c r="CD10" s="1" t="s">
        <v>24</v>
      </c>
      <c r="CE10" s="1" t="s">
        <v>25</v>
      </c>
      <c r="CF10" s="1"/>
      <c r="CG10" s="1"/>
      <c r="CH10" s="1"/>
      <c r="CI10" s="1" t="s">
        <v>32</v>
      </c>
      <c r="CJ10" s="1"/>
      <c r="CK10" s="1"/>
      <c r="CL10" s="1" t="s">
        <v>30</v>
      </c>
      <c r="CM10" s="1"/>
      <c r="CN10" s="1"/>
      <c r="CO10" s="1"/>
      <c r="CP10" s="1"/>
      <c r="CQ10" s="1"/>
      <c r="CR10" s="1" t="s">
        <v>30</v>
      </c>
      <c r="CS10" s="1"/>
      <c r="CT10" s="1"/>
      <c r="CU10" s="1" t="s">
        <v>30</v>
      </c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80">
        <f t="shared" si="16"/>
        <v>-1.8531791582859904</v>
      </c>
      <c r="DN10" s="80">
        <f t="shared" si="17"/>
        <v>2.4446562770368603</v>
      </c>
      <c r="DO10" s="80">
        <f t="shared" si="18"/>
        <v>2.3221956845657941</v>
      </c>
      <c r="DQ10" s="1"/>
      <c r="DR10" s="80">
        <f t="shared" si="11"/>
        <v>2.1223695343604802E-3</v>
      </c>
      <c r="DS10" s="80">
        <f t="shared" si="3"/>
        <v>0.21285167895023613</v>
      </c>
      <c r="DT10" s="80">
        <f t="shared" si="3"/>
        <v>2.2279591506434234E-3</v>
      </c>
      <c r="DU10" s="1"/>
      <c r="DV10" s="1"/>
      <c r="DW10" s="82">
        <f t="shared" si="19"/>
        <v>-3.9331309872579845E-3</v>
      </c>
      <c r="DX10" s="82">
        <f t="shared" si="20"/>
        <v>0.52034919302352933</v>
      </c>
      <c r="DY10" s="82">
        <f t="shared" si="21"/>
        <v>5.1737571250130296E-3</v>
      </c>
      <c r="EA10" s="2"/>
      <c r="EB10" s="2"/>
      <c r="EC10" s="2"/>
      <c r="ED10" s="2"/>
      <c r="EE10" s="2"/>
      <c r="EF10" s="2"/>
      <c r="EG10" s="2"/>
      <c r="EI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</row>
    <row r="11" spans="1:199" x14ac:dyDescent="0.25">
      <c r="A11" s="1"/>
      <c r="B11" s="82">
        <v>0</v>
      </c>
      <c r="C11" s="1"/>
      <c r="D11" s="1"/>
      <c r="E11" s="104">
        <v>-0.80605309999999997</v>
      </c>
      <c r="F11" s="104">
        <v>-0.56556720999999999</v>
      </c>
      <c r="G11" s="1"/>
      <c r="H11" s="1"/>
      <c r="I11" s="1"/>
      <c r="J11" s="1"/>
      <c r="K11" s="1"/>
      <c r="L11" s="1"/>
      <c r="M11" s="1"/>
      <c r="N11" s="87">
        <f>E11*I7+F11*I8</f>
        <v>-7.5687652551975235</v>
      </c>
      <c r="O11" s="87">
        <f>E11*J7+F11*J8</f>
        <v>-4.0574525847812017</v>
      </c>
      <c r="P11" s="87">
        <f>E11*K7+F11*K8</f>
        <v>1.8527446605813402E-2</v>
      </c>
      <c r="Q11" s="22"/>
      <c r="R11" s="22"/>
      <c r="S11" s="22"/>
      <c r="T11" s="22"/>
      <c r="U11" s="22"/>
      <c r="V11" s="22"/>
      <c r="W11" s="22"/>
      <c r="X11" s="87">
        <f>N11+S7</f>
        <v>-3.8033020551975234</v>
      </c>
      <c r="Y11" s="87">
        <f>O11+T7</f>
        <v>-7.3083626947812022</v>
      </c>
      <c r="Z11" s="87">
        <f>P11+U7</f>
        <v>-2.8992882633941868</v>
      </c>
      <c r="AA11" s="22"/>
      <c r="AB11" s="22"/>
      <c r="AC11" s="22"/>
      <c r="AD11" s="22"/>
      <c r="AE11" s="22"/>
      <c r="AF11" s="22"/>
      <c r="AG11" s="22"/>
      <c r="AH11" s="99">
        <f t="shared" si="7"/>
        <v>2.1810710226332606E-2</v>
      </c>
      <c r="AI11" s="99">
        <f t="shared" si="8"/>
        <v>6.6946452369090524E-4</v>
      </c>
      <c r="AJ11" s="99">
        <f t="shared" si="9"/>
        <v>5.2188757975828379E-2</v>
      </c>
      <c r="AK11" s="1"/>
      <c r="AL11" s="1"/>
      <c r="AM11" s="1"/>
      <c r="AN11" s="1"/>
      <c r="AO11" s="1"/>
      <c r="AP11" s="87">
        <f>AH11*AM7+AI11*AM8+AJ11*AM9</f>
        <v>-0.63822541967425483</v>
      </c>
      <c r="AQ11" s="1"/>
      <c r="AR11" s="1"/>
      <c r="AS11" s="1"/>
      <c r="AT11" s="1"/>
      <c r="AU11" s="1"/>
      <c r="AV11" s="87">
        <f>AP11+AS7</f>
        <v>-3.1682619396742546</v>
      </c>
      <c r="AW11" s="1"/>
      <c r="AX11" s="1"/>
      <c r="AY11" s="1"/>
      <c r="AZ11" s="1"/>
      <c r="BA11" s="1"/>
      <c r="BB11" s="80">
        <f t="shared" si="12"/>
        <v>4.0377706877609519E-2</v>
      </c>
      <c r="BC11" s="1"/>
      <c r="BD11" s="1"/>
      <c r="BE11" s="87">
        <f t="shared" si="13"/>
        <v>1.6303592126941551E-3</v>
      </c>
      <c r="BF11" s="1"/>
      <c r="BG11" s="1"/>
      <c r="BH11" s="1"/>
      <c r="BI11" s="1"/>
      <c r="BJ11" s="1"/>
      <c r="BK11" s="82">
        <f t="shared" si="14"/>
        <v>4.0377706877609519E-2</v>
      </c>
      <c r="BL11" s="1"/>
      <c r="BM11" s="1"/>
      <c r="BN11" s="80">
        <f t="shared" si="10"/>
        <v>3.874734766491536E-2</v>
      </c>
      <c r="BO11" s="1"/>
      <c r="BP11" s="1"/>
      <c r="BQ11" s="103">
        <f t="shared" si="15"/>
        <v>1.5645290462987802E-3</v>
      </c>
      <c r="BR11" s="1"/>
      <c r="BS11" s="1"/>
      <c r="BT11" s="1"/>
      <c r="BU11" s="1"/>
      <c r="BV11" s="1"/>
      <c r="BW11" s="1"/>
      <c r="BX11" s="1"/>
      <c r="BY11" s="105">
        <f>BQ11*BT7</f>
        <v>2.2454087078652693E-2</v>
      </c>
      <c r="BZ11" s="105">
        <f>BQ11*BU7</f>
        <v>-2.9620732931580553E-2</v>
      </c>
      <c r="CA11" s="82">
        <f>BQ11*BV7</f>
        <v>-2.8136936400223071E-2</v>
      </c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80">
        <f t="shared" si="16"/>
        <v>2.2454087078652693E-2</v>
      </c>
      <c r="DN11" s="80">
        <f t="shared" si="17"/>
        <v>-2.9620732931580553E-2</v>
      </c>
      <c r="DO11" s="80">
        <f t="shared" si="18"/>
        <v>-2.8136936400223071E-2</v>
      </c>
      <c r="DQ11" s="1"/>
      <c r="DR11" s="80">
        <f t="shared" si="11"/>
        <v>2.1335003145755555E-2</v>
      </c>
      <c r="DS11" s="80">
        <f t="shared" si="3"/>
        <v>6.6901634094242461E-4</v>
      </c>
      <c r="DT11" s="80">
        <f t="shared" si="3"/>
        <v>4.946509151676879E-2</v>
      </c>
      <c r="DU11" s="1"/>
      <c r="DV11" s="1"/>
      <c r="DW11" s="82">
        <f t="shared" si="19"/>
        <v>4.7905801845812439E-4</v>
      </c>
      <c r="DX11" s="82">
        <f t="shared" si="20"/>
        <v>-1.9816754361918798E-5</v>
      </c>
      <c r="DY11" s="82">
        <f t="shared" si="21"/>
        <v>-1.3917961340385373E-3</v>
      </c>
      <c r="EA11" s="2"/>
      <c r="EB11" s="2"/>
      <c r="EC11" s="2"/>
      <c r="ED11" s="2"/>
      <c r="EE11" s="2"/>
      <c r="EF11" s="2"/>
      <c r="EG11" s="2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</row>
    <row r="12" spans="1:199" x14ac:dyDescent="0.25">
      <c r="A12" s="1" t="s">
        <v>32</v>
      </c>
      <c r="B12" s="82">
        <v>1</v>
      </c>
      <c r="C12" s="1"/>
      <c r="D12" s="1" t="s">
        <v>32</v>
      </c>
      <c r="E12" s="104">
        <v>1.0349664300000001</v>
      </c>
      <c r="F12" s="104">
        <v>-2.271834E-2</v>
      </c>
      <c r="G12" s="1"/>
      <c r="H12" s="1"/>
      <c r="I12" s="1"/>
      <c r="J12" s="1"/>
      <c r="K12" s="1"/>
      <c r="L12" s="1"/>
      <c r="M12" s="1" t="s">
        <v>32</v>
      </c>
      <c r="N12" s="87">
        <f>E12*I7+F12*I8</f>
        <v>9.1338938562336658</v>
      </c>
      <c r="O12" s="87">
        <f>E12*J7+F12*J8</f>
        <v>2.1197175649117432</v>
      </c>
      <c r="P12" s="87">
        <f>E12*K7+F12*K8</f>
        <v>3.1467309201156999</v>
      </c>
      <c r="Q12" s="22"/>
      <c r="R12" s="22"/>
      <c r="S12" s="22"/>
      <c r="T12" s="22"/>
      <c r="U12" s="22"/>
      <c r="V12" s="22"/>
      <c r="W12" s="22" t="s">
        <v>32</v>
      </c>
      <c r="X12" s="87">
        <f>N12+S7</f>
        <v>12.899357056233665</v>
      </c>
      <c r="Y12" s="87">
        <f>O12+T7</f>
        <v>-1.1311925450882567</v>
      </c>
      <c r="Z12" s="87">
        <f>P12+U7</f>
        <v>0.22891521011569971</v>
      </c>
      <c r="AA12" s="22"/>
      <c r="AB12" s="22"/>
      <c r="AC12" s="22"/>
      <c r="AD12" s="22"/>
      <c r="AE12" s="22"/>
      <c r="AF12" s="22"/>
      <c r="AG12" s="22" t="s">
        <v>32</v>
      </c>
      <c r="AH12" s="99">
        <f t="shared" si="7"/>
        <v>0.99999750034930013</v>
      </c>
      <c r="AI12" s="99">
        <f t="shared" si="8"/>
        <v>0.24394108808536494</v>
      </c>
      <c r="AJ12" s="99">
        <f t="shared" si="9"/>
        <v>0.55698019573177882</v>
      </c>
      <c r="AK12" s="1"/>
      <c r="AL12" s="1"/>
      <c r="AM12" s="1"/>
      <c r="AN12" s="1"/>
      <c r="AO12" s="1" t="s">
        <v>32</v>
      </c>
      <c r="AP12" s="87">
        <f>AH12*AM7+AI12*AM8+AJ12*AM9</f>
        <v>-0.28340746659537075</v>
      </c>
      <c r="AQ12" s="1"/>
      <c r="AR12" s="1"/>
      <c r="AS12" s="1"/>
      <c r="AT12" s="1"/>
      <c r="AU12" s="1" t="s">
        <v>32</v>
      </c>
      <c r="AV12" s="87">
        <f>AP12+AS7</f>
        <v>-2.8134439865953706</v>
      </c>
      <c r="AW12" s="1"/>
      <c r="AX12" s="1"/>
      <c r="AY12" s="1"/>
      <c r="AZ12" s="1"/>
      <c r="BA12" s="1" t="s">
        <v>32</v>
      </c>
      <c r="BB12" s="80">
        <f t="shared" si="12"/>
        <v>5.6601997009013222E-2</v>
      </c>
      <c r="BC12" s="1"/>
      <c r="BD12" s="1" t="s">
        <v>32</v>
      </c>
      <c r="BE12" s="87">
        <f t="shared" si="13"/>
        <v>0.88999979204738189</v>
      </c>
      <c r="BF12" s="1"/>
      <c r="BG12" s="1"/>
      <c r="BH12" s="1"/>
      <c r="BI12" s="1"/>
      <c r="BJ12" s="1" t="s">
        <v>32</v>
      </c>
      <c r="BK12" s="82">
        <f t="shared" si="14"/>
        <v>-0.94339800299098675</v>
      </c>
      <c r="BL12" s="1"/>
      <c r="BM12" s="1" t="s">
        <v>32</v>
      </c>
      <c r="BN12" s="80">
        <f t="shared" si="10"/>
        <v>5.3398210943604876E-2</v>
      </c>
      <c r="BO12" s="1"/>
      <c r="BP12" s="1" t="s">
        <v>32</v>
      </c>
      <c r="BQ12" s="103">
        <f t="shared" si="15"/>
        <v>-5.0375765567488295E-2</v>
      </c>
      <c r="BR12" s="1"/>
      <c r="BS12" s="1"/>
      <c r="BT12" s="1"/>
      <c r="BU12" s="1"/>
      <c r="BV12" s="1"/>
      <c r="BW12" s="1"/>
      <c r="BX12" s="1" t="s">
        <v>32</v>
      </c>
      <c r="BY12" s="82">
        <f>BQ12*BT7</f>
        <v>-0.72299189930805574</v>
      </c>
      <c r="BZ12" s="82">
        <f>BQ12*BU7</f>
        <v>0.95374841498054297</v>
      </c>
      <c r="CA12" s="82">
        <f>BQ12*BV7</f>
        <v>0.90597212959271511</v>
      </c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 t="s">
        <v>32</v>
      </c>
      <c r="DM12" s="80">
        <f t="shared" si="16"/>
        <v>-0.72299189930805574</v>
      </c>
      <c r="DN12" s="80">
        <f t="shared" si="17"/>
        <v>0.95374841498054297</v>
      </c>
      <c r="DO12" s="80">
        <f t="shared" si="18"/>
        <v>0.90597212959271511</v>
      </c>
      <c r="DQ12" s="1" t="s">
        <v>32</v>
      </c>
      <c r="DR12" s="80">
        <f t="shared" si="11"/>
        <v>2.4996444516183922E-6</v>
      </c>
      <c r="DS12" s="80">
        <f t="shared" si="3"/>
        <v>0.18443383362909316</v>
      </c>
      <c r="DT12" s="80">
        <f t="shared" si="3"/>
        <v>0.24675325729436817</v>
      </c>
      <c r="DU12" s="1"/>
      <c r="DV12" s="1" t="s">
        <v>32</v>
      </c>
      <c r="DW12" s="82">
        <f t="shared" si="19"/>
        <v>-1.807222689670425E-6</v>
      </c>
      <c r="DX12" s="82">
        <f t="shared" si="20"/>
        <v>0.17590347649253277</v>
      </c>
      <c r="DY12" s="82">
        <f t="shared" si="21"/>
        <v>0.2235515739949179</v>
      </c>
      <c r="EA12" s="2"/>
      <c r="EB12" s="2"/>
      <c r="EC12" s="2"/>
      <c r="ED12" s="2"/>
      <c r="EE12" s="2"/>
      <c r="EF12" s="2"/>
      <c r="EG12" s="2"/>
    </row>
    <row r="13" spans="1:199" ht="15.75" thickBot="1" x14ac:dyDescent="0.3">
      <c r="A13" s="1"/>
      <c r="B13" s="1" t="s">
        <v>50</v>
      </c>
      <c r="C13" s="1"/>
      <c r="D13" s="1"/>
      <c r="E13" s="1" t="s">
        <v>33</v>
      </c>
      <c r="F13" s="1" t="s">
        <v>34</v>
      </c>
      <c r="G13" s="1"/>
      <c r="H13" s="1"/>
      <c r="I13" s="1"/>
      <c r="J13" s="1"/>
      <c r="K13" s="1"/>
      <c r="L13" s="1"/>
      <c r="M13" s="1"/>
      <c r="N13" s="1" t="s">
        <v>30</v>
      </c>
      <c r="O13" s="1" t="s">
        <v>31</v>
      </c>
      <c r="P13" s="1" t="s">
        <v>37</v>
      </c>
      <c r="Q13" s="74"/>
      <c r="R13" s="74"/>
      <c r="S13" s="74"/>
      <c r="T13" s="74"/>
      <c r="U13" s="74"/>
      <c r="V13" s="74"/>
      <c r="W13" s="74"/>
      <c r="X13" s="22" t="s">
        <v>30</v>
      </c>
      <c r="Y13" s="22" t="s">
        <v>31</v>
      </c>
      <c r="Z13" s="22" t="s">
        <v>37</v>
      </c>
      <c r="AA13" s="22"/>
      <c r="AB13" s="22"/>
      <c r="AC13" s="22"/>
      <c r="AD13" s="22"/>
      <c r="AE13" s="22"/>
      <c r="AF13" s="22"/>
      <c r="AG13" s="22"/>
      <c r="AH13" s="74" t="s">
        <v>33</v>
      </c>
      <c r="AI13" s="74" t="s">
        <v>34</v>
      </c>
      <c r="AJ13" s="74" t="s">
        <v>35</v>
      </c>
      <c r="AK13" s="1"/>
      <c r="AL13" s="1"/>
      <c r="AM13" s="1"/>
      <c r="AN13" s="1"/>
      <c r="AO13" s="1"/>
      <c r="AP13" s="1" t="s">
        <v>30</v>
      </c>
      <c r="AQ13" s="1"/>
      <c r="AR13" s="1"/>
      <c r="AS13" s="1"/>
      <c r="AT13" s="1"/>
      <c r="AU13" s="1"/>
      <c r="AV13" s="1" t="s">
        <v>30</v>
      </c>
      <c r="AW13" s="1"/>
      <c r="AX13" s="1"/>
      <c r="AY13" s="1"/>
      <c r="AZ13" s="1"/>
      <c r="BA13" s="1"/>
      <c r="BB13" s="1" t="s">
        <v>30</v>
      </c>
      <c r="BC13" s="1"/>
      <c r="BD13" s="1"/>
      <c r="BE13" s="1" t="s">
        <v>30</v>
      </c>
      <c r="BF13" s="1"/>
      <c r="BG13" s="1"/>
      <c r="BH13" s="1"/>
      <c r="BI13" s="1"/>
      <c r="BJ13" s="1"/>
      <c r="BK13" s="1" t="s">
        <v>30</v>
      </c>
      <c r="BL13" s="1"/>
      <c r="BM13" s="1"/>
      <c r="BN13" s="1" t="s">
        <v>30</v>
      </c>
      <c r="BO13" s="1"/>
      <c r="BP13" s="1"/>
      <c r="BQ13" s="102" t="s">
        <v>30</v>
      </c>
      <c r="BR13" s="1"/>
      <c r="BS13" s="1"/>
      <c r="BT13" s="1"/>
      <c r="BU13" s="1"/>
      <c r="BV13" s="1"/>
      <c r="BW13" s="1"/>
      <c r="BX13" s="1"/>
      <c r="BY13" s="1" t="s">
        <v>27</v>
      </c>
      <c r="BZ13" s="1" t="s">
        <v>28</v>
      </c>
      <c r="CA13" s="1" t="s">
        <v>29</v>
      </c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O13" s="1"/>
      <c r="CP13" s="1"/>
      <c r="CQ13" s="1"/>
      <c r="CR13" s="1"/>
      <c r="CS13" s="1"/>
      <c r="CU13" s="1"/>
      <c r="CV13" s="1"/>
      <c r="CX13" s="1"/>
      <c r="CY13" s="1"/>
      <c r="DB13" s="1"/>
      <c r="DC13" s="1"/>
      <c r="DD13" s="1"/>
      <c r="DE13" s="1"/>
      <c r="DF13" s="1"/>
      <c r="DG13" s="1"/>
      <c r="DJ13" s="1"/>
      <c r="DK13" s="1"/>
      <c r="DL13" s="1"/>
      <c r="DM13" t="s">
        <v>30</v>
      </c>
      <c r="DN13" t="s">
        <v>31</v>
      </c>
      <c r="DO13" t="s">
        <v>37</v>
      </c>
      <c r="DQ13" s="1"/>
      <c r="DR13" s="1" t="s">
        <v>30</v>
      </c>
      <c r="DS13" s="1" t="s">
        <v>31</v>
      </c>
      <c r="DT13" s="1" t="s">
        <v>37</v>
      </c>
      <c r="DU13" s="1"/>
      <c r="DV13" s="1"/>
      <c r="DW13" s="1" t="s">
        <v>30</v>
      </c>
      <c r="DX13" s="1" t="s">
        <v>31</v>
      </c>
      <c r="DY13" s="1" t="s">
        <v>37</v>
      </c>
    </row>
    <row r="14" spans="1:199" x14ac:dyDescent="0.25">
      <c r="A14" s="139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 t="s">
        <v>113</v>
      </c>
      <c r="S14" s="140"/>
      <c r="T14" s="140"/>
      <c r="U14" s="140"/>
      <c r="V14" s="140"/>
      <c r="W14" s="140"/>
      <c r="X14" s="140"/>
      <c r="Y14" s="140"/>
      <c r="Z14" s="140"/>
      <c r="AA14" s="140"/>
      <c r="AB14" s="140" t="s">
        <v>116</v>
      </c>
      <c r="AC14" s="140"/>
      <c r="AD14" s="140"/>
      <c r="AE14" s="140"/>
      <c r="AF14" s="140"/>
      <c r="AG14" s="140"/>
      <c r="AH14" s="140"/>
      <c r="AI14" s="140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  <c r="AW14" s="141"/>
      <c r="AX14" s="141"/>
      <c r="AY14" s="141"/>
      <c r="AZ14" s="141"/>
      <c r="BA14" s="141"/>
      <c r="BB14" s="141"/>
      <c r="BC14" s="141"/>
      <c r="BD14" s="141"/>
      <c r="BE14" s="141"/>
      <c r="BF14" s="141"/>
      <c r="BG14" s="141"/>
      <c r="BH14" s="141"/>
      <c r="BI14" s="141"/>
      <c r="BJ14" s="141"/>
      <c r="BK14" s="141"/>
      <c r="BL14" s="141"/>
      <c r="BM14" s="141"/>
      <c r="BN14" s="141"/>
      <c r="BO14" s="141"/>
      <c r="BP14" s="141"/>
      <c r="BQ14" s="142"/>
      <c r="BR14" s="141"/>
      <c r="BS14" s="141"/>
      <c r="BT14" s="141"/>
      <c r="BU14" s="141"/>
      <c r="BV14" s="141"/>
      <c r="BW14" s="141"/>
      <c r="BX14" s="141"/>
      <c r="BY14" s="141"/>
      <c r="BZ14" s="141"/>
      <c r="CA14" s="141"/>
      <c r="CB14" s="141"/>
      <c r="CC14" s="140"/>
      <c r="CD14" s="141"/>
      <c r="CE14" s="141"/>
      <c r="CF14" s="141"/>
      <c r="CG14" s="141"/>
      <c r="CH14" s="141"/>
      <c r="CI14" s="141"/>
      <c r="CJ14" s="141"/>
      <c r="CK14" s="140"/>
      <c r="CL14" s="141"/>
      <c r="CM14" s="141"/>
      <c r="CN14" s="140"/>
      <c r="CO14" s="141"/>
      <c r="CP14" s="141"/>
      <c r="CQ14" s="143" t="s">
        <v>134</v>
      </c>
      <c r="CR14" s="141"/>
      <c r="CS14" s="141"/>
      <c r="CT14" s="140"/>
      <c r="CU14" s="141"/>
      <c r="CV14" s="141"/>
      <c r="CW14" s="140" t="s">
        <v>137</v>
      </c>
      <c r="CX14" s="141"/>
      <c r="CY14" s="141"/>
      <c r="CZ14" s="140"/>
      <c r="DA14" s="141"/>
      <c r="DB14" s="141"/>
      <c r="DC14" s="141"/>
      <c r="DD14" s="141"/>
      <c r="DE14" s="141"/>
      <c r="DF14" s="141"/>
      <c r="DG14" s="141"/>
      <c r="DH14" s="143"/>
      <c r="DI14" s="143" t="s">
        <v>139</v>
      </c>
      <c r="DJ14" s="141"/>
      <c r="DK14" s="141"/>
      <c r="DL14" s="141"/>
      <c r="DM14" s="140"/>
      <c r="DN14" s="140"/>
      <c r="DO14" s="140"/>
      <c r="DP14" s="140"/>
      <c r="DQ14" s="140"/>
      <c r="DR14" s="140"/>
      <c r="DS14" s="140"/>
      <c r="DT14" s="140"/>
      <c r="DU14" s="140"/>
      <c r="DV14" s="140"/>
      <c r="DW14" s="140"/>
      <c r="DX14" s="140"/>
      <c r="DY14" s="140"/>
      <c r="DZ14" s="140"/>
      <c r="EA14" s="140"/>
      <c r="EB14" s="140"/>
      <c r="EC14" s="140"/>
      <c r="ED14" s="140"/>
      <c r="EE14" s="140"/>
      <c r="EF14" s="140"/>
      <c r="EG14" s="140"/>
      <c r="EH14" s="140"/>
      <c r="EI14" s="140"/>
      <c r="EJ14" s="140"/>
      <c r="EK14" s="140"/>
      <c r="EL14" s="140"/>
      <c r="EM14" s="140"/>
      <c r="EN14" s="140"/>
      <c r="EO14" s="140"/>
      <c r="EP14" s="140"/>
      <c r="EQ14" s="140"/>
      <c r="ER14" s="140"/>
      <c r="ES14" s="140"/>
      <c r="ET14" s="140"/>
      <c r="EU14" s="140"/>
      <c r="EV14" s="140"/>
      <c r="EW14" s="140"/>
      <c r="EX14" s="140"/>
      <c r="EY14" s="140"/>
      <c r="EZ14" s="140"/>
      <c r="FA14" s="140"/>
      <c r="FB14" s="140"/>
      <c r="FC14" s="140"/>
      <c r="FD14" s="140"/>
      <c r="FE14" s="140"/>
      <c r="FF14" s="140"/>
      <c r="FG14" s="140"/>
      <c r="FH14" s="140"/>
      <c r="FI14" s="140"/>
      <c r="FJ14" s="140"/>
      <c r="FK14" s="140"/>
      <c r="FL14" s="140"/>
      <c r="FM14" s="140"/>
      <c r="FN14" s="140"/>
      <c r="FO14" s="140"/>
      <c r="FP14" s="140"/>
      <c r="FQ14" s="140"/>
      <c r="FR14" s="140"/>
      <c r="FS14" s="140" t="s">
        <v>142</v>
      </c>
      <c r="FT14" s="140"/>
      <c r="FU14" s="140"/>
      <c r="FV14" s="140"/>
      <c r="FW14" s="140" t="s">
        <v>143</v>
      </c>
      <c r="FX14" s="140"/>
      <c r="FY14" s="140"/>
      <c r="FZ14" s="140"/>
      <c r="GA14" s="140"/>
      <c r="GB14" s="144"/>
    </row>
    <row r="15" spans="1:199" x14ac:dyDescent="0.25">
      <c r="A15" s="145" t="s">
        <v>105</v>
      </c>
      <c r="B15" s="138"/>
      <c r="C15" s="138"/>
      <c r="D15" s="138"/>
      <c r="E15" s="138"/>
      <c r="F15" s="138"/>
      <c r="G15" s="138"/>
      <c r="H15" s="138" t="s">
        <v>108</v>
      </c>
      <c r="I15" s="138"/>
      <c r="J15" s="138"/>
      <c r="K15" s="138"/>
      <c r="L15" s="138"/>
      <c r="M15" s="138" t="s">
        <v>110</v>
      </c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  <c r="AA15" s="138"/>
      <c r="AB15" s="138" t="s">
        <v>117</v>
      </c>
      <c r="AC15" s="138"/>
      <c r="AD15" s="138"/>
      <c r="AE15" s="138"/>
      <c r="AF15" s="138"/>
      <c r="AG15" s="138" t="s">
        <v>119</v>
      </c>
      <c r="AH15" s="138"/>
      <c r="AI15" s="138"/>
      <c r="AJ15" s="138"/>
      <c r="AK15" s="138"/>
      <c r="AL15" s="138"/>
      <c r="AM15" s="138"/>
      <c r="AN15" s="138"/>
      <c r="AO15" s="138"/>
      <c r="AP15" s="138"/>
      <c r="AQ15" s="138"/>
      <c r="AR15" s="138"/>
      <c r="AS15" s="138"/>
      <c r="AT15" s="138"/>
      <c r="AU15" s="138"/>
      <c r="AV15" s="138"/>
      <c r="AW15" s="138"/>
      <c r="AX15" s="138"/>
      <c r="AY15" s="138"/>
      <c r="AZ15" s="138"/>
      <c r="BA15" s="138" t="s">
        <v>123</v>
      </c>
      <c r="BB15" s="138"/>
      <c r="BC15" s="138"/>
      <c r="BD15" s="138"/>
      <c r="BE15" s="138"/>
      <c r="BF15" s="138"/>
      <c r="BG15" s="138" t="s">
        <v>125</v>
      </c>
      <c r="BH15" s="138"/>
      <c r="BI15" s="138"/>
      <c r="BJ15" s="138"/>
      <c r="BK15" s="138"/>
      <c r="BL15" s="138"/>
      <c r="BM15" s="138" t="s">
        <v>152</v>
      </c>
      <c r="BN15" s="138"/>
      <c r="BO15" s="138"/>
      <c r="BP15" s="138"/>
      <c r="BQ15" s="146"/>
      <c r="BR15" s="138"/>
      <c r="BS15" s="138" t="s">
        <v>128</v>
      </c>
      <c r="BT15" s="138"/>
      <c r="BU15" s="138"/>
      <c r="BV15" s="138"/>
      <c r="BW15" s="138"/>
      <c r="BX15" s="138"/>
      <c r="BY15" s="138"/>
      <c r="BZ15" s="138"/>
      <c r="CA15" s="138"/>
      <c r="CB15" s="138"/>
      <c r="CC15" s="147" t="s">
        <v>131</v>
      </c>
      <c r="CD15" s="138"/>
      <c r="CE15" s="138"/>
      <c r="CF15" s="138"/>
      <c r="CG15" s="138"/>
      <c r="CH15" s="138"/>
      <c r="CI15" s="138"/>
      <c r="CJ15" s="138"/>
      <c r="CK15" s="148" t="s">
        <v>132</v>
      </c>
      <c r="CL15" s="138"/>
      <c r="CM15" s="138"/>
      <c r="CN15" s="138"/>
      <c r="CO15" s="138"/>
      <c r="CP15" s="138"/>
      <c r="CQ15" s="138"/>
      <c r="CR15" s="138"/>
      <c r="CS15" s="138"/>
      <c r="CT15" s="147" t="s">
        <v>135</v>
      </c>
      <c r="CU15" s="138"/>
      <c r="CV15" s="138"/>
      <c r="CW15" s="138"/>
      <c r="CX15" s="138"/>
      <c r="CY15" s="138"/>
      <c r="CZ15" s="147" t="s">
        <v>138</v>
      </c>
      <c r="DA15" s="138"/>
      <c r="DB15" s="138"/>
      <c r="DC15" s="138"/>
      <c r="DD15" s="138"/>
      <c r="DE15" s="138"/>
      <c r="DF15" s="138"/>
      <c r="DG15" s="138"/>
      <c r="DH15" s="138"/>
      <c r="DI15" s="147" t="s">
        <v>140</v>
      </c>
      <c r="DJ15" s="138"/>
      <c r="DK15" s="138"/>
      <c r="DL15" s="138"/>
      <c r="DM15" s="138"/>
      <c r="DN15" s="138"/>
      <c r="DO15" s="138"/>
      <c r="DP15" s="138"/>
      <c r="DQ15" s="138"/>
      <c r="DR15" s="138"/>
      <c r="DS15" s="138"/>
      <c r="DT15" s="138"/>
      <c r="DU15" s="138"/>
      <c r="DV15" s="138"/>
      <c r="DW15" s="138"/>
      <c r="DX15" s="138"/>
      <c r="DY15" s="138"/>
      <c r="DZ15" s="138"/>
      <c r="EA15" s="138"/>
      <c r="EB15" s="138"/>
      <c r="EC15" s="138"/>
      <c r="ED15" s="138"/>
      <c r="EE15" s="138"/>
      <c r="EF15" s="138"/>
      <c r="EG15" s="138"/>
      <c r="EH15" s="138"/>
      <c r="EI15" s="138"/>
      <c r="EJ15" s="138"/>
      <c r="EK15" s="138"/>
      <c r="EL15" s="138"/>
      <c r="EM15" s="138"/>
      <c r="EN15" s="138"/>
      <c r="EO15" s="138"/>
      <c r="EP15" s="138"/>
      <c r="EQ15" s="138"/>
      <c r="ER15" s="138"/>
      <c r="ES15" s="138"/>
      <c r="ET15" s="138"/>
      <c r="EU15" s="138"/>
      <c r="EV15" s="138"/>
      <c r="EW15" s="138"/>
      <c r="EX15" s="138"/>
      <c r="EY15" s="138"/>
      <c r="EZ15" s="138"/>
      <c r="FA15" s="138"/>
      <c r="FB15" s="138"/>
      <c r="FC15" s="138"/>
      <c r="FD15" s="138"/>
      <c r="FE15" s="138"/>
      <c r="FF15" s="138"/>
      <c r="FG15" s="138"/>
      <c r="FH15" s="138"/>
      <c r="FI15" s="138"/>
      <c r="FJ15" s="138"/>
      <c r="FK15" s="138"/>
      <c r="FL15" s="138"/>
      <c r="FM15" s="138"/>
      <c r="FN15" s="138"/>
      <c r="FO15" s="138"/>
      <c r="FP15" s="138"/>
      <c r="FQ15" s="138"/>
      <c r="FR15" s="138"/>
      <c r="FS15" s="138"/>
      <c r="FT15" s="138"/>
      <c r="FU15" s="138"/>
      <c r="FV15" s="138"/>
      <c r="FW15" s="138" t="s">
        <v>144</v>
      </c>
      <c r="FX15" s="138"/>
      <c r="FY15" s="138"/>
      <c r="FZ15" s="138"/>
      <c r="GA15" s="138"/>
      <c r="GB15" s="149"/>
    </row>
    <row r="16" spans="1:199" x14ac:dyDescent="0.25">
      <c r="A16" s="145"/>
      <c r="B16" s="138"/>
      <c r="C16" s="138"/>
      <c r="D16" s="138" t="s">
        <v>106</v>
      </c>
      <c r="E16" s="138"/>
      <c r="F16" s="138"/>
      <c r="G16" s="138"/>
      <c r="H16" s="138" t="s">
        <v>109</v>
      </c>
      <c r="I16" s="138"/>
      <c r="J16" s="138"/>
      <c r="K16" s="138"/>
      <c r="L16" s="138"/>
      <c r="M16" s="138" t="s">
        <v>111</v>
      </c>
      <c r="N16" s="138"/>
      <c r="O16" s="138"/>
      <c r="P16" s="138"/>
      <c r="Q16" s="138"/>
      <c r="R16" s="138"/>
      <c r="S16" s="138"/>
      <c r="T16" s="138"/>
      <c r="U16" s="138"/>
      <c r="V16" s="138"/>
      <c r="W16" s="138" t="s">
        <v>114</v>
      </c>
      <c r="X16" s="138"/>
      <c r="Y16" s="138"/>
      <c r="Z16" s="138"/>
      <c r="AA16" s="138"/>
      <c r="AB16" s="138" t="s">
        <v>118</v>
      </c>
      <c r="AC16" s="138"/>
      <c r="AD16" s="138"/>
      <c r="AE16" s="138"/>
      <c r="AF16" s="138"/>
      <c r="AG16" s="138" t="s">
        <v>120</v>
      </c>
      <c r="AH16" s="138"/>
      <c r="AI16" s="138"/>
      <c r="AJ16" s="138"/>
      <c r="AK16" s="138"/>
      <c r="AL16" s="138"/>
      <c r="AM16" s="138"/>
      <c r="AN16" s="138"/>
      <c r="AO16" s="138"/>
      <c r="AP16" s="138"/>
      <c r="AQ16" s="138"/>
      <c r="AR16" s="138"/>
      <c r="AS16" s="138"/>
      <c r="AT16" s="138"/>
      <c r="AU16" s="138"/>
      <c r="AV16" s="138"/>
      <c r="AW16" s="138"/>
      <c r="AX16" s="138"/>
      <c r="AY16" s="138"/>
      <c r="AZ16" s="138"/>
      <c r="BA16" s="138"/>
      <c r="BB16" s="138"/>
      <c r="BC16" s="138"/>
      <c r="BD16" s="138" t="s">
        <v>122</v>
      </c>
      <c r="BE16" s="138"/>
      <c r="BF16" s="138"/>
      <c r="BG16" s="138"/>
      <c r="BH16" s="138"/>
      <c r="BI16" s="138"/>
      <c r="BJ16" s="138" t="s">
        <v>126</v>
      </c>
      <c r="BK16" s="138"/>
      <c r="BL16" s="138"/>
      <c r="BM16" s="138"/>
      <c r="BN16" s="138"/>
      <c r="BO16" s="138"/>
      <c r="BP16" s="138" t="s">
        <v>127</v>
      </c>
      <c r="BQ16" s="146"/>
      <c r="BR16" s="138"/>
      <c r="BS16" s="138"/>
      <c r="BT16" s="138"/>
      <c r="BU16" s="138"/>
      <c r="BV16" s="138"/>
      <c r="BW16" s="138"/>
      <c r="BX16" s="138"/>
      <c r="BY16" s="138" t="s">
        <v>130</v>
      </c>
      <c r="BZ16" s="138"/>
      <c r="CA16" s="138"/>
      <c r="CB16" s="138"/>
      <c r="CC16" s="138"/>
      <c r="CD16" s="138"/>
      <c r="CE16" s="138"/>
      <c r="CF16" s="138"/>
      <c r="CG16" s="138"/>
      <c r="CH16" s="138"/>
      <c r="CI16" s="138"/>
      <c r="CJ16" s="138"/>
      <c r="CK16" s="138"/>
      <c r="CL16" s="138"/>
      <c r="CM16" s="138"/>
      <c r="CN16" s="138" t="s">
        <v>133</v>
      </c>
      <c r="CO16" s="138"/>
      <c r="CP16" s="138"/>
      <c r="CQ16" s="138"/>
      <c r="CR16" s="138"/>
      <c r="CS16" s="138"/>
      <c r="CT16" s="147" t="s">
        <v>136</v>
      </c>
      <c r="CU16" s="138"/>
      <c r="CV16" s="138"/>
      <c r="CW16" s="138"/>
      <c r="CX16" s="138"/>
      <c r="CY16" s="138"/>
      <c r="CZ16" s="138"/>
      <c r="DA16" s="138"/>
      <c r="DB16" s="138"/>
      <c r="DC16" s="138"/>
      <c r="DD16" s="138"/>
      <c r="DE16" s="138"/>
      <c r="DF16" s="138"/>
      <c r="DG16" s="138"/>
      <c r="DH16" s="138"/>
      <c r="DI16" s="138"/>
      <c r="DJ16" s="138"/>
      <c r="DK16" s="138"/>
      <c r="DL16" s="138" t="s">
        <v>141</v>
      </c>
      <c r="DM16" s="138"/>
      <c r="DN16" s="138"/>
      <c r="DO16" s="138"/>
      <c r="DP16" s="138"/>
      <c r="DQ16" s="138"/>
      <c r="DR16" s="138"/>
      <c r="DS16" s="138"/>
      <c r="DT16" s="138"/>
      <c r="DU16" s="138"/>
      <c r="DV16" s="138"/>
      <c r="DW16" s="138"/>
      <c r="DX16" s="138"/>
      <c r="DY16" s="138"/>
      <c r="DZ16" s="138"/>
      <c r="EA16" s="138"/>
      <c r="EB16" s="138"/>
      <c r="EC16" s="138"/>
      <c r="ED16" s="138"/>
      <c r="EE16" s="138"/>
      <c r="EF16" s="138"/>
      <c r="EG16" s="138"/>
      <c r="EH16" s="138"/>
      <c r="EI16" s="138"/>
      <c r="EJ16" s="138"/>
      <c r="EK16" s="138"/>
      <c r="EL16" s="138"/>
      <c r="EM16" s="138"/>
      <c r="EN16" s="138"/>
      <c r="EO16" s="138"/>
      <c r="EP16" s="138"/>
      <c r="EQ16" s="138"/>
      <c r="ER16" s="138"/>
      <c r="ES16" s="138"/>
      <c r="ET16" s="138"/>
      <c r="EU16" s="138"/>
      <c r="EV16" s="138"/>
      <c r="EW16" s="138"/>
      <c r="EX16" s="138"/>
      <c r="EY16" s="138"/>
      <c r="EZ16" s="138"/>
      <c r="FA16" s="138"/>
      <c r="FB16" s="138"/>
      <c r="FC16" s="138"/>
      <c r="FD16" s="138"/>
      <c r="FE16" s="138"/>
      <c r="FF16" s="138"/>
      <c r="FG16" s="138"/>
      <c r="FH16" s="138"/>
      <c r="FI16" s="138"/>
      <c r="FJ16" s="138"/>
      <c r="FK16" s="138"/>
      <c r="FL16" s="138"/>
      <c r="FM16" s="138"/>
      <c r="FN16" s="138"/>
      <c r="FO16" s="138"/>
      <c r="FP16" s="138"/>
      <c r="FQ16" s="138"/>
      <c r="FR16" s="138"/>
      <c r="FS16" s="138"/>
      <c r="FT16" s="138"/>
      <c r="FU16" s="138"/>
      <c r="FV16" s="138"/>
      <c r="FW16" s="138" t="s">
        <v>145</v>
      </c>
      <c r="FX16" s="138"/>
      <c r="FY16" s="138"/>
      <c r="FZ16" s="138"/>
      <c r="GA16" s="138"/>
      <c r="GB16" s="149"/>
    </row>
    <row r="17" spans="1:199" ht="15.75" thickBot="1" x14ac:dyDescent="0.3">
      <c r="A17" s="150"/>
      <c r="B17" s="151"/>
      <c r="C17" s="151"/>
      <c r="D17" s="151" t="s">
        <v>107</v>
      </c>
      <c r="E17" s="151"/>
      <c r="F17" s="151"/>
      <c r="G17" s="151"/>
      <c r="H17" s="151"/>
      <c r="I17" s="151"/>
      <c r="J17" s="151"/>
      <c r="K17" s="151"/>
      <c r="L17" s="151"/>
      <c r="M17" s="152" t="s">
        <v>112</v>
      </c>
      <c r="N17" s="151"/>
      <c r="O17" s="151"/>
      <c r="P17" s="151"/>
      <c r="Q17" s="151"/>
      <c r="R17" s="151"/>
      <c r="S17" s="151"/>
      <c r="T17" s="151"/>
      <c r="U17" s="151"/>
      <c r="V17" s="151"/>
      <c r="W17" s="152" t="s">
        <v>115</v>
      </c>
      <c r="X17" s="151"/>
      <c r="Y17" s="151"/>
      <c r="Z17" s="151"/>
      <c r="AA17" s="151"/>
      <c r="AB17" s="151"/>
      <c r="AC17" s="151"/>
      <c r="AD17" s="151"/>
      <c r="AE17" s="151"/>
      <c r="AF17" s="151"/>
      <c r="AG17" s="151" t="s">
        <v>121</v>
      </c>
      <c r="AH17" s="151"/>
      <c r="AI17" s="151"/>
      <c r="AJ17" s="151"/>
      <c r="AK17" s="151"/>
      <c r="AL17" s="151"/>
      <c r="AM17" s="151"/>
      <c r="AN17" s="151"/>
      <c r="AO17" s="151"/>
      <c r="AP17" s="151"/>
      <c r="AQ17" s="151"/>
      <c r="AR17" s="151"/>
      <c r="AS17" s="151"/>
      <c r="AT17" s="151"/>
      <c r="AU17" s="151"/>
      <c r="AV17" s="151"/>
      <c r="AW17" s="151"/>
      <c r="AX17" s="151"/>
      <c r="AY17" s="151"/>
      <c r="AZ17" s="151"/>
      <c r="BA17" s="151"/>
      <c r="BB17" s="151"/>
      <c r="BC17" s="151"/>
      <c r="BD17" s="151" t="s">
        <v>124</v>
      </c>
      <c r="BE17" s="151"/>
      <c r="BF17" s="151"/>
      <c r="BG17" s="151"/>
      <c r="BH17" s="151"/>
      <c r="BI17" s="151"/>
      <c r="BJ17" s="151" t="s">
        <v>151</v>
      </c>
      <c r="BK17" s="151"/>
      <c r="BL17" s="151"/>
      <c r="BM17" s="151"/>
      <c r="BN17" s="151"/>
      <c r="BO17" s="151"/>
      <c r="BP17" s="151"/>
      <c r="BQ17" s="153"/>
      <c r="BR17" s="151"/>
      <c r="BS17" s="151"/>
      <c r="BT17" s="151"/>
      <c r="BU17" s="151"/>
      <c r="BV17" s="151"/>
      <c r="BW17" s="151"/>
      <c r="BX17" s="151"/>
      <c r="BY17" s="151"/>
      <c r="BZ17" s="151"/>
      <c r="CA17" s="151"/>
      <c r="CB17" s="151"/>
      <c r="CC17" s="151"/>
      <c r="CD17" s="151"/>
      <c r="CE17" s="151"/>
      <c r="CF17" s="151"/>
      <c r="CG17" s="151"/>
      <c r="CH17" s="151"/>
      <c r="CI17" s="151"/>
      <c r="CJ17" s="151"/>
      <c r="CK17" s="151"/>
      <c r="CL17" s="151"/>
      <c r="CM17" s="151"/>
      <c r="CN17" s="151"/>
      <c r="CO17" s="151"/>
      <c r="CP17" s="151"/>
      <c r="CQ17" s="151"/>
      <c r="CR17" s="151"/>
      <c r="CS17" s="151"/>
      <c r="CT17" s="151"/>
      <c r="CU17" s="151"/>
      <c r="CV17" s="151"/>
      <c r="CW17" s="151"/>
      <c r="CX17" s="151"/>
      <c r="CY17" s="151"/>
      <c r="CZ17" s="151"/>
      <c r="DA17" s="151"/>
      <c r="DB17" s="151"/>
      <c r="DC17" s="151"/>
      <c r="DD17" s="151"/>
      <c r="DE17" s="151"/>
      <c r="DF17" s="151"/>
      <c r="DG17" s="151"/>
      <c r="DH17" s="151"/>
      <c r="DI17" s="151"/>
      <c r="DJ17" s="151"/>
      <c r="DK17" s="151"/>
      <c r="DL17" s="151"/>
      <c r="DM17" s="151"/>
      <c r="DN17" s="151"/>
      <c r="DO17" s="151"/>
      <c r="DP17" s="151"/>
      <c r="DQ17" s="151"/>
      <c r="DR17" s="151"/>
      <c r="DS17" s="151"/>
      <c r="DT17" s="151"/>
      <c r="DU17" s="151"/>
      <c r="DV17" s="151"/>
      <c r="DW17" s="151"/>
      <c r="DX17" s="151"/>
      <c r="DY17" s="151"/>
      <c r="DZ17" s="151"/>
      <c r="EA17" s="151"/>
      <c r="EB17" s="151"/>
      <c r="EC17" s="151"/>
      <c r="ED17" s="151"/>
      <c r="EE17" s="151"/>
      <c r="EF17" s="151"/>
      <c r="EG17" s="151"/>
      <c r="EH17" s="151"/>
      <c r="EI17" s="151"/>
      <c r="EJ17" s="151"/>
      <c r="EK17" s="151"/>
      <c r="EL17" s="151"/>
      <c r="EM17" s="151"/>
      <c r="EN17" s="151"/>
      <c r="EO17" s="151"/>
      <c r="EP17" s="151"/>
      <c r="EQ17" s="151"/>
      <c r="ER17" s="151"/>
      <c r="ES17" s="151"/>
      <c r="ET17" s="151"/>
      <c r="EU17" s="151"/>
      <c r="EV17" s="151"/>
      <c r="EW17" s="151"/>
      <c r="EX17" s="151"/>
      <c r="EY17" s="151"/>
      <c r="EZ17" s="151"/>
      <c r="FA17" s="151"/>
      <c r="FB17" s="151"/>
      <c r="FC17" s="151"/>
      <c r="FD17" s="151"/>
      <c r="FE17" s="151"/>
      <c r="FF17" s="151"/>
      <c r="FG17" s="151"/>
      <c r="FH17" s="151"/>
      <c r="FI17" s="151"/>
      <c r="FJ17" s="151"/>
      <c r="FK17" s="151"/>
      <c r="FL17" s="151"/>
      <c r="FM17" s="151"/>
      <c r="FN17" s="151"/>
      <c r="FO17" s="151"/>
      <c r="FP17" s="151"/>
      <c r="FQ17" s="151"/>
      <c r="FR17" s="151"/>
      <c r="FS17" s="151"/>
      <c r="FT17" s="151"/>
      <c r="FU17" s="151"/>
      <c r="FV17" s="151"/>
      <c r="FW17" s="151" t="s">
        <v>153</v>
      </c>
      <c r="FX17" s="151"/>
      <c r="FY17" s="151"/>
      <c r="FZ17" s="151"/>
      <c r="GA17" s="151"/>
      <c r="GB17" s="154"/>
    </row>
    <row r="18" spans="1:199" x14ac:dyDescent="0.25">
      <c r="A18" t="s">
        <v>95</v>
      </c>
      <c r="BK18" t="s">
        <v>57</v>
      </c>
      <c r="BN18" t="s">
        <v>48</v>
      </c>
      <c r="BQ18" s="101" t="s">
        <v>65</v>
      </c>
      <c r="BY18" t="s">
        <v>63</v>
      </c>
      <c r="CL18" t="s">
        <v>76</v>
      </c>
      <c r="CO18" s="79"/>
      <c r="CP18" s="79"/>
      <c r="CQ18" s="79"/>
      <c r="CR18" s="79"/>
      <c r="CS18" s="79"/>
      <c r="CU18" s="4" t="s">
        <v>67</v>
      </c>
      <c r="DJ18" t="s">
        <v>69</v>
      </c>
      <c r="DR18" t="s">
        <v>48</v>
      </c>
      <c r="DW18" t="s">
        <v>65</v>
      </c>
      <c r="EJ18" t="s">
        <v>76</v>
      </c>
      <c r="EO18" s="79"/>
      <c r="EP18" s="79"/>
      <c r="EQ18" s="79"/>
      <c r="ER18" s="79"/>
      <c r="ES18" s="79"/>
      <c r="ET18" s="79"/>
      <c r="EU18" s="79"/>
      <c r="EW18" s="4" t="s">
        <v>67</v>
      </c>
      <c r="EX18" s="4"/>
      <c r="EY18" s="4"/>
      <c r="FT18" t="s">
        <v>69</v>
      </c>
      <c r="FV18" s="79"/>
      <c r="FW18" s="79"/>
      <c r="FX18" s="79"/>
      <c r="FY18" s="79"/>
      <c r="FZ18" s="79"/>
      <c r="GA18" s="79"/>
      <c r="GB18" s="79"/>
      <c r="GC18" s="79"/>
      <c r="GD18" s="79"/>
      <c r="GE18" s="79"/>
      <c r="GF18" s="79"/>
      <c r="GG18" s="79"/>
      <c r="GH18" s="79"/>
      <c r="GI18" s="79"/>
      <c r="GJ18" s="79"/>
      <c r="GK18" s="79"/>
      <c r="GL18" s="79"/>
      <c r="GM18" s="79"/>
      <c r="GN18" s="79"/>
      <c r="GO18" s="79"/>
      <c r="GP18" s="79"/>
      <c r="GQ18" s="79"/>
    </row>
    <row r="19" spans="1:199" ht="15.75" thickBot="1" x14ac:dyDescent="0.3">
      <c r="B19" t="s">
        <v>4</v>
      </c>
      <c r="E19" t="s">
        <v>0</v>
      </c>
      <c r="G19" t="s">
        <v>8</v>
      </c>
      <c r="I19" t="s">
        <v>1</v>
      </c>
      <c r="L19" s="4" t="s">
        <v>9</v>
      </c>
      <c r="N19" t="s">
        <v>47</v>
      </c>
      <c r="Q19" s="66" t="s">
        <v>43</v>
      </c>
      <c r="S19" s="66" t="s">
        <v>42</v>
      </c>
      <c r="V19" s="66" t="s">
        <v>9</v>
      </c>
      <c r="X19" s="66" t="s">
        <v>2</v>
      </c>
      <c r="AA19" s="66" t="s">
        <v>46</v>
      </c>
      <c r="AC19" s="66" t="s">
        <v>44</v>
      </c>
      <c r="AF19" s="66" t="s">
        <v>9</v>
      </c>
      <c r="AH19" s="66" t="s">
        <v>0</v>
      </c>
      <c r="AI19" s="66" t="s">
        <v>146</v>
      </c>
      <c r="AJ19" s="74"/>
      <c r="AK19" s="1" t="s">
        <v>8</v>
      </c>
      <c r="AL19" s="1"/>
      <c r="AM19" s="1" t="s">
        <v>1</v>
      </c>
      <c r="AN19" s="83" t="s">
        <v>9</v>
      </c>
      <c r="AO19" s="1"/>
      <c r="AP19" s="1" t="s">
        <v>47</v>
      </c>
      <c r="AQ19" s="83" t="s">
        <v>43</v>
      </c>
      <c r="AR19" s="1"/>
      <c r="AS19" s="1" t="s">
        <v>42</v>
      </c>
      <c r="AT19" s="1"/>
      <c r="AU19" s="1"/>
      <c r="AV19" s="1" t="s">
        <v>2</v>
      </c>
      <c r="AW19" s="1" t="s">
        <v>46</v>
      </c>
      <c r="AX19" s="1"/>
      <c r="AY19" s="1" t="s">
        <v>44</v>
      </c>
      <c r="AZ19" s="83" t="s">
        <v>9</v>
      </c>
      <c r="BA19" s="1"/>
      <c r="BB19" s="1" t="s">
        <v>48</v>
      </c>
      <c r="BC19" s="1"/>
      <c r="BD19" s="1"/>
      <c r="BE19" s="1" t="s">
        <v>49</v>
      </c>
      <c r="BF19" s="1"/>
      <c r="BG19" s="1"/>
      <c r="BH19" s="1" t="s">
        <v>51</v>
      </c>
      <c r="BI19" s="1"/>
      <c r="BJ19" s="1"/>
      <c r="BK19" s="1" t="s">
        <v>56</v>
      </c>
      <c r="BL19" s="1" t="s">
        <v>58</v>
      </c>
      <c r="BM19" s="1"/>
      <c r="BN19" s="1" t="s">
        <v>53</v>
      </c>
      <c r="BO19" s="83" t="s">
        <v>9</v>
      </c>
      <c r="BP19" s="1"/>
      <c r="BQ19" s="102" t="s">
        <v>38</v>
      </c>
      <c r="BR19" s="1" t="s">
        <v>8</v>
      </c>
      <c r="BS19" s="1"/>
      <c r="BT19" s="1" t="s">
        <v>70</v>
      </c>
      <c r="BU19" s="1"/>
      <c r="BV19" s="1"/>
      <c r="BW19" s="83" t="s">
        <v>9</v>
      </c>
      <c r="BX19" s="1"/>
      <c r="BY19" t="s">
        <v>62</v>
      </c>
      <c r="BZ19" s="1"/>
      <c r="CA19" s="1"/>
      <c r="CB19" s="1"/>
      <c r="CC19" s="1"/>
      <c r="CD19" s="1" t="s">
        <v>75</v>
      </c>
      <c r="CE19" s="1"/>
      <c r="CF19" s="1"/>
      <c r="CG19" s="1"/>
      <c r="CH19" s="1"/>
      <c r="CI19" s="1"/>
      <c r="CJ19" s="1"/>
      <c r="CK19" s="1"/>
      <c r="CL19" s="1" t="s">
        <v>54</v>
      </c>
      <c r="CM19" s="1" t="s">
        <v>58</v>
      </c>
      <c r="CN19" s="1"/>
      <c r="CO19" s="1" t="s">
        <v>61</v>
      </c>
      <c r="CP19" s="83" t="s">
        <v>9</v>
      </c>
      <c r="CQ19" s="1"/>
      <c r="CR19" s="1" t="s">
        <v>66</v>
      </c>
      <c r="CS19" s="1"/>
      <c r="CT19" s="1"/>
      <c r="CU19" s="1" t="s">
        <v>1</v>
      </c>
      <c r="CV19" s="1"/>
      <c r="CW19" s="1"/>
      <c r="CX19" s="1" t="s">
        <v>59</v>
      </c>
      <c r="CY19" s="1"/>
      <c r="CZ19" s="1"/>
      <c r="DA19" s="1" t="s">
        <v>55</v>
      </c>
      <c r="DB19" s="1"/>
      <c r="DC19" s="1"/>
      <c r="DD19" s="1" t="s">
        <v>61</v>
      </c>
      <c r="DE19" s="1"/>
      <c r="DF19" s="1"/>
      <c r="DG19" s="1" t="s">
        <v>68</v>
      </c>
      <c r="DH19" s="1"/>
      <c r="DI19" s="1"/>
      <c r="DJ19" s="1" t="s">
        <v>41</v>
      </c>
      <c r="DK19" s="1"/>
      <c r="DL19" s="1"/>
      <c r="DM19" t="s">
        <v>78</v>
      </c>
      <c r="DP19" t="s">
        <v>58</v>
      </c>
      <c r="DQ19" s="1"/>
      <c r="DR19" s="1" t="s">
        <v>53</v>
      </c>
      <c r="DS19" s="1"/>
      <c r="DT19" s="1"/>
      <c r="DU19" s="83" t="s">
        <v>9</v>
      </c>
      <c r="DV19" s="1"/>
      <c r="DW19" s="1" t="s">
        <v>38</v>
      </c>
      <c r="EB19" t="s">
        <v>75</v>
      </c>
      <c r="EI19" s="1"/>
      <c r="EJ19" s="1" t="s">
        <v>54</v>
      </c>
      <c r="EK19" s="1"/>
      <c r="EL19" s="1"/>
      <c r="EM19" s="1" t="s">
        <v>58</v>
      </c>
      <c r="EN19" s="1"/>
      <c r="EO19" s="1" t="s">
        <v>61</v>
      </c>
      <c r="EP19" s="83" t="s">
        <v>9</v>
      </c>
      <c r="EQ19" s="1"/>
      <c r="ER19" s="1" t="s">
        <v>66</v>
      </c>
      <c r="ES19" s="1"/>
      <c r="ET19" s="1"/>
      <c r="EU19" s="1"/>
      <c r="EV19" s="1"/>
      <c r="EW19" s="1" t="s">
        <v>1</v>
      </c>
      <c r="EX19" s="1"/>
      <c r="EY19" s="1"/>
      <c r="EZ19" s="1"/>
      <c r="FA19" s="1"/>
      <c r="FB19" s="1" t="s">
        <v>59</v>
      </c>
      <c r="FC19" s="1"/>
      <c r="FD19" s="1"/>
      <c r="FE19" s="1"/>
      <c r="FF19" s="1"/>
      <c r="FG19" s="1" t="s">
        <v>55</v>
      </c>
      <c r="FH19" s="1"/>
      <c r="FI19" s="1"/>
      <c r="FJ19" s="1"/>
      <c r="FK19" s="1"/>
      <c r="FL19" s="1" t="s">
        <v>61</v>
      </c>
      <c r="FM19" s="1"/>
      <c r="FN19" s="1"/>
      <c r="FO19" s="1" t="s">
        <v>68</v>
      </c>
      <c r="FP19" s="1"/>
      <c r="FQ19" s="1"/>
      <c r="FR19" s="1"/>
      <c r="FS19" s="1"/>
      <c r="FT19" s="1" t="s">
        <v>41</v>
      </c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</row>
    <row r="20" spans="1:199" ht="15.75" thickBot="1" x14ac:dyDescent="0.3">
      <c r="A20" s="1" t="s">
        <v>24</v>
      </c>
      <c r="B20" s="73">
        <v>0</v>
      </c>
      <c r="C20" s="1"/>
      <c r="D20" s="1" t="s">
        <v>24</v>
      </c>
      <c r="E20" s="91">
        <v>-0.48871225000000001</v>
      </c>
      <c r="F20" s="92">
        <v>-0.17299248</v>
      </c>
      <c r="G20" s="1"/>
      <c r="H20" s="1" t="s">
        <v>27</v>
      </c>
      <c r="I20" s="93">
        <f>EW7</f>
        <v>9.0168809586348377</v>
      </c>
      <c r="J20" s="94">
        <f t="shared" ref="J20:K20" si="22">EX7</f>
        <v>1.8529556744987836</v>
      </c>
      <c r="K20" s="95">
        <f t="shared" si="22"/>
        <v>2.6921231203697018</v>
      </c>
      <c r="L20" s="1"/>
      <c r="M20" s="10" t="s">
        <v>24</v>
      </c>
      <c r="N20" s="11">
        <f>E20*I20+F20*I21</f>
        <v>-4.5529158439948132</v>
      </c>
      <c r="O20" s="12">
        <f>E20*J20+F20*J21</f>
        <v>-1.54067148691578</v>
      </c>
      <c r="P20" s="12">
        <f>E20*K20+F20*K21</f>
        <v>-0.58141720280687048</v>
      </c>
      <c r="Q20" s="22"/>
      <c r="R20" s="22" t="s">
        <v>41</v>
      </c>
      <c r="S20" s="67">
        <f>FT7</f>
        <v>3.7653359725651425</v>
      </c>
      <c r="T20" s="68">
        <f t="shared" ref="T20:U20" si="23">FU7</f>
        <v>-3.2509032649173486</v>
      </c>
      <c r="U20" s="98">
        <f t="shared" si="23"/>
        <v>-2.9171312319604645</v>
      </c>
      <c r="V20" s="22"/>
      <c r="W20" s="74" t="s">
        <v>24</v>
      </c>
      <c r="X20" s="69">
        <f>N20+S20</f>
        <v>-0.78757987142967067</v>
      </c>
      <c r="Y20" s="70">
        <f t="shared" ref="Y20" si="24">O20+T20</f>
        <v>-4.7915747518331289</v>
      </c>
      <c r="Z20" s="71">
        <f t="shared" ref="Z20" si="25">P20+U20</f>
        <v>-3.498548434767335</v>
      </c>
      <c r="AA20" s="22"/>
      <c r="AB20" s="22" t="s">
        <v>45</v>
      </c>
      <c r="AC20" s="72" t="s">
        <v>80</v>
      </c>
      <c r="AD20" s="72" t="s">
        <v>80</v>
      </c>
      <c r="AE20" s="72" t="s">
        <v>80</v>
      </c>
      <c r="AF20" s="22"/>
      <c r="AG20" s="22" t="s">
        <v>24</v>
      </c>
      <c r="AH20" s="81">
        <f>1/(1+2.71828182845904^(X20*-1))</f>
        <v>0.31268855402383255</v>
      </c>
      <c r="AI20" s="81">
        <f t="shared" ref="AI20:AI25" si="26">1/(1+2.71828182845904^(Y20*-1))</f>
        <v>8.2310649098616354E-3</v>
      </c>
      <c r="AJ20" s="81">
        <f t="shared" ref="AJ20:AJ25" si="27">1/(1+2.71828182845904^(Z20*-1))</f>
        <v>2.9353560402150262E-2</v>
      </c>
      <c r="AK20" s="10"/>
      <c r="AL20" s="1" t="s">
        <v>27</v>
      </c>
      <c r="AM20" s="8">
        <f>CU7</f>
        <v>14.490945044905736</v>
      </c>
      <c r="AN20" s="1"/>
      <c r="AO20" s="10" t="s">
        <v>24</v>
      </c>
      <c r="AP20" s="90">
        <f>AH20*AM20+AI20*AM21+AJ20*AM22</f>
        <v>3.848962619743745</v>
      </c>
      <c r="AQ20" s="1"/>
      <c r="AR20" s="1" t="s">
        <v>41</v>
      </c>
      <c r="AS20" s="75">
        <f>DJ7</f>
        <v>-2.5307122894117731</v>
      </c>
      <c r="AT20" s="1"/>
      <c r="AU20" s="1" t="s">
        <v>24</v>
      </c>
      <c r="AV20" s="76">
        <f>AP20+AS20</f>
        <v>1.3182503303319719</v>
      </c>
      <c r="AW20" s="1"/>
      <c r="AX20" s="1" t="s">
        <v>45</v>
      </c>
      <c r="AY20" s="72" t="s">
        <v>80</v>
      </c>
      <c r="AZ20" s="1"/>
      <c r="BA20" s="1" t="s">
        <v>24</v>
      </c>
      <c r="BB20" s="81">
        <f>1/(1+2.71828182845904^(AV20*-1))</f>
        <v>0.78889045979628991</v>
      </c>
      <c r="BC20" s="1"/>
      <c r="BD20" s="1" t="s">
        <v>24</v>
      </c>
      <c r="BE20" s="77">
        <f>(BB20-B20)^2</f>
        <v>0.62234815755760176</v>
      </c>
      <c r="BF20" s="74"/>
      <c r="BG20" s="1" t="s">
        <v>52</v>
      </c>
      <c r="BH20" s="77">
        <f>(BE20+BE21+BE22+BE23+BE24+BE25)/2</f>
        <v>1.0569172317896416</v>
      </c>
      <c r="BI20" s="1"/>
      <c r="BJ20" s="1" t="s">
        <v>24</v>
      </c>
      <c r="BK20" s="106">
        <f>BB20-B20</f>
        <v>0.78889045979628991</v>
      </c>
      <c r="BL20" s="1"/>
      <c r="BM20" s="1" t="s">
        <v>24</v>
      </c>
      <c r="BN20" s="109">
        <f>BB20*(1-BB20)</f>
        <v>0.16654230223868821</v>
      </c>
      <c r="BO20" s="1"/>
      <c r="BP20" s="1" t="s">
        <v>24</v>
      </c>
      <c r="BQ20" s="110">
        <f>BK20*BN20</f>
        <v>0.13138363338861142</v>
      </c>
      <c r="BR20" s="1"/>
      <c r="BS20" s="1" t="s">
        <v>30</v>
      </c>
      <c r="BT20" s="24">
        <f>AM20</f>
        <v>14.490945044905736</v>
      </c>
      <c r="BU20" s="24">
        <f>AM21</f>
        <v>-18.832713056710649</v>
      </c>
      <c r="BV20" s="24">
        <f>AM22</f>
        <v>-17.959550458807335</v>
      </c>
      <c r="BW20" s="1"/>
      <c r="BX20" s="1" t="s">
        <v>24</v>
      </c>
      <c r="BY20" s="111">
        <f>BQ20*BT20</f>
        <v>1.9038730112344104</v>
      </c>
      <c r="BZ20" s="111">
        <f>BQ20*BU20</f>
        <v>-2.4743102679557873</v>
      </c>
      <c r="CA20" s="111">
        <f>BQ20*BV20</f>
        <v>-2.3595909933042112</v>
      </c>
      <c r="CB20" s="1"/>
      <c r="CC20" s="1" t="s">
        <v>33</v>
      </c>
      <c r="CD20" s="86">
        <f>AH20</f>
        <v>0.31268855402383255</v>
      </c>
      <c r="CE20" s="82">
        <f>AH21</f>
        <v>0.98662204777206153</v>
      </c>
      <c r="CF20" s="82">
        <f>AH22</f>
        <v>0.99978284224530278</v>
      </c>
      <c r="CG20" s="82">
        <f>AH23</f>
        <v>0.99805779043904042</v>
      </c>
      <c r="CH20" s="82">
        <f>AH24</f>
        <v>1.8326602659468689E-2</v>
      </c>
      <c r="CI20" s="82">
        <f>AH25</f>
        <v>0.99999790990292681</v>
      </c>
      <c r="CJ20" s="1"/>
      <c r="CK20" s="1" t="s">
        <v>33</v>
      </c>
      <c r="CL20" s="113">
        <f>CD20*BQ20+CE20*BQ21+CF20*BQ22+CG20*BQ23+CH20*BQ24+CI20*BQ25</f>
        <v>-0.16943343241113823</v>
      </c>
      <c r="CM20" s="1"/>
      <c r="CN20" s="1" t="s">
        <v>77</v>
      </c>
      <c r="CO20" s="112">
        <f>FL20</f>
        <v>0.99</v>
      </c>
      <c r="CP20" s="1"/>
      <c r="CQ20" s="1" t="s">
        <v>27</v>
      </c>
      <c r="CR20" s="114">
        <f>CL20*CO20</f>
        <v>-0.16773909808702683</v>
      </c>
      <c r="CS20" s="1"/>
      <c r="CT20" s="1" t="s">
        <v>27</v>
      </c>
      <c r="CU20" s="24">
        <f>AM20-CR20</f>
        <v>14.658684142992763</v>
      </c>
      <c r="CV20" s="1"/>
      <c r="CW20" s="1" t="s">
        <v>60</v>
      </c>
      <c r="CX20" s="85">
        <f>MEDIAN(BQ20:BQ25)</f>
        <v>4.7545467309077348E-4</v>
      </c>
      <c r="CY20" s="1"/>
      <c r="CZ20" s="1" t="s">
        <v>41</v>
      </c>
      <c r="DA20" s="107">
        <f>CX20</f>
        <v>4.7545467309077348E-4</v>
      </c>
      <c r="DB20" s="1"/>
      <c r="DC20" s="1" t="s">
        <v>77</v>
      </c>
      <c r="DD20" s="112">
        <f>FL20</f>
        <v>0.99</v>
      </c>
      <c r="DE20" s="1"/>
      <c r="DF20" s="1" t="s">
        <v>41</v>
      </c>
      <c r="DG20" s="116">
        <f>DA20*DD20</f>
        <v>4.7070012635986577E-4</v>
      </c>
      <c r="DH20" s="1"/>
      <c r="DI20" s="1" t="s">
        <v>41</v>
      </c>
      <c r="DJ20" s="24">
        <f>AS20-DG20</f>
        <v>-2.531182989538133</v>
      </c>
      <c r="DK20" s="1"/>
      <c r="DL20" s="1" t="s">
        <v>24</v>
      </c>
      <c r="DM20" s="108">
        <f t="shared" ref="DM20:DO21" si="28">BY20</f>
        <v>1.9038730112344104</v>
      </c>
      <c r="DN20" s="108">
        <f t="shared" si="28"/>
        <v>-2.4743102679557873</v>
      </c>
      <c r="DO20" s="108">
        <f t="shared" si="28"/>
        <v>-2.3595909933042112</v>
      </c>
      <c r="DQ20" s="1" t="s">
        <v>24</v>
      </c>
      <c r="DR20" s="109">
        <f>AH20*(1-AH20)</f>
        <v>0.21491442220631732</v>
      </c>
      <c r="DS20" s="109">
        <f t="shared" ref="DS20:DS25" si="29">AI20*(1-AI20)</f>
        <v>8.16331448031128E-3</v>
      </c>
      <c r="DT20" s="109">
        <f t="shared" ref="DT20:DT25" si="30">AJ20*(1-AJ20)</f>
        <v>2.8491928893867577E-2</v>
      </c>
      <c r="DU20" s="1"/>
      <c r="DV20" s="1" t="s">
        <v>24</v>
      </c>
      <c r="DW20" s="86">
        <f t="shared" ref="DW20:DY21" si="31">DM20*DR20</f>
        <v>0.40916976816364481</v>
      </c>
      <c r="DX20" s="86">
        <f t="shared" si="31"/>
        <v>-2.0198572839186361E-2</v>
      </c>
      <c r="DY20" s="86">
        <f t="shared" si="31"/>
        <v>-6.7229298799833956E-2</v>
      </c>
      <c r="EA20" t="s">
        <v>33</v>
      </c>
      <c r="EB20" s="81">
        <f>E20</f>
        <v>-0.48871225000000001</v>
      </c>
      <c r="EC20" s="80">
        <f>E21</f>
        <v>9.5752080000000003E-2</v>
      </c>
      <c r="ED20" s="80">
        <f>E22</f>
        <v>0.51673007000000004</v>
      </c>
      <c r="EE20" s="80">
        <f>E23</f>
        <v>0.19163239000000001</v>
      </c>
      <c r="EF20" s="80">
        <f>E24</f>
        <v>-0.80605309999999997</v>
      </c>
      <c r="EG20" s="80">
        <f>E25</f>
        <v>1.0349664300000001</v>
      </c>
      <c r="EI20" s="1" t="s">
        <v>33</v>
      </c>
      <c r="EJ20" s="115">
        <f>EB20*DW20+EC20*DW21+ED20*DW22+EE20*DW23+EF20*DW24+EG20*DW25</f>
        <v>-0.20049873778547586</v>
      </c>
      <c r="EK20" s="115">
        <f>EB20*DX20+EC20*DX21+ED20*DX22+EE20*DX23+EF20*DX24+EG20*DX25</f>
        <v>0.51660814811712352</v>
      </c>
      <c r="EL20" s="115">
        <f>EB20*DY20+EC20*DY21+ED20*DY22+EE20*DY23+EF20*DY24+EG20*DY25</f>
        <v>0.71661830485732658</v>
      </c>
      <c r="EM20" s="1"/>
      <c r="EN20" s="1" t="s">
        <v>77</v>
      </c>
      <c r="EO20" s="112">
        <f>FL20</f>
        <v>0.99</v>
      </c>
      <c r="EP20" s="1"/>
      <c r="EQ20" s="1" t="s">
        <v>27</v>
      </c>
      <c r="ER20" s="107">
        <f>EJ20*EO20</f>
        <v>-0.1984937504076211</v>
      </c>
      <c r="ES20" s="107">
        <f>EK20*EO20</f>
        <v>0.51144206663595226</v>
      </c>
      <c r="ET20" s="107">
        <f>EL20*EO20</f>
        <v>0.70945212180875328</v>
      </c>
      <c r="EU20" s="1"/>
      <c r="EV20" s="1" t="s">
        <v>27</v>
      </c>
      <c r="EW20" s="24">
        <f t="shared" ref="EW20:EY21" si="32">I20-ER20</f>
        <v>9.2153747090424591</v>
      </c>
      <c r="EX20" s="24">
        <f t="shared" si="32"/>
        <v>1.3415136078628314</v>
      </c>
      <c r="EY20" s="24">
        <f t="shared" si="32"/>
        <v>1.9826709985609485</v>
      </c>
      <c r="EZ20" s="1"/>
      <c r="FA20" s="1" t="s">
        <v>60</v>
      </c>
      <c r="FB20" s="107">
        <f>MEDIAN(DW20:DW25)</f>
        <v>1.0906693866798899E-4</v>
      </c>
      <c r="FC20" s="107">
        <f>MEDIAN(DX20:DX25)</f>
        <v>-9.1840212487286276E-6</v>
      </c>
      <c r="FD20" s="107">
        <f>MEDIAN(DY20:DY25)</f>
        <v>-5.0927351820018348E-4</v>
      </c>
      <c r="FE20" s="1"/>
      <c r="FF20" s="1" t="s">
        <v>41</v>
      </c>
      <c r="FG20" s="86">
        <f>FB20</f>
        <v>1.0906693866798899E-4</v>
      </c>
      <c r="FH20" s="86">
        <f t="shared" ref="FH20" si="33">FC20</f>
        <v>-9.1840212487286276E-6</v>
      </c>
      <c r="FI20" s="86">
        <f t="shared" ref="FI20" si="34">FD20</f>
        <v>-5.0927351820018348E-4</v>
      </c>
      <c r="FJ20" s="1"/>
      <c r="FK20" s="1" t="s">
        <v>77</v>
      </c>
      <c r="FL20" s="112">
        <f>FL7</f>
        <v>0.99</v>
      </c>
      <c r="FM20" s="1"/>
      <c r="FN20" s="1" t="s">
        <v>41</v>
      </c>
      <c r="FO20" s="85">
        <f>FG20*FL20</f>
        <v>1.0797626928130909E-4</v>
      </c>
      <c r="FP20" s="85">
        <f>FH20*FL20</f>
        <v>-9.0921810362413419E-6</v>
      </c>
      <c r="FQ20" s="85">
        <f>FI20*FL20</f>
        <v>-5.0418078301818167E-4</v>
      </c>
      <c r="FR20" s="1"/>
      <c r="FS20" s="1" t="s">
        <v>41</v>
      </c>
      <c r="FT20" s="24">
        <f>S20-FO20</f>
        <v>3.7652279962958612</v>
      </c>
      <c r="FU20" s="24">
        <f>T20-FP20</f>
        <v>-3.2508941727363125</v>
      </c>
      <c r="FV20" s="24">
        <f>U20-FQ20</f>
        <v>-2.9166270511774464</v>
      </c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</row>
    <row r="21" spans="1:199" x14ac:dyDescent="0.25">
      <c r="A21" s="1"/>
      <c r="B21" s="87">
        <v>0</v>
      </c>
      <c r="C21" s="74"/>
      <c r="D21" s="74"/>
      <c r="E21" s="117">
        <v>9.5752080000000003E-2</v>
      </c>
      <c r="F21" s="117">
        <v>-0.38801099999999999</v>
      </c>
      <c r="G21" s="1"/>
      <c r="H21" s="1" t="s">
        <v>28</v>
      </c>
      <c r="I21" s="16">
        <f>EW8</f>
        <v>0.84544520500673725</v>
      </c>
      <c r="J21" s="96">
        <f t="shared" ref="J21:K21" si="35">EX8</f>
        <v>3.6713118979577137</v>
      </c>
      <c r="K21" s="97">
        <f t="shared" si="35"/>
        <v>-4.2444408255551185</v>
      </c>
      <c r="L21" s="1"/>
      <c r="M21" s="10"/>
      <c r="N21" s="88">
        <f>E21*I20+F21*I21</f>
        <v>0.53534306746181048</v>
      </c>
      <c r="O21" s="89">
        <f>E21*J20+F21*J21</f>
        <v>-1.247085040857409</v>
      </c>
      <c r="P21" s="89">
        <f>E21*K20+F21*K21</f>
        <v>1.9046661175559563</v>
      </c>
      <c r="Q21" s="22"/>
      <c r="R21" s="22"/>
      <c r="S21" s="22" t="s">
        <v>30</v>
      </c>
      <c r="T21" s="22" t="s">
        <v>31</v>
      </c>
      <c r="U21" s="22" t="s">
        <v>37</v>
      </c>
      <c r="V21" s="22"/>
      <c r="W21" s="22"/>
      <c r="X21" s="88">
        <f>N21+S20</f>
        <v>4.300679040026953</v>
      </c>
      <c r="Y21" s="57">
        <f>O21+T20</f>
        <v>-4.4979883057747578</v>
      </c>
      <c r="Z21" s="89">
        <f>P21+U20</f>
        <v>-1.0124651144045083</v>
      </c>
      <c r="AA21" s="22"/>
      <c r="AB21" s="22"/>
      <c r="AC21" s="22" t="s">
        <v>30</v>
      </c>
      <c r="AD21" s="22" t="s">
        <v>31</v>
      </c>
      <c r="AE21" s="22" t="s">
        <v>37</v>
      </c>
      <c r="AF21" s="22"/>
      <c r="AG21" s="22"/>
      <c r="AH21" s="99">
        <f t="shared" ref="AH21:AH25" si="36">1/(1+2.71828182845904^(X21*-1))</f>
        <v>0.98662204777206153</v>
      </c>
      <c r="AI21" s="99">
        <f t="shared" si="26"/>
        <v>1.1008823680163905E-2</v>
      </c>
      <c r="AJ21" s="99">
        <f t="shared" si="27"/>
        <v>0.26649770110443177</v>
      </c>
      <c r="AK21" s="10"/>
      <c r="AL21" s="1" t="s">
        <v>28</v>
      </c>
      <c r="AM21" s="16">
        <f t="shared" ref="AM21:AM22" si="37">CU8</f>
        <v>-18.832713056710649</v>
      </c>
      <c r="AN21" s="1"/>
      <c r="AO21" s="1"/>
      <c r="AP21" s="87">
        <f>AH21*AM20+AI21*AM21+AJ21*AM22</f>
        <v>9.3035809467556607</v>
      </c>
      <c r="AQ21" s="1"/>
      <c r="AR21" s="1"/>
      <c r="AS21" s="1" t="s">
        <v>30</v>
      </c>
      <c r="AT21" s="1"/>
      <c r="AU21" s="1"/>
      <c r="AV21" s="87">
        <f>AP21+AS20</f>
        <v>6.7728686573438877</v>
      </c>
      <c r="AW21" s="1"/>
      <c r="AX21" s="1"/>
      <c r="AY21" s="1" t="s">
        <v>30</v>
      </c>
      <c r="AZ21" s="1"/>
      <c r="BA21" s="1"/>
      <c r="BB21" s="80">
        <f>1/(1+2.71828182845904^(AV21*-1))</f>
        <v>0.99885690114435999</v>
      </c>
      <c r="BC21" s="1"/>
      <c r="BD21" s="1"/>
      <c r="BE21" s="87">
        <f>(BB21-B21)^2</f>
        <v>0.99771510896371374</v>
      </c>
      <c r="BF21" s="74"/>
      <c r="BG21" s="1"/>
      <c r="BH21" s="1" t="s">
        <v>30</v>
      </c>
      <c r="BI21" s="1"/>
      <c r="BJ21" s="1"/>
      <c r="BK21" s="82">
        <f>BB21-B21</f>
        <v>0.99885690114435999</v>
      </c>
      <c r="BL21" s="1"/>
      <c r="BM21" s="1"/>
      <c r="BN21" s="80">
        <f t="shared" ref="BN21:BN25" si="38">BB21*(1-BB21)</f>
        <v>1.1417921806462469E-3</v>
      </c>
      <c r="BO21" s="1"/>
      <c r="BP21" s="1"/>
      <c r="BQ21" s="103">
        <f>BK21*BN21</f>
        <v>1.1404869993111714E-3</v>
      </c>
      <c r="BR21" s="1"/>
      <c r="BS21" s="1"/>
      <c r="BT21" s="1" t="s">
        <v>27</v>
      </c>
      <c r="BU21" s="1" t="s">
        <v>28</v>
      </c>
      <c r="BV21" s="1" t="s">
        <v>29</v>
      </c>
      <c r="BW21" s="1"/>
      <c r="BX21" s="1"/>
      <c r="BY21" s="82">
        <f>BQ21*BT20</f>
        <v>1.6526734431447629E-2</v>
      </c>
      <c r="BZ21" s="82">
        <f>BQ21*BU20</f>
        <v>-2.1478464402936246E-2</v>
      </c>
      <c r="CA21" s="82">
        <f>BQ21*BV20</f>
        <v>-2.0482633811742749E-2</v>
      </c>
      <c r="CB21" s="1"/>
      <c r="CC21" s="1" t="s">
        <v>34</v>
      </c>
      <c r="CD21" s="86">
        <f>AI20</f>
        <v>8.2310649098616354E-3</v>
      </c>
      <c r="CE21" s="82">
        <f>AI21</f>
        <v>1.1008823680163905E-2</v>
      </c>
      <c r="CF21" s="82">
        <f>AI22</f>
        <v>9.5364311217181558E-2</v>
      </c>
      <c r="CG21" s="82">
        <f>AI23</f>
        <v>0.58794593475313062</v>
      </c>
      <c r="CH21" s="82">
        <f>AI24</f>
        <v>1.0895965941941082E-3</v>
      </c>
      <c r="CI21" s="82">
        <f>AI25</f>
        <v>0.19520104750730466</v>
      </c>
      <c r="CJ21" s="1"/>
      <c r="CK21" s="1" t="s">
        <v>34</v>
      </c>
      <c r="CL21" s="113">
        <f>CD21*BQ20+CE21*BQ21+CF21*BQ22+CG21*BQ23+CH21*BQ24+CI21*BQ25</f>
        <v>-6.5691930187267114E-2</v>
      </c>
      <c r="CM21" s="1"/>
      <c r="CN21" s="1"/>
      <c r="CO21" s="1"/>
      <c r="CP21" s="1"/>
      <c r="CQ21" s="1" t="s">
        <v>28</v>
      </c>
      <c r="CR21" s="114">
        <f>CL21*CO20</f>
        <v>-6.5035010885394443E-2</v>
      </c>
      <c r="CS21" s="1"/>
      <c r="CT21" s="1" t="s">
        <v>28</v>
      </c>
      <c r="CU21" s="24">
        <f>AM21-CR21</f>
        <v>-18.767678045825253</v>
      </c>
      <c r="CV21" s="1"/>
      <c r="CW21" s="1"/>
      <c r="CX21" s="1" t="s">
        <v>30</v>
      </c>
      <c r="CY21" s="1"/>
      <c r="CZ21" s="1"/>
      <c r="DA21" s="1" t="s">
        <v>30</v>
      </c>
      <c r="DB21" s="1"/>
      <c r="DC21" s="1"/>
      <c r="DD21" s="1"/>
      <c r="DE21" s="1"/>
      <c r="DF21" s="1"/>
      <c r="DG21" s="1" t="s">
        <v>30</v>
      </c>
      <c r="DH21" s="1"/>
      <c r="DI21" s="1"/>
      <c r="DJ21" s="1" t="s">
        <v>30</v>
      </c>
      <c r="DK21" s="1"/>
      <c r="DL21" s="1"/>
      <c r="DM21" s="80">
        <f t="shared" si="28"/>
        <v>1.6526734431447629E-2</v>
      </c>
      <c r="DN21" s="80">
        <f t="shared" si="28"/>
        <v>-2.1478464402936246E-2</v>
      </c>
      <c r="DO21" s="80">
        <f t="shared" si="28"/>
        <v>-2.0482633811742749E-2</v>
      </c>
      <c r="DQ21" s="1"/>
      <c r="DR21" s="80">
        <f t="shared" ref="DR21:DR25" si="39">AH21*(1-AH21)</f>
        <v>1.3198982622125469E-2</v>
      </c>
      <c r="DS21" s="80">
        <f t="shared" si="29"/>
        <v>1.0887629481342968E-2</v>
      </c>
      <c r="DT21" s="80">
        <f t="shared" si="30"/>
        <v>0.19547667641048469</v>
      </c>
      <c r="DU21" s="1"/>
      <c r="DV21" s="1"/>
      <c r="DW21" s="82">
        <f t="shared" si="31"/>
        <v>2.1813608056115989E-4</v>
      </c>
      <c r="DX21" s="82">
        <f t="shared" si="31"/>
        <v>-2.3384956224738418E-4</v>
      </c>
      <c r="DY21" s="82">
        <f t="shared" si="31"/>
        <v>-4.0038771816524902E-3</v>
      </c>
      <c r="EA21" t="s">
        <v>34</v>
      </c>
      <c r="EB21" s="81">
        <f>F20</f>
        <v>-0.17299248</v>
      </c>
      <c r="EC21" s="80">
        <f>F21</f>
        <v>-0.38801099999999999</v>
      </c>
      <c r="ED21" s="80">
        <f>F22</f>
        <v>1.1875170000000001E-2</v>
      </c>
      <c r="EE21" s="80">
        <f>F23</f>
        <v>0.88559551999999997</v>
      </c>
      <c r="EF21" s="80">
        <f>F24</f>
        <v>-0.56556720999999999</v>
      </c>
      <c r="EG21" s="80">
        <f>F25</f>
        <v>-2.271834E-2</v>
      </c>
      <c r="EI21" s="1" t="s">
        <v>34</v>
      </c>
      <c r="EJ21" s="115">
        <f>EB21*DW20+EC21*DW21+ED21*DW22+EE21*DW23+EF21*DW24+EG21*DW25</f>
        <v>-7.2619903760244908E-2</v>
      </c>
      <c r="EK21" s="115">
        <f>EB21*DX20+EC21*DX21+ED21*DX22+EE21*DX23+EF21*DX24+EG21*DX25</f>
        <v>0.25550849570827716</v>
      </c>
      <c r="EL21" s="115">
        <f>EB21*DY20+EC21*DY21+ED21*DY22+EE21*DY23+EF21*DY24+EG21*DY25</f>
        <v>9.38932777418338E-4</v>
      </c>
      <c r="EM21" s="1"/>
      <c r="EN21" s="1"/>
      <c r="EO21" s="1"/>
      <c r="EP21" s="1"/>
      <c r="EQ21" s="1" t="s">
        <v>28</v>
      </c>
      <c r="ER21" s="107">
        <f>EJ21*EO20</f>
        <v>-7.1893704722642462E-2</v>
      </c>
      <c r="ES21" s="107">
        <f>EK21*EO20</f>
        <v>0.25295341075119437</v>
      </c>
      <c r="ET21" s="107">
        <f>EL21*EO20</f>
        <v>9.2954344964415461E-4</v>
      </c>
      <c r="EU21" s="1"/>
      <c r="EV21" s="1" t="s">
        <v>28</v>
      </c>
      <c r="EW21" s="24">
        <f t="shared" si="32"/>
        <v>0.9173389097293797</v>
      </c>
      <c r="EX21" s="24">
        <f t="shared" si="32"/>
        <v>3.4183584872065191</v>
      </c>
      <c r="EY21" s="24">
        <f t="shared" si="32"/>
        <v>-4.2453703690047631</v>
      </c>
      <c r="EZ21" s="1"/>
      <c r="FA21" s="1"/>
      <c r="FB21" s="1" t="s">
        <v>30</v>
      </c>
      <c r="FC21" s="1" t="s">
        <v>31</v>
      </c>
      <c r="FD21" s="1" t="s">
        <v>37</v>
      </c>
      <c r="FE21" s="1"/>
      <c r="FF21" s="1"/>
      <c r="FG21" s="1" t="s">
        <v>30</v>
      </c>
      <c r="FH21" s="1" t="s">
        <v>31</v>
      </c>
      <c r="FI21" s="1" t="s">
        <v>37</v>
      </c>
      <c r="FJ21" s="1"/>
      <c r="FK21" s="1"/>
      <c r="FL21" s="1"/>
      <c r="FM21" s="1"/>
      <c r="FN21" s="1"/>
      <c r="FO21" s="1" t="s">
        <v>30</v>
      </c>
      <c r="FP21" s="1" t="s">
        <v>31</v>
      </c>
      <c r="FQ21" s="1" t="s">
        <v>37</v>
      </c>
      <c r="FR21" s="1"/>
      <c r="FS21" s="1"/>
      <c r="FT21" s="1" t="s">
        <v>30</v>
      </c>
      <c r="FU21" s="1" t="s">
        <v>31</v>
      </c>
      <c r="FV21" s="1" t="s">
        <v>37</v>
      </c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</row>
    <row r="22" spans="1:199" ht="15.75" thickBot="1" x14ac:dyDescent="0.3">
      <c r="A22" s="1"/>
      <c r="B22" s="82">
        <v>1</v>
      </c>
      <c r="C22" s="1"/>
      <c r="D22" s="1"/>
      <c r="E22" s="104">
        <v>0.51673007000000004</v>
      </c>
      <c r="F22" s="104">
        <v>1.1875170000000001E-2</v>
      </c>
      <c r="G22" s="1"/>
      <c r="H22" s="1"/>
      <c r="I22" s="1" t="s">
        <v>30</v>
      </c>
      <c r="J22" s="1" t="s">
        <v>31</v>
      </c>
      <c r="K22" s="1" t="s">
        <v>37</v>
      </c>
      <c r="L22" s="1"/>
      <c r="M22" s="10"/>
      <c r="N22" s="87">
        <f>E22*I20+F22*I21</f>
        <v>4.6693333344721868</v>
      </c>
      <c r="O22" s="87">
        <f>E22*J20+F22*J21</f>
        <v>1.0010753683019242</v>
      </c>
      <c r="P22" s="87">
        <f>E22*K20+F22*K21</f>
        <v>1.3406975120788471</v>
      </c>
      <c r="Q22" s="22"/>
      <c r="R22" s="22"/>
      <c r="S22" s="22"/>
      <c r="T22" s="22"/>
      <c r="U22" s="22"/>
      <c r="V22" s="22"/>
      <c r="W22" s="22"/>
      <c r="X22" s="87">
        <f>N22+S20</f>
        <v>8.4346693070373284</v>
      </c>
      <c r="Y22" s="87">
        <f>O22+T20</f>
        <v>-2.2498278966154244</v>
      </c>
      <c r="Z22" s="87">
        <f>P22+U20</f>
        <v>-1.5764337198816174</v>
      </c>
      <c r="AA22" s="74"/>
      <c r="AB22" s="74"/>
      <c r="AC22" s="74"/>
      <c r="AD22" s="74"/>
      <c r="AE22" s="74"/>
      <c r="AF22" s="74"/>
      <c r="AG22" s="74"/>
      <c r="AH22" s="99">
        <f t="shared" si="36"/>
        <v>0.99978284224530278</v>
      </c>
      <c r="AI22" s="99">
        <f t="shared" si="26"/>
        <v>9.5364311217181558E-2</v>
      </c>
      <c r="AJ22" s="99">
        <f t="shared" si="27"/>
        <v>0.17130114738526739</v>
      </c>
      <c r="AK22" s="10"/>
      <c r="AL22" s="1" t="s">
        <v>29</v>
      </c>
      <c r="AM22" s="20">
        <f t="shared" si="37"/>
        <v>-17.959550458807335</v>
      </c>
      <c r="AN22" s="1"/>
      <c r="AO22" s="1"/>
      <c r="AP22" s="87">
        <f>AH22*AM20+AI22*AM21+AJ22*AM22</f>
        <v>9.615337914695008</v>
      </c>
      <c r="AQ22" s="1"/>
      <c r="AR22" s="1"/>
      <c r="AS22" s="1"/>
      <c r="AT22" s="1"/>
      <c r="AU22" s="1"/>
      <c r="AV22" s="87">
        <f>AP22+AS20</f>
        <v>7.0846256252832349</v>
      </c>
      <c r="AW22" s="1"/>
      <c r="AX22" s="1"/>
      <c r="AY22" s="1"/>
      <c r="AZ22" s="1"/>
      <c r="BA22" s="1"/>
      <c r="BB22" s="80">
        <f t="shared" ref="BB22:BB25" si="40">1/(1+2.71828182845904^(AV22*-1))</f>
        <v>0.99916281305642651</v>
      </c>
      <c r="BC22" s="1"/>
      <c r="BD22" s="1"/>
      <c r="BE22" s="87">
        <f t="shared" ref="BE22:BE25" si="41">(BB22-B22)^2</f>
        <v>7.0088197848991675E-7</v>
      </c>
      <c r="BF22" s="1"/>
      <c r="BG22" s="1"/>
      <c r="BH22" s="1"/>
      <c r="BI22" s="1"/>
      <c r="BJ22" s="1"/>
      <c r="BK22" s="82">
        <f t="shared" ref="BK22:BK25" si="42">BB22-B22</f>
        <v>-8.3718694357348689E-4</v>
      </c>
      <c r="BL22" s="1"/>
      <c r="BM22" s="1"/>
      <c r="BN22" s="80">
        <f t="shared" si="38"/>
        <v>8.3648606159499701E-4</v>
      </c>
      <c r="BO22" s="1"/>
      <c r="BP22" s="1"/>
      <c r="BQ22" s="103">
        <f t="shared" ref="BQ22:BQ25" si="43">BK22*BN22</f>
        <v>-7.0029520924853903E-7</v>
      </c>
      <c r="BR22" s="1"/>
      <c r="BS22" s="1"/>
      <c r="BT22" s="1"/>
      <c r="BU22" s="1"/>
      <c r="BV22" s="1"/>
      <c r="BW22" s="1"/>
      <c r="BX22" s="1"/>
      <c r="BY22" s="82">
        <f>BQ22*BT20</f>
        <v>-1.0147939392431342E-5</v>
      </c>
      <c r="BZ22" s="82">
        <f>BQ22*BU20</f>
        <v>1.3188458730766877E-5</v>
      </c>
      <c r="CA22" s="82">
        <f>BQ22*BV20</f>
        <v>1.2576987146560177E-5</v>
      </c>
      <c r="CB22" s="1"/>
      <c r="CC22" s="1" t="s">
        <v>35</v>
      </c>
      <c r="CD22" s="86">
        <f>AJ20</f>
        <v>2.9353560402150262E-2</v>
      </c>
      <c r="CE22" s="82">
        <f>AJ21</f>
        <v>0.26649770110443177</v>
      </c>
      <c r="CF22" s="82">
        <f>AJ22</f>
        <v>0.17130114738526739</v>
      </c>
      <c r="CG22" s="82">
        <f>AJ23</f>
        <v>2.107609614121314E-3</v>
      </c>
      <c r="CH22" s="82">
        <f>AJ24</f>
        <v>6.3768176053801306E-2</v>
      </c>
      <c r="CI22" s="82">
        <f>AJ25</f>
        <v>0.49138896970206092</v>
      </c>
      <c r="CJ22" s="1"/>
      <c r="CK22" s="1" t="s">
        <v>35</v>
      </c>
      <c r="CL22" s="113">
        <f>CD22*BQ20+CE22*BQ21+CF22*BQ22+CG22*BQ23+CH22*BQ24+CI22*BQ25</f>
        <v>-6.8145887251257045E-2</v>
      </c>
      <c r="CM22" s="1"/>
      <c r="CN22" s="1"/>
      <c r="CO22" s="1"/>
      <c r="CP22" s="1"/>
      <c r="CQ22" s="1" t="s">
        <v>29</v>
      </c>
      <c r="CR22" s="114">
        <f>CL22*CO20</f>
        <v>-6.7464428378744473E-2</v>
      </c>
      <c r="CS22" s="1"/>
      <c r="CT22" s="1" t="s">
        <v>29</v>
      </c>
      <c r="CU22" s="24">
        <f>AM22-CR22</f>
        <v>-17.89208603042859</v>
      </c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80">
        <f t="shared" ref="DM22:DM25" si="44">BY22</f>
        <v>-1.0147939392431342E-5</v>
      </c>
      <c r="DN22" s="80">
        <f t="shared" ref="DN22:DN25" si="45">BZ22</f>
        <v>1.3188458730766877E-5</v>
      </c>
      <c r="DO22" s="80">
        <f t="shared" ref="DO22:DO25" si="46">CA22</f>
        <v>1.2576987146560177E-5</v>
      </c>
      <c r="DQ22" s="1"/>
      <c r="DR22" s="80">
        <f t="shared" si="39"/>
        <v>2.1711059720679185E-4</v>
      </c>
      <c r="DS22" s="80">
        <f t="shared" si="29"/>
        <v>8.6269959363254101E-2</v>
      </c>
      <c r="DT22" s="80">
        <f t="shared" si="30"/>
        <v>0.14195706428975829</v>
      </c>
      <c r="DU22" s="1"/>
      <c r="DV22" s="1"/>
      <c r="DW22" s="82">
        <f t="shared" ref="DW22:DW25" si="47">DM22*DR22</f>
        <v>-2.203225181909097E-9</v>
      </c>
      <c r="DX22" s="82">
        <f t="shared" ref="DX22:DX25" si="48">DN22*DS22</f>
        <v>1.1377677987672122E-6</v>
      </c>
      <c r="DY22" s="82">
        <f t="shared" ref="DY22:DY25" si="49">DO22*DT22</f>
        <v>1.7853921729357068E-6</v>
      </c>
      <c r="EA22" s="2"/>
      <c r="EB22" t="s">
        <v>24</v>
      </c>
      <c r="EG22" t="s">
        <v>32</v>
      </c>
      <c r="EI22" s="1"/>
      <c r="EJ22" s="1" t="s">
        <v>30</v>
      </c>
      <c r="EK22" s="1" t="s">
        <v>31</v>
      </c>
      <c r="EL22" s="10" t="s">
        <v>37</v>
      </c>
      <c r="EM22" s="1"/>
      <c r="EN22" s="1"/>
      <c r="EO22" s="1"/>
      <c r="EP22" s="1"/>
      <c r="EQ22" s="1"/>
      <c r="ER22" s="1" t="s">
        <v>30</v>
      </c>
      <c r="ES22" s="1" t="s">
        <v>31</v>
      </c>
      <c r="ET22" s="1" t="s">
        <v>37</v>
      </c>
      <c r="EU22" s="1"/>
      <c r="EV22" s="1"/>
      <c r="EW22" s="1" t="s">
        <v>30</v>
      </c>
      <c r="EX22" s="1" t="s">
        <v>31</v>
      </c>
      <c r="EY22" s="1" t="s">
        <v>37</v>
      </c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</row>
    <row r="23" spans="1:199" x14ac:dyDescent="0.25">
      <c r="A23" s="1"/>
      <c r="B23" s="82">
        <v>1</v>
      </c>
      <c r="C23" s="1"/>
      <c r="D23" s="1"/>
      <c r="E23" s="104">
        <v>0.19163239000000001</v>
      </c>
      <c r="F23" s="104">
        <v>0.88559551999999997</v>
      </c>
      <c r="G23" s="1"/>
      <c r="H23" s="1"/>
      <c r="I23" s="1"/>
      <c r="J23" s="1"/>
      <c r="K23" s="1"/>
      <c r="L23" s="1"/>
      <c r="M23" s="10"/>
      <c r="N23" s="87">
        <f>E23*I20+F23*I21</f>
        <v>2.4766489344081331</v>
      </c>
      <c r="O23" s="87">
        <f>E23*J20+F23*J21</f>
        <v>3.6063836938223122</v>
      </c>
      <c r="P23" s="87">
        <f>E23*K20+F23*K21</f>
        <v>-3.2429597922860105</v>
      </c>
      <c r="Q23" s="22"/>
      <c r="R23" s="22"/>
      <c r="S23" s="22"/>
      <c r="T23" s="22"/>
      <c r="U23" s="22"/>
      <c r="V23" s="22"/>
      <c r="W23" s="22"/>
      <c r="X23" s="87">
        <f>N23+S20</f>
        <v>6.2419849069732756</v>
      </c>
      <c r="Y23" s="87">
        <f>O23+T20</f>
        <v>0.35548042890496356</v>
      </c>
      <c r="Z23" s="87">
        <f>P23+U20</f>
        <v>-6.1600910242464746</v>
      </c>
      <c r="AA23" s="22"/>
      <c r="AB23" s="22"/>
      <c r="AC23" s="22"/>
      <c r="AD23" s="22"/>
      <c r="AE23" s="22"/>
      <c r="AF23" s="22"/>
      <c r="AG23" s="22"/>
      <c r="AH23" s="99">
        <f t="shared" si="36"/>
        <v>0.99805779043904042</v>
      </c>
      <c r="AI23" s="99">
        <f t="shared" si="26"/>
        <v>0.58794593475313062</v>
      </c>
      <c r="AJ23" s="99">
        <f t="shared" si="27"/>
        <v>2.107609614121314E-3</v>
      </c>
      <c r="AK23" s="10"/>
      <c r="AL23" s="1"/>
      <c r="AM23" s="1" t="s">
        <v>30</v>
      </c>
      <c r="AN23" s="1"/>
      <c r="AO23" s="1"/>
      <c r="AP23" s="87">
        <f>AH23*AM20+AI23*AM21+AJ23*AM22</f>
        <v>3.35233178961467</v>
      </c>
      <c r="AQ23" s="1"/>
      <c r="AR23" s="1"/>
      <c r="AS23" s="1"/>
      <c r="AT23" s="1"/>
      <c r="AU23" s="1"/>
      <c r="AV23" s="87">
        <f>AP23+AS20</f>
        <v>0.82161950020289698</v>
      </c>
      <c r="AW23" s="1"/>
      <c r="AX23" s="1"/>
      <c r="AY23" s="1"/>
      <c r="AZ23" s="1"/>
      <c r="BA23" s="1"/>
      <c r="BB23" s="80">
        <f t="shared" si="40"/>
        <v>0.69458000686963073</v>
      </c>
      <c r="BC23" s="1"/>
      <c r="BD23" s="1"/>
      <c r="BE23" s="87">
        <f t="shared" si="41"/>
        <v>9.328137220375482E-2</v>
      </c>
      <c r="BF23" s="1"/>
      <c r="BG23" s="1"/>
      <c r="BH23" s="1"/>
      <c r="BI23" s="1"/>
      <c r="BJ23" s="1"/>
      <c r="BK23" s="82">
        <f t="shared" si="42"/>
        <v>-0.30541999313036927</v>
      </c>
      <c r="BL23" s="1"/>
      <c r="BM23" s="1"/>
      <c r="BN23" s="80">
        <f t="shared" si="38"/>
        <v>0.21213862092661445</v>
      </c>
      <c r="BO23" s="1"/>
      <c r="BP23" s="1"/>
      <c r="BQ23" s="103">
        <f t="shared" si="43"/>
        <v>-6.4791376146092594E-2</v>
      </c>
      <c r="BR23" s="1"/>
      <c r="BS23" s="1"/>
      <c r="BT23" s="1"/>
      <c r="BU23" s="1"/>
      <c r="BV23" s="1"/>
      <c r="BW23" s="1"/>
      <c r="BX23" s="1"/>
      <c r="BY23" s="82">
        <f>BQ23*BT20</f>
        <v>-0.93888827111684414</v>
      </c>
      <c r="BZ23" s="82">
        <f>BQ23*BU20</f>
        <v>1.2201973955087688</v>
      </c>
      <c r="CA23" s="82">
        <f>BQ23*BV20</f>
        <v>1.1636239891913158</v>
      </c>
      <c r="CB23" s="1"/>
      <c r="CC23" s="1"/>
      <c r="CD23" s="1" t="s">
        <v>24</v>
      </c>
      <c r="CE23" s="1" t="s">
        <v>25</v>
      </c>
      <c r="CF23" s="1"/>
      <c r="CG23" s="1"/>
      <c r="CH23" s="1"/>
      <c r="CI23" s="1" t="s">
        <v>32</v>
      </c>
      <c r="CJ23" s="1"/>
      <c r="CK23" s="1"/>
      <c r="CL23" s="1" t="s">
        <v>30</v>
      </c>
      <c r="CM23" s="1"/>
      <c r="CN23" s="1"/>
      <c r="CO23" s="1"/>
      <c r="CP23" s="1"/>
      <c r="CQ23" s="1"/>
      <c r="CR23" s="1" t="s">
        <v>30</v>
      </c>
      <c r="CS23" s="1"/>
      <c r="CT23" s="1"/>
      <c r="CU23" s="1" t="s">
        <v>30</v>
      </c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80">
        <f t="shared" si="44"/>
        <v>-0.93888827111684414</v>
      </c>
      <c r="DN23" s="80">
        <f t="shared" si="45"/>
        <v>1.2201973955087688</v>
      </c>
      <c r="DO23" s="80">
        <f t="shared" si="46"/>
        <v>1.1636239891913158</v>
      </c>
      <c r="DQ23" s="1"/>
      <c r="DR23" s="80">
        <f t="shared" si="39"/>
        <v>1.9384373829809019E-3</v>
      </c>
      <c r="DS23" s="80">
        <f t="shared" si="29"/>
        <v>0.24226551256039811</v>
      </c>
      <c r="DT23" s="80">
        <f t="shared" si="30"/>
        <v>2.1031675958357774E-3</v>
      </c>
      <c r="DU23" s="1"/>
      <c r="DV23" s="1"/>
      <c r="DW23" s="82">
        <f t="shared" si="47"/>
        <v>-1.8199761231751988E-3</v>
      </c>
      <c r="DX23" s="82">
        <f t="shared" si="48"/>
        <v>0.29561174744779467</v>
      </c>
      <c r="DY23" s="82">
        <f t="shared" si="49"/>
        <v>2.4472962678043363E-3</v>
      </c>
      <c r="EA23" s="2"/>
      <c r="EB23" s="2"/>
      <c r="EC23" s="2"/>
      <c r="ED23" s="2"/>
      <c r="EE23" s="2"/>
      <c r="EF23" s="2"/>
      <c r="EG23" s="2"/>
      <c r="EI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</row>
    <row r="24" spans="1:199" x14ac:dyDescent="0.25">
      <c r="A24" s="1"/>
      <c r="B24" s="82">
        <v>0</v>
      </c>
      <c r="C24" s="1"/>
      <c r="D24" s="1"/>
      <c r="E24" s="104">
        <v>-0.80605309999999997</v>
      </c>
      <c r="F24" s="104">
        <v>-0.56556720999999999</v>
      </c>
      <c r="G24" s="1"/>
      <c r="H24" s="1"/>
      <c r="I24" s="1"/>
      <c r="J24" s="1"/>
      <c r="K24" s="1"/>
      <c r="L24" s="1"/>
      <c r="M24" s="1"/>
      <c r="N24" s="87">
        <f>E24*I20+F24*I21</f>
        <v>-7.7462409348421213</v>
      </c>
      <c r="O24" s="87">
        <f>E24*J20+F24*J21</f>
        <v>-3.5699542927600838</v>
      </c>
      <c r="P24" s="87">
        <f>E24*K20+F24*K21</f>
        <v>0.23052236896363354</v>
      </c>
      <c r="Q24" s="22"/>
      <c r="R24" s="22"/>
      <c r="S24" s="22"/>
      <c r="T24" s="22"/>
      <c r="U24" s="22"/>
      <c r="V24" s="22"/>
      <c r="W24" s="22"/>
      <c r="X24" s="87">
        <f>N24+S20</f>
        <v>-3.9809049622769788</v>
      </c>
      <c r="Y24" s="87">
        <f>O24+T20</f>
        <v>-6.8208575576774324</v>
      </c>
      <c r="Z24" s="87">
        <f>P24+U20</f>
        <v>-2.686608862996831</v>
      </c>
      <c r="AA24" s="22"/>
      <c r="AB24" s="22"/>
      <c r="AC24" s="22"/>
      <c r="AD24" s="22"/>
      <c r="AE24" s="22"/>
      <c r="AF24" s="22"/>
      <c r="AG24" s="22"/>
      <c r="AH24" s="99">
        <f t="shared" si="36"/>
        <v>1.8326602659468689E-2</v>
      </c>
      <c r="AI24" s="99">
        <f t="shared" si="26"/>
        <v>1.0895965941941082E-3</v>
      </c>
      <c r="AJ24" s="99">
        <f t="shared" si="27"/>
        <v>6.3768176053801306E-2</v>
      </c>
      <c r="AK24" s="1"/>
      <c r="AL24" s="1"/>
      <c r="AM24" s="1"/>
      <c r="AN24" s="1"/>
      <c r="AO24" s="1"/>
      <c r="AP24" s="87">
        <f>AH24*AM20+AI24*AM21+AJ24*AM22</f>
        <v>-0.9001980435121969</v>
      </c>
      <c r="AQ24" s="1"/>
      <c r="AR24" s="1"/>
      <c r="AS24" s="1"/>
      <c r="AT24" s="1"/>
      <c r="AU24" s="1"/>
      <c r="AV24" s="87">
        <f>AP24+AS20</f>
        <v>-3.4309103329239701</v>
      </c>
      <c r="AW24" s="1"/>
      <c r="AX24" s="1"/>
      <c r="AY24" s="1"/>
      <c r="AZ24" s="1"/>
      <c r="BA24" s="1"/>
      <c r="BB24" s="80">
        <f t="shared" si="40"/>
        <v>3.134328194432353E-2</v>
      </c>
      <c r="BC24" s="1"/>
      <c r="BD24" s="1"/>
      <c r="BE24" s="87">
        <f t="shared" si="41"/>
        <v>9.8240132304135749E-4</v>
      </c>
      <c r="BF24" s="1"/>
      <c r="BG24" s="1"/>
      <c r="BH24" s="1"/>
      <c r="BI24" s="1"/>
      <c r="BJ24" s="1"/>
      <c r="BK24" s="82">
        <f t="shared" si="42"/>
        <v>3.134328194432353E-2</v>
      </c>
      <c r="BL24" s="1"/>
      <c r="BM24" s="1"/>
      <c r="BN24" s="80">
        <f t="shared" si="38"/>
        <v>3.0360880621282171E-2</v>
      </c>
      <c r="BO24" s="1"/>
      <c r="BP24" s="1"/>
      <c r="BQ24" s="103">
        <f t="shared" si="43"/>
        <v>9.5160964139079558E-4</v>
      </c>
      <c r="BR24" s="1"/>
      <c r="BS24" s="1"/>
      <c r="BT24" s="1"/>
      <c r="BU24" s="1"/>
      <c r="BV24" s="1"/>
      <c r="BW24" s="1"/>
      <c r="BX24" s="1"/>
      <c r="BY24" s="105">
        <f>BQ24*BT20</f>
        <v>1.3789723017596473E-2</v>
      </c>
      <c r="BZ24" s="105">
        <f>BQ24*BU20</f>
        <v>-1.7921391318312174E-2</v>
      </c>
      <c r="CA24" s="82">
        <f>BQ24*BV20</f>
        <v>-1.7090481371645545E-2</v>
      </c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80">
        <f t="shared" si="44"/>
        <v>1.3789723017596473E-2</v>
      </c>
      <c r="DN24" s="80">
        <f t="shared" si="45"/>
        <v>-1.7921391318312174E-2</v>
      </c>
      <c r="DO24" s="80">
        <f t="shared" si="46"/>
        <v>-1.7090481371645545E-2</v>
      </c>
      <c r="DQ24" s="1"/>
      <c r="DR24" s="80">
        <f t="shared" si="39"/>
        <v>1.7990738294430642E-2</v>
      </c>
      <c r="DS24" s="80">
        <f t="shared" si="29"/>
        <v>1.0884093734560287E-3</v>
      </c>
      <c r="DT24" s="80">
        <f t="shared" si="30"/>
        <v>5.9701795776572704E-2</v>
      </c>
      <c r="DU24" s="1"/>
      <c r="DV24" s="1"/>
      <c r="DW24" s="82">
        <f t="shared" si="47"/>
        <v>2.4808729796226453E-4</v>
      </c>
      <c r="DX24" s="82">
        <f t="shared" si="48"/>
        <v>-1.9505810296224467E-5</v>
      </c>
      <c r="DY24" s="82">
        <f t="shared" si="49"/>
        <v>-1.0203324285733026E-3</v>
      </c>
      <c r="EA24" s="2"/>
      <c r="EB24" s="2"/>
      <c r="EC24" s="2"/>
      <c r="ED24" s="2"/>
      <c r="EE24" s="2"/>
      <c r="EF24" s="2"/>
      <c r="EG24" s="2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</row>
    <row r="25" spans="1:199" x14ac:dyDescent="0.25">
      <c r="A25" s="1" t="s">
        <v>32</v>
      </c>
      <c r="B25" s="82">
        <v>1</v>
      </c>
      <c r="C25" s="1"/>
      <c r="D25" s="1" t="s">
        <v>32</v>
      </c>
      <c r="E25" s="104">
        <v>1.0349664300000001</v>
      </c>
      <c r="F25" s="104">
        <v>-2.271834E-2</v>
      </c>
      <c r="G25" s="1"/>
      <c r="H25" s="1"/>
      <c r="I25" s="1"/>
      <c r="J25" s="1"/>
      <c r="K25" s="1"/>
      <c r="L25" s="1"/>
      <c r="M25" s="1" t="s">
        <v>32</v>
      </c>
      <c r="N25" s="87">
        <f>E25*I20+F25*I21</f>
        <v>9.3129619838745636</v>
      </c>
      <c r="O25" s="87">
        <f>E25*J20+F25*J21</f>
        <v>1.8343408074403995</v>
      </c>
      <c r="P25" s="87">
        <f>E25*K20+F25*K21</f>
        <v>2.8826837047943328</v>
      </c>
      <c r="Q25" s="22"/>
      <c r="R25" s="22"/>
      <c r="S25" s="22"/>
      <c r="T25" s="22"/>
      <c r="U25" s="22"/>
      <c r="V25" s="22"/>
      <c r="W25" s="22" t="s">
        <v>32</v>
      </c>
      <c r="X25" s="87">
        <f>N25+S20</f>
        <v>13.078297956439705</v>
      </c>
      <c r="Y25" s="87">
        <f>O25+T20</f>
        <v>-1.4165624574769491</v>
      </c>
      <c r="Z25" s="87">
        <f>P25+U20</f>
        <v>-3.4447527166131753E-2</v>
      </c>
      <c r="AA25" s="22"/>
      <c r="AB25" s="22"/>
      <c r="AC25" s="22"/>
      <c r="AD25" s="22"/>
      <c r="AE25" s="22"/>
      <c r="AF25" s="22"/>
      <c r="AG25" s="22" t="s">
        <v>32</v>
      </c>
      <c r="AH25" s="99">
        <f t="shared" si="36"/>
        <v>0.99999790990292681</v>
      </c>
      <c r="AI25" s="99">
        <f t="shared" si="26"/>
        <v>0.19520104750730466</v>
      </c>
      <c r="AJ25" s="99">
        <f t="shared" si="27"/>
        <v>0.49138896970206092</v>
      </c>
      <c r="AK25" s="1"/>
      <c r="AL25" s="1"/>
      <c r="AM25" s="1"/>
      <c r="AN25" s="1"/>
      <c r="AO25" s="1" t="s">
        <v>32</v>
      </c>
      <c r="AP25" s="87">
        <f>AH25*AM20+AI25*AM21+AJ25*AM22</f>
        <v>1.9896244450839866</v>
      </c>
      <c r="AQ25" s="1"/>
      <c r="AR25" s="1"/>
      <c r="AS25" s="1"/>
      <c r="AT25" s="1"/>
      <c r="AU25" s="1" t="s">
        <v>32</v>
      </c>
      <c r="AV25" s="87">
        <f>AP25+AS20</f>
        <v>-0.54108784432778645</v>
      </c>
      <c r="AW25" s="1"/>
      <c r="AX25" s="1"/>
      <c r="AY25" s="1"/>
      <c r="AZ25" s="1"/>
      <c r="BA25" s="1" t="s">
        <v>32</v>
      </c>
      <c r="BB25" s="80">
        <f t="shared" si="40"/>
        <v>0.36793455825429494</v>
      </c>
      <c r="BC25" s="1"/>
      <c r="BD25" s="1" t="s">
        <v>32</v>
      </c>
      <c r="BE25" s="87">
        <f t="shared" si="41"/>
        <v>0.39950672264919318</v>
      </c>
      <c r="BF25" s="1"/>
      <c r="BG25" s="1"/>
      <c r="BH25" s="1"/>
      <c r="BI25" s="1"/>
      <c r="BJ25" s="1" t="s">
        <v>32</v>
      </c>
      <c r="BK25" s="82">
        <f t="shared" si="42"/>
        <v>-0.632065441745705</v>
      </c>
      <c r="BL25" s="1"/>
      <c r="BM25" s="1" t="s">
        <v>32</v>
      </c>
      <c r="BN25" s="80">
        <f t="shared" si="38"/>
        <v>0.23255871909651177</v>
      </c>
      <c r="BO25" s="1"/>
      <c r="BP25" s="1" t="s">
        <v>32</v>
      </c>
      <c r="BQ25" s="103">
        <f t="shared" si="43"/>
        <v>-0.14699232951755203</v>
      </c>
      <c r="BR25" s="1"/>
      <c r="BS25" s="1"/>
      <c r="BT25" s="1"/>
      <c r="BU25" s="1"/>
      <c r="BV25" s="1"/>
      <c r="BW25" s="1"/>
      <c r="BX25" s="1" t="s">
        <v>32</v>
      </c>
      <c r="BY25" s="82">
        <f>BQ25*BT20</f>
        <v>-2.1300577690615219</v>
      </c>
      <c r="BZ25" s="82">
        <f>BQ25*BU20</f>
        <v>2.7682643633415163</v>
      </c>
      <c r="CA25" s="82">
        <f>BQ25*BV20</f>
        <v>2.6399161590281106</v>
      </c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 t="s">
        <v>32</v>
      </c>
      <c r="DM25" s="80">
        <f t="shared" si="44"/>
        <v>-2.1300577690615219</v>
      </c>
      <c r="DN25" s="80">
        <f t="shared" si="45"/>
        <v>2.7682643633415163</v>
      </c>
      <c r="DO25" s="80">
        <f t="shared" si="46"/>
        <v>2.6399161590281106</v>
      </c>
      <c r="DQ25" s="1" t="s">
        <v>32</v>
      </c>
      <c r="DR25" s="80">
        <f t="shared" si="39"/>
        <v>2.0900927046871893E-6</v>
      </c>
      <c r="DS25" s="80">
        <f t="shared" si="29"/>
        <v>0.15709759855935565</v>
      </c>
      <c r="DT25" s="80">
        <f t="shared" si="30"/>
        <v>0.24992585015720797</v>
      </c>
      <c r="DU25" s="1"/>
      <c r="DV25" s="1" t="s">
        <v>32</v>
      </c>
      <c r="DW25" s="82">
        <f t="shared" si="47"/>
        <v>-4.4520182036777568E-6</v>
      </c>
      <c r="DX25" s="82">
        <f t="shared" si="48"/>
        <v>0.43488768365839575</v>
      </c>
      <c r="DY25" s="82">
        <f t="shared" si="49"/>
        <v>0.65978329038885164</v>
      </c>
      <c r="EA25" s="2"/>
      <c r="EB25" s="2"/>
      <c r="EC25" s="2"/>
      <c r="ED25" s="2"/>
      <c r="EE25" s="2"/>
      <c r="EF25" s="2"/>
      <c r="EG25" s="2"/>
    </row>
    <row r="26" spans="1:199" x14ac:dyDescent="0.25">
      <c r="A26" s="1"/>
      <c r="B26" s="1" t="s">
        <v>50</v>
      </c>
      <c r="C26" s="1"/>
      <c r="D26" s="1"/>
      <c r="E26" s="1" t="s">
        <v>33</v>
      </c>
      <c r="F26" s="1" t="s">
        <v>34</v>
      </c>
      <c r="G26" s="1"/>
      <c r="H26" s="1"/>
      <c r="I26" s="1"/>
      <c r="J26" s="1"/>
      <c r="K26" s="1"/>
      <c r="L26" s="1"/>
      <c r="M26" s="1"/>
      <c r="N26" s="1" t="s">
        <v>30</v>
      </c>
      <c r="O26" s="1" t="s">
        <v>31</v>
      </c>
      <c r="P26" s="1" t="s">
        <v>37</v>
      </c>
      <c r="Q26" s="74"/>
      <c r="R26" s="74"/>
      <c r="S26" s="74"/>
      <c r="T26" s="74"/>
      <c r="U26" s="74"/>
      <c r="V26" s="74"/>
      <c r="W26" s="74"/>
      <c r="X26" s="22" t="s">
        <v>30</v>
      </c>
      <c r="Y26" s="22" t="s">
        <v>31</v>
      </c>
      <c r="Z26" s="22" t="s">
        <v>37</v>
      </c>
      <c r="AA26" s="22"/>
      <c r="AB26" s="22"/>
      <c r="AC26" s="22"/>
      <c r="AD26" s="22"/>
      <c r="AE26" s="22"/>
      <c r="AF26" s="22"/>
      <c r="AG26" s="22"/>
      <c r="AH26" s="74" t="s">
        <v>33</v>
      </c>
      <c r="AI26" s="74" t="s">
        <v>34</v>
      </c>
      <c r="AJ26" s="74" t="s">
        <v>35</v>
      </c>
      <c r="AK26" s="1"/>
      <c r="AL26" s="1"/>
      <c r="AM26" s="1"/>
      <c r="AN26" s="1"/>
      <c r="AO26" s="1"/>
      <c r="AP26" s="1" t="s">
        <v>30</v>
      </c>
      <c r="AQ26" s="1"/>
      <c r="AR26" s="1"/>
      <c r="AS26" s="1"/>
      <c r="AT26" s="1"/>
      <c r="AU26" s="1"/>
      <c r="AV26" s="1" t="s">
        <v>30</v>
      </c>
      <c r="AW26" s="1"/>
      <c r="AX26" s="1"/>
      <c r="AY26" s="1"/>
      <c r="AZ26" s="1"/>
      <c r="BA26" s="1"/>
      <c r="BB26" s="1" t="s">
        <v>30</v>
      </c>
      <c r="BC26" s="1"/>
      <c r="BD26" s="1"/>
      <c r="BE26" s="1" t="s">
        <v>30</v>
      </c>
      <c r="BF26" s="1"/>
      <c r="BG26" s="1"/>
      <c r="BH26" s="1"/>
      <c r="BI26" s="1"/>
      <c r="BJ26" s="1"/>
      <c r="BK26" s="1" t="s">
        <v>30</v>
      </c>
      <c r="BL26" s="1"/>
      <c r="BM26" s="1"/>
      <c r="BN26" s="1" t="s">
        <v>30</v>
      </c>
      <c r="BO26" s="1"/>
      <c r="BP26" s="1"/>
      <c r="BQ26" s="102" t="s">
        <v>30</v>
      </c>
      <c r="BR26" s="1"/>
      <c r="BS26" s="1"/>
      <c r="BT26" s="1"/>
      <c r="BU26" s="1"/>
      <c r="BV26" s="1"/>
      <c r="BW26" s="1"/>
      <c r="BX26" s="1"/>
      <c r="BY26" s="1" t="s">
        <v>27</v>
      </c>
      <c r="BZ26" s="1" t="s">
        <v>28</v>
      </c>
      <c r="CA26" s="1" t="s">
        <v>29</v>
      </c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t="s">
        <v>30</v>
      </c>
      <c r="DN26" t="s">
        <v>31</v>
      </c>
      <c r="DO26" t="s">
        <v>37</v>
      </c>
      <c r="DQ26" s="1"/>
      <c r="DR26" s="1" t="s">
        <v>30</v>
      </c>
      <c r="DS26" s="1" t="s">
        <v>31</v>
      </c>
      <c r="DT26" s="1" t="s">
        <v>37</v>
      </c>
      <c r="DU26" s="1"/>
      <c r="DV26" s="1"/>
      <c r="DW26" s="1" t="s">
        <v>30</v>
      </c>
      <c r="DX26" s="1" t="s">
        <v>31</v>
      </c>
      <c r="DY26" s="1" t="s">
        <v>37</v>
      </c>
    </row>
    <row r="27" spans="1:199" x14ac:dyDescent="0.25">
      <c r="AJ27" s="74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02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</row>
    <row r="28" spans="1:199" x14ac:dyDescent="0.25">
      <c r="BY28" t="s">
        <v>73</v>
      </c>
      <c r="BZ28" t="s">
        <v>72</v>
      </c>
      <c r="CA28" t="s">
        <v>71</v>
      </c>
      <c r="CU28" t="s">
        <v>73</v>
      </c>
      <c r="DJ28" t="s">
        <v>73</v>
      </c>
      <c r="EW28" t="s">
        <v>73</v>
      </c>
      <c r="FT28" t="s">
        <v>73</v>
      </c>
    </row>
    <row r="29" spans="1:199" x14ac:dyDescent="0.25">
      <c r="BY29" t="s">
        <v>74</v>
      </c>
      <c r="CU29" t="s">
        <v>74</v>
      </c>
      <c r="DJ29" t="s">
        <v>74</v>
      </c>
      <c r="EW29" t="s">
        <v>74</v>
      </c>
      <c r="FT29" t="s">
        <v>74</v>
      </c>
    </row>
    <row r="30" spans="1:199" x14ac:dyDescent="0.25">
      <c r="BQ30" s="101" t="s">
        <v>65</v>
      </c>
      <c r="BY30" t="s">
        <v>62</v>
      </c>
      <c r="DW30" t="s">
        <v>65</v>
      </c>
    </row>
    <row r="31" spans="1:199" x14ac:dyDescent="0.25">
      <c r="A31" t="s">
        <v>96</v>
      </c>
      <c r="AH31" s="66" t="s">
        <v>48</v>
      </c>
      <c r="AI31" s="66" t="s">
        <v>79</v>
      </c>
      <c r="BK31" t="s">
        <v>57</v>
      </c>
      <c r="BN31" t="s">
        <v>48</v>
      </c>
      <c r="BQ31" s="101" t="s">
        <v>64</v>
      </c>
      <c r="BY31" t="s">
        <v>63</v>
      </c>
      <c r="CL31" t="s">
        <v>76</v>
      </c>
      <c r="CO31" s="79"/>
      <c r="CP31" s="79"/>
      <c r="CQ31" s="79"/>
      <c r="CR31" s="79"/>
      <c r="CS31" s="79"/>
      <c r="CU31" s="4" t="s">
        <v>67</v>
      </c>
      <c r="DJ31" t="s">
        <v>69</v>
      </c>
      <c r="DR31" t="s">
        <v>48</v>
      </c>
      <c r="DW31" t="s">
        <v>64</v>
      </c>
      <c r="EJ31" t="s">
        <v>76</v>
      </c>
      <c r="EO31" s="79"/>
      <c r="EP31" s="79"/>
      <c r="EQ31" s="79"/>
      <c r="ER31" s="79"/>
      <c r="ES31" s="79"/>
      <c r="ET31" s="79"/>
      <c r="EU31" s="79"/>
      <c r="EW31" s="4" t="s">
        <v>67</v>
      </c>
      <c r="EX31" s="4"/>
      <c r="EY31" s="4"/>
      <c r="FT31" t="s">
        <v>69</v>
      </c>
      <c r="FV31" s="79"/>
      <c r="FW31" s="79"/>
      <c r="FX31" s="79"/>
      <c r="FY31" s="79"/>
      <c r="FZ31" s="79"/>
      <c r="GA31" s="79"/>
      <c r="GB31" s="79"/>
      <c r="GC31" s="79"/>
      <c r="GD31" s="79"/>
      <c r="GE31" s="79"/>
      <c r="GF31" s="79"/>
      <c r="GG31" s="79"/>
      <c r="GH31" s="79"/>
      <c r="GI31" s="79"/>
      <c r="GJ31" s="79"/>
      <c r="GK31" s="79"/>
      <c r="GL31" s="79"/>
      <c r="GM31" s="79"/>
      <c r="GN31" s="79"/>
      <c r="GO31" s="79"/>
      <c r="GP31" s="79"/>
      <c r="GQ31" s="79"/>
    </row>
    <row r="32" spans="1:199" ht="15.75" thickBot="1" x14ac:dyDescent="0.3">
      <c r="B32" t="s">
        <v>4</v>
      </c>
      <c r="E32" t="s">
        <v>0</v>
      </c>
      <c r="G32" t="s">
        <v>8</v>
      </c>
      <c r="I32" t="s">
        <v>1</v>
      </c>
      <c r="L32" s="4" t="s">
        <v>9</v>
      </c>
      <c r="N32" t="s">
        <v>47</v>
      </c>
      <c r="Q32" s="66" t="s">
        <v>43</v>
      </c>
      <c r="S32" s="66" t="s">
        <v>42</v>
      </c>
      <c r="V32" s="66" t="s">
        <v>9</v>
      </c>
      <c r="X32" s="66" t="s">
        <v>2</v>
      </c>
      <c r="AA32" s="66" t="s">
        <v>46</v>
      </c>
      <c r="AC32" s="66" t="s">
        <v>44</v>
      </c>
      <c r="AF32" s="66" t="s">
        <v>9</v>
      </c>
      <c r="AH32" s="66" t="s">
        <v>0</v>
      </c>
      <c r="AJ32" s="74"/>
      <c r="AK32" s="1" t="s">
        <v>8</v>
      </c>
      <c r="AL32" s="1"/>
      <c r="AM32" s="1" t="s">
        <v>1</v>
      </c>
      <c r="AN32" s="83" t="s">
        <v>9</v>
      </c>
      <c r="AO32" s="1"/>
      <c r="AP32" s="1" t="s">
        <v>47</v>
      </c>
      <c r="AQ32" s="83" t="s">
        <v>43</v>
      </c>
      <c r="AR32" s="1"/>
      <c r="AS32" s="1" t="s">
        <v>42</v>
      </c>
      <c r="AT32" s="1"/>
      <c r="AU32" s="1"/>
      <c r="AV32" s="1" t="s">
        <v>2</v>
      </c>
      <c r="AW32" s="1" t="s">
        <v>46</v>
      </c>
      <c r="AX32" s="1"/>
      <c r="AY32" s="1" t="s">
        <v>44</v>
      </c>
      <c r="AZ32" s="83" t="s">
        <v>9</v>
      </c>
      <c r="BA32" s="1"/>
      <c r="BB32" s="1" t="s">
        <v>48</v>
      </c>
      <c r="BC32" s="1"/>
      <c r="BD32" s="1"/>
      <c r="BE32" s="1" t="s">
        <v>49</v>
      </c>
      <c r="BF32" s="1"/>
      <c r="BG32" s="1"/>
      <c r="BH32" s="1" t="s">
        <v>51</v>
      </c>
      <c r="BI32" s="1"/>
      <c r="BJ32" s="1"/>
      <c r="BK32" s="1" t="s">
        <v>56</v>
      </c>
      <c r="BL32" s="1" t="s">
        <v>58</v>
      </c>
      <c r="BM32" s="1"/>
      <c r="BN32" s="1" t="s">
        <v>53</v>
      </c>
      <c r="BO32" s="83" t="s">
        <v>9</v>
      </c>
      <c r="BP32" s="1"/>
      <c r="BQ32" s="102" t="s">
        <v>38</v>
      </c>
      <c r="BR32" s="1" t="s">
        <v>8</v>
      </c>
      <c r="BS32" s="1"/>
      <c r="BT32" s="1" t="s">
        <v>70</v>
      </c>
      <c r="BU32" s="1"/>
      <c r="BV32" s="1"/>
      <c r="BW32" s="83" t="s">
        <v>9</v>
      </c>
      <c r="BX32" s="1"/>
      <c r="BY32" s="84"/>
      <c r="BZ32" s="1"/>
      <c r="CA32" s="1"/>
      <c r="CB32" s="1"/>
      <c r="CC32" s="1"/>
      <c r="CD32" s="1" t="s">
        <v>75</v>
      </c>
      <c r="CE32" s="1"/>
      <c r="CF32" s="1"/>
      <c r="CG32" s="1"/>
      <c r="CH32" s="1"/>
      <c r="CI32" s="1"/>
      <c r="CJ32" s="1"/>
      <c r="CK32" s="1"/>
      <c r="CL32" s="1" t="s">
        <v>54</v>
      </c>
      <c r="CM32" s="1" t="s">
        <v>58</v>
      </c>
      <c r="CN32" s="1"/>
      <c r="CO32" s="1" t="s">
        <v>61</v>
      </c>
      <c r="CP32" s="83" t="s">
        <v>9</v>
      </c>
      <c r="CQ32" s="1"/>
      <c r="CR32" s="1" t="s">
        <v>66</v>
      </c>
      <c r="CS32" s="1"/>
      <c r="CT32" s="1"/>
      <c r="CU32" s="1" t="s">
        <v>1</v>
      </c>
      <c r="CV32" s="1"/>
      <c r="CW32" s="1"/>
      <c r="CX32" s="1" t="s">
        <v>59</v>
      </c>
      <c r="CY32" s="1"/>
      <c r="CZ32" s="1"/>
      <c r="DA32" s="1" t="s">
        <v>55</v>
      </c>
      <c r="DB32" s="1"/>
      <c r="DC32" s="1"/>
      <c r="DD32" s="1" t="s">
        <v>61</v>
      </c>
      <c r="DE32" s="1"/>
      <c r="DF32" s="1"/>
      <c r="DG32" s="1" t="s">
        <v>68</v>
      </c>
      <c r="DH32" s="1"/>
      <c r="DI32" s="1"/>
      <c r="DJ32" s="1" t="s">
        <v>41</v>
      </c>
      <c r="DK32" s="1"/>
      <c r="DL32" s="1"/>
      <c r="DM32" t="s">
        <v>78</v>
      </c>
      <c r="DP32" t="s">
        <v>58</v>
      </c>
      <c r="DQ32" s="1"/>
      <c r="DR32" s="1" t="s">
        <v>53</v>
      </c>
      <c r="DS32" s="1"/>
      <c r="DT32" s="1"/>
      <c r="DU32" s="83" t="s">
        <v>9</v>
      </c>
      <c r="DV32" s="1"/>
      <c r="DW32" s="1" t="s">
        <v>38</v>
      </c>
      <c r="EB32" t="s">
        <v>75</v>
      </c>
      <c r="EI32" s="1"/>
      <c r="EJ32" s="1" t="s">
        <v>54</v>
      </c>
      <c r="EK32" s="1"/>
      <c r="EL32" s="1"/>
      <c r="EM32" s="1" t="s">
        <v>58</v>
      </c>
      <c r="EN32" s="1"/>
      <c r="EO32" s="1" t="s">
        <v>61</v>
      </c>
      <c r="EP32" s="83" t="s">
        <v>9</v>
      </c>
      <c r="EQ32" s="1"/>
      <c r="ER32" s="1" t="s">
        <v>66</v>
      </c>
      <c r="ES32" s="1"/>
      <c r="ET32" s="1"/>
      <c r="EU32" s="1"/>
      <c r="EV32" s="1"/>
      <c r="EW32" s="1" t="s">
        <v>1</v>
      </c>
      <c r="EX32" s="1"/>
      <c r="EY32" s="1"/>
      <c r="EZ32" s="1"/>
      <c r="FA32" s="1"/>
      <c r="FB32" s="1" t="s">
        <v>59</v>
      </c>
      <c r="FC32" s="1"/>
      <c r="FD32" s="1"/>
      <c r="FE32" s="1"/>
      <c r="FF32" s="1"/>
      <c r="FG32" s="1" t="s">
        <v>55</v>
      </c>
      <c r="FH32" s="1"/>
      <c r="FI32" s="1"/>
      <c r="FJ32" s="1"/>
      <c r="FK32" s="1"/>
      <c r="FL32" s="1" t="s">
        <v>61</v>
      </c>
      <c r="FM32" s="1"/>
      <c r="FN32" s="1"/>
      <c r="FO32" s="1" t="s">
        <v>68</v>
      </c>
      <c r="FP32" s="1"/>
      <c r="FQ32" s="1"/>
      <c r="FR32" s="1"/>
      <c r="FS32" s="1"/>
      <c r="FT32" s="1" t="s">
        <v>41</v>
      </c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</row>
    <row r="33" spans="1:199" ht="15.75" thickBot="1" x14ac:dyDescent="0.3">
      <c r="A33" s="1" t="s">
        <v>24</v>
      </c>
      <c r="B33" s="73">
        <v>0</v>
      </c>
      <c r="C33" s="1"/>
      <c r="D33" s="1" t="s">
        <v>24</v>
      </c>
      <c r="E33" s="91">
        <v>-0.48871225000000001</v>
      </c>
      <c r="F33" s="92">
        <v>-0.17299248</v>
      </c>
      <c r="G33" s="1"/>
      <c r="H33" s="1" t="s">
        <v>27</v>
      </c>
      <c r="I33" s="93">
        <f>EW20</f>
        <v>9.2153747090424591</v>
      </c>
      <c r="J33" s="94">
        <f t="shared" ref="J33:J34" si="50">EX20</f>
        <v>1.3415136078628314</v>
      </c>
      <c r="K33" s="95">
        <f t="shared" ref="K33:K34" si="51">EY20</f>
        <v>1.9826709985609485</v>
      </c>
      <c r="L33" s="1"/>
      <c r="M33" s="10" t="s">
        <v>24</v>
      </c>
      <c r="N33" s="11">
        <f>E33*I33+F33*I34</f>
        <v>-4.6623592416438173</v>
      </c>
      <c r="O33" s="12">
        <f>E33*J33+F33*J34</f>
        <v>-1.2469644459351661</v>
      </c>
      <c r="P33" s="12">
        <f>E33*K33+F33*K34</f>
        <v>-0.23453845606381885</v>
      </c>
      <c r="Q33" s="22"/>
      <c r="R33" s="22" t="s">
        <v>41</v>
      </c>
      <c r="S33" s="67">
        <f>FT20</f>
        <v>3.7652279962958612</v>
      </c>
      <c r="T33" s="68">
        <f t="shared" ref="T33" si="52">FU20</f>
        <v>-3.2508941727363125</v>
      </c>
      <c r="U33" s="98">
        <f t="shared" ref="U33" si="53">FV20</f>
        <v>-2.9166270511774464</v>
      </c>
      <c r="V33" s="22"/>
      <c r="W33" s="74" t="s">
        <v>24</v>
      </c>
      <c r="X33" s="69">
        <f>N33+S33</f>
        <v>-0.89713124534795607</v>
      </c>
      <c r="Y33" s="70">
        <f t="shared" ref="Y33" si="54">O33+T33</f>
        <v>-4.4978586186714784</v>
      </c>
      <c r="Z33" s="71">
        <f t="shared" ref="Z33" si="55">P33+U33</f>
        <v>-3.1511655072412652</v>
      </c>
      <c r="AA33" s="22"/>
      <c r="AB33" s="22" t="s">
        <v>45</v>
      </c>
      <c r="AC33" s="72" t="s">
        <v>80</v>
      </c>
      <c r="AD33" s="72" t="s">
        <v>80</v>
      </c>
      <c r="AE33" s="72" t="s">
        <v>80</v>
      </c>
      <c r="AF33" s="22"/>
      <c r="AG33" s="22" t="s">
        <v>24</v>
      </c>
      <c r="AH33" s="81">
        <f>1/(1+2.71828182845904^(X33*-1))</f>
        <v>0.2896403839102612</v>
      </c>
      <c r="AI33" s="81">
        <f t="shared" ref="AI33:AI38" si="56">1/(1+2.71828182845904^(Y33*-1))</f>
        <v>1.1010235754838855E-2</v>
      </c>
      <c r="AJ33" s="81">
        <f t="shared" ref="AJ33:AJ38" si="57">1/(1+2.71828182845904^(Z33*-1))</f>
        <v>4.1045378524318755E-2</v>
      </c>
      <c r="AK33" s="10"/>
      <c r="AL33" s="1" t="s">
        <v>27</v>
      </c>
      <c r="AM33" s="8">
        <f>CU20</f>
        <v>14.658684142992763</v>
      </c>
      <c r="AN33" s="1"/>
      <c r="AO33" s="10" t="s">
        <v>24</v>
      </c>
      <c r="AP33" s="90">
        <f>AH33*AM33+AI33*AM34+AJ33*AM35</f>
        <v>3.3047228992316153</v>
      </c>
      <c r="AQ33" s="1"/>
      <c r="AR33" s="1" t="s">
        <v>41</v>
      </c>
      <c r="AS33" s="75">
        <f>DJ20</f>
        <v>-2.531182989538133</v>
      </c>
      <c r="AT33" s="1"/>
      <c r="AU33" s="1" t="s">
        <v>24</v>
      </c>
      <c r="AV33" s="76">
        <f>AP33+AS33</f>
        <v>0.7735399096934823</v>
      </c>
      <c r="AW33" s="1"/>
      <c r="AX33" s="1" t="s">
        <v>45</v>
      </c>
      <c r="AY33" s="72" t="s">
        <v>80</v>
      </c>
      <c r="AZ33" s="1"/>
      <c r="BA33" s="1" t="s">
        <v>24</v>
      </c>
      <c r="BB33" s="81">
        <f>1/(1+2.71828182845904^(AV33*-1))</f>
        <v>0.68428614934450771</v>
      </c>
      <c r="BC33" s="1"/>
      <c r="BD33" s="1" t="s">
        <v>24</v>
      </c>
      <c r="BE33" s="77">
        <f>(BB33-B33)^2</f>
        <v>0.46824753418473392</v>
      </c>
      <c r="BF33" s="74"/>
      <c r="BG33" s="1" t="s">
        <v>52</v>
      </c>
      <c r="BH33" s="77">
        <f>(BE33+BE34+BE35+BE36+BE37+BE38)/2</f>
        <v>0.73631845560120024</v>
      </c>
      <c r="BI33" s="1"/>
      <c r="BJ33" s="1" t="s">
        <v>24</v>
      </c>
      <c r="BK33" s="106">
        <f>BB33-B33</f>
        <v>0.68428614934450771</v>
      </c>
      <c r="BL33" s="1"/>
      <c r="BM33" s="1" t="s">
        <v>24</v>
      </c>
      <c r="BN33" s="109">
        <f>BB33*(1-BB33)</f>
        <v>0.21603861515977379</v>
      </c>
      <c r="BO33" s="1"/>
      <c r="BP33" s="1" t="s">
        <v>24</v>
      </c>
      <c r="BQ33" s="110">
        <f>BK33*BN33</f>
        <v>0.14783223207740159</v>
      </c>
      <c r="BR33" s="1"/>
      <c r="BS33" s="1" t="s">
        <v>30</v>
      </c>
      <c r="BT33" s="24">
        <f>AM33</f>
        <v>14.658684142992763</v>
      </c>
      <c r="BU33" s="24">
        <f>AM34</f>
        <v>-18.767678045825253</v>
      </c>
      <c r="BV33" s="24">
        <f>AM35</f>
        <v>-17.89208603042859</v>
      </c>
      <c r="BW33" s="1"/>
      <c r="BX33" s="1" t="s">
        <v>24</v>
      </c>
      <c r="BY33" s="111">
        <f>BQ33*BT33</f>
        <v>2.1670259961762328</v>
      </c>
      <c r="BZ33" s="111">
        <f>BQ33*BU33</f>
        <v>-2.7744677364243935</v>
      </c>
      <c r="CA33" s="111">
        <f>BQ33*BV33</f>
        <v>-2.6450270143991546</v>
      </c>
      <c r="CB33" s="1"/>
      <c r="CC33" s="1" t="s">
        <v>33</v>
      </c>
      <c r="CD33" s="86">
        <f>AH33</f>
        <v>0.2896403839102612</v>
      </c>
      <c r="CE33" s="82">
        <f>AH34</f>
        <v>0.98650277067645042</v>
      </c>
      <c r="CF33" s="82">
        <f>AH35</f>
        <v>0.99980415335649697</v>
      </c>
      <c r="CG33" s="82">
        <f>AH36</f>
        <v>0.99824509394431349</v>
      </c>
      <c r="CH33" s="82">
        <f>AH37</f>
        <v>1.5043223071491597E-2</v>
      </c>
      <c r="CI33" s="82">
        <f>AH38</f>
        <v>0.99999829508064542</v>
      </c>
      <c r="CJ33" s="1"/>
      <c r="CK33" s="1" t="s">
        <v>33</v>
      </c>
      <c r="CL33" s="113">
        <f>CD33*BQ33+CE33*BQ34+CF33*BQ35+CG33*BQ36+CH33*BQ37+CI33*BQ38</f>
        <v>3.8261657325019301E-2</v>
      </c>
      <c r="CM33" s="1"/>
      <c r="CN33" s="1" t="s">
        <v>77</v>
      </c>
      <c r="CO33" s="112">
        <f>FL33</f>
        <v>0.99</v>
      </c>
      <c r="CP33" s="1"/>
      <c r="CQ33" s="1" t="s">
        <v>27</v>
      </c>
      <c r="CR33" s="114">
        <f>CL33*CO33</f>
        <v>3.7879040751769108E-2</v>
      </c>
      <c r="CS33" s="1"/>
      <c r="CT33" s="1" t="s">
        <v>27</v>
      </c>
      <c r="CU33" s="24">
        <f>AM33-CR33</f>
        <v>14.620805102240995</v>
      </c>
      <c r="CV33" s="1"/>
      <c r="CW33" s="1" t="s">
        <v>60</v>
      </c>
      <c r="CX33" s="85">
        <f>MEDIAN(BQ33:BQ38)</f>
        <v>9.2911795206186928E-5</v>
      </c>
      <c r="CY33" s="1"/>
      <c r="CZ33" s="1" t="s">
        <v>41</v>
      </c>
      <c r="DA33" s="107">
        <f>CX33</f>
        <v>9.2911795206186928E-5</v>
      </c>
      <c r="DB33" s="1"/>
      <c r="DC33" s="1" t="s">
        <v>77</v>
      </c>
      <c r="DD33" s="112">
        <f>FL33</f>
        <v>0.99</v>
      </c>
      <c r="DE33" s="1"/>
      <c r="DF33" s="1" t="s">
        <v>41</v>
      </c>
      <c r="DG33" s="116">
        <f>DA33*DD33</f>
        <v>9.1982677254125056E-5</v>
      </c>
      <c r="DH33" s="1"/>
      <c r="DI33" s="1" t="s">
        <v>41</v>
      </c>
      <c r="DJ33" s="24">
        <f>AS33-DG33</f>
        <v>-2.5312749722153871</v>
      </c>
      <c r="DK33" s="1"/>
      <c r="DL33" s="1" t="s">
        <v>24</v>
      </c>
      <c r="DM33" s="108">
        <f t="shared" ref="DM33:DO34" si="58">BY33</f>
        <v>2.1670259961762328</v>
      </c>
      <c r="DN33" s="108">
        <f t="shared" si="58"/>
        <v>-2.7744677364243935</v>
      </c>
      <c r="DO33" s="108">
        <f t="shared" si="58"/>
        <v>-2.6450270143991546</v>
      </c>
      <c r="DQ33" s="1" t="s">
        <v>24</v>
      </c>
      <c r="DR33" s="109">
        <f>AH33*(1-AH33)</f>
        <v>0.20574883191857768</v>
      </c>
      <c r="DS33" s="109">
        <f t="shared" ref="DS33:DS38" si="59">AI33*(1-AI33)</f>
        <v>1.0889010463461723E-2</v>
      </c>
      <c r="DT33" s="109">
        <f t="shared" ref="DT33:DT38" si="60">AJ33*(1-AJ33)</f>
        <v>3.9360655426114145E-2</v>
      </c>
      <c r="DU33" s="1"/>
      <c r="DV33" s="1" t="s">
        <v>24</v>
      </c>
      <c r="DW33" s="86">
        <f t="shared" ref="DW33:DY34" si="61">DM33*DR33</f>
        <v>0.44586306745045207</v>
      </c>
      <c r="DX33" s="86">
        <f t="shared" si="61"/>
        <v>-3.0211208212462183E-2</v>
      </c>
      <c r="DY33" s="86">
        <f t="shared" si="61"/>
        <v>-0.10410999690652858</v>
      </c>
      <c r="EA33" t="s">
        <v>33</v>
      </c>
      <c r="EB33" s="81">
        <f>E33</f>
        <v>-0.48871225000000001</v>
      </c>
      <c r="EC33" s="80">
        <f>E34</f>
        <v>9.5752080000000003E-2</v>
      </c>
      <c r="ED33" s="80">
        <f>E35</f>
        <v>0.51673007000000004</v>
      </c>
      <c r="EE33" s="80">
        <f>E36</f>
        <v>0.19163239000000001</v>
      </c>
      <c r="EF33" s="80">
        <f>E37</f>
        <v>-0.80605309999999997</v>
      </c>
      <c r="EG33" s="80">
        <f>E38</f>
        <v>1.0349664300000001</v>
      </c>
      <c r="EI33" s="1" t="s">
        <v>33</v>
      </c>
      <c r="EJ33" s="115">
        <f>EB33*DW33+EC33*DW34+ED33*DW35+EE33*DW36+EF33*DW37+EG33*DW38</f>
        <v>-0.21794192203016619</v>
      </c>
      <c r="EK33" s="115">
        <f>EB33*DX33+EC33*DX34+ED33*DX35+EE33*DX36+EF33*DX37+EG33*DX38</f>
        <v>1.9860175703012288E-2</v>
      </c>
      <c r="EL33" s="115">
        <f>EB33*DY33+EC33*DY34+ED33*DY35+EE33*DY36+EF33*DY37+EG33*DY38</f>
        <v>5.1969635786585935E-2</v>
      </c>
      <c r="EM33" s="1"/>
      <c r="EN33" s="1" t="s">
        <v>77</v>
      </c>
      <c r="EO33" s="112">
        <f>FL33</f>
        <v>0.99</v>
      </c>
      <c r="EP33" s="1"/>
      <c r="EQ33" s="1" t="s">
        <v>27</v>
      </c>
      <c r="ER33" s="107">
        <f>EJ33*EO33</f>
        <v>-0.21576250280986453</v>
      </c>
      <c r="ES33" s="107">
        <f>EK33*EO33</f>
        <v>1.9661573945982166E-2</v>
      </c>
      <c r="ET33" s="107">
        <f>EL33*EO33</f>
        <v>5.1449939428720073E-2</v>
      </c>
      <c r="EU33" s="1"/>
      <c r="EV33" s="1" t="s">
        <v>27</v>
      </c>
      <c r="EW33" s="24">
        <f t="shared" ref="EW33:EY34" si="62">I33-ER33</f>
        <v>9.4311372118523238</v>
      </c>
      <c r="EX33" s="24">
        <f t="shared" si="62"/>
        <v>1.3218520339168491</v>
      </c>
      <c r="EY33" s="24">
        <f t="shared" si="62"/>
        <v>1.9312210591322285</v>
      </c>
      <c r="EZ33" s="1"/>
      <c r="FA33" s="1" t="s">
        <v>60</v>
      </c>
      <c r="FB33" s="107">
        <f>MEDIAN(DW33:DW38)</f>
        <v>2.018474071848227E-5</v>
      </c>
      <c r="FC33" s="107">
        <f>MEDIAN(DX33:DX38)</f>
        <v>-3.2746026892485337E-6</v>
      </c>
      <c r="FD33" s="107">
        <f>MEDIAN(DY33:DY38)</f>
        <v>-1.5984277282258831E-4</v>
      </c>
      <c r="FE33" s="1"/>
      <c r="FF33" s="1" t="s">
        <v>41</v>
      </c>
      <c r="FG33" s="86">
        <f>FB33</f>
        <v>2.018474071848227E-5</v>
      </c>
      <c r="FH33" s="86">
        <f t="shared" ref="FH33" si="63">FC33</f>
        <v>-3.2746026892485337E-6</v>
      </c>
      <c r="FI33" s="86">
        <f t="shared" ref="FI33" si="64">FD33</f>
        <v>-1.5984277282258831E-4</v>
      </c>
      <c r="FJ33" s="1"/>
      <c r="FK33" s="1" t="s">
        <v>77</v>
      </c>
      <c r="FL33" s="112">
        <f>FL20</f>
        <v>0.99</v>
      </c>
      <c r="FM33" s="1"/>
      <c r="FN33" s="1" t="s">
        <v>41</v>
      </c>
      <c r="FO33" s="85">
        <f>FG33*FL33</f>
        <v>1.9982893311297448E-5</v>
      </c>
      <c r="FP33" s="85">
        <f>FH33*FL33</f>
        <v>-3.2418566623560486E-6</v>
      </c>
      <c r="FQ33" s="85">
        <f>FI33*FL33</f>
        <v>-1.5824434509436241E-4</v>
      </c>
      <c r="FR33" s="1"/>
      <c r="FS33" s="1" t="s">
        <v>41</v>
      </c>
      <c r="FT33" s="24">
        <f>S33-FO33</f>
        <v>3.7652080134025501</v>
      </c>
      <c r="FU33" s="24">
        <f>T33-FP33</f>
        <v>-3.2508909308796503</v>
      </c>
      <c r="FV33" s="24">
        <f>U33-FQ33</f>
        <v>-2.9164688068323521</v>
      </c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</row>
    <row r="34" spans="1:199" x14ac:dyDescent="0.25">
      <c r="A34" s="1"/>
      <c r="B34" s="87">
        <v>0</v>
      </c>
      <c r="C34" s="74"/>
      <c r="D34" s="74"/>
      <c r="E34" s="117">
        <v>9.5752080000000003E-2</v>
      </c>
      <c r="F34" s="117">
        <v>-0.38801099999999999</v>
      </c>
      <c r="G34" s="1"/>
      <c r="H34" s="1" t="s">
        <v>28</v>
      </c>
      <c r="I34" s="16">
        <f>EW21</f>
        <v>0.9173389097293797</v>
      </c>
      <c r="J34" s="96">
        <f t="shared" si="50"/>
        <v>3.4183584872065191</v>
      </c>
      <c r="K34" s="97">
        <f t="shared" si="51"/>
        <v>-4.2453703690047631</v>
      </c>
      <c r="L34" s="1"/>
      <c r="M34" s="10"/>
      <c r="N34" s="88">
        <f>E34*I33+F34*I34</f>
        <v>0.52645370866720398</v>
      </c>
      <c r="O34" s="89">
        <f>E34*J33+F34*J34</f>
        <v>-1.1979079766783181</v>
      </c>
      <c r="P34" s="89">
        <f>E34*K33+F34*K34</f>
        <v>1.8370952743157949</v>
      </c>
      <c r="Q34" s="22"/>
      <c r="R34" s="22"/>
      <c r="S34" s="22" t="s">
        <v>30</v>
      </c>
      <c r="T34" s="22" t="s">
        <v>31</v>
      </c>
      <c r="U34" s="22" t="s">
        <v>37</v>
      </c>
      <c r="V34" s="22"/>
      <c r="W34" s="22"/>
      <c r="X34" s="88">
        <f>N34+S33</f>
        <v>4.2916817049630653</v>
      </c>
      <c r="Y34" s="57">
        <f>O34+T33</f>
        <v>-4.4488021494146306</v>
      </c>
      <c r="Z34" s="89">
        <f>P34+U33</f>
        <v>-1.0795317768616515</v>
      </c>
      <c r="AA34" s="22"/>
      <c r="AB34" s="22"/>
      <c r="AC34" s="22" t="s">
        <v>30</v>
      </c>
      <c r="AD34" s="22" t="s">
        <v>31</v>
      </c>
      <c r="AE34" s="22" t="s">
        <v>37</v>
      </c>
      <c r="AF34" s="22"/>
      <c r="AG34" s="22"/>
      <c r="AH34" s="99">
        <f t="shared" ref="AH34:AH38" si="65">1/(1+2.71828182845904^(X34*-1))</f>
        <v>0.98650277067645042</v>
      </c>
      <c r="AI34" s="99">
        <f t="shared" si="56"/>
        <v>1.1557428551353091E-2</v>
      </c>
      <c r="AJ34" s="99">
        <f t="shared" si="57"/>
        <v>0.25359463377042302</v>
      </c>
      <c r="AK34" s="10"/>
      <c r="AL34" s="1" t="s">
        <v>28</v>
      </c>
      <c r="AM34" s="16">
        <f t="shared" ref="AM34:AM35" si="66">CU21</f>
        <v>-18.767678045825253</v>
      </c>
      <c r="AN34" s="1"/>
      <c r="AO34" s="1"/>
      <c r="AP34" s="87">
        <f>AH34*AM33+AI34*AM34+AJ34*AM35</f>
        <v>9.7065894191684485</v>
      </c>
      <c r="AQ34" s="1"/>
      <c r="AR34" s="1"/>
      <c r="AS34" s="1" t="s">
        <v>30</v>
      </c>
      <c r="AT34" s="1"/>
      <c r="AU34" s="1"/>
      <c r="AV34" s="87">
        <f>AP34+AS33</f>
        <v>7.1754064296303159</v>
      </c>
      <c r="AW34" s="1"/>
      <c r="AX34" s="1"/>
      <c r="AY34" s="1" t="s">
        <v>30</v>
      </c>
      <c r="AZ34" s="1"/>
      <c r="BA34" s="1"/>
      <c r="BB34" s="80">
        <f>1/(1+2.71828182845904^(AV34*-1))</f>
        <v>0.99923541037937191</v>
      </c>
      <c r="BC34" s="1"/>
      <c r="BD34" s="1"/>
      <c r="BE34" s="87">
        <f>(BB34-B34)^2</f>
        <v>0.99847140535603185</v>
      </c>
      <c r="BF34" s="74"/>
      <c r="BG34" s="1"/>
      <c r="BH34" s="1" t="s">
        <v>30</v>
      </c>
      <c r="BI34" s="1"/>
      <c r="BJ34" s="1"/>
      <c r="BK34" s="82">
        <f>BB34-B34</f>
        <v>0.99923541037937191</v>
      </c>
      <c r="BL34" s="1"/>
      <c r="BM34" s="1"/>
      <c r="BN34" s="80">
        <f t="shared" ref="BN34:BN38" si="67">BB34*(1-BB34)</f>
        <v>7.6400502334011446E-4</v>
      </c>
      <c r="BO34" s="1"/>
      <c r="BP34" s="1"/>
      <c r="BQ34" s="103">
        <f>BK34*BN34</f>
        <v>7.6342087302916091E-4</v>
      </c>
      <c r="BR34" s="1"/>
      <c r="BS34" s="1"/>
      <c r="BT34" s="1" t="s">
        <v>27</v>
      </c>
      <c r="BU34" s="1" t="s">
        <v>28</v>
      </c>
      <c r="BV34" s="1" t="s">
        <v>29</v>
      </c>
      <c r="BW34" s="1"/>
      <c r="BX34" s="1"/>
      <c r="BY34" s="82">
        <f>BQ34*BT33</f>
        <v>1.1190745445902253E-2</v>
      </c>
      <c r="BZ34" s="82">
        <f>BQ34*BU33</f>
        <v>-1.432763715847413E-2</v>
      </c>
      <c r="CA34" s="82">
        <f>BQ34*BV33</f>
        <v>-1.3659191937662648E-2</v>
      </c>
      <c r="CB34" s="1"/>
      <c r="CC34" s="1" t="s">
        <v>34</v>
      </c>
      <c r="CD34" s="86">
        <f>AI33</f>
        <v>1.1010235754838855E-2</v>
      </c>
      <c r="CE34" s="82">
        <f>AI34</f>
        <v>1.1557428551353091E-2</v>
      </c>
      <c r="CF34" s="82">
        <f>AI35</f>
        <v>7.4668055811859466E-2</v>
      </c>
      <c r="CG34" s="82">
        <f>AI36</f>
        <v>0.50836578126046594</v>
      </c>
      <c r="CH34" s="82">
        <f>AI37</f>
        <v>1.8970869829766769E-3</v>
      </c>
      <c r="CI34" s="82">
        <f>AI38</f>
        <v>0.1256333497655055</v>
      </c>
      <c r="CJ34" s="1"/>
      <c r="CK34" s="1" t="s">
        <v>34</v>
      </c>
      <c r="CL34" s="113">
        <f>CD34*BQ33+CE34*BQ34+CF34*BQ35+CG34*BQ36+CH34*BQ37+CI34*BQ38</f>
        <v>-9.6827665087410809E-4</v>
      </c>
      <c r="CM34" s="1"/>
      <c r="CN34" s="1"/>
      <c r="CO34" s="1"/>
      <c r="CP34" s="1"/>
      <c r="CQ34" s="1" t="s">
        <v>28</v>
      </c>
      <c r="CR34" s="114">
        <f>CL34*CO33</f>
        <v>-9.5859388436536695E-4</v>
      </c>
      <c r="CS34" s="1"/>
      <c r="CT34" s="1" t="s">
        <v>28</v>
      </c>
      <c r="CU34" s="24">
        <f>AM34-CR34</f>
        <v>-18.766719451940887</v>
      </c>
      <c r="CV34" s="1"/>
      <c r="CW34" s="1"/>
      <c r="CX34" s="1" t="s">
        <v>30</v>
      </c>
      <c r="CY34" s="1"/>
      <c r="CZ34" s="1"/>
      <c r="DA34" s="1" t="s">
        <v>30</v>
      </c>
      <c r="DB34" s="1"/>
      <c r="DC34" s="1"/>
      <c r="DD34" s="1"/>
      <c r="DE34" s="1"/>
      <c r="DF34" s="1"/>
      <c r="DG34" s="1" t="s">
        <v>30</v>
      </c>
      <c r="DH34" s="1"/>
      <c r="DI34" s="1"/>
      <c r="DJ34" s="1" t="s">
        <v>30</v>
      </c>
      <c r="DK34" s="1"/>
      <c r="DL34" s="1"/>
      <c r="DM34" s="80">
        <f t="shared" si="58"/>
        <v>1.1190745445902253E-2</v>
      </c>
      <c r="DN34" s="80">
        <f t="shared" si="58"/>
        <v>-1.432763715847413E-2</v>
      </c>
      <c r="DO34" s="80">
        <f t="shared" si="58"/>
        <v>-1.3659191937662648E-2</v>
      </c>
      <c r="DQ34" s="1"/>
      <c r="DR34" s="80">
        <f t="shared" ref="DR34:DR38" si="68">AH34*(1-AH34)</f>
        <v>1.3315054124137089E-2</v>
      </c>
      <c r="DS34" s="80">
        <f t="shared" si="59"/>
        <v>1.1423854396633459E-2</v>
      </c>
      <c r="DT34" s="80">
        <f t="shared" si="60"/>
        <v>0.18928439549326803</v>
      </c>
      <c r="DU34" s="1"/>
      <c r="DV34" s="1"/>
      <c r="DW34" s="82">
        <f t="shared" si="61"/>
        <v>1.4900538130162915E-4</v>
      </c>
      <c r="DX34" s="82">
        <f t="shared" si="61"/>
        <v>-1.6367684074620361E-4</v>
      </c>
      <c r="DY34" s="82">
        <f t="shared" si="61"/>
        <v>-2.5854718888469949E-3</v>
      </c>
      <c r="EA34" t="s">
        <v>34</v>
      </c>
      <c r="EB34" s="81">
        <f>F33</f>
        <v>-0.17299248</v>
      </c>
      <c r="EC34" s="80">
        <f>F34</f>
        <v>-0.38801099999999999</v>
      </c>
      <c r="ED34" s="80">
        <f>F35</f>
        <v>1.1875170000000001E-2</v>
      </c>
      <c r="EE34" s="80">
        <f>F36</f>
        <v>0.88559551999999997</v>
      </c>
      <c r="EF34" s="80">
        <f>F37</f>
        <v>-0.56556720999999999</v>
      </c>
      <c r="EG34" s="80">
        <f>F38</f>
        <v>-2.271834E-2</v>
      </c>
      <c r="EI34" s="1" t="s">
        <v>34</v>
      </c>
      <c r="EJ34" s="115">
        <f>EB34*DW33+EC34*DW34+ED34*DW35+EE34*DW36+EF34*DW37+EG34*DW38</f>
        <v>-7.7326675377886622E-2</v>
      </c>
      <c r="EK34" s="115">
        <f>EB34*DX33+EC34*DX34+ED34*DX35+EE34*DX36+EF34*DX37+EG34*DX38</f>
        <v>2.6300028219968678E-2</v>
      </c>
      <c r="EL34" s="115">
        <f>EB34*DY33+EC34*DY34+ED34*DY35+EE34*DY36+EF34*DY37+EG34*DY38</f>
        <v>1.9318510875440609E-2</v>
      </c>
      <c r="EM34" s="1"/>
      <c r="EN34" s="1"/>
      <c r="EO34" s="1"/>
      <c r="EP34" s="1"/>
      <c r="EQ34" s="1" t="s">
        <v>28</v>
      </c>
      <c r="ER34" s="107">
        <f>EJ34*EO33</f>
        <v>-7.6553408624107755E-2</v>
      </c>
      <c r="ES34" s="107">
        <f>EK34*EO33</f>
        <v>2.6037027937768992E-2</v>
      </c>
      <c r="ET34" s="107">
        <f>EL34*EO33</f>
        <v>1.9125325766686203E-2</v>
      </c>
      <c r="EU34" s="1"/>
      <c r="EV34" s="1" t="s">
        <v>28</v>
      </c>
      <c r="EW34" s="24">
        <f t="shared" si="62"/>
        <v>0.99389231835348746</v>
      </c>
      <c r="EX34" s="24">
        <f t="shared" si="62"/>
        <v>3.3923214592687501</v>
      </c>
      <c r="EY34" s="24">
        <f t="shared" si="62"/>
        <v>-4.2644956947714494</v>
      </c>
      <c r="EZ34" s="1"/>
      <c r="FA34" s="1"/>
      <c r="FB34" s="1" t="s">
        <v>30</v>
      </c>
      <c r="FC34" s="1" t="s">
        <v>31</v>
      </c>
      <c r="FD34" s="1" t="s">
        <v>37</v>
      </c>
      <c r="FE34" s="1"/>
      <c r="FF34" s="1"/>
      <c r="FG34" s="1" t="s">
        <v>30</v>
      </c>
      <c r="FH34" s="1" t="s">
        <v>31</v>
      </c>
      <c r="FI34" s="1" t="s">
        <v>37</v>
      </c>
      <c r="FJ34" s="1"/>
      <c r="FK34" s="1"/>
      <c r="FL34" s="1"/>
      <c r="FM34" s="1"/>
      <c r="FN34" s="1"/>
      <c r="FO34" s="1" t="s">
        <v>30</v>
      </c>
      <c r="FP34" s="1" t="s">
        <v>31</v>
      </c>
      <c r="FQ34" s="1" t="s">
        <v>37</v>
      </c>
      <c r="FR34" s="1"/>
      <c r="FS34" s="1"/>
      <c r="FT34" s="1" t="s">
        <v>30</v>
      </c>
      <c r="FU34" s="1" t="s">
        <v>31</v>
      </c>
      <c r="FV34" s="1" t="s">
        <v>37</v>
      </c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</row>
    <row r="35" spans="1:199" ht="15.75" thickBot="1" x14ac:dyDescent="0.3">
      <c r="A35" s="1"/>
      <c r="B35" s="82">
        <v>1</v>
      </c>
      <c r="C35" s="1"/>
      <c r="D35" s="1"/>
      <c r="E35" s="104">
        <v>0.51673007000000004</v>
      </c>
      <c r="F35" s="104">
        <v>1.1875170000000001E-2</v>
      </c>
      <c r="G35" s="1"/>
      <c r="H35" s="1"/>
      <c r="I35" s="1" t="s">
        <v>30</v>
      </c>
      <c r="J35" s="1" t="s">
        <v>31</v>
      </c>
      <c r="K35" s="1" t="s">
        <v>37</v>
      </c>
      <c r="L35" s="1"/>
      <c r="M35" s="10"/>
      <c r="N35" s="87">
        <f>E35*I33+F35*I34</f>
        <v>4.7727547739803908</v>
      </c>
      <c r="O35" s="87">
        <f>E35*J33+F35*J34</f>
        <v>0.73379400865343369</v>
      </c>
      <c r="P35" s="87">
        <f>E35*K33+F35*K34</f>
        <v>0.97409122902847467</v>
      </c>
      <c r="Q35" s="22"/>
      <c r="R35" s="22"/>
      <c r="S35" s="22"/>
      <c r="T35" s="22"/>
      <c r="U35" s="22"/>
      <c r="V35" s="22"/>
      <c r="W35" s="22"/>
      <c r="X35" s="87">
        <f>N35+S33</f>
        <v>8.5379827702762512</v>
      </c>
      <c r="Y35" s="87">
        <f>O35+T33</f>
        <v>-2.517100164082879</v>
      </c>
      <c r="Z35" s="87">
        <f>P35+U33</f>
        <v>-1.9425358221489717</v>
      </c>
      <c r="AA35" s="74"/>
      <c r="AB35" s="74"/>
      <c r="AC35" s="74"/>
      <c r="AD35" s="74"/>
      <c r="AE35" s="74"/>
      <c r="AF35" s="74"/>
      <c r="AG35" s="74"/>
      <c r="AH35" s="99">
        <f t="shared" si="65"/>
        <v>0.99980415335649697</v>
      </c>
      <c r="AI35" s="99">
        <f t="shared" si="56"/>
        <v>7.4668055811859466E-2</v>
      </c>
      <c r="AJ35" s="99">
        <f t="shared" si="57"/>
        <v>0.12536953425326774</v>
      </c>
      <c r="AK35" s="10"/>
      <c r="AL35" s="1" t="s">
        <v>29</v>
      </c>
      <c r="AM35" s="20">
        <f t="shared" si="66"/>
        <v>-17.89208603042859</v>
      </c>
      <c r="AN35" s="1"/>
      <c r="AO35" s="1"/>
      <c r="AP35" s="87">
        <f>AH35*AM33+AI35*AM34+AJ35*AM35</f>
        <v>11.011344764666269</v>
      </c>
      <c r="AQ35" s="1"/>
      <c r="AR35" s="1"/>
      <c r="AS35" s="1"/>
      <c r="AT35" s="1"/>
      <c r="AU35" s="1"/>
      <c r="AV35" s="87">
        <f>AP35+AS33</f>
        <v>8.4801617751281366</v>
      </c>
      <c r="AW35" s="1"/>
      <c r="AX35" s="1"/>
      <c r="AY35" s="1"/>
      <c r="AZ35" s="1"/>
      <c r="BA35" s="1"/>
      <c r="BB35" s="80">
        <f t="shared" ref="BB35:BB38" si="69">1/(1+2.71828182845904^(AV35*-1))</f>
        <v>0.9997924979416779</v>
      </c>
      <c r="BC35" s="1"/>
      <c r="BD35" s="1"/>
      <c r="BE35" s="87">
        <f t="shared" ref="BE35:BE38" si="70">(BB35-B35)^2</f>
        <v>4.3057104207906301E-8</v>
      </c>
      <c r="BF35" s="1"/>
      <c r="BG35" s="1"/>
      <c r="BH35" s="1"/>
      <c r="BI35" s="1"/>
      <c r="BJ35" s="1"/>
      <c r="BK35" s="82">
        <f t="shared" ref="BK35:BK38" si="71">BB35-B35</f>
        <v>-2.0750205832209545E-4</v>
      </c>
      <c r="BL35" s="1"/>
      <c r="BM35" s="1"/>
      <c r="BN35" s="80">
        <f t="shared" si="67"/>
        <v>2.0745900121788753E-4</v>
      </c>
      <c r="BO35" s="1"/>
      <c r="BP35" s="1"/>
      <c r="BQ35" s="103">
        <f t="shared" ref="BQ35:BQ38" si="72">BK35*BN35</f>
        <v>-4.3048169770157773E-8</v>
      </c>
      <c r="BR35" s="1"/>
      <c r="BS35" s="1"/>
      <c r="BT35" s="1"/>
      <c r="BU35" s="1"/>
      <c r="BV35" s="1"/>
      <c r="BW35" s="1"/>
      <c r="BX35" s="1"/>
      <c r="BY35" s="82">
        <f>BQ35*BT33</f>
        <v>-6.3102952359467221E-7</v>
      </c>
      <c r="BZ35" s="82">
        <f>BQ35*BU33</f>
        <v>8.0791419070834839E-7</v>
      </c>
      <c r="CA35" s="82">
        <f>BQ35*BV33</f>
        <v>7.7022155698015826E-7</v>
      </c>
      <c r="CB35" s="1"/>
      <c r="CC35" s="1" t="s">
        <v>35</v>
      </c>
      <c r="CD35" s="86">
        <f>AJ33</f>
        <v>4.1045378524318755E-2</v>
      </c>
      <c r="CE35" s="82">
        <f>AJ34</f>
        <v>0.25359463377042302</v>
      </c>
      <c r="CF35" s="82">
        <f>AJ35</f>
        <v>0.12536953425326774</v>
      </c>
      <c r="CG35" s="82">
        <f>AJ36</f>
        <v>1.8396032675224744E-3</v>
      </c>
      <c r="CH35" s="82">
        <f>AJ37</f>
        <v>0.10777016725658149</v>
      </c>
      <c r="CI35" s="82">
        <f>AJ38</f>
        <v>0.31687264618814737</v>
      </c>
      <c r="CJ35" s="1"/>
      <c r="CK35" s="1" t="s">
        <v>35</v>
      </c>
      <c r="CL35" s="113">
        <f>CD35*BQ33+CE35*BQ34+CF35*BQ35+CG35*BQ36+CH35*BQ37+CI35*BQ38</f>
        <v>6.1893228000932284E-3</v>
      </c>
      <c r="CM35" s="1"/>
      <c r="CN35" s="1"/>
      <c r="CO35" s="1"/>
      <c r="CP35" s="1"/>
      <c r="CQ35" s="1" t="s">
        <v>29</v>
      </c>
      <c r="CR35" s="114">
        <f>CL35*CO33</f>
        <v>6.1274295720922956E-3</v>
      </c>
      <c r="CS35" s="1"/>
      <c r="CT35" s="1" t="s">
        <v>29</v>
      </c>
      <c r="CU35" s="24">
        <f>AM35-CR35</f>
        <v>-17.898213460000683</v>
      </c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80">
        <f t="shared" ref="DM35:DM38" si="73">BY35</f>
        <v>-6.3102952359467221E-7</v>
      </c>
      <c r="DN35" s="80">
        <f t="shared" ref="DN35:DN38" si="74">BZ35</f>
        <v>8.0791419070834839E-7</v>
      </c>
      <c r="DO35" s="80">
        <f t="shared" ref="DO35:DO38" si="75">CA35</f>
        <v>7.7022155698015826E-7</v>
      </c>
      <c r="DQ35" s="1"/>
      <c r="DR35" s="80">
        <f t="shared" si="68"/>
        <v>1.9580828759525675E-4</v>
      </c>
      <c r="DS35" s="80">
        <f t="shared" si="59"/>
        <v>6.9092737253136513E-2</v>
      </c>
      <c r="DT35" s="80">
        <f t="shared" si="60"/>
        <v>0.10965201413438648</v>
      </c>
      <c r="DU35" s="1"/>
      <c r="DV35" s="1"/>
      <c r="DW35" s="82">
        <f t="shared" ref="DW35:DW38" si="76">DM35*DR35</f>
        <v>-1.2356081043712344E-10</v>
      </c>
      <c r="DX35" s="82">
        <f t="shared" ref="DX35:DX38" si="77">DN35*DS35</f>
        <v>5.5821002901692342E-8</v>
      </c>
      <c r="DY35" s="82">
        <f t="shared" ref="DY35:DY38" si="78">DO35*DT35</f>
        <v>8.445634505259747E-8</v>
      </c>
      <c r="EA35" s="2"/>
      <c r="EB35" t="s">
        <v>24</v>
      </c>
      <c r="EG35" t="s">
        <v>32</v>
      </c>
      <c r="EI35" s="1"/>
      <c r="EJ35" s="1" t="s">
        <v>30</v>
      </c>
      <c r="EK35" s="1" t="s">
        <v>31</v>
      </c>
      <c r="EL35" s="10" t="s">
        <v>37</v>
      </c>
      <c r="EM35" s="1"/>
      <c r="EN35" s="1"/>
      <c r="EO35" s="1"/>
      <c r="EP35" s="1"/>
      <c r="EQ35" s="1"/>
      <c r="ER35" s="1" t="s">
        <v>30</v>
      </c>
      <c r="ES35" s="1" t="s">
        <v>31</v>
      </c>
      <c r="ET35" s="1" t="s">
        <v>37</v>
      </c>
      <c r="EU35" s="1"/>
      <c r="EV35" s="1"/>
      <c r="EW35" s="1" t="s">
        <v>30</v>
      </c>
      <c r="EX35" s="1" t="s">
        <v>31</v>
      </c>
      <c r="EY35" s="1" t="s">
        <v>37</v>
      </c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</row>
    <row r="36" spans="1:199" x14ac:dyDescent="0.25">
      <c r="A36" s="1"/>
      <c r="B36" s="82">
        <v>1</v>
      </c>
      <c r="C36" s="1"/>
      <c r="D36" s="1"/>
      <c r="E36" s="104">
        <v>0.19163239000000001</v>
      </c>
      <c r="F36" s="104">
        <v>0.88559551999999997</v>
      </c>
      <c r="G36" s="1"/>
      <c r="H36" s="1"/>
      <c r="I36" s="1"/>
      <c r="J36" s="1"/>
      <c r="K36" s="1"/>
      <c r="L36" s="1"/>
      <c r="M36" s="10"/>
      <c r="N36" s="87">
        <f>E36*I33+F36*I34</f>
        <v>2.578355509017384</v>
      </c>
      <c r="O36" s="87">
        <f>E36*J33+F36*J34</f>
        <v>3.2843604209163479</v>
      </c>
      <c r="P36" s="87">
        <f>E36*K33+F36*K34</f>
        <v>-3.3797369974934437</v>
      </c>
      <c r="Q36" s="22"/>
      <c r="R36" s="22"/>
      <c r="S36" s="22"/>
      <c r="T36" s="22"/>
      <c r="U36" s="22"/>
      <c r="V36" s="22"/>
      <c r="W36" s="22"/>
      <c r="X36" s="87">
        <f>N36+S33</f>
        <v>6.3435835053132452</v>
      </c>
      <c r="Y36" s="87">
        <f>O36+T33</f>
        <v>3.3466248180035407E-2</v>
      </c>
      <c r="Z36" s="87">
        <f>P36+U33</f>
        <v>-6.2963640486708901</v>
      </c>
      <c r="AA36" s="22"/>
      <c r="AB36" s="22"/>
      <c r="AC36" s="22"/>
      <c r="AD36" s="22"/>
      <c r="AE36" s="22"/>
      <c r="AF36" s="22"/>
      <c r="AG36" s="22"/>
      <c r="AH36" s="99">
        <f t="shared" si="65"/>
        <v>0.99824509394431349</v>
      </c>
      <c r="AI36" s="99">
        <f t="shared" si="56"/>
        <v>0.50836578126046594</v>
      </c>
      <c r="AJ36" s="99">
        <f t="shared" si="57"/>
        <v>1.8396032675224744E-3</v>
      </c>
      <c r="AK36" s="10"/>
      <c r="AL36" s="1"/>
      <c r="AM36" s="1" t="s">
        <v>30</v>
      </c>
      <c r="AN36" s="1"/>
      <c r="AO36" s="1"/>
      <c r="AP36" s="87">
        <f>AH36*AM33+AI36*AM34+AJ36*AM35</f>
        <v>5.0591998772866109</v>
      </c>
      <c r="AQ36" s="1"/>
      <c r="AR36" s="1"/>
      <c r="AS36" s="1"/>
      <c r="AT36" s="1"/>
      <c r="AU36" s="1"/>
      <c r="AV36" s="87">
        <f>AP36+AS33</f>
        <v>2.5280168877484779</v>
      </c>
      <c r="AW36" s="1"/>
      <c r="AX36" s="1"/>
      <c r="AY36" s="1"/>
      <c r="AZ36" s="1"/>
      <c r="BA36" s="1"/>
      <c r="BB36" s="80">
        <f t="shared" si="69"/>
        <v>0.92608271703993839</v>
      </c>
      <c r="BC36" s="1"/>
      <c r="BD36" s="1"/>
      <c r="BE36" s="87">
        <f t="shared" si="70"/>
        <v>5.4637647201978149E-3</v>
      </c>
      <c r="BF36" s="1"/>
      <c r="BG36" s="1"/>
      <c r="BH36" s="1"/>
      <c r="BI36" s="1"/>
      <c r="BJ36" s="1"/>
      <c r="BK36" s="82">
        <f t="shared" si="71"/>
        <v>-7.3917282960061614E-2</v>
      </c>
      <c r="BL36" s="1"/>
      <c r="BM36" s="1"/>
      <c r="BN36" s="80">
        <f t="shared" si="67"/>
        <v>6.84535182398638E-2</v>
      </c>
      <c r="BO36" s="1"/>
      <c r="BP36" s="1"/>
      <c r="BQ36" s="103">
        <f t="shared" si="72"/>
        <v>-5.0598980773477516E-3</v>
      </c>
      <c r="BR36" s="1"/>
      <c r="BS36" s="1"/>
      <c r="BT36" s="1"/>
      <c r="BU36" s="1"/>
      <c r="BV36" s="1"/>
      <c r="BW36" s="1"/>
      <c r="BX36" s="1"/>
      <c r="BY36" s="82">
        <f>BQ36*BT33</f>
        <v>-7.4171447711577063E-2</v>
      </c>
      <c r="BZ36" s="82">
        <f>BQ36*BU33</f>
        <v>9.4962538060352805E-2</v>
      </c>
      <c r="CA36" s="82">
        <f>BQ36*BV33</f>
        <v>9.0532131705106184E-2</v>
      </c>
      <c r="CB36" s="1"/>
      <c r="CC36" s="1"/>
      <c r="CD36" s="1" t="s">
        <v>24</v>
      </c>
      <c r="CE36" s="1" t="s">
        <v>25</v>
      </c>
      <c r="CF36" s="1"/>
      <c r="CG36" s="1"/>
      <c r="CH36" s="1"/>
      <c r="CI36" s="1" t="s">
        <v>32</v>
      </c>
      <c r="CJ36" s="1"/>
      <c r="CK36" s="1"/>
      <c r="CL36" s="1" t="s">
        <v>30</v>
      </c>
      <c r="CM36" s="1"/>
      <c r="CN36" s="1"/>
      <c r="CO36" s="1"/>
      <c r="CP36" s="1"/>
      <c r="CQ36" s="1"/>
      <c r="CR36" s="1" t="s">
        <v>30</v>
      </c>
      <c r="CS36" s="1"/>
      <c r="CT36" s="1"/>
      <c r="CU36" s="1" t="s">
        <v>30</v>
      </c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80">
        <f t="shared" si="73"/>
        <v>-7.4171447711577063E-2</v>
      </c>
      <c r="DN36" s="80">
        <f t="shared" si="74"/>
        <v>9.4962538060352805E-2</v>
      </c>
      <c r="DO36" s="80">
        <f t="shared" si="75"/>
        <v>9.0532131705106184E-2</v>
      </c>
      <c r="DQ36" s="1"/>
      <c r="DR36" s="80">
        <f t="shared" si="68"/>
        <v>1.7518263604222263E-3</v>
      </c>
      <c r="DS36" s="80">
        <f t="shared" si="59"/>
        <v>0.24993001370390203</v>
      </c>
      <c r="DT36" s="80">
        <f t="shared" si="60"/>
        <v>1.8362191273405949E-3</v>
      </c>
      <c r="DU36" s="1"/>
      <c r="DV36" s="1"/>
      <c r="DW36" s="82">
        <f t="shared" si="76"/>
        <v>-1.2993549729181951E-4</v>
      </c>
      <c r="DX36" s="82">
        <f t="shared" si="77"/>
        <v>2.3733988438781294E-2</v>
      </c>
      <c r="DY36" s="82">
        <f t="shared" si="78"/>
        <v>1.662368318758339E-4</v>
      </c>
      <c r="EA36" s="2"/>
      <c r="EB36" s="2"/>
      <c r="EC36" s="2"/>
      <c r="ED36" s="2"/>
      <c r="EE36" s="2"/>
      <c r="EF36" s="2"/>
      <c r="EG36" s="2"/>
      <c r="EI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</row>
    <row r="37" spans="1:199" x14ac:dyDescent="0.25">
      <c r="A37" s="1"/>
      <c r="B37" s="82">
        <v>0</v>
      </c>
      <c r="C37" s="1"/>
      <c r="D37" s="1"/>
      <c r="E37" s="104">
        <v>-0.80605309999999997</v>
      </c>
      <c r="F37" s="104">
        <v>-0.56556720999999999</v>
      </c>
      <c r="G37" s="1"/>
      <c r="H37" s="1"/>
      <c r="I37" s="1"/>
      <c r="J37" s="1"/>
      <c r="K37" s="1"/>
      <c r="L37" s="1"/>
      <c r="M37" s="1"/>
      <c r="N37" s="87">
        <f>E37*I33+F37*I34</f>
        <v>-7.9468981596853592</v>
      </c>
      <c r="O37" s="87">
        <f>E37*J33+F37*J34</f>
        <v>-3.014642674699231</v>
      </c>
      <c r="P37" s="87">
        <f>E37*K33+F37*K34</f>
        <v>0.80290417034454653</v>
      </c>
      <c r="Q37" s="22"/>
      <c r="R37" s="22"/>
      <c r="S37" s="22"/>
      <c r="T37" s="22"/>
      <c r="U37" s="22"/>
      <c r="V37" s="22"/>
      <c r="W37" s="22"/>
      <c r="X37" s="87">
        <f>N37+S33</f>
        <v>-4.1816701633894979</v>
      </c>
      <c r="Y37" s="87">
        <f>O37+T33</f>
        <v>-6.2655368474355431</v>
      </c>
      <c r="Z37" s="87">
        <f>P37+U33</f>
        <v>-2.1137228808329001</v>
      </c>
      <c r="AA37" s="22"/>
      <c r="AB37" s="22"/>
      <c r="AC37" s="22"/>
      <c r="AD37" s="22"/>
      <c r="AE37" s="22"/>
      <c r="AF37" s="22"/>
      <c r="AG37" s="22"/>
      <c r="AH37" s="99">
        <f t="shared" si="65"/>
        <v>1.5043223071491597E-2</v>
      </c>
      <c r="AI37" s="99">
        <f t="shared" si="56"/>
        <v>1.8970869829766769E-3</v>
      </c>
      <c r="AJ37" s="99">
        <f t="shared" si="57"/>
        <v>0.10777016725658149</v>
      </c>
      <c r="AK37" s="1"/>
      <c r="AL37" s="1"/>
      <c r="AM37" s="1"/>
      <c r="AN37" s="1"/>
      <c r="AO37" s="1"/>
      <c r="AP37" s="87">
        <f>AH37*AM33+AI37*AM34+AJ37*AM35</f>
        <v>-1.7433231662922899</v>
      </c>
      <c r="AQ37" s="1"/>
      <c r="AR37" s="1"/>
      <c r="AS37" s="1"/>
      <c r="AT37" s="1"/>
      <c r="AU37" s="1"/>
      <c r="AV37" s="87">
        <f>AP37+AS33</f>
        <v>-4.2745061558304229</v>
      </c>
      <c r="AW37" s="1"/>
      <c r="AX37" s="1"/>
      <c r="AY37" s="1"/>
      <c r="AZ37" s="1"/>
      <c r="BA37" s="1"/>
      <c r="BB37" s="80">
        <f t="shared" si="69"/>
        <v>1.3727844026062374E-2</v>
      </c>
      <c r="BC37" s="1"/>
      <c r="BD37" s="1"/>
      <c r="BE37" s="87">
        <f t="shared" si="70"/>
        <v>1.8845370160389642E-4</v>
      </c>
      <c r="BF37" s="1"/>
      <c r="BG37" s="1"/>
      <c r="BH37" s="1"/>
      <c r="BI37" s="1"/>
      <c r="BJ37" s="1"/>
      <c r="BK37" s="82">
        <f t="shared" si="71"/>
        <v>1.3727844026062374E-2</v>
      </c>
      <c r="BL37" s="1"/>
      <c r="BM37" s="1"/>
      <c r="BN37" s="80">
        <f t="shared" si="67"/>
        <v>1.3539390324458478E-2</v>
      </c>
      <c r="BO37" s="1"/>
      <c r="BP37" s="1"/>
      <c r="BQ37" s="103">
        <f t="shared" si="72"/>
        <v>1.8586663858214403E-4</v>
      </c>
      <c r="BR37" s="1"/>
      <c r="BS37" s="1"/>
      <c r="BT37" s="1"/>
      <c r="BU37" s="1"/>
      <c r="BV37" s="1"/>
      <c r="BW37" s="1"/>
      <c r="BX37" s="1"/>
      <c r="BY37" s="105">
        <f>BQ37*BT33</f>
        <v>2.7245603476954419E-3</v>
      </c>
      <c r="BZ37" s="105">
        <f>BQ37*BU33</f>
        <v>-3.4882852323694417E-3</v>
      </c>
      <c r="CA37" s="82">
        <f>BQ37*BV33</f>
        <v>-3.325541887698299E-3</v>
      </c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80">
        <f t="shared" si="73"/>
        <v>2.7245603476954419E-3</v>
      </c>
      <c r="DN37" s="80">
        <f t="shared" si="74"/>
        <v>-3.4882852323694417E-3</v>
      </c>
      <c r="DO37" s="80">
        <f t="shared" si="75"/>
        <v>-3.325541887698299E-3</v>
      </c>
      <c r="DQ37" s="1"/>
      <c r="DR37" s="80">
        <f t="shared" si="68"/>
        <v>1.4816924511112939E-2</v>
      </c>
      <c r="DS37" s="80">
        <f t="shared" si="59"/>
        <v>1.8934880439556974E-3</v>
      </c>
      <c r="DT37" s="80">
        <f t="shared" si="60"/>
        <v>9.6155758306069941E-2</v>
      </c>
      <c r="DU37" s="1"/>
      <c r="DV37" s="1"/>
      <c r="DW37" s="82">
        <f t="shared" si="76"/>
        <v>4.0369604997774981E-5</v>
      </c>
      <c r="DX37" s="82">
        <f t="shared" si="77"/>
        <v>-6.6050263813987596E-6</v>
      </c>
      <c r="DY37" s="82">
        <f t="shared" si="78"/>
        <v>-3.197700019902292E-4</v>
      </c>
      <c r="EA37" s="2"/>
      <c r="EB37" s="2"/>
      <c r="EC37" s="2"/>
      <c r="ED37" s="2"/>
      <c r="EE37" s="2"/>
      <c r="EF37" s="2"/>
      <c r="EG37" s="2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</row>
    <row r="38" spans="1:199" x14ac:dyDescent="0.25">
      <c r="A38" s="1" t="s">
        <v>32</v>
      </c>
      <c r="B38" s="82">
        <v>1</v>
      </c>
      <c r="C38" s="1"/>
      <c r="D38" s="1" t="s">
        <v>32</v>
      </c>
      <c r="E38" s="104">
        <v>1.0349664300000001</v>
      </c>
      <c r="F38" s="104">
        <v>-2.271834E-2</v>
      </c>
      <c r="G38" s="1"/>
      <c r="H38" s="1"/>
      <c r="I38" s="1"/>
      <c r="J38" s="1"/>
      <c r="K38" s="1"/>
      <c r="L38" s="1"/>
      <c r="M38" s="1" t="s">
        <v>32</v>
      </c>
      <c r="N38" s="87">
        <f>E38*I33+F38*I34</f>
        <v>9.5167630464835025</v>
      </c>
      <c r="O38" s="87">
        <f>E38*J33+F38*J34</f>
        <v>1.3107621191719714</v>
      </c>
      <c r="P38" s="87">
        <f>E38*K33+F38*K34</f>
        <v>2.148445692714136</v>
      </c>
      <c r="Q38" s="22"/>
      <c r="R38" s="22"/>
      <c r="S38" s="22"/>
      <c r="T38" s="22"/>
      <c r="U38" s="22"/>
      <c r="V38" s="22"/>
      <c r="W38" s="22" t="s">
        <v>32</v>
      </c>
      <c r="X38" s="87">
        <f>N38+S33</f>
        <v>13.281991042779364</v>
      </c>
      <c r="Y38" s="87">
        <f>O38+T33</f>
        <v>-1.9401320535643412</v>
      </c>
      <c r="Z38" s="87">
        <f>P38+U33</f>
        <v>-0.76818135846331037</v>
      </c>
      <c r="AA38" s="22"/>
      <c r="AB38" s="22"/>
      <c r="AC38" s="22"/>
      <c r="AD38" s="22"/>
      <c r="AE38" s="22"/>
      <c r="AF38" s="22"/>
      <c r="AG38" s="22" t="s">
        <v>32</v>
      </c>
      <c r="AH38" s="99">
        <f t="shared" si="65"/>
        <v>0.99999829508064542</v>
      </c>
      <c r="AI38" s="99">
        <f t="shared" si="56"/>
        <v>0.1256333497655055</v>
      </c>
      <c r="AJ38" s="99">
        <f t="shared" si="57"/>
        <v>0.31687264618814737</v>
      </c>
      <c r="AK38" s="1"/>
      <c r="AL38" s="1"/>
      <c r="AM38" s="1"/>
      <c r="AN38" s="1"/>
      <c r="AO38" s="1" t="s">
        <v>32</v>
      </c>
      <c r="AP38" s="87">
        <f>AH38*AM33+AI38*AM34+AJ38*AM35</f>
        <v>6.6313002446129987</v>
      </c>
      <c r="AQ38" s="1"/>
      <c r="AR38" s="1"/>
      <c r="AS38" s="1"/>
      <c r="AT38" s="1"/>
      <c r="AU38" s="1" t="s">
        <v>32</v>
      </c>
      <c r="AV38" s="87">
        <f>AP38+AS33</f>
        <v>4.1001172550748652</v>
      </c>
      <c r="AW38" s="1"/>
      <c r="AX38" s="1"/>
      <c r="AY38" s="1"/>
      <c r="AZ38" s="1"/>
      <c r="BA38" s="1" t="s">
        <v>32</v>
      </c>
      <c r="BB38" s="80">
        <f t="shared" si="69"/>
        <v>0.98369938090964359</v>
      </c>
      <c r="BC38" s="1"/>
      <c r="BD38" s="1" t="s">
        <v>32</v>
      </c>
      <c r="BE38" s="87">
        <f t="shared" si="70"/>
        <v>2.657101827288917E-4</v>
      </c>
      <c r="BF38" s="1"/>
      <c r="BG38" s="1"/>
      <c r="BH38" s="1"/>
      <c r="BI38" s="1"/>
      <c r="BJ38" s="1" t="s">
        <v>32</v>
      </c>
      <c r="BK38" s="82">
        <f t="shared" si="71"/>
        <v>-1.6300619090356405E-2</v>
      </c>
      <c r="BL38" s="1"/>
      <c r="BM38" s="1" t="s">
        <v>32</v>
      </c>
      <c r="BN38" s="80">
        <f t="shared" si="67"/>
        <v>1.6034908907627512E-2</v>
      </c>
      <c r="BO38" s="1"/>
      <c r="BP38" s="1" t="s">
        <v>32</v>
      </c>
      <c r="BQ38" s="103">
        <f t="shared" si="72"/>
        <v>-2.6137894225179898E-4</v>
      </c>
      <c r="BR38" s="1"/>
      <c r="BS38" s="1"/>
      <c r="BT38" s="1"/>
      <c r="BU38" s="1"/>
      <c r="BV38" s="1"/>
      <c r="BW38" s="1"/>
      <c r="BX38" s="1" t="s">
        <v>32</v>
      </c>
      <c r="BY38" s="82">
        <f>BQ38*BT33</f>
        <v>-3.831471356098667E-3</v>
      </c>
      <c r="BZ38" s="82">
        <f>BQ38*BU33</f>
        <v>4.905475836140114E-3</v>
      </c>
      <c r="CA38" s="82">
        <f>BQ38*BV33</f>
        <v>4.6766145213116136E-3</v>
      </c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 t="s">
        <v>32</v>
      </c>
      <c r="DM38" s="80">
        <f t="shared" si="73"/>
        <v>-3.831471356098667E-3</v>
      </c>
      <c r="DN38" s="80">
        <f t="shared" si="74"/>
        <v>4.905475836140114E-3</v>
      </c>
      <c r="DO38" s="80">
        <f t="shared" si="75"/>
        <v>4.6766145213116136E-3</v>
      </c>
      <c r="DQ38" s="1" t="s">
        <v>32</v>
      </c>
      <c r="DR38" s="80">
        <f t="shared" si="68"/>
        <v>1.704916447833717E-6</v>
      </c>
      <c r="DS38" s="80">
        <f t="shared" si="59"/>
        <v>0.10984961119220366</v>
      </c>
      <c r="DT38" s="80">
        <f t="shared" si="60"/>
        <v>0.21646437228586854</v>
      </c>
      <c r="DU38" s="1"/>
      <c r="DV38" s="1" t="s">
        <v>32</v>
      </c>
      <c r="DW38" s="82">
        <f t="shared" si="76"/>
        <v>-6.5323385344163736E-9</v>
      </c>
      <c r="DX38" s="82">
        <f t="shared" si="77"/>
        <v>5.3886461331274164E-4</v>
      </c>
      <c r="DY38" s="82">
        <f t="shared" si="78"/>
        <v>1.0123204267786961E-3</v>
      </c>
      <c r="EA38" s="2"/>
      <c r="EB38" s="2"/>
      <c r="EC38" s="2"/>
      <c r="ED38" s="2"/>
      <c r="EE38" s="2"/>
      <c r="EF38" s="2"/>
      <c r="EG38" s="2"/>
    </row>
    <row r="39" spans="1:199" x14ac:dyDescent="0.25">
      <c r="A39" s="1"/>
      <c r="B39" s="1" t="s">
        <v>50</v>
      </c>
      <c r="C39" s="1"/>
      <c r="D39" s="1"/>
      <c r="E39" s="1" t="s">
        <v>33</v>
      </c>
      <c r="F39" s="1" t="s">
        <v>34</v>
      </c>
      <c r="G39" s="1"/>
      <c r="H39" s="1"/>
      <c r="I39" s="1"/>
      <c r="J39" s="1"/>
      <c r="K39" s="1"/>
      <c r="L39" s="1"/>
      <c r="M39" s="1"/>
      <c r="N39" s="1" t="s">
        <v>30</v>
      </c>
      <c r="O39" s="1" t="s">
        <v>31</v>
      </c>
      <c r="P39" s="1" t="s">
        <v>37</v>
      </c>
      <c r="Q39" s="74"/>
      <c r="R39" s="74"/>
      <c r="S39" s="74"/>
      <c r="T39" s="74"/>
      <c r="U39" s="74"/>
      <c r="V39" s="74"/>
      <c r="W39" s="74"/>
      <c r="X39" s="22" t="s">
        <v>30</v>
      </c>
      <c r="Y39" s="22" t="s">
        <v>31</v>
      </c>
      <c r="Z39" s="22" t="s">
        <v>37</v>
      </c>
      <c r="AA39" s="22"/>
      <c r="AB39" s="22"/>
      <c r="AC39" s="22"/>
      <c r="AD39" s="22"/>
      <c r="AE39" s="22"/>
      <c r="AF39" s="22"/>
      <c r="AG39" s="22"/>
      <c r="AH39" s="74" t="s">
        <v>33</v>
      </c>
      <c r="AI39" s="74" t="s">
        <v>34</v>
      </c>
      <c r="AJ39" s="74" t="s">
        <v>35</v>
      </c>
      <c r="AK39" s="1"/>
      <c r="AL39" s="1"/>
      <c r="AM39" s="1"/>
      <c r="AN39" s="1"/>
      <c r="AO39" s="1"/>
      <c r="AP39" s="1" t="s">
        <v>30</v>
      </c>
      <c r="AQ39" s="1"/>
      <c r="AR39" s="1"/>
      <c r="AS39" s="1"/>
      <c r="AT39" s="1"/>
      <c r="AU39" s="1"/>
      <c r="AV39" s="1" t="s">
        <v>30</v>
      </c>
      <c r="AW39" s="1"/>
      <c r="AX39" s="1"/>
      <c r="AY39" s="1"/>
      <c r="AZ39" s="1"/>
      <c r="BA39" s="1"/>
      <c r="BB39" s="1" t="s">
        <v>30</v>
      </c>
      <c r="BC39" s="1"/>
      <c r="BD39" s="1"/>
      <c r="BE39" s="1" t="s">
        <v>30</v>
      </c>
      <c r="BF39" s="1"/>
      <c r="BG39" s="1"/>
      <c r="BH39" s="1"/>
      <c r="BI39" s="1"/>
      <c r="BJ39" s="1"/>
      <c r="BK39" s="1" t="s">
        <v>30</v>
      </c>
      <c r="BL39" s="1"/>
      <c r="BM39" s="1"/>
      <c r="BN39" s="1" t="s">
        <v>30</v>
      </c>
      <c r="BO39" s="1"/>
      <c r="BP39" s="1"/>
      <c r="BQ39" s="102" t="s">
        <v>30</v>
      </c>
      <c r="BR39" s="1"/>
      <c r="BS39" s="1"/>
      <c r="BT39" s="1"/>
      <c r="BU39" s="1"/>
      <c r="BV39" s="1"/>
      <c r="BW39" s="1"/>
      <c r="BX39" s="1"/>
      <c r="BY39" s="1" t="s">
        <v>27</v>
      </c>
      <c r="BZ39" s="1" t="s">
        <v>28</v>
      </c>
      <c r="CA39" s="1" t="s">
        <v>29</v>
      </c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t="s">
        <v>30</v>
      </c>
      <c r="DN39" t="s">
        <v>31</v>
      </c>
      <c r="DO39" t="s">
        <v>37</v>
      </c>
      <c r="DQ39" s="1"/>
      <c r="DR39" s="1" t="s">
        <v>30</v>
      </c>
      <c r="DS39" s="1" t="s">
        <v>31</v>
      </c>
      <c r="DT39" s="1" t="s">
        <v>37</v>
      </c>
      <c r="DU39" s="1"/>
      <c r="DV39" s="1"/>
      <c r="DW39" s="1" t="s">
        <v>30</v>
      </c>
      <c r="DX39" s="1" t="s">
        <v>31</v>
      </c>
      <c r="DY39" s="1" t="s">
        <v>37</v>
      </c>
    </row>
    <row r="40" spans="1:199" x14ac:dyDescent="0.25">
      <c r="AJ40" s="74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02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</row>
    <row r="41" spans="1:199" x14ac:dyDescent="0.25">
      <c r="BY41" t="s">
        <v>73</v>
      </c>
      <c r="BZ41" t="s">
        <v>72</v>
      </c>
      <c r="CA41" t="s">
        <v>71</v>
      </c>
      <c r="CU41" t="s">
        <v>73</v>
      </c>
      <c r="DJ41" t="s">
        <v>73</v>
      </c>
      <c r="EW41" t="s">
        <v>73</v>
      </c>
      <c r="FT41" t="s">
        <v>73</v>
      </c>
    </row>
    <row r="42" spans="1:199" x14ac:dyDescent="0.25">
      <c r="BY42" t="s">
        <v>74</v>
      </c>
      <c r="CU42" t="s">
        <v>74</v>
      </c>
      <c r="DJ42" t="s">
        <v>74</v>
      </c>
      <c r="EW42" t="s">
        <v>74</v>
      </c>
      <c r="FT42" t="s">
        <v>74</v>
      </c>
    </row>
    <row r="43" spans="1:199" x14ac:dyDescent="0.25">
      <c r="BQ43" s="101" t="s">
        <v>65</v>
      </c>
      <c r="BY43" t="s">
        <v>62</v>
      </c>
      <c r="DW43" t="s">
        <v>65</v>
      </c>
    </row>
    <row r="44" spans="1:199" x14ac:dyDescent="0.25">
      <c r="A44" t="s">
        <v>97</v>
      </c>
      <c r="AH44" s="66" t="s">
        <v>48</v>
      </c>
      <c r="AI44" s="66" t="s">
        <v>79</v>
      </c>
      <c r="BK44" t="s">
        <v>57</v>
      </c>
      <c r="BN44" t="s">
        <v>48</v>
      </c>
      <c r="BQ44" s="101" t="s">
        <v>64</v>
      </c>
      <c r="BY44" t="s">
        <v>63</v>
      </c>
      <c r="CL44" t="s">
        <v>76</v>
      </c>
      <c r="CO44" s="79"/>
      <c r="CP44" s="79"/>
      <c r="CQ44" s="79"/>
      <c r="CR44" s="79"/>
      <c r="CS44" s="79"/>
      <c r="CU44" s="4" t="s">
        <v>67</v>
      </c>
      <c r="DJ44" t="s">
        <v>69</v>
      </c>
      <c r="DR44" t="s">
        <v>48</v>
      </c>
      <c r="DW44" t="s">
        <v>64</v>
      </c>
      <c r="EJ44" t="s">
        <v>76</v>
      </c>
      <c r="EO44" s="79"/>
      <c r="EP44" s="79"/>
      <c r="EQ44" s="79"/>
      <c r="ER44" s="79"/>
      <c r="ES44" s="79"/>
      <c r="ET44" s="79"/>
      <c r="EU44" s="79"/>
      <c r="EW44" s="4" t="s">
        <v>67</v>
      </c>
      <c r="EX44" s="4"/>
      <c r="EY44" s="4"/>
      <c r="FT44" t="s">
        <v>69</v>
      </c>
      <c r="FV44" s="79"/>
      <c r="FW44" s="79"/>
      <c r="FX44" s="79"/>
      <c r="FY44" s="79"/>
      <c r="FZ44" s="79"/>
      <c r="GA44" s="79"/>
      <c r="GB44" s="79"/>
      <c r="GC44" s="79"/>
      <c r="GD44" s="79"/>
      <c r="GE44" s="79"/>
      <c r="GF44" s="79"/>
      <c r="GG44" s="79"/>
      <c r="GH44" s="79"/>
      <c r="GI44" s="79"/>
      <c r="GJ44" s="79"/>
      <c r="GK44" s="79"/>
      <c r="GL44" s="79"/>
      <c r="GM44" s="79"/>
      <c r="GN44" s="79"/>
      <c r="GO44" s="79"/>
      <c r="GP44" s="79"/>
      <c r="GQ44" s="79"/>
    </row>
    <row r="45" spans="1:199" ht="15.75" thickBot="1" x14ac:dyDescent="0.3">
      <c r="B45" t="s">
        <v>4</v>
      </c>
      <c r="E45" t="s">
        <v>0</v>
      </c>
      <c r="G45" t="s">
        <v>8</v>
      </c>
      <c r="I45" t="s">
        <v>1</v>
      </c>
      <c r="L45" s="4" t="s">
        <v>9</v>
      </c>
      <c r="N45" t="s">
        <v>47</v>
      </c>
      <c r="Q45" s="66" t="s">
        <v>43</v>
      </c>
      <c r="S45" s="66" t="s">
        <v>42</v>
      </c>
      <c r="V45" s="66" t="s">
        <v>9</v>
      </c>
      <c r="X45" s="66" t="s">
        <v>2</v>
      </c>
      <c r="AA45" s="66" t="s">
        <v>46</v>
      </c>
      <c r="AC45" s="66" t="s">
        <v>44</v>
      </c>
      <c r="AF45" s="66" t="s">
        <v>9</v>
      </c>
      <c r="AH45" s="66" t="s">
        <v>0</v>
      </c>
      <c r="AJ45" s="74"/>
      <c r="AK45" s="1" t="s">
        <v>8</v>
      </c>
      <c r="AL45" s="1"/>
      <c r="AM45" s="1" t="s">
        <v>1</v>
      </c>
      <c r="AN45" s="83" t="s">
        <v>9</v>
      </c>
      <c r="AO45" s="1"/>
      <c r="AP45" s="1" t="s">
        <v>47</v>
      </c>
      <c r="AQ45" s="83" t="s">
        <v>43</v>
      </c>
      <c r="AR45" s="1"/>
      <c r="AS45" s="1" t="s">
        <v>42</v>
      </c>
      <c r="AT45" s="1"/>
      <c r="AU45" s="1"/>
      <c r="AV45" s="1" t="s">
        <v>2</v>
      </c>
      <c r="AW45" s="1" t="s">
        <v>46</v>
      </c>
      <c r="AX45" s="1"/>
      <c r="AY45" s="1" t="s">
        <v>44</v>
      </c>
      <c r="AZ45" s="83" t="s">
        <v>9</v>
      </c>
      <c r="BA45" s="1"/>
      <c r="BB45" s="1" t="s">
        <v>48</v>
      </c>
      <c r="BC45" s="1"/>
      <c r="BD45" s="1"/>
      <c r="BE45" s="1" t="s">
        <v>49</v>
      </c>
      <c r="BF45" s="1"/>
      <c r="BG45" s="1"/>
      <c r="BH45" s="1" t="s">
        <v>51</v>
      </c>
      <c r="BI45" s="1"/>
      <c r="BJ45" s="1"/>
      <c r="BK45" s="1" t="s">
        <v>56</v>
      </c>
      <c r="BL45" s="1" t="s">
        <v>58</v>
      </c>
      <c r="BM45" s="1"/>
      <c r="BN45" s="1" t="s">
        <v>53</v>
      </c>
      <c r="BO45" s="83" t="s">
        <v>9</v>
      </c>
      <c r="BP45" s="1"/>
      <c r="BQ45" s="102" t="s">
        <v>38</v>
      </c>
      <c r="BR45" s="1" t="s">
        <v>8</v>
      </c>
      <c r="BS45" s="1"/>
      <c r="BT45" s="1" t="s">
        <v>70</v>
      </c>
      <c r="BU45" s="1"/>
      <c r="BV45" s="1"/>
      <c r="BW45" s="83" t="s">
        <v>9</v>
      </c>
      <c r="BX45" s="1"/>
      <c r="BY45" s="84"/>
      <c r="BZ45" s="1"/>
      <c r="CA45" s="1"/>
      <c r="CB45" s="1"/>
      <c r="CC45" s="1"/>
      <c r="CD45" s="1" t="s">
        <v>75</v>
      </c>
      <c r="CE45" s="1"/>
      <c r="CF45" s="1"/>
      <c r="CG45" s="1"/>
      <c r="CH45" s="1"/>
      <c r="CI45" s="1"/>
      <c r="CJ45" s="1"/>
      <c r="CK45" s="1"/>
      <c r="CL45" s="1" t="s">
        <v>54</v>
      </c>
      <c r="CM45" s="1" t="s">
        <v>58</v>
      </c>
      <c r="CN45" s="1"/>
      <c r="CO45" s="1" t="s">
        <v>61</v>
      </c>
      <c r="CP45" s="83" t="s">
        <v>9</v>
      </c>
      <c r="CQ45" s="1"/>
      <c r="CR45" s="1" t="s">
        <v>66</v>
      </c>
      <c r="CS45" s="1"/>
      <c r="CT45" s="1"/>
      <c r="CU45" s="1" t="s">
        <v>1</v>
      </c>
      <c r="CV45" s="1"/>
      <c r="CW45" s="1"/>
      <c r="CX45" s="1" t="s">
        <v>59</v>
      </c>
      <c r="CY45" s="1"/>
      <c r="CZ45" s="1"/>
      <c r="DA45" s="1" t="s">
        <v>55</v>
      </c>
      <c r="DB45" s="1"/>
      <c r="DC45" s="1"/>
      <c r="DD45" s="1" t="s">
        <v>61</v>
      </c>
      <c r="DE45" s="1"/>
      <c r="DF45" s="1"/>
      <c r="DG45" s="1" t="s">
        <v>68</v>
      </c>
      <c r="DH45" s="1"/>
      <c r="DI45" s="1"/>
      <c r="DJ45" s="1" t="s">
        <v>41</v>
      </c>
      <c r="DK45" s="1"/>
      <c r="DL45" s="1"/>
      <c r="DM45" t="s">
        <v>78</v>
      </c>
      <c r="DP45" t="s">
        <v>58</v>
      </c>
      <c r="DQ45" s="1"/>
      <c r="DR45" s="1" t="s">
        <v>53</v>
      </c>
      <c r="DS45" s="1"/>
      <c r="DT45" s="1"/>
      <c r="DU45" s="83" t="s">
        <v>9</v>
      </c>
      <c r="DV45" s="1"/>
      <c r="DW45" s="1" t="s">
        <v>38</v>
      </c>
      <c r="EB45" t="s">
        <v>75</v>
      </c>
      <c r="EI45" s="1"/>
      <c r="EJ45" s="1" t="s">
        <v>54</v>
      </c>
      <c r="EK45" s="1"/>
      <c r="EL45" s="1"/>
      <c r="EM45" s="1" t="s">
        <v>58</v>
      </c>
      <c r="EN45" s="1"/>
      <c r="EO45" s="1" t="s">
        <v>61</v>
      </c>
      <c r="EP45" s="83" t="s">
        <v>9</v>
      </c>
      <c r="EQ45" s="1"/>
      <c r="ER45" s="1" t="s">
        <v>66</v>
      </c>
      <c r="ES45" s="1"/>
      <c r="ET45" s="1"/>
      <c r="EU45" s="1"/>
      <c r="EV45" s="1"/>
      <c r="EW45" s="1" t="s">
        <v>1</v>
      </c>
      <c r="EX45" s="1"/>
      <c r="EY45" s="1"/>
      <c r="EZ45" s="1"/>
      <c r="FA45" s="1"/>
      <c r="FB45" s="1" t="s">
        <v>59</v>
      </c>
      <c r="FC45" s="1"/>
      <c r="FD45" s="1"/>
      <c r="FE45" s="1"/>
      <c r="FF45" s="1"/>
      <c r="FG45" s="1" t="s">
        <v>55</v>
      </c>
      <c r="FH45" s="1"/>
      <c r="FI45" s="1"/>
      <c r="FJ45" s="1"/>
      <c r="FK45" s="1"/>
      <c r="FL45" s="1" t="s">
        <v>61</v>
      </c>
      <c r="FM45" s="1"/>
      <c r="FN45" s="1"/>
      <c r="FO45" s="1" t="s">
        <v>68</v>
      </c>
      <c r="FP45" s="1"/>
      <c r="FQ45" s="1"/>
      <c r="FR45" s="1"/>
      <c r="FS45" s="1"/>
      <c r="FT45" s="1" t="s">
        <v>41</v>
      </c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</row>
    <row r="46" spans="1:199" ht="15.75" thickBot="1" x14ac:dyDescent="0.3">
      <c r="A46" s="1" t="s">
        <v>24</v>
      </c>
      <c r="B46" s="73">
        <v>0</v>
      </c>
      <c r="C46" s="1"/>
      <c r="D46" s="1" t="s">
        <v>24</v>
      </c>
      <c r="E46" s="91">
        <v>-0.48871225000000001</v>
      </c>
      <c r="F46" s="92">
        <v>-0.17299248</v>
      </c>
      <c r="G46" s="1"/>
      <c r="H46" s="1" t="s">
        <v>27</v>
      </c>
      <c r="I46" s="93">
        <f>EW33</f>
        <v>9.4311372118523238</v>
      </c>
      <c r="J46" s="94">
        <f t="shared" ref="J46:J47" si="79">EX33</f>
        <v>1.3218520339168491</v>
      </c>
      <c r="K46" s="95">
        <f t="shared" ref="K46:K47" si="80">EY33</f>
        <v>1.9312210591322285</v>
      </c>
      <c r="L46" s="1"/>
      <c r="M46" s="10" t="s">
        <v>24</v>
      </c>
      <c r="N46" s="11">
        <f>E46*I46+F46*I47</f>
        <v>-4.7810481838679957</v>
      </c>
      <c r="O46" s="12">
        <f>E46*J46+F46*J47</f>
        <v>-1.2328513838586996</v>
      </c>
      <c r="P46" s="12">
        <f>E46*K46+F46*K47</f>
        <v>-0.20608570286805838</v>
      </c>
      <c r="Q46" s="22"/>
      <c r="R46" s="22" t="s">
        <v>41</v>
      </c>
      <c r="S46" s="67">
        <f>FT33</f>
        <v>3.7652080134025501</v>
      </c>
      <c r="T46" s="68">
        <f t="shared" ref="T46" si="81">FU33</f>
        <v>-3.2508909308796503</v>
      </c>
      <c r="U46" s="98">
        <f t="shared" ref="U46" si="82">FV33</f>
        <v>-2.9164688068323521</v>
      </c>
      <c r="V46" s="22"/>
      <c r="W46" s="74" t="s">
        <v>24</v>
      </c>
      <c r="X46" s="69">
        <f>N46+S46</f>
        <v>-1.0158401704654456</v>
      </c>
      <c r="Y46" s="70">
        <f t="shared" ref="Y46" si="83">O46+T46</f>
        <v>-4.4837423147383504</v>
      </c>
      <c r="Z46" s="71">
        <f t="shared" ref="Z46" si="84">P46+U46</f>
        <v>-3.1225545097004104</v>
      </c>
      <c r="AA46" s="22"/>
      <c r="AB46" s="22" t="s">
        <v>45</v>
      </c>
      <c r="AC46" s="72" t="s">
        <v>80</v>
      </c>
      <c r="AD46" s="72" t="s">
        <v>80</v>
      </c>
      <c r="AE46" s="72" t="s">
        <v>80</v>
      </c>
      <c r="AF46" s="22"/>
      <c r="AG46" s="22" t="s">
        <v>24</v>
      </c>
      <c r="AH46" s="81">
        <f>1/(1+2.71828182845904^(X46*-1))</f>
        <v>0.26583847651263381</v>
      </c>
      <c r="AI46" s="81">
        <f t="shared" ref="AI46:AI51" si="85">1/(1+2.71828182845904^(Y46*-1))</f>
        <v>1.1165014159101139E-2</v>
      </c>
      <c r="AJ46" s="81">
        <f t="shared" ref="AJ46:AJ51" si="86">1/(1+2.71828182845904^(Z46*-1))</f>
        <v>4.218643164230497E-2</v>
      </c>
      <c r="AK46" s="10"/>
      <c r="AL46" s="1" t="s">
        <v>27</v>
      </c>
      <c r="AM46" s="8">
        <f>CU33</f>
        <v>14.620805102240995</v>
      </c>
      <c r="AN46" s="1"/>
      <c r="AO46" s="10" t="s">
        <v>24</v>
      </c>
      <c r="AP46" s="90">
        <f>AH46*AM46+AI46*AM47+AJ46*AM48</f>
        <v>2.9221801067173896</v>
      </c>
      <c r="AQ46" s="1"/>
      <c r="AR46" s="1" t="s">
        <v>41</v>
      </c>
      <c r="AS46" s="75">
        <f>DJ33</f>
        <v>-2.5312749722153871</v>
      </c>
      <c r="AT46" s="1"/>
      <c r="AU46" s="1" t="s">
        <v>24</v>
      </c>
      <c r="AV46" s="76">
        <f>AP46+AS46</f>
        <v>0.39090513450200248</v>
      </c>
      <c r="AW46" s="1"/>
      <c r="AX46" s="1" t="s">
        <v>45</v>
      </c>
      <c r="AY46" s="72" t="s">
        <v>80</v>
      </c>
      <c r="AZ46" s="1"/>
      <c r="BA46" s="1" t="s">
        <v>24</v>
      </c>
      <c r="BB46" s="81">
        <f>1/(1+2.71828182845904^(AV46*-1))</f>
        <v>0.59650057299894521</v>
      </c>
      <c r="BC46" s="1"/>
      <c r="BD46" s="1" t="s">
        <v>24</v>
      </c>
      <c r="BE46" s="77">
        <f>(BB46-B46)^2</f>
        <v>0.35581293358806998</v>
      </c>
      <c r="BF46" s="74"/>
      <c r="BG46" s="1" t="s">
        <v>52</v>
      </c>
      <c r="BH46" s="77">
        <f>(BE46+BE47+BE48+BE49+BE50+BE51)/2</f>
        <v>0.67956577633628246</v>
      </c>
      <c r="BI46" s="1"/>
      <c r="BJ46" s="1" t="s">
        <v>24</v>
      </c>
      <c r="BK46" s="106">
        <f>BB46-B46</f>
        <v>0.59650057299894521</v>
      </c>
      <c r="BL46" s="1"/>
      <c r="BM46" s="1" t="s">
        <v>24</v>
      </c>
      <c r="BN46" s="109">
        <f>BB46*(1-BB46)</f>
        <v>0.24068763941087526</v>
      </c>
      <c r="BO46" s="1"/>
      <c r="BP46" s="1" t="s">
        <v>24</v>
      </c>
      <c r="BQ46" s="110">
        <f>BK46*BN46</f>
        <v>0.14357031482235061</v>
      </c>
      <c r="BR46" s="1"/>
      <c r="BS46" s="1" t="s">
        <v>30</v>
      </c>
      <c r="BT46" s="24">
        <f>AM46</f>
        <v>14.620805102240995</v>
      </c>
      <c r="BU46" s="24">
        <f>AM47</f>
        <v>-18.766719451940887</v>
      </c>
      <c r="BV46" s="24">
        <f>AM48</f>
        <v>-17.898213460000683</v>
      </c>
      <c r="BW46" s="1"/>
      <c r="BX46" s="1" t="s">
        <v>24</v>
      </c>
      <c r="BY46" s="111">
        <f>BQ46*BT46</f>
        <v>2.0991135914849699</v>
      </c>
      <c r="BZ46" s="111">
        <f>BQ46*BU46</f>
        <v>-2.6943438198978842</v>
      </c>
      <c r="CA46" s="111">
        <f>BQ46*BV46</f>
        <v>-2.5696521412099314</v>
      </c>
      <c r="CB46" s="1"/>
      <c r="CC46" s="1" t="s">
        <v>33</v>
      </c>
      <c r="CD46" s="86">
        <f>AH46</f>
        <v>0.26583847651263381</v>
      </c>
      <c r="CE46" s="82">
        <f>AH47</f>
        <v>0.98638155147205719</v>
      </c>
      <c r="CF46" s="82">
        <f>AH48</f>
        <v>0.99982496732607018</v>
      </c>
      <c r="CG46" s="82">
        <f>AH49</f>
        <v>0.99842622954073157</v>
      </c>
      <c r="CH46" s="82">
        <f>AH50</f>
        <v>1.2141594203295761E-2</v>
      </c>
      <c r="CI46" s="82">
        <f>AH51</f>
        <v>0.99999863388581134</v>
      </c>
      <c r="CJ46" s="1"/>
      <c r="CK46" s="1" t="s">
        <v>33</v>
      </c>
      <c r="CL46" s="113">
        <f>CD46*BQ46+CE46*BQ47+CF46*BQ48+CG46*BQ49+CH46*BQ50+CI46*BQ51</f>
        <v>3.4498552008898412E-2</v>
      </c>
      <c r="CM46" s="1"/>
      <c r="CN46" s="1" t="s">
        <v>77</v>
      </c>
      <c r="CO46" s="112">
        <f>FL46</f>
        <v>0.99</v>
      </c>
      <c r="CP46" s="1"/>
      <c r="CQ46" s="1" t="s">
        <v>27</v>
      </c>
      <c r="CR46" s="114">
        <f>CL46*CO46</f>
        <v>3.4153566488809427E-2</v>
      </c>
      <c r="CS46" s="1"/>
      <c r="CT46" s="1" t="s">
        <v>27</v>
      </c>
      <c r="CU46" s="24">
        <f>AM46-CR46</f>
        <v>14.586651535752186</v>
      </c>
      <c r="CV46" s="1"/>
      <c r="CW46" s="1" t="s">
        <v>60</v>
      </c>
      <c r="CX46" s="85">
        <f>MEDIAN(BQ46:BQ51)</f>
        <v>7.101606448200143E-5</v>
      </c>
      <c r="CY46" s="1"/>
      <c r="CZ46" s="1" t="s">
        <v>41</v>
      </c>
      <c r="DA46" s="107">
        <f>CX46</f>
        <v>7.101606448200143E-5</v>
      </c>
      <c r="DB46" s="1"/>
      <c r="DC46" s="1" t="s">
        <v>77</v>
      </c>
      <c r="DD46" s="112">
        <f>FL46</f>
        <v>0.99</v>
      </c>
      <c r="DE46" s="1"/>
      <c r="DF46" s="1" t="s">
        <v>41</v>
      </c>
      <c r="DG46" s="116">
        <f>DA46*DD46</f>
        <v>7.0305903837181421E-5</v>
      </c>
      <c r="DH46" s="1"/>
      <c r="DI46" s="1" t="s">
        <v>41</v>
      </c>
      <c r="DJ46" s="24">
        <f>AS46-DG46</f>
        <v>-2.5313452781192245</v>
      </c>
      <c r="DK46" s="1"/>
      <c r="DL46" s="1" t="s">
        <v>24</v>
      </c>
      <c r="DM46" s="108">
        <f t="shared" ref="DM46:DO47" si="87">BY46</f>
        <v>2.0991135914849699</v>
      </c>
      <c r="DN46" s="108">
        <f t="shared" si="87"/>
        <v>-2.6943438198978842</v>
      </c>
      <c r="DO46" s="108">
        <f t="shared" si="87"/>
        <v>-2.5696521412099314</v>
      </c>
      <c r="DQ46" s="1" t="s">
        <v>24</v>
      </c>
      <c r="DR46" s="109">
        <f>AH46*(1-AH46)</f>
        <v>0.19516838091807565</v>
      </c>
      <c r="DS46" s="109">
        <f t="shared" ref="DS46:DS51" si="88">AI46*(1-AI46)</f>
        <v>1.1040356617928212E-2</v>
      </c>
      <c r="DT46" s="109">
        <f t="shared" ref="DT46:DT51" si="89">AJ46*(1-AJ46)</f>
        <v>4.04067366275941E-2</v>
      </c>
      <c r="DU46" s="1"/>
      <c r="DV46" s="1" t="s">
        <v>24</v>
      </c>
      <c r="DW46" s="86">
        <f t="shared" ref="DW46:DY47" si="90">DM46*DR46</f>
        <v>0.40968060101324844</v>
      </c>
      <c r="DX46" s="86">
        <f t="shared" si="90"/>
        <v>-2.9746516622983582E-2</v>
      </c>
      <c r="DY46" s="86">
        <f t="shared" si="90"/>
        <v>-0.10383125729440294</v>
      </c>
      <c r="EA46" t="s">
        <v>33</v>
      </c>
      <c r="EB46" s="81">
        <f>E46</f>
        <v>-0.48871225000000001</v>
      </c>
      <c r="EC46" s="80">
        <f>E47</f>
        <v>9.5752080000000003E-2</v>
      </c>
      <c r="ED46" s="80">
        <f>E48</f>
        <v>0.51673007000000004</v>
      </c>
      <c r="EE46" s="80">
        <f>E49</f>
        <v>0.19163239000000001</v>
      </c>
      <c r="EF46" s="80">
        <f>E50</f>
        <v>-0.80605309999999997</v>
      </c>
      <c r="EG46" s="80">
        <f>E51</f>
        <v>1.0349664300000001</v>
      </c>
      <c r="EI46" s="1" t="s">
        <v>33</v>
      </c>
      <c r="EJ46" s="115">
        <f>EB46*DW46+EC46*DW47+ED46*DW48+EE46*DW49+EF46*DW50+EG46*DW51</f>
        <v>-0.20023980140255099</v>
      </c>
      <c r="EK46" s="115">
        <f>EB46*DX46+EC46*DX47+ED46*DX48+EE46*DX49+EF46*DX50+EG46*DX51</f>
        <v>1.8754727602771377E-2</v>
      </c>
      <c r="EL46" s="115">
        <f>EB46*DY46+EC46*DY47+ED46*DY48+EE46*DY49+EF46*DY50+EG46*DY51</f>
        <v>5.1405493122035954E-2</v>
      </c>
      <c r="EM46" s="1"/>
      <c r="EN46" s="1" t="s">
        <v>77</v>
      </c>
      <c r="EO46" s="112">
        <f>FL46</f>
        <v>0.99</v>
      </c>
      <c r="EP46" s="1"/>
      <c r="EQ46" s="1" t="s">
        <v>27</v>
      </c>
      <c r="ER46" s="107">
        <f>EJ46*EO46</f>
        <v>-0.19823740338852547</v>
      </c>
      <c r="ES46" s="107">
        <f>EK46*EO46</f>
        <v>1.8567180326743662E-2</v>
      </c>
      <c r="ET46" s="107">
        <f>EL46*EO46</f>
        <v>5.0891438190815597E-2</v>
      </c>
      <c r="EU46" s="1"/>
      <c r="EV46" s="1" t="s">
        <v>27</v>
      </c>
      <c r="EW46" s="24">
        <f t="shared" ref="EW46:EY47" si="91">I46-ER46</f>
        <v>9.6293746152408488</v>
      </c>
      <c r="EX46" s="24">
        <f t="shared" si="91"/>
        <v>1.3032848535901054</v>
      </c>
      <c r="EY46" s="24">
        <f t="shared" si="91"/>
        <v>1.8803296209414129</v>
      </c>
      <c r="EZ46" s="1"/>
      <c r="FA46" s="1" t="s">
        <v>60</v>
      </c>
      <c r="FB46" s="107">
        <f>MEDIAN(DW46:DW51)</f>
        <v>1.2457221619359912E-5</v>
      </c>
      <c r="FC46" s="107">
        <f>MEDIAN(DX46:DX51)</f>
        <v>-2.5761086414601198E-6</v>
      </c>
      <c r="FD46" s="107">
        <f>MEDIAN(DY46:DY51)</f>
        <v>-1.2731623038489114E-4</v>
      </c>
      <c r="FE46" s="1"/>
      <c r="FF46" s="1" t="s">
        <v>41</v>
      </c>
      <c r="FG46" s="86">
        <f>FB46</f>
        <v>1.2457221619359912E-5</v>
      </c>
      <c r="FH46" s="86">
        <f t="shared" ref="FH46" si="92">FC46</f>
        <v>-2.5761086414601198E-6</v>
      </c>
      <c r="FI46" s="86">
        <f t="shared" ref="FI46" si="93">FD46</f>
        <v>-1.2731623038489114E-4</v>
      </c>
      <c r="FJ46" s="1"/>
      <c r="FK46" s="1" t="s">
        <v>77</v>
      </c>
      <c r="FL46" s="112">
        <f>FL33</f>
        <v>0.99</v>
      </c>
      <c r="FM46" s="1"/>
      <c r="FN46" s="1" t="s">
        <v>41</v>
      </c>
      <c r="FO46" s="85">
        <f>FG46*FL46</f>
        <v>1.2332649403166312E-5</v>
      </c>
      <c r="FP46" s="85">
        <f>FH46*FL46</f>
        <v>-2.5503475550455185E-6</v>
      </c>
      <c r="FQ46" s="85">
        <f>FI46*FL46</f>
        <v>-1.2604306808104221E-4</v>
      </c>
      <c r="FR46" s="1"/>
      <c r="FS46" s="1" t="s">
        <v>41</v>
      </c>
      <c r="FT46" s="24">
        <f>S46-FO46</f>
        <v>3.765195680753147</v>
      </c>
      <c r="FU46" s="24">
        <f>T46-FP46</f>
        <v>-3.2508883805320954</v>
      </c>
      <c r="FV46" s="24">
        <f>U46-FQ46</f>
        <v>-2.9163427637642712</v>
      </c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</row>
    <row r="47" spans="1:199" x14ac:dyDescent="0.25">
      <c r="A47" s="1"/>
      <c r="B47" s="87">
        <v>0</v>
      </c>
      <c r="C47" s="74"/>
      <c r="D47" s="74"/>
      <c r="E47" s="117">
        <v>9.5752080000000003E-2</v>
      </c>
      <c r="F47" s="117">
        <v>-0.38801099999999999</v>
      </c>
      <c r="G47" s="1"/>
      <c r="H47" s="1" t="s">
        <v>28</v>
      </c>
      <c r="I47" s="16">
        <f>EW34</f>
        <v>0.99389231835348746</v>
      </c>
      <c r="J47" s="96">
        <f t="shared" si="79"/>
        <v>3.3923214592687501</v>
      </c>
      <c r="K47" s="97">
        <f t="shared" si="80"/>
        <v>-4.2644956947714494</v>
      </c>
      <c r="L47" s="1"/>
      <c r="M47" s="10"/>
      <c r="N47" s="88">
        <f>E47*I46+F47*I47</f>
        <v>0.51740985246360571</v>
      </c>
      <c r="O47" s="89">
        <f>E47*J46+F47*J47</f>
        <v>-1.1896879600325581</v>
      </c>
      <c r="P47" s="89">
        <f>E47*K46+F47*K47</f>
        <v>1.8395896723756788</v>
      </c>
      <c r="Q47" s="22"/>
      <c r="R47" s="22"/>
      <c r="S47" s="22" t="s">
        <v>30</v>
      </c>
      <c r="T47" s="22" t="s">
        <v>31</v>
      </c>
      <c r="U47" s="22" t="s">
        <v>37</v>
      </c>
      <c r="V47" s="22"/>
      <c r="W47" s="22"/>
      <c r="X47" s="88">
        <f>N47+S46</f>
        <v>4.2826178658661558</v>
      </c>
      <c r="Y47" s="57">
        <f>O47+T46</f>
        <v>-4.4405788909122084</v>
      </c>
      <c r="Z47" s="89">
        <f>P47+U46</f>
        <v>-1.0768791344566733</v>
      </c>
      <c r="AA47" s="22"/>
      <c r="AB47" s="22"/>
      <c r="AC47" s="22" t="s">
        <v>30</v>
      </c>
      <c r="AD47" s="22" t="s">
        <v>31</v>
      </c>
      <c r="AE47" s="22" t="s">
        <v>37</v>
      </c>
      <c r="AF47" s="22"/>
      <c r="AG47" s="22"/>
      <c r="AH47" s="99">
        <f t="shared" ref="AH47:AH51" si="94">1/(1+2.71828182845904^(X47*-1))</f>
        <v>0.98638155147205719</v>
      </c>
      <c r="AI47" s="99">
        <f t="shared" si="85"/>
        <v>1.1651748170840593E-2</v>
      </c>
      <c r="AJ47" s="99">
        <f t="shared" si="86"/>
        <v>0.25409706569212237</v>
      </c>
      <c r="AK47" s="10"/>
      <c r="AL47" s="1" t="s">
        <v>28</v>
      </c>
      <c r="AM47" s="16">
        <f t="shared" ref="AM47:AM48" si="95">CU34</f>
        <v>-18.766719451940887</v>
      </c>
      <c r="AN47" s="1"/>
      <c r="AO47" s="1"/>
      <c r="AP47" s="87">
        <f>AH47*AM46+AI47*AM47+AJ47*AM48</f>
        <v>9.6551438101547902</v>
      </c>
      <c r="AQ47" s="1"/>
      <c r="AR47" s="1"/>
      <c r="AS47" s="1" t="s">
        <v>30</v>
      </c>
      <c r="AT47" s="1"/>
      <c r="AU47" s="1"/>
      <c r="AV47" s="87">
        <f>AP47+AS46</f>
        <v>7.1238688379394031</v>
      </c>
      <c r="AW47" s="1"/>
      <c r="AX47" s="1"/>
      <c r="AY47" s="1" t="s">
        <v>30</v>
      </c>
      <c r="AZ47" s="1"/>
      <c r="BA47" s="1"/>
      <c r="BB47" s="80">
        <f>1/(1+2.71828182845904^(AV47*-1))</f>
        <v>0.99919500473084666</v>
      </c>
      <c r="BC47" s="1"/>
      <c r="BD47" s="1"/>
      <c r="BE47" s="87">
        <f>(BB47-B47)^2</f>
        <v>0.99839065747907663</v>
      </c>
      <c r="BF47" s="74"/>
      <c r="BG47" s="1"/>
      <c r="BH47" s="1" t="s">
        <v>30</v>
      </c>
      <c r="BI47" s="1"/>
      <c r="BJ47" s="1"/>
      <c r="BK47" s="82">
        <f>BB47-B47</f>
        <v>0.99919500473084666</v>
      </c>
      <c r="BL47" s="1"/>
      <c r="BM47" s="1"/>
      <c r="BN47" s="80">
        <f t="shared" ref="BN47:BN51" si="96">BB47*(1-BB47)</f>
        <v>8.0434725176998199E-4</v>
      </c>
      <c r="BO47" s="1"/>
      <c r="BP47" s="1"/>
      <c r="BQ47" s="103">
        <f>BK47*BN47</f>
        <v>8.0369975603755066E-4</v>
      </c>
      <c r="BR47" s="1"/>
      <c r="BS47" s="1"/>
      <c r="BT47" s="1" t="s">
        <v>27</v>
      </c>
      <c r="BU47" s="1" t="s">
        <v>28</v>
      </c>
      <c r="BV47" s="1" t="s">
        <v>29</v>
      </c>
      <c r="BW47" s="1"/>
      <c r="BX47" s="1"/>
      <c r="BY47" s="82">
        <f>BQ47*BT46</f>
        <v>1.1750737493743663E-2</v>
      </c>
      <c r="BZ47" s="82">
        <f>BQ47*BU46</f>
        <v>-1.5082807845150047E-2</v>
      </c>
      <c r="CA47" s="82">
        <f>BQ47*BV46</f>
        <v>-1.4384789791310554E-2</v>
      </c>
      <c r="CB47" s="1"/>
      <c r="CC47" s="1" t="s">
        <v>34</v>
      </c>
      <c r="CD47" s="86">
        <f>AI46</f>
        <v>1.1165014159101139E-2</v>
      </c>
      <c r="CE47" s="82">
        <f>AI47</f>
        <v>1.1651748170840593E-2</v>
      </c>
      <c r="CF47" s="82">
        <f>AI48</f>
        <v>7.3948164505250907E-2</v>
      </c>
      <c r="CG47" s="82">
        <f>AI49</f>
        <v>0.50166084897515173</v>
      </c>
      <c r="CH47" s="82">
        <f>AI50</f>
        <v>1.9558753541398331E-3</v>
      </c>
      <c r="CI47" s="82">
        <f>AI51</f>
        <v>0.12347934625913502</v>
      </c>
      <c r="CJ47" s="1"/>
      <c r="CK47" s="1" t="s">
        <v>34</v>
      </c>
      <c r="CL47" s="113">
        <f>CD47*BQ46+CE47*BQ47+CF47*BQ48+CG47*BQ49+CH47*BQ50+CI47*BQ51</f>
        <v>-5.6289246434155192E-4</v>
      </c>
      <c r="CM47" s="1"/>
      <c r="CN47" s="1"/>
      <c r="CO47" s="1"/>
      <c r="CP47" s="1"/>
      <c r="CQ47" s="1" t="s">
        <v>28</v>
      </c>
      <c r="CR47" s="114">
        <f>CL47*CO46</f>
        <v>-5.5726353969813645E-4</v>
      </c>
      <c r="CS47" s="1"/>
      <c r="CT47" s="1" t="s">
        <v>28</v>
      </c>
      <c r="CU47" s="24">
        <f>AM47-CR47</f>
        <v>-18.766162188401189</v>
      </c>
      <c r="CV47" s="1"/>
      <c r="CW47" s="1"/>
      <c r="CX47" s="1" t="s">
        <v>30</v>
      </c>
      <c r="CY47" s="1"/>
      <c r="CZ47" s="1"/>
      <c r="DA47" s="1" t="s">
        <v>30</v>
      </c>
      <c r="DB47" s="1"/>
      <c r="DC47" s="1"/>
      <c r="DD47" s="1"/>
      <c r="DE47" s="1"/>
      <c r="DF47" s="1"/>
      <c r="DG47" s="1" t="s">
        <v>30</v>
      </c>
      <c r="DH47" s="1"/>
      <c r="DI47" s="1"/>
      <c r="DJ47" s="1" t="s">
        <v>30</v>
      </c>
      <c r="DK47" s="1"/>
      <c r="DL47" s="1"/>
      <c r="DM47" s="80">
        <f t="shared" si="87"/>
        <v>1.1750737493743663E-2</v>
      </c>
      <c r="DN47" s="80">
        <f t="shared" si="87"/>
        <v>-1.5082807845150047E-2</v>
      </c>
      <c r="DO47" s="80">
        <f t="shared" si="87"/>
        <v>-1.4384789791310554E-2</v>
      </c>
      <c r="DQ47" s="1"/>
      <c r="DR47" s="80">
        <f t="shared" ref="DR47:DR51" si="97">AH47*(1-AH47)</f>
        <v>1.3432986387634578E-2</v>
      </c>
      <c r="DS47" s="80">
        <f t="shared" si="88"/>
        <v>1.1515984935403907E-2</v>
      </c>
      <c r="DT47" s="80">
        <f t="shared" si="89"/>
        <v>0.18953174689877561</v>
      </c>
      <c r="DU47" s="1"/>
      <c r="DV47" s="1"/>
      <c r="DW47" s="82">
        <f t="shared" si="90"/>
        <v>1.5784749679812588E-4</v>
      </c>
      <c r="DX47" s="82">
        <f t="shared" si="90"/>
        <v>-1.7369338792833981E-4</v>
      </c>
      <c r="DY47" s="82">
        <f t="shared" si="90"/>
        <v>-2.726374337918763E-3</v>
      </c>
      <c r="EA47" t="s">
        <v>34</v>
      </c>
      <c r="EB47" s="81">
        <f>F46</f>
        <v>-0.17299248</v>
      </c>
      <c r="EC47" s="80">
        <f>F47</f>
        <v>-0.38801099999999999</v>
      </c>
      <c r="ED47" s="80">
        <f>F48</f>
        <v>1.1875170000000001E-2</v>
      </c>
      <c r="EE47" s="80">
        <f>F49</f>
        <v>0.88559551999999997</v>
      </c>
      <c r="EF47" s="80">
        <f>F50</f>
        <v>-0.56556720999999999</v>
      </c>
      <c r="EG47" s="80">
        <f>F51</f>
        <v>-2.271834E-2</v>
      </c>
      <c r="EI47" s="1" t="s">
        <v>34</v>
      </c>
      <c r="EJ47" s="115">
        <f>EB47*DW46+EC47*DW47+ED47*DW48+EE47*DW49+EF47*DW50+EG47*DW51</f>
        <v>-7.1034349046922435E-2</v>
      </c>
      <c r="EK47" s="115">
        <f>EB47*DX46+EC47*DX47+ED47*DX48+EE47*DX49+EF47*DX50+EG47*DX51</f>
        <v>2.3046327605481025E-2</v>
      </c>
      <c r="EL47" s="115">
        <f>EB47*DY46+EC47*DY47+ED47*DY48+EE47*DY49+EF47*DY50+EG47*DY51</f>
        <v>1.9270457507946804E-2</v>
      </c>
      <c r="EM47" s="1"/>
      <c r="EN47" s="1"/>
      <c r="EO47" s="1"/>
      <c r="EP47" s="1"/>
      <c r="EQ47" s="1" t="s">
        <v>28</v>
      </c>
      <c r="ER47" s="107">
        <f>EJ47*EO46</f>
        <v>-7.0324005556453212E-2</v>
      </c>
      <c r="ES47" s="107">
        <f>EK47*EO46</f>
        <v>2.2815864329426214E-2</v>
      </c>
      <c r="ET47" s="107">
        <f>EL47*EO46</f>
        <v>1.9077752932867335E-2</v>
      </c>
      <c r="EU47" s="1"/>
      <c r="EV47" s="1" t="s">
        <v>28</v>
      </c>
      <c r="EW47" s="24">
        <f t="shared" si="91"/>
        <v>1.0642163239099407</v>
      </c>
      <c r="EX47" s="24">
        <f t="shared" si="91"/>
        <v>3.3695055949393238</v>
      </c>
      <c r="EY47" s="24">
        <f t="shared" si="91"/>
        <v>-4.2835734477043168</v>
      </c>
      <c r="EZ47" s="1"/>
      <c r="FA47" s="1"/>
      <c r="FB47" s="1" t="s">
        <v>30</v>
      </c>
      <c r="FC47" s="1" t="s">
        <v>31</v>
      </c>
      <c r="FD47" s="1" t="s">
        <v>37</v>
      </c>
      <c r="FE47" s="1"/>
      <c r="FF47" s="1"/>
      <c r="FG47" s="1" t="s">
        <v>30</v>
      </c>
      <c r="FH47" s="1" t="s">
        <v>31</v>
      </c>
      <c r="FI47" s="1" t="s">
        <v>37</v>
      </c>
      <c r="FJ47" s="1"/>
      <c r="FK47" s="1"/>
      <c r="FL47" s="1"/>
      <c r="FM47" s="1"/>
      <c r="FN47" s="1"/>
      <c r="FO47" s="1" t="s">
        <v>30</v>
      </c>
      <c r="FP47" s="1" t="s">
        <v>31</v>
      </c>
      <c r="FQ47" s="1" t="s">
        <v>37</v>
      </c>
      <c r="FR47" s="1"/>
      <c r="FS47" s="1"/>
      <c r="FT47" s="1" t="s">
        <v>30</v>
      </c>
      <c r="FU47" s="1" t="s">
        <v>31</v>
      </c>
      <c r="FV47" s="1" t="s">
        <v>37</v>
      </c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</row>
    <row r="48" spans="1:199" ht="15.75" thickBot="1" x14ac:dyDescent="0.3">
      <c r="A48" s="1"/>
      <c r="B48" s="82">
        <v>1</v>
      </c>
      <c r="C48" s="1"/>
      <c r="D48" s="1"/>
      <c r="E48" s="104">
        <v>0.51673007000000004</v>
      </c>
      <c r="F48" s="104">
        <v>1.1875170000000001E-2</v>
      </c>
      <c r="G48" s="1"/>
      <c r="H48" s="1"/>
      <c r="I48" s="1" t="s">
        <v>30</v>
      </c>
      <c r="J48" s="1" t="s">
        <v>31</v>
      </c>
      <c r="K48" s="1" t="s">
        <v>37</v>
      </c>
      <c r="L48" s="1"/>
      <c r="M48" s="10"/>
      <c r="N48" s="87">
        <f>E48*I46+F48*I47</f>
        <v>4.8851548319021978</v>
      </c>
      <c r="O48" s="87">
        <f>E48*J46+F48*J47</f>
        <v>0.72332508803896034</v>
      </c>
      <c r="P48" s="87">
        <f>E48*K46+F48*K47</f>
        <v>0.94727838173119161</v>
      </c>
      <c r="Q48" s="22"/>
      <c r="R48" s="22"/>
      <c r="S48" s="22"/>
      <c r="T48" s="22"/>
      <c r="U48" s="22"/>
      <c r="V48" s="22"/>
      <c r="W48" s="22"/>
      <c r="X48" s="87">
        <f>N48+S46</f>
        <v>8.6503628453047483</v>
      </c>
      <c r="Y48" s="87">
        <f>O48+T46</f>
        <v>-2.5275658428406897</v>
      </c>
      <c r="Z48" s="87">
        <f>P48+U46</f>
        <v>-1.9691904251011605</v>
      </c>
      <c r="AA48" s="74"/>
      <c r="AB48" s="74"/>
      <c r="AC48" s="74"/>
      <c r="AD48" s="74"/>
      <c r="AE48" s="74"/>
      <c r="AF48" s="74"/>
      <c r="AG48" s="74"/>
      <c r="AH48" s="99">
        <f t="shared" si="94"/>
        <v>0.99982496732607018</v>
      </c>
      <c r="AI48" s="99">
        <f t="shared" si="85"/>
        <v>7.3948164505250907E-2</v>
      </c>
      <c r="AJ48" s="99">
        <f t="shared" si="86"/>
        <v>0.12247586972554693</v>
      </c>
      <c r="AK48" s="10"/>
      <c r="AL48" s="1" t="s">
        <v>29</v>
      </c>
      <c r="AM48" s="20">
        <f t="shared" si="95"/>
        <v>-17.898213460000683</v>
      </c>
      <c r="AN48" s="1"/>
      <c r="AO48" s="1"/>
      <c r="AP48" s="87">
        <f>AH48*AM46+AI48*AM47+AJ48*AM48</f>
        <v>11.038382266325852</v>
      </c>
      <c r="AQ48" s="1"/>
      <c r="AR48" s="1"/>
      <c r="AS48" s="1"/>
      <c r="AT48" s="1"/>
      <c r="AU48" s="1"/>
      <c r="AV48" s="87">
        <f>AP48+AS46</f>
        <v>8.5071072941104653</v>
      </c>
      <c r="AW48" s="1"/>
      <c r="AX48" s="1"/>
      <c r="AY48" s="1"/>
      <c r="AZ48" s="1"/>
      <c r="BA48" s="1"/>
      <c r="BB48" s="80">
        <f t="shared" ref="BB48:BB51" si="98">1/(1+2.71828182845904^(AV48*-1))</f>
        <v>0.99979801342054098</v>
      </c>
      <c r="BC48" s="1"/>
      <c r="BD48" s="1"/>
      <c r="BE48" s="87">
        <f t="shared" ref="BE48:BE51" si="99">(BB48-B48)^2</f>
        <v>4.0798578281556476E-8</v>
      </c>
      <c r="BF48" s="1"/>
      <c r="BG48" s="1"/>
      <c r="BH48" s="1"/>
      <c r="BI48" s="1"/>
      <c r="BJ48" s="1"/>
      <c r="BK48" s="82">
        <f t="shared" ref="BK48:BK51" si="100">BB48-B48</f>
        <v>-2.0198657945902365E-4</v>
      </c>
      <c r="BL48" s="1"/>
      <c r="BM48" s="1"/>
      <c r="BN48" s="80">
        <f t="shared" si="96"/>
        <v>2.019457808807421E-4</v>
      </c>
      <c r="BO48" s="1"/>
      <c r="BP48" s="1"/>
      <c r="BQ48" s="103">
        <f t="shared" ref="BQ48:BQ51" si="101">BK48*BN48</f>
        <v>-4.079033751628259E-8</v>
      </c>
      <c r="BR48" s="1"/>
      <c r="BS48" s="1"/>
      <c r="BT48" s="1"/>
      <c r="BU48" s="1"/>
      <c r="BV48" s="1"/>
      <c r="BW48" s="1"/>
      <c r="BX48" s="1"/>
      <c r="BY48" s="82">
        <f>BQ48*BT46</f>
        <v>-5.9638757488019677E-7</v>
      </c>
      <c r="BZ48" s="82">
        <f>BQ48*BU46</f>
        <v>7.6550082051805459E-7</v>
      </c>
      <c r="CA48" s="82">
        <f>BQ48*BV46</f>
        <v>7.300741679718999E-7</v>
      </c>
      <c r="CB48" s="1"/>
      <c r="CC48" s="1" t="s">
        <v>35</v>
      </c>
      <c r="CD48" s="86">
        <f>AJ46</f>
        <v>4.218643164230497E-2</v>
      </c>
      <c r="CE48" s="82">
        <f>AJ47</f>
        <v>0.25409706569212237</v>
      </c>
      <c r="CF48" s="82">
        <f>AJ48</f>
        <v>0.12247586972554693</v>
      </c>
      <c r="CG48" s="82">
        <f>AJ49</f>
        <v>1.7913325032254302E-3</v>
      </c>
      <c r="CH48" s="82">
        <f>AJ50</f>
        <v>0.11291789349481331</v>
      </c>
      <c r="CI48" s="82">
        <f>AJ51</f>
        <v>0.30558589413384518</v>
      </c>
      <c r="CJ48" s="1"/>
      <c r="CK48" s="1" t="s">
        <v>35</v>
      </c>
      <c r="CL48" s="113">
        <f>CD48*BQ46+CE48*BQ47+CF48*BQ48+CG48*BQ49+CH48*BQ50+CI48*BQ51</f>
        <v>6.2155452194521833E-3</v>
      </c>
      <c r="CM48" s="1"/>
      <c r="CN48" s="1"/>
      <c r="CO48" s="1"/>
      <c r="CP48" s="1"/>
      <c r="CQ48" s="1" t="s">
        <v>29</v>
      </c>
      <c r="CR48" s="114">
        <f>CL48*CO46</f>
        <v>6.1533897672576615E-3</v>
      </c>
      <c r="CS48" s="1"/>
      <c r="CT48" s="1" t="s">
        <v>29</v>
      </c>
      <c r="CU48" s="24">
        <f>AM48-CR48</f>
        <v>-17.904366849767939</v>
      </c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80">
        <f t="shared" ref="DM48:DM51" si="102">BY48</f>
        <v>-5.9638757488019677E-7</v>
      </c>
      <c r="DN48" s="80">
        <f t="shared" ref="DN48:DN51" si="103">BZ48</f>
        <v>7.6550082051805459E-7</v>
      </c>
      <c r="DO48" s="80">
        <f t="shared" ref="DO48:DO51" si="104">CA48</f>
        <v>7.300741679718999E-7</v>
      </c>
      <c r="DQ48" s="1"/>
      <c r="DR48" s="80">
        <f t="shared" si="97"/>
        <v>1.7500203749287721E-4</v>
      </c>
      <c r="DS48" s="80">
        <f t="shared" si="88"/>
        <v>6.8479833471555257E-2</v>
      </c>
      <c r="DT48" s="80">
        <f t="shared" si="89"/>
        <v>0.10747553106051778</v>
      </c>
      <c r="DU48" s="1"/>
      <c r="DV48" s="1"/>
      <c r="DW48" s="82">
        <f t="shared" ref="DW48:DW51" si="105">DM48*DR48</f>
        <v>-1.0436904073947031E-10</v>
      </c>
      <c r="DX48" s="82">
        <f t="shared" ref="DX48:DX51" si="106">DN48*DS48</f>
        <v>5.2421368711415291E-8</v>
      </c>
      <c r="DY48" s="82">
        <f t="shared" ref="DY48:DY51" si="107">DO48*DT48</f>
        <v>7.8465108916345603E-8</v>
      </c>
      <c r="EA48" s="2"/>
      <c r="EB48" t="s">
        <v>24</v>
      </c>
      <c r="EG48" t="s">
        <v>32</v>
      </c>
      <c r="EI48" s="1"/>
      <c r="EJ48" s="1" t="s">
        <v>30</v>
      </c>
      <c r="EK48" s="1" t="s">
        <v>31</v>
      </c>
      <c r="EL48" s="10" t="s">
        <v>37</v>
      </c>
      <c r="EM48" s="1"/>
      <c r="EN48" s="1"/>
      <c r="EO48" s="1"/>
      <c r="EP48" s="1"/>
      <c r="EQ48" s="1"/>
      <c r="ER48" s="1" t="s">
        <v>30</v>
      </c>
      <c r="ES48" s="1" t="s">
        <v>31</v>
      </c>
      <c r="ET48" s="1" t="s">
        <v>37</v>
      </c>
      <c r="EU48" s="1"/>
      <c r="EV48" s="1"/>
      <c r="EW48" s="1" t="s">
        <v>30</v>
      </c>
      <c r="EX48" s="1" t="s">
        <v>31</v>
      </c>
      <c r="EY48" s="1" t="s">
        <v>37</v>
      </c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</row>
    <row r="49" spans="1:199" x14ac:dyDescent="0.25">
      <c r="A49" s="1"/>
      <c r="B49" s="82">
        <v>1</v>
      </c>
      <c r="C49" s="1"/>
      <c r="D49" s="1"/>
      <c r="E49" s="104">
        <v>0.19163239000000001</v>
      </c>
      <c r="F49" s="104">
        <v>0.88559551999999997</v>
      </c>
      <c r="G49" s="1"/>
      <c r="H49" s="1"/>
      <c r="I49" s="1"/>
      <c r="J49" s="1"/>
      <c r="K49" s="1"/>
      <c r="L49" s="1"/>
      <c r="M49" s="10"/>
      <c r="N49" s="87">
        <f>E49*I46+F49*I47</f>
        <v>2.6874979488214592</v>
      </c>
      <c r="O49" s="87">
        <f>E49*J46+F49*J47</f>
        <v>3.2575343512141144</v>
      </c>
      <c r="P49" s="87">
        <f>E49*K46+F49*K47</f>
        <v>-3.4065337751690428</v>
      </c>
      <c r="Q49" s="22"/>
      <c r="R49" s="22"/>
      <c r="S49" s="22"/>
      <c r="T49" s="22"/>
      <c r="U49" s="22"/>
      <c r="V49" s="22"/>
      <c r="W49" s="22"/>
      <c r="X49" s="87">
        <f>N49+S46</f>
        <v>6.4527059622240088</v>
      </c>
      <c r="Y49" s="87">
        <f>O49+T46</f>
        <v>6.6434203344640785E-3</v>
      </c>
      <c r="Z49" s="87">
        <f>P49+U46</f>
        <v>-6.3230025820013953</v>
      </c>
      <c r="AA49" s="22"/>
      <c r="AB49" s="22"/>
      <c r="AC49" s="22"/>
      <c r="AD49" s="22"/>
      <c r="AE49" s="22"/>
      <c r="AF49" s="22"/>
      <c r="AG49" s="22"/>
      <c r="AH49" s="99">
        <f t="shared" si="94"/>
        <v>0.99842622954073157</v>
      </c>
      <c r="AI49" s="99">
        <f t="shared" si="85"/>
        <v>0.50166084897515173</v>
      </c>
      <c r="AJ49" s="99">
        <f t="shared" si="86"/>
        <v>1.7913325032254302E-3</v>
      </c>
      <c r="AK49" s="10"/>
      <c r="AL49" s="1"/>
      <c r="AM49" s="1" t="s">
        <v>30</v>
      </c>
      <c r="AN49" s="1"/>
      <c r="AO49" s="1"/>
      <c r="AP49" s="87">
        <f>AH49*AM46+AI49*AM47+AJ49*AM48</f>
        <v>5.1512052468206413</v>
      </c>
      <c r="AQ49" s="1"/>
      <c r="AR49" s="1"/>
      <c r="AS49" s="1"/>
      <c r="AT49" s="1"/>
      <c r="AU49" s="1"/>
      <c r="AV49" s="87">
        <f>AP49+AS46</f>
        <v>2.6199302746052542</v>
      </c>
      <c r="AW49" s="1"/>
      <c r="AX49" s="1"/>
      <c r="AY49" s="1"/>
      <c r="AZ49" s="1"/>
      <c r="BA49" s="1"/>
      <c r="BB49" s="80">
        <f t="shared" si="98"/>
        <v>0.93213329567062386</v>
      </c>
      <c r="BC49" s="1"/>
      <c r="BD49" s="1"/>
      <c r="BE49" s="87">
        <f t="shared" si="99"/>
        <v>4.6058895565309621E-3</v>
      </c>
      <c r="BF49" s="1"/>
      <c r="BG49" s="1"/>
      <c r="BH49" s="1"/>
      <c r="BI49" s="1"/>
      <c r="BJ49" s="1"/>
      <c r="BK49" s="82">
        <f t="shared" si="100"/>
        <v>-6.7866704329376137E-2</v>
      </c>
      <c r="BL49" s="1"/>
      <c r="BM49" s="1"/>
      <c r="BN49" s="80">
        <f t="shared" si="96"/>
        <v>6.3260814772845175E-2</v>
      </c>
      <c r="BO49" s="1"/>
      <c r="BP49" s="1"/>
      <c r="BQ49" s="103">
        <f t="shared" si="101"/>
        <v>-4.2933030118241138E-3</v>
      </c>
      <c r="BR49" s="1"/>
      <c r="BS49" s="1"/>
      <c r="BT49" s="1"/>
      <c r="BU49" s="1"/>
      <c r="BV49" s="1"/>
      <c r="BW49" s="1"/>
      <c r="BX49" s="1"/>
      <c r="BY49" s="82">
        <f>BQ49*BT46</f>
        <v>-6.277154658074463E-2</v>
      </c>
      <c r="BZ49" s="82">
        <f>BQ49*BU46</f>
        <v>8.0571213145075996E-2</v>
      </c>
      <c r="CA49" s="82">
        <f>BQ49*BV46</f>
        <v>7.6842453754091822E-2</v>
      </c>
      <c r="CB49" s="1"/>
      <c r="CC49" s="1"/>
      <c r="CD49" s="1" t="s">
        <v>24</v>
      </c>
      <c r="CE49" s="1" t="s">
        <v>25</v>
      </c>
      <c r="CF49" s="1"/>
      <c r="CG49" s="1"/>
      <c r="CH49" s="1"/>
      <c r="CI49" s="1" t="s">
        <v>32</v>
      </c>
      <c r="CJ49" s="1"/>
      <c r="CK49" s="1"/>
      <c r="CL49" s="1" t="s">
        <v>30</v>
      </c>
      <c r="CM49" s="1"/>
      <c r="CN49" s="1"/>
      <c r="CO49" s="1"/>
      <c r="CP49" s="1"/>
      <c r="CQ49" s="1"/>
      <c r="CR49" s="1" t="s">
        <v>30</v>
      </c>
      <c r="CS49" s="1"/>
      <c r="CT49" s="1"/>
      <c r="CU49" s="1" t="s">
        <v>30</v>
      </c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80">
        <f t="shared" si="102"/>
        <v>-6.277154658074463E-2</v>
      </c>
      <c r="DN49" s="80">
        <f t="shared" si="103"/>
        <v>8.0571213145075996E-2</v>
      </c>
      <c r="DO49" s="80">
        <f t="shared" si="104"/>
        <v>7.6842453754091822E-2</v>
      </c>
      <c r="DQ49" s="1"/>
      <c r="DR49" s="80">
        <f t="shared" si="97"/>
        <v>1.571293705809965E-3</v>
      </c>
      <c r="DS49" s="80">
        <f t="shared" si="88"/>
        <v>0.24999724158068173</v>
      </c>
      <c r="DT49" s="80">
        <f t="shared" si="89"/>
        <v>1.7881236310883183E-3</v>
      </c>
      <c r="DU49" s="1"/>
      <c r="DV49" s="1"/>
      <c r="DW49" s="82">
        <f t="shared" si="105"/>
        <v>-9.8632536046281067E-5</v>
      </c>
      <c r="DX49" s="82">
        <f t="shared" si="106"/>
        <v>2.0142581037078163E-2</v>
      </c>
      <c r="DY49" s="82">
        <f t="shared" si="107"/>
        <v>1.3740380742850285E-4</v>
      </c>
      <c r="EA49" s="2"/>
      <c r="EB49" s="2"/>
      <c r="EC49" s="2"/>
      <c r="ED49" s="2"/>
      <c r="EE49" s="2"/>
      <c r="EF49" s="2"/>
      <c r="EG49" s="2"/>
      <c r="EI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</row>
    <row r="50" spans="1:199" x14ac:dyDescent="0.25">
      <c r="A50" s="1"/>
      <c r="B50" s="82">
        <v>0</v>
      </c>
      <c r="C50" s="1"/>
      <c r="D50" s="1"/>
      <c r="E50" s="104">
        <v>-0.80605309999999997</v>
      </c>
      <c r="F50" s="104">
        <v>-0.56556720999999999</v>
      </c>
      <c r="G50" s="1"/>
      <c r="H50" s="1"/>
      <c r="I50" s="1"/>
      <c r="J50" s="1"/>
      <c r="K50" s="1"/>
      <c r="L50" s="1"/>
      <c r="M50" s="1"/>
      <c r="N50" s="87">
        <f>E50*I46+F50*I47</f>
        <v>-8.1641102916705357</v>
      </c>
      <c r="O50" s="87">
        <f>E50*J46+F50*J47</f>
        <v>-2.9840687128217369</v>
      </c>
      <c r="P50" s="87">
        <f>E50*K46+F50*K47</f>
        <v>0.85519221065008422</v>
      </c>
      <c r="Q50" s="22"/>
      <c r="R50" s="22"/>
      <c r="S50" s="22"/>
      <c r="T50" s="22"/>
      <c r="U50" s="22"/>
      <c r="V50" s="22"/>
      <c r="W50" s="22"/>
      <c r="X50" s="87">
        <f>N50+S46</f>
        <v>-4.3989022782679861</v>
      </c>
      <c r="Y50" s="87">
        <f>O50+T46</f>
        <v>-6.2349596437013872</v>
      </c>
      <c r="Z50" s="87">
        <f>P50+U46</f>
        <v>-2.0612765961822679</v>
      </c>
      <c r="AA50" s="22"/>
      <c r="AB50" s="22"/>
      <c r="AC50" s="22"/>
      <c r="AD50" s="22"/>
      <c r="AE50" s="22"/>
      <c r="AF50" s="22"/>
      <c r="AG50" s="22"/>
      <c r="AH50" s="99">
        <f t="shared" si="94"/>
        <v>1.2141594203295761E-2</v>
      </c>
      <c r="AI50" s="99">
        <f t="shared" si="85"/>
        <v>1.9558753541398331E-3</v>
      </c>
      <c r="AJ50" s="99">
        <f t="shared" si="86"/>
        <v>0.11291789349481331</v>
      </c>
      <c r="AK50" s="1"/>
      <c r="AL50" s="1"/>
      <c r="AM50" s="1"/>
      <c r="AN50" s="1"/>
      <c r="AO50" s="1"/>
      <c r="AP50" s="87">
        <f>AH50*AM46+AI50*AM47+AJ50*AM48</f>
        <v>-1.8802140428010126</v>
      </c>
      <c r="AQ50" s="1"/>
      <c r="AR50" s="1"/>
      <c r="AS50" s="1"/>
      <c r="AT50" s="1"/>
      <c r="AU50" s="1"/>
      <c r="AV50" s="87">
        <f>AP50+AS46</f>
        <v>-4.4114890150164001</v>
      </c>
      <c r="AW50" s="1"/>
      <c r="AX50" s="1"/>
      <c r="AY50" s="1"/>
      <c r="AZ50" s="1"/>
      <c r="BA50" s="1"/>
      <c r="BB50" s="80">
        <f t="shared" si="98"/>
        <v>1.1991550002925724E-2</v>
      </c>
      <c r="BC50" s="1"/>
      <c r="BD50" s="1"/>
      <c r="BE50" s="87">
        <f t="shared" si="99"/>
        <v>1.4379727147266792E-4</v>
      </c>
      <c r="BF50" s="1"/>
      <c r="BG50" s="1"/>
      <c r="BH50" s="1"/>
      <c r="BI50" s="1"/>
      <c r="BJ50" s="1"/>
      <c r="BK50" s="82">
        <f t="shared" si="100"/>
        <v>1.1991550002925724E-2</v>
      </c>
      <c r="BL50" s="1"/>
      <c r="BM50" s="1"/>
      <c r="BN50" s="80">
        <f t="shared" si="96"/>
        <v>1.1847752731453056E-2</v>
      </c>
      <c r="BO50" s="1"/>
      <c r="BP50" s="1"/>
      <c r="BQ50" s="103">
        <f t="shared" si="101"/>
        <v>1.4207291930151914E-4</v>
      </c>
      <c r="BR50" s="1"/>
      <c r="BS50" s="1"/>
      <c r="BT50" s="1"/>
      <c r="BU50" s="1"/>
      <c r="BV50" s="1"/>
      <c r="BW50" s="1"/>
      <c r="BX50" s="1"/>
      <c r="BY50" s="105">
        <f>BQ50*BT46</f>
        <v>2.0772204634139243E-3</v>
      </c>
      <c r="BZ50" s="105">
        <f>BQ50*BU46</f>
        <v>-2.6662426182498468E-3</v>
      </c>
      <c r="CA50" s="82">
        <f>BQ50*BV46</f>
        <v>-2.5428514365440406E-3</v>
      </c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80">
        <f t="shared" si="102"/>
        <v>2.0772204634139243E-3</v>
      </c>
      <c r="DN50" s="80">
        <f t="shared" si="103"/>
        <v>-2.6662426182498468E-3</v>
      </c>
      <c r="DO50" s="80">
        <f t="shared" si="104"/>
        <v>-2.5428514365440406E-3</v>
      </c>
      <c r="DQ50" s="1"/>
      <c r="DR50" s="80">
        <f t="shared" si="97"/>
        <v>1.1994175893498256E-2</v>
      </c>
      <c r="DS50" s="80">
        <f t="shared" si="88"/>
        <v>1.9520499057389014E-3</v>
      </c>
      <c r="DT50" s="80">
        <f t="shared" si="89"/>
        <v>0.10016744282350731</v>
      </c>
      <c r="DU50" s="1"/>
      <c r="DV50" s="1"/>
      <c r="DW50" s="82">
        <f t="shared" si="105"/>
        <v>2.4914547607760565E-5</v>
      </c>
      <c r="DX50" s="82">
        <f t="shared" si="106"/>
        <v>-5.2046386516316552E-6</v>
      </c>
      <c r="DY50" s="82">
        <f t="shared" si="107"/>
        <v>-2.5471092587869864E-4</v>
      </c>
      <c r="EA50" s="2"/>
      <c r="EB50" s="2"/>
      <c r="EC50" s="2"/>
      <c r="ED50" s="2"/>
      <c r="EE50" s="2"/>
      <c r="EF50" s="2"/>
      <c r="EG50" s="2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</row>
    <row r="51" spans="1:199" x14ac:dyDescent="0.25">
      <c r="A51" s="1" t="s">
        <v>32</v>
      </c>
      <c r="B51" s="82">
        <v>1</v>
      </c>
      <c r="C51" s="1"/>
      <c r="D51" s="1" t="s">
        <v>32</v>
      </c>
      <c r="E51" s="104">
        <v>1.0349664300000001</v>
      </c>
      <c r="F51" s="104">
        <v>-2.271834E-2</v>
      </c>
      <c r="G51" s="1"/>
      <c r="H51" s="1"/>
      <c r="I51" s="1"/>
      <c r="J51" s="1"/>
      <c r="K51" s="1"/>
      <c r="L51" s="1"/>
      <c r="M51" s="1" t="s">
        <v>32</v>
      </c>
      <c r="N51" s="87">
        <f>E51*I46+F51*I47</f>
        <v>9.7383308273792117</v>
      </c>
      <c r="O51" s="87">
        <f>E51*J46+F51*J47</f>
        <v>1.2910045682301967</v>
      </c>
      <c r="P51" s="87">
        <f>E51*K46+F51*K47</f>
        <v>2.0956312282332554</v>
      </c>
      <c r="Q51" s="22"/>
      <c r="R51" s="22"/>
      <c r="S51" s="22"/>
      <c r="T51" s="22"/>
      <c r="U51" s="22"/>
      <c r="V51" s="22"/>
      <c r="W51" s="22" t="s">
        <v>32</v>
      </c>
      <c r="X51" s="87">
        <f>N51+S46</f>
        <v>13.503538840781761</v>
      </c>
      <c r="Y51" s="87">
        <f>O51+T46</f>
        <v>-1.9598863626494536</v>
      </c>
      <c r="Z51" s="87">
        <f>P51+U46</f>
        <v>-0.82083757859909667</v>
      </c>
      <c r="AA51" s="22"/>
      <c r="AB51" s="22"/>
      <c r="AC51" s="22"/>
      <c r="AD51" s="22"/>
      <c r="AE51" s="22"/>
      <c r="AF51" s="22"/>
      <c r="AG51" s="22" t="s">
        <v>32</v>
      </c>
      <c r="AH51" s="99">
        <f t="shared" si="94"/>
        <v>0.99999863388581134</v>
      </c>
      <c r="AI51" s="99">
        <f t="shared" si="85"/>
        <v>0.12347934625913502</v>
      </c>
      <c r="AJ51" s="99">
        <f t="shared" si="86"/>
        <v>0.30558589413384518</v>
      </c>
      <c r="AK51" s="1"/>
      <c r="AL51" s="1"/>
      <c r="AM51" s="1"/>
      <c r="AN51" s="1"/>
      <c r="AO51" s="1" t="s">
        <v>32</v>
      </c>
      <c r="AP51" s="87">
        <f>AH51*AM46+AI51*AM47+AJ51*AM48</f>
        <v>6.8340413156247113</v>
      </c>
      <c r="AQ51" s="1"/>
      <c r="AR51" s="1"/>
      <c r="AS51" s="1"/>
      <c r="AT51" s="1"/>
      <c r="AU51" s="1" t="s">
        <v>32</v>
      </c>
      <c r="AV51" s="87">
        <f>AP51+AS46</f>
        <v>4.3027663434093242</v>
      </c>
      <c r="AW51" s="1"/>
      <c r="AX51" s="1"/>
      <c r="AY51" s="1"/>
      <c r="AZ51" s="1"/>
      <c r="BA51" s="1" t="s">
        <v>32</v>
      </c>
      <c r="BB51" s="80">
        <f t="shared" si="98"/>
        <v>0.98664957008795751</v>
      </c>
      <c r="BC51" s="1"/>
      <c r="BD51" s="1" t="s">
        <v>32</v>
      </c>
      <c r="BE51" s="87">
        <f t="shared" si="99"/>
        <v>1.7823397883635894E-4</v>
      </c>
      <c r="BF51" s="1"/>
      <c r="BG51" s="1"/>
      <c r="BH51" s="1"/>
      <c r="BI51" s="1"/>
      <c r="BJ51" s="1" t="s">
        <v>32</v>
      </c>
      <c r="BK51" s="82">
        <f t="shared" si="100"/>
        <v>-1.3350429912042494E-2</v>
      </c>
      <c r="BL51" s="1"/>
      <c r="BM51" s="1" t="s">
        <v>32</v>
      </c>
      <c r="BN51" s="80">
        <f t="shared" si="96"/>
        <v>1.3172195933206135E-2</v>
      </c>
      <c r="BO51" s="1"/>
      <c r="BP51" s="1" t="s">
        <v>32</v>
      </c>
      <c r="BQ51" s="103">
        <f t="shared" si="101"/>
        <v>-1.7585447859395968E-4</v>
      </c>
      <c r="BR51" s="1"/>
      <c r="BS51" s="1"/>
      <c r="BT51" s="1"/>
      <c r="BU51" s="1"/>
      <c r="BV51" s="1"/>
      <c r="BW51" s="1"/>
      <c r="BX51" s="1" t="s">
        <v>32</v>
      </c>
      <c r="BY51" s="82">
        <f>BQ51*BT46</f>
        <v>-2.5711340578784955E-3</v>
      </c>
      <c r="BZ51" s="82">
        <f>BQ51*BU46</f>
        <v>3.3002116641401855E-3</v>
      </c>
      <c r="CA51" s="82">
        <f>BQ51*BV46</f>
        <v>3.1474809957718112E-3</v>
      </c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 t="s">
        <v>32</v>
      </c>
      <c r="DM51" s="80">
        <f t="shared" si="102"/>
        <v>-2.5711340578784955E-3</v>
      </c>
      <c r="DN51" s="80">
        <f t="shared" si="103"/>
        <v>3.3002116641401855E-3</v>
      </c>
      <c r="DO51" s="80">
        <f t="shared" si="104"/>
        <v>3.1474809957718112E-3</v>
      </c>
      <c r="DQ51" s="1" t="s">
        <v>32</v>
      </c>
      <c r="DR51" s="80">
        <f t="shared" si="97"/>
        <v>1.3661123223931952E-6</v>
      </c>
      <c r="DS51" s="80">
        <f t="shared" si="88"/>
        <v>0.10823219730655166</v>
      </c>
      <c r="DT51" s="80">
        <f t="shared" si="89"/>
        <v>0.21220315544026355</v>
      </c>
      <c r="DU51" s="1"/>
      <c r="DV51" s="1" t="s">
        <v>32</v>
      </c>
      <c r="DW51" s="82">
        <f t="shared" si="105"/>
        <v>-3.5124579189926312E-9</v>
      </c>
      <c r="DX51" s="82">
        <f t="shared" si="106"/>
        <v>3.5718915998660377E-4</v>
      </c>
      <c r="DY51" s="82">
        <f t="shared" si="107"/>
        <v>6.6790539899104116E-4</v>
      </c>
      <c r="EA51" s="2"/>
      <c r="EB51" s="2"/>
      <c r="EC51" s="2"/>
      <c r="ED51" s="2"/>
      <c r="EE51" s="2"/>
      <c r="EF51" s="2"/>
      <c r="EG51" s="2"/>
    </row>
    <row r="52" spans="1:199" x14ac:dyDescent="0.25">
      <c r="A52" s="1"/>
      <c r="B52" s="1" t="s">
        <v>50</v>
      </c>
      <c r="C52" s="1"/>
      <c r="D52" s="1"/>
      <c r="E52" s="1" t="s">
        <v>33</v>
      </c>
      <c r="F52" s="1" t="s">
        <v>34</v>
      </c>
      <c r="G52" s="1"/>
      <c r="H52" s="1"/>
      <c r="I52" s="1"/>
      <c r="J52" s="1"/>
      <c r="K52" s="1"/>
      <c r="L52" s="1"/>
      <c r="M52" s="1"/>
      <c r="N52" s="1" t="s">
        <v>30</v>
      </c>
      <c r="O52" s="1" t="s">
        <v>31</v>
      </c>
      <c r="P52" s="1" t="s">
        <v>37</v>
      </c>
      <c r="Q52" s="74"/>
      <c r="R52" s="74"/>
      <c r="S52" s="74"/>
      <c r="T52" s="74"/>
      <c r="U52" s="74"/>
      <c r="V52" s="74"/>
      <c r="W52" s="74"/>
      <c r="X52" s="22" t="s">
        <v>30</v>
      </c>
      <c r="Y52" s="22" t="s">
        <v>31</v>
      </c>
      <c r="Z52" s="22" t="s">
        <v>37</v>
      </c>
      <c r="AA52" s="22"/>
      <c r="AB52" s="22"/>
      <c r="AC52" s="22"/>
      <c r="AD52" s="22"/>
      <c r="AE52" s="22"/>
      <c r="AF52" s="22"/>
      <c r="AG52" s="22"/>
      <c r="AH52" s="74" t="s">
        <v>33</v>
      </c>
      <c r="AI52" s="74" t="s">
        <v>34</v>
      </c>
      <c r="AJ52" s="74" t="s">
        <v>35</v>
      </c>
      <c r="AK52" s="1"/>
      <c r="AL52" s="1"/>
      <c r="AM52" s="1"/>
      <c r="AN52" s="1"/>
      <c r="AO52" s="1"/>
      <c r="AP52" s="1" t="s">
        <v>30</v>
      </c>
      <c r="AQ52" s="1"/>
      <c r="AR52" s="1"/>
      <c r="AS52" s="1"/>
      <c r="AT52" s="1"/>
      <c r="AU52" s="1"/>
      <c r="AV52" s="1" t="s">
        <v>30</v>
      </c>
      <c r="AW52" s="1"/>
      <c r="AX52" s="1"/>
      <c r="AY52" s="1"/>
      <c r="AZ52" s="1"/>
      <c r="BA52" s="1"/>
      <c r="BB52" s="1" t="s">
        <v>30</v>
      </c>
      <c r="BC52" s="1"/>
      <c r="BD52" s="1"/>
      <c r="BE52" s="1" t="s">
        <v>30</v>
      </c>
      <c r="BF52" s="1"/>
      <c r="BG52" s="1"/>
      <c r="BH52" s="1"/>
      <c r="BI52" s="1"/>
      <c r="BJ52" s="1"/>
      <c r="BK52" s="1" t="s">
        <v>30</v>
      </c>
      <c r="BL52" s="1"/>
      <c r="BM52" s="1"/>
      <c r="BN52" s="1" t="s">
        <v>30</v>
      </c>
      <c r="BO52" s="1"/>
      <c r="BP52" s="1"/>
      <c r="BQ52" s="102" t="s">
        <v>30</v>
      </c>
      <c r="BR52" s="1"/>
      <c r="BS52" s="1"/>
      <c r="BT52" s="1"/>
      <c r="BU52" s="1"/>
      <c r="BV52" s="1"/>
      <c r="BW52" s="1"/>
      <c r="BX52" s="1"/>
      <c r="BY52" s="1" t="s">
        <v>27</v>
      </c>
      <c r="BZ52" s="1" t="s">
        <v>28</v>
      </c>
      <c r="CA52" s="1" t="s">
        <v>29</v>
      </c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t="s">
        <v>30</v>
      </c>
      <c r="DN52" t="s">
        <v>31</v>
      </c>
      <c r="DO52" t="s">
        <v>37</v>
      </c>
      <c r="DQ52" s="1"/>
      <c r="DR52" s="1" t="s">
        <v>30</v>
      </c>
      <c r="DS52" s="1" t="s">
        <v>31</v>
      </c>
      <c r="DT52" s="1" t="s">
        <v>37</v>
      </c>
      <c r="DU52" s="1"/>
      <c r="DV52" s="1"/>
      <c r="DW52" s="1" t="s">
        <v>30</v>
      </c>
      <c r="DX52" s="1" t="s">
        <v>31</v>
      </c>
      <c r="DY52" s="1" t="s">
        <v>37</v>
      </c>
    </row>
    <row r="53" spans="1:199" x14ac:dyDescent="0.25">
      <c r="AJ53" s="74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02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</row>
    <row r="54" spans="1:199" x14ac:dyDescent="0.25">
      <c r="BY54" t="s">
        <v>73</v>
      </c>
      <c r="BZ54" t="s">
        <v>72</v>
      </c>
      <c r="CA54" t="s">
        <v>71</v>
      </c>
      <c r="CU54" t="s">
        <v>73</v>
      </c>
      <c r="DJ54" t="s">
        <v>73</v>
      </c>
      <c r="EW54" t="s">
        <v>73</v>
      </c>
      <c r="FT54" t="s">
        <v>73</v>
      </c>
    </row>
    <row r="55" spans="1:199" x14ac:dyDescent="0.25">
      <c r="BY55" t="s">
        <v>74</v>
      </c>
      <c r="CU55" t="s">
        <v>74</v>
      </c>
      <c r="DJ55" t="s">
        <v>74</v>
      </c>
      <c r="EW55" t="s">
        <v>74</v>
      </c>
      <c r="FT55" t="s">
        <v>74</v>
      </c>
    </row>
    <row r="56" spans="1:199" x14ac:dyDescent="0.25">
      <c r="BQ56" s="101" t="s">
        <v>65</v>
      </c>
      <c r="BY56" t="s">
        <v>62</v>
      </c>
      <c r="DW56" t="s">
        <v>65</v>
      </c>
    </row>
    <row r="57" spans="1:199" x14ac:dyDescent="0.25">
      <c r="A57" t="s">
        <v>98</v>
      </c>
      <c r="AH57" s="66" t="s">
        <v>48</v>
      </c>
      <c r="AI57" s="66" t="s">
        <v>79</v>
      </c>
      <c r="BK57" t="s">
        <v>57</v>
      </c>
      <c r="BN57" t="s">
        <v>48</v>
      </c>
      <c r="BQ57" s="101" t="s">
        <v>64</v>
      </c>
      <c r="BY57" t="s">
        <v>63</v>
      </c>
      <c r="CL57" t="s">
        <v>76</v>
      </c>
      <c r="CO57" s="79"/>
      <c r="CP57" s="79"/>
      <c r="CQ57" s="79"/>
      <c r="CR57" s="79"/>
      <c r="CS57" s="79"/>
      <c r="CU57" s="4" t="s">
        <v>67</v>
      </c>
      <c r="DJ57" t="s">
        <v>69</v>
      </c>
      <c r="DR57" t="s">
        <v>48</v>
      </c>
      <c r="DW57" t="s">
        <v>64</v>
      </c>
      <c r="EJ57" t="s">
        <v>76</v>
      </c>
      <c r="EO57" s="79"/>
      <c r="EP57" s="79"/>
      <c r="EQ57" s="79"/>
      <c r="ER57" s="79"/>
      <c r="ES57" s="79"/>
      <c r="ET57" s="79"/>
      <c r="EU57" s="79"/>
      <c r="EW57" s="4" t="s">
        <v>67</v>
      </c>
      <c r="EX57" s="4"/>
      <c r="EY57" s="4"/>
      <c r="FT57" t="s">
        <v>69</v>
      </c>
      <c r="FV57" s="79"/>
      <c r="FW57" s="79"/>
      <c r="FX57" s="79"/>
      <c r="FY57" s="79"/>
      <c r="FZ57" s="79"/>
      <c r="GA57" s="79"/>
      <c r="GB57" s="79"/>
      <c r="GC57" s="79"/>
      <c r="GD57" s="79"/>
      <c r="GE57" s="79"/>
      <c r="GF57" s="79"/>
      <c r="GG57" s="79"/>
      <c r="GH57" s="79"/>
      <c r="GI57" s="79"/>
      <c r="GJ57" s="79"/>
      <c r="GK57" s="79"/>
      <c r="GL57" s="79"/>
      <c r="GM57" s="79"/>
      <c r="GN57" s="79"/>
      <c r="GO57" s="79"/>
      <c r="GP57" s="79"/>
      <c r="GQ57" s="79"/>
    </row>
    <row r="58" spans="1:199" ht="15.75" thickBot="1" x14ac:dyDescent="0.3">
      <c r="B58" t="s">
        <v>4</v>
      </c>
      <c r="E58" t="s">
        <v>0</v>
      </c>
      <c r="G58" t="s">
        <v>8</v>
      </c>
      <c r="I58" t="s">
        <v>1</v>
      </c>
      <c r="L58" s="4" t="s">
        <v>9</v>
      </c>
      <c r="N58" t="s">
        <v>47</v>
      </c>
      <c r="Q58" s="66" t="s">
        <v>43</v>
      </c>
      <c r="S58" s="66" t="s">
        <v>42</v>
      </c>
      <c r="V58" s="66" t="s">
        <v>9</v>
      </c>
      <c r="X58" s="66" t="s">
        <v>2</v>
      </c>
      <c r="AA58" s="66" t="s">
        <v>46</v>
      </c>
      <c r="AC58" s="66" t="s">
        <v>44</v>
      </c>
      <c r="AF58" s="66" t="s">
        <v>9</v>
      </c>
      <c r="AH58" s="66" t="s">
        <v>0</v>
      </c>
      <c r="AJ58" s="74"/>
      <c r="AK58" s="1" t="s">
        <v>8</v>
      </c>
      <c r="AL58" s="1"/>
      <c r="AM58" s="1" t="s">
        <v>1</v>
      </c>
      <c r="AN58" s="83" t="s">
        <v>9</v>
      </c>
      <c r="AO58" s="1"/>
      <c r="AP58" s="1" t="s">
        <v>47</v>
      </c>
      <c r="AQ58" s="83" t="s">
        <v>43</v>
      </c>
      <c r="AR58" s="1"/>
      <c r="AS58" s="1" t="s">
        <v>42</v>
      </c>
      <c r="AT58" s="1"/>
      <c r="AU58" s="1"/>
      <c r="AV58" s="1" t="s">
        <v>2</v>
      </c>
      <c r="AW58" s="1" t="s">
        <v>46</v>
      </c>
      <c r="AX58" s="1"/>
      <c r="AY58" s="1" t="s">
        <v>44</v>
      </c>
      <c r="AZ58" s="83" t="s">
        <v>9</v>
      </c>
      <c r="BA58" s="1"/>
      <c r="BB58" s="1" t="s">
        <v>48</v>
      </c>
      <c r="BC58" s="1"/>
      <c r="BD58" s="1"/>
      <c r="BE58" s="1" t="s">
        <v>49</v>
      </c>
      <c r="BF58" s="1"/>
      <c r="BG58" s="1"/>
      <c r="BH58" s="1" t="s">
        <v>51</v>
      </c>
      <c r="BI58" s="1"/>
      <c r="BJ58" s="1"/>
      <c r="BK58" s="1" t="s">
        <v>56</v>
      </c>
      <c r="BL58" s="1" t="s">
        <v>58</v>
      </c>
      <c r="BM58" s="1"/>
      <c r="BN58" s="1" t="s">
        <v>53</v>
      </c>
      <c r="BO58" s="83" t="s">
        <v>9</v>
      </c>
      <c r="BP58" s="1"/>
      <c r="BQ58" s="102" t="s">
        <v>38</v>
      </c>
      <c r="BR58" s="1" t="s">
        <v>8</v>
      </c>
      <c r="BS58" s="1"/>
      <c r="BT58" s="1" t="s">
        <v>70</v>
      </c>
      <c r="BU58" s="1"/>
      <c r="BV58" s="1"/>
      <c r="BW58" s="83" t="s">
        <v>9</v>
      </c>
      <c r="BX58" s="1"/>
      <c r="BY58" s="84"/>
      <c r="BZ58" s="1"/>
      <c r="CA58" s="1"/>
      <c r="CB58" s="1"/>
      <c r="CC58" s="1"/>
      <c r="CD58" s="1" t="s">
        <v>75</v>
      </c>
      <c r="CE58" s="1"/>
      <c r="CF58" s="1"/>
      <c r="CG58" s="1"/>
      <c r="CH58" s="1"/>
      <c r="CI58" s="1"/>
      <c r="CJ58" s="1"/>
      <c r="CK58" s="1"/>
      <c r="CL58" s="1" t="s">
        <v>54</v>
      </c>
      <c r="CM58" s="1" t="s">
        <v>58</v>
      </c>
      <c r="CN58" s="1"/>
      <c r="CO58" s="1" t="s">
        <v>61</v>
      </c>
      <c r="CP58" s="83" t="s">
        <v>9</v>
      </c>
      <c r="CQ58" s="1"/>
      <c r="CR58" s="1" t="s">
        <v>66</v>
      </c>
      <c r="CS58" s="1"/>
      <c r="CT58" s="1"/>
      <c r="CU58" s="1" t="s">
        <v>1</v>
      </c>
      <c r="CV58" s="1"/>
      <c r="CW58" s="1"/>
      <c r="CX58" s="1" t="s">
        <v>59</v>
      </c>
      <c r="CY58" s="1"/>
      <c r="CZ58" s="1"/>
      <c r="DA58" s="1" t="s">
        <v>55</v>
      </c>
      <c r="DB58" s="1"/>
      <c r="DC58" s="1"/>
      <c r="DD58" s="1" t="s">
        <v>61</v>
      </c>
      <c r="DE58" s="1"/>
      <c r="DF58" s="1"/>
      <c r="DG58" s="1" t="s">
        <v>68</v>
      </c>
      <c r="DH58" s="1"/>
      <c r="DI58" s="1"/>
      <c r="DJ58" s="1" t="s">
        <v>41</v>
      </c>
      <c r="DK58" s="1"/>
      <c r="DL58" s="1"/>
      <c r="DM58" t="s">
        <v>78</v>
      </c>
      <c r="DP58" t="s">
        <v>58</v>
      </c>
      <c r="DQ58" s="1"/>
      <c r="DR58" s="1" t="s">
        <v>53</v>
      </c>
      <c r="DS58" s="1"/>
      <c r="DT58" s="1"/>
      <c r="DU58" s="83" t="s">
        <v>9</v>
      </c>
      <c r="DV58" s="1"/>
      <c r="DW58" s="1" t="s">
        <v>38</v>
      </c>
      <c r="EB58" t="s">
        <v>75</v>
      </c>
      <c r="EI58" s="1"/>
      <c r="EJ58" s="1" t="s">
        <v>54</v>
      </c>
      <c r="EK58" s="1"/>
      <c r="EL58" s="1"/>
      <c r="EM58" s="1" t="s">
        <v>58</v>
      </c>
      <c r="EN58" s="1"/>
      <c r="EO58" s="1" t="s">
        <v>61</v>
      </c>
      <c r="EP58" s="83" t="s">
        <v>9</v>
      </c>
      <c r="EQ58" s="1"/>
      <c r="ER58" s="1" t="s">
        <v>66</v>
      </c>
      <c r="ES58" s="1"/>
      <c r="ET58" s="1"/>
      <c r="EU58" s="1"/>
      <c r="EV58" s="1"/>
      <c r="EW58" s="1" t="s">
        <v>1</v>
      </c>
      <c r="EX58" s="1"/>
      <c r="EY58" s="1"/>
      <c r="EZ58" s="1"/>
      <c r="FA58" s="1"/>
      <c r="FB58" s="1" t="s">
        <v>59</v>
      </c>
      <c r="FC58" s="1"/>
      <c r="FD58" s="1"/>
      <c r="FE58" s="1"/>
      <c r="FF58" s="1"/>
      <c r="FG58" s="1" t="s">
        <v>55</v>
      </c>
      <c r="FH58" s="1"/>
      <c r="FI58" s="1"/>
      <c r="FJ58" s="1"/>
      <c r="FK58" s="1"/>
      <c r="FL58" s="1" t="s">
        <v>61</v>
      </c>
      <c r="FM58" s="1"/>
      <c r="FN58" s="1"/>
      <c r="FO58" s="1" t="s">
        <v>68</v>
      </c>
      <c r="FP58" s="1"/>
      <c r="FQ58" s="1"/>
      <c r="FR58" s="1"/>
      <c r="FS58" s="1"/>
      <c r="FT58" s="1" t="s">
        <v>41</v>
      </c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</row>
    <row r="59" spans="1:199" ht="15.75" thickBot="1" x14ac:dyDescent="0.3">
      <c r="A59" s="1" t="s">
        <v>24</v>
      </c>
      <c r="B59" s="73">
        <v>0</v>
      </c>
      <c r="C59" s="1"/>
      <c r="D59" s="1" t="s">
        <v>24</v>
      </c>
      <c r="E59" s="91">
        <v>-0.48871225000000001</v>
      </c>
      <c r="F59" s="92">
        <v>-0.17299248</v>
      </c>
      <c r="G59" s="1"/>
      <c r="H59" s="1" t="s">
        <v>27</v>
      </c>
      <c r="I59" s="93">
        <f>EW46</f>
        <v>9.6293746152408488</v>
      </c>
      <c r="J59" s="94">
        <f t="shared" ref="J59:J60" si="108">EX46</f>
        <v>1.3032848535901054</v>
      </c>
      <c r="K59" s="95">
        <f t="shared" ref="K59:K60" si="109">EY46</f>
        <v>1.8803296209414129</v>
      </c>
      <c r="L59" s="1"/>
      <c r="M59" s="10" t="s">
        <v>24</v>
      </c>
      <c r="N59" s="11">
        <f>E59*I59+F59*I60</f>
        <v>-4.8900947554369036</v>
      </c>
      <c r="O59" s="12">
        <f>E59*J59+F59*J60</f>
        <v>-1.21983040243137</v>
      </c>
      <c r="P59" s="12">
        <f>E59*K59+F59*K60</f>
        <v>-0.17791412581140498</v>
      </c>
      <c r="Q59" s="22"/>
      <c r="R59" s="22" t="s">
        <v>41</v>
      </c>
      <c r="S59" s="67">
        <f>FT46</f>
        <v>3.765195680753147</v>
      </c>
      <c r="T59" s="68">
        <f t="shared" ref="T59" si="110">FU46</f>
        <v>-3.2508883805320954</v>
      </c>
      <c r="U59" s="98">
        <f t="shared" ref="U59" si="111">FV46</f>
        <v>-2.9163427637642712</v>
      </c>
      <c r="V59" s="22"/>
      <c r="W59" s="74" t="s">
        <v>24</v>
      </c>
      <c r="X59" s="69">
        <f>N59+S59</f>
        <v>-1.1248990746837566</v>
      </c>
      <c r="Y59" s="70">
        <f t="shared" ref="Y59" si="112">O59+T59</f>
        <v>-4.4707187829634654</v>
      </c>
      <c r="Z59" s="71">
        <f t="shared" ref="Z59" si="113">P59+U59</f>
        <v>-3.0942568895756759</v>
      </c>
      <c r="AA59" s="22"/>
      <c r="AB59" s="22" t="s">
        <v>45</v>
      </c>
      <c r="AC59" s="72" t="s">
        <v>80</v>
      </c>
      <c r="AD59" s="72" t="s">
        <v>80</v>
      </c>
      <c r="AE59" s="72" t="s">
        <v>80</v>
      </c>
      <c r="AF59" s="22"/>
      <c r="AG59" s="22" t="s">
        <v>24</v>
      </c>
      <c r="AH59" s="81">
        <f>1/(1+2.71828182845904^(X59*-1))</f>
        <v>0.24510368664820792</v>
      </c>
      <c r="AI59" s="81">
        <f t="shared" ref="AI59:AI64" si="114">1/(1+2.71828182845904^(Y59*-1))</f>
        <v>1.1309717784109189E-2</v>
      </c>
      <c r="AJ59" s="81">
        <f t="shared" ref="AJ59:AJ64" si="115">1/(1+2.71828182845904^(Z59*-1))</f>
        <v>4.3344775211935305E-2</v>
      </c>
      <c r="AK59" s="10"/>
      <c r="AL59" s="1" t="s">
        <v>27</v>
      </c>
      <c r="AM59" s="8">
        <f>CU46</f>
        <v>14.586651535752186</v>
      </c>
      <c r="AN59" s="1"/>
      <c r="AO59" s="10" t="s">
        <v>24</v>
      </c>
      <c r="AP59" s="90">
        <f>AH59*AM59+AI59*AM60+AJ59*AM61</f>
        <v>2.5869413126087482</v>
      </c>
      <c r="AQ59" s="1"/>
      <c r="AR59" s="1" t="s">
        <v>41</v>
      </c>
      <c r="AS59" s="75">
        <f>DJ46</f>
        <v>-2.5313452781192245</v>
      </c>
      <c r="AT59" s="1"/>
      <c r="AU59" s="1" t="s">
        <v>24</v>
      </c>
      <c r="AV59" s="76">
        <f>AP59+AS59</f>
        <v>5.559603448952366E-2</v>
      </c>
      <c r="AW59" s="1"/>
      <c r="AX59" s="1" t="s">
        <v>45</v>
      </c>
      <c r="AY59" s="72" t="s">
        <v>80</v>
      </c>
      <c r="AZ59" s="1"/>
      <c r="BA59" s="1" t="s">
        <v>24</v>
      </c>
      <c r="BB59" s="81">
        <f>1/(1+2.71828182845904^(AV59*-1))</f>
        <v>0.5138954296693905</v>
      </c>
      <c r="BC59" s="1"/>
      <c r="BD59" s="1" t="s">
        <v>24</v>
      </c>
      <c r="BE59" s="77">
        <f>(BB59-B59)^2</f>
        <v>0.26408851263508748</v>
      </c>
      <c r="BF59" s="74"/>
      <c r="BG59" s="1" t="s">
        <v>52</v>
      </c>
      <c r="BH59" s="77">
        <f>(BE59+BE60+BE61+BE62+BE63+BE64)/2</f>
        <v>0.63329738992185769</v>
      </c>
      <c r="BI59" s="1"/>
      <c r="BJ59" s="1" t="s">
        <v>24</v>
      </c>
      <c r="BK59" s="106">
        <f>BB59-B59</f>
        <v>0.5138954296693905</v>
      </c>
      <c r="BL59" s="1"/>
      <c r="BM59" s="1" t="s">
        <v>24</v>
      </c>
      <c r="BN59" s="109">
        <f>BB59*(1-BB59)</f>
        <v>0.24980691703430302</v>
      </c>
      <c r="BO59" s="1"/>
      <c r="BP59" s="1" t="s">
        <v>24</v>
      </c>
      <c r="BQ59" s="110">
        <f>BK59*BN59</f>
        <v>0.12837463296372895</v>
      </c>
      <c r="BR59" s="1"/>
      <c r="BS59" s="1" t="s">
        <v>30</v>
      </c>
      <c r="BT59" s="24">
        <f>AM59</f>
        <v>14.586651535752186</v>
      </c>
      <c r="BU59" s="24">
        <f>AM60</f>
        <v>-18.766162188401189</v>
      </c>
      <c r="BV59" s="24">
        <f>AM61</f>
        <v>-17.904366849767939</v>
      </c>
      <c r="BW59" s="1"/>
      <c r="BX59" s="1" t="s">
        <v>24</v>
      </c>
      <c r="BY59" s="111">
        <f>BQ59*BT59</f>
        <v>1.872556037072</v>
      </c>
      <c r="BZ59" s="111">
        <f>BQ59*BU59</f>
        <v>-2.4090991830738111</v>
      </c>
      <c r="CA59" s="111">
        <f>BQ59*BV59</f>
        <v>-2.298466522786915</v>
      </c>
      <c r="CB59" s="1"/>
      <c r="CC59" s="1" t="s">
        <v>33</v>
      </c>
      <c r="CD59" s="86">
        <f>AH59</f>
        <v>0.24510368664820792</v>
      </c>
      <c r="CE59" s="82">
        <f>AH60</f>
        <v>0.9862693738031334</v>
      </c>
      <c r="CF59" s="82">
        <f>AH61</f>
        <v>0.99984213632686403</v>
      </c>
      <c r="CG59" s="82">
        <f>AH62</f>
        <v>0.99857614291541119</v>
      </c>
      <c r="CH59" s="82">
        <f>AH63</f>
        <v>9.9668145276902622E-3</v>
      </c>
      <c r="CI59" s="82">
        <f>AH64</f>
        <v>0.99999888549370475</v>
      </c>
      <c r="CJ59" s="1"/>
      <c r="CK59" s="1" t="s">
        <v>33</v>
      </c>
      <c r="CL59" s="113">
        <f>CD59*BQ59+CE59*BQ60+CF59*BQ61+CG59*BQ62+CH59*BQ63+CI59*BQ64</f>
        <v>2.8470916064496143E-2</v>
      </c>
      <c r="CM59" s="1"/>
      <c r="CN59" s="1" t="s">
        <v>77</v>
      </c>
      <c r="CO59" s="112">
        <f>FL59</f>
        <v>0.99</v>
      </c>
      <c r="CP59" s="1"/>
      <c r="CQ59" s="1" t="s">
        <v>27</v>
      </c>
      <c r="CR59" s="114">
        <f>CL59*CO59</f>
        <v>2.8186206903851183E-2</v>
      </c>
      <c r="CS59" s="1"/>
      <c r="CT59" s="1" t="s">
        <v>27</v>
      </c>
      <c r="CU59" s="24">
        <f>AM59-CR59</f>
        <v>14.558465328848335</v>
      </c>
      <c r="CV59" s="1"/>
      <c r="CW59" s="1" t="s">
        <v>60</v>
      </c>
      <c r="CX59" s="85">
        <f>MEDIAN(BQ59:BQ64)</f>
        <v>5.5105877745547044E-5</v>
      </c>
      <c r="CY59" s="1"/>
      <c r="CZ59" s="1" t="s">
        <v>41</v>
      </c>
      <c r="DA59" s="107">
        <f>CX59</f>
        <v>5.5105877745547044E-5</v>
      </c>
      <c r="DB59" s="1"/>
      <c r="DC59" s="1" t="s">
        <v>77</v>
      </c>
      <c r="DD59" s="112">
        <f>FL59</f>
        <v>0.99</v>
      </c>
      <c r="DE59" s="1"/>
      <c r="DF59" s="1" t="s">
        <v>41</v>
      </c>
      <c r="DG59" s="116">
        <f>DA59*DD59</f>
        <v>5.4554818968091571E-5</v>
      </c>
      <c r="DH59" s="1"/>
      <c r="DI59" s="1" t="s">
        <v>41</v>
      </c>
      <c r="DJ59" s="24">
        <f>AS59-DG59</f>
        <v>-2.5313998329381926</v>
      </c>
      <c r="DK59" s="1"/>
      <c r="DL59" s="1" t="s">
        <v>24</v>
      </c>
      <c r="DM59" s="108">
        <f t="shared" ref="DM59:DO60" si="116">BY59</f>
        <v>1.872556037072</v>
      </c>
      <c r="DN59" s="108">
        <f t="shared" si="116"/>
        <v>-2.4090991830738111</v>
      </c>
      <c r="DO59" s="108">
        <f t="shared" si="116"/>
        <v>-2.298466522786915</v>
      </c>
      <c r="DQ59" s="1" t="s">
        <v>24</v>
      </c>
      <c r="DR59" s="109">
        <f>AH59*(1-AH59)</f>
        <v>0.18502786943966501</v>
      </c>
      <c r="DS59" s="109">
        <f t="shared" ref="DS59:DS64" si="117">AI59*(1-AI59)</f>
        <v>1.1181808067752994E-2</v>
      </c>
      <c r="DT59" s="109">
        <f t="shared" ref="DT59:DT64" si="118">AJ59*(1-AJ59)</f>
        <v>4.1466005673762102E-2</v>
      </c>
      <c r="DU59" s="1"/>
      <c r="DV59" s="1" t="s">
        <v>24</v>
      </c>
      <c r="DW59" s="86">
        <f t="shared" ref="DW59:DY60" si="119">DM59*DR59</f>
        <v>0.34647505394581452</v>
      </c>
      <c r="DX59" s="86">
        <f t="shared" si="119"/>
        <v>-2.6938084681311886E-2</v>
      </c>
      <c r="DY59" s="86">
        <f t="shared" si="119"/>
        <v>-9.5308225874834465E-2</v>
      </c>
      <c r="EA59" t="s">
        <v>33</v>
      </c>
      <c r="EB59" s="81">
        <f>E59</f>
        <v>-0.48871225000000001</v>
      </c>
      <c r="EC59" s="80">
        <f>E60</f>
        <v>9.5752080000000003E-2</v>
      </c>
      <c r="ED59" s="80">
        <f>E61</f>
        <v>0.51673007000000004</v>
      </c>
      <c r="EE59" s="80">
        <f>E62</f>
        <v>0.19163239000000001</v>
      </c>
      <c r="EF59" s="80">
        <f>E63</f>
        <v>-0.80605309999999997</v>
      </c>
      <c r="EG59" s="80">
        <f>E64</f>
        <v>1.0349664300000001</v>
      </c>
      <c r="EI59" s="1" t="s">
        <v>33</v>
      </c>
      <c r="EJ59" s="115">
        <f>EB59*DW59+EC59*DW60+ED59*DW61+EE59*DW62+EF59*DW63+EG59*DW64</f>
        <v>-0.16933821161356977</v>
      </c>
      <c r="EK59" s="115">
        <f>EB59*DX59+EC59*DX60+ED59*DX61+EE59*DX62+EF59*DX63+EG59*DX64</f>
        <v>1.673539825621477E-2</v>
      </c>
      <c r="EL59" s="115">
        <f>EB59*DY59+EC59*DY60+ED59*DY61+EE59*DY62+EF59*DY63+EG59*DY64</f>
        <v>4.6951623838501426E-2</v>
      </c>
      <c r="EM59" s="1"/>
      <c r="EN59" s="1" t="s">
        <v>77</v>
      </c>
      <c r="EO59" s="112">
        <f>FL59</f>
        <v>0.99</v>
      </c>
      <c r="EP59" s="1"/>
      <c r="EQ59" s="1" t="s">
        <v>27</v>
      </c>
      <c r="ER59" s="107">
        <f>EJ59*EO59</f>
        <v>-0.16764482949743406</v>
      </c>
      <c r="ES59" s="107">
        <f>EK59*EO59</f>
        <v>1.6568044273652622E-2</v>
      </c>
      <c r="ET59" s="107">
        <f>EL59*EO59</f>
        <v>4.648210760011641E-2</v>
      </c>
      <c r="EU59" s="1"/>
      <c r="EV59" s="1" t="s">
        <v>27</v>
      </c>
      <c r="EW59" s="24">
        <f t="shared" ref="EW59:EY60" si="120">I59-ER59</f>
        <v>9.7970194447382823</v>
      </c>
      <c r="EX59" s="24">
        <f t="shared" si="120"/>
        <v>1.2867168093164527</v>
      </c>
      <c r="EY59" s="24">
        <f t="shared" si="120"/>
        <v>1.8338475133412964</v>
      </c>
      <c r="EZ59" s="1"/>
      <c r="FA59" s="1" t="s">
        <v>60</v>
      </c>
      <c r="FB59" s="107">
        <f>MEDIAN(DW59:DW64)</f>
        <v>7.9343091720835905E-6</v>
      </c>
      <c r="FC59" s="107">
        <f>MEDIAN(DX59:DX64)</f>
        <v>-2.0516548001595197E-6</v>
      </c>
      <c r="FD59" s="107">
        <f>MEDIAN(DY59:DY64)</f>
        <v>-1.0285489380823911E-4</v>
      </c>
      <c r="FE59" s="1"/>
      <c r="FF59" s="1" t="s">
        <v>41</v>
      </c>
      <c r="FG59" s="86">
        <f>FB59</f>
        <v>7.9343091720835905E-6</v>
      </c>
      <c r="FH59" s="86">
        <f t="shared" ref="FH59" si="121">FC59</f>
        <v>-2.0516548001595197E-6</v>
      </c>
      <c r="FI59" s="86">
        <f t="shared" ref="FI59" si="122">FD59</f>
        <v>-1.0285489380823911E-4</v>
      </c>
      <c r="FJ59" s="1"/>
      <c r="FK59" s="1" t="s">
        <v>77</v>
      </c>
      <c r="FL59" s="112">
        <f>FL46</f>
        <v>0.99</v>
      </c>
      <c r="FM59" s="1"/>
      <c r="FN59" s="1" t="s">
        <v>41</v>
      </c>
      <c r="FO59" s="85">
        <f>FG59*FL59</f>
        <v>7.8549660803627545E-6</v>
      </c>
      <c r="FP59" s="85">
        <f>FH59*FL59</f>
        <v>-2.0311382521579244E-6</v>
      </c>
      <c r="FQ59" s="85">
        <f>FI59*FL59</f>
        <v>-1.0182634487015672E-4</v>
      </c>
      <c r="FR59" s="1"/>
      <c r="FS59" s="1" t="s">
        <v>41</v>
      </c>
      <c r="FT59" s="24">
        <f>S59-FO59</f>
        <v>3.7651878257870668</v>
      </c>
      <c r="FU59" s="24">
        <f>T59-FP59</f>
        <v>-3.2508863493938431</v>
      </c>
      <c r="FV59" s="24">
        <f>U59-FQ59</f>
        <v>-2.9162409374194009</v>
      </c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</row>
    <row r="60" spans="1:199" x14ac:dyDescent="0.25">
      <c r="A60" s="1"/>
      <c r="B60" s="87">
        <v>0</v>
      </c>
      <c r="C60" s="74"/>
      <c r="D60" s="74"/>
      <c r="E60" s="117">
        <v>9.5752080000000003E-2</v>
      </c>
      <c r="F60" s="117">
        <v>-0.38801099999999999</v>
      </c>
      <c r="G60" s="1"/>
      <c r="H60" s="1" t="s">
        <v>28</v>
      </c>
      <c r="I60" s="16">
        <f>EW47</f>
        <v>1.0642163239099407</v>
      </c>
      <c r="J60" s="96">
        <f t="shared" si="108"/>
        <v>3.3695055949393238</v>
      </c>
      <c r="K60" s="97">
        <f t="shared" si="109"/>
        <v>-4.2835734477043168</v>
      </c>
      <c r="L60" s="1"/>
      <c r="M60" s="10"/>
      <c r="N60" s="88">
        <f>E60*I59+F60*I60</f>
        <v>0.50910500845189099</v>
      </c>
      <c r="O60" s="89">
        <f>E60*J59+F60*J60</f>
        <v>-1.1826129998342538</v>
      </c>
      <c r="P60" s="89">
        <f>E60*K59+F60*K60</f>
        <v>1.8421190893079515</v>
      </c>
      <c r="Q60" s="22"/>
      <c r="R60" s="22"/>
      <c r="S60" s="22" t="s">
        <v>30</v>
      </c>
      <c r="T60" s="22" t="s">
        <v>31</v>
      </c>
      <c r="U60" s="22" t="s">
        <v>37</v>
      </c>
      <c r="V60" s="22"/>
      <c r="W60" s="22"/>
      <c r="X60" s="88">
        <f>N60+S59</f>
        <v>4.2743006892050381</v>
      </c>
      <c r="Y60" s="57">
        <f>O60+T59</f>
        <v>-4.4335013803663497</v>
      </c>
      <c r="Z60" s="89">
        <f>P60+U59</f>
        <v>-1.0742236744563196</v>
      </c>
      <c r="AA60" s="22"/>
      <c r="AB60" s="22"/>
      <c r="AC60" s="22" t="s">
        <v>30</v>
      </c>
      <c r="AD60" s="22" t="s">
        <v>31</v>
      </c>
      <c r="AE60" s="22" t="s">
        <v>37</v>
      </c>
      <c r="AF60" s="22"/>
      <c r="AG60" s="22"/>
      <c r="AH60" s="99">
        <f t="shared" ref="AH60:AH64" si="123">1/(1+2.71828182845904^(X60*-1))</f>
        <v>0.9862693738031334</v>
      </c>
      <c r="AI60" s="99">
        <f t="shared" si="114"/>
        <v>1.1733535013305121E-2</v>
      </c>
      <c r="AJ60" s="99">
        <f t="shared" si="115"/>
        <v>0.25460068822703485</v>
      </c>
      <c r="AK60" s="10"/>
      <c r="AL60" s="1" t="s">
        <v>28</v>
      </c>
      <c r="AM60" s="16">
        <f t="shared" ref="AM60:AM61" si="124">CU47</f>
        <v>-18.766162188401189</v>
      </c>
      <c r="AN60" s="1"/>
      <c r="AO60" s="1"/>
      <c r="AP60" s="87">
        <f>AH60*AM59+AI60*AM60+AJ60*AM61</f>
        <v>9.6077101327276289</v>
      </c>
      <c r="AQ60" s="1"/>
      <c r="AR60" s="1"/>
      <c r="AS60" s="1" t="s">
        <v>30</v>
      </c>
      <c r="AT60" s="1"/>
      <c r="AU60" s="1"/>
      <c r="AV60" s="87">
        <f>AP60+AS59</f>
        <v>7.0763648546084044</v>
      </c>
      <c r="AW60" s="1"/>
      <c r="AX60" s="1"/>
      <c r="AY60" s="1" t="s">
        <v>30</v>
      </c>
      <c r="AZ60" s="1"/>
      <c r="BA60" s="1"/>
      <c r="BB60" s="80">
        <f>1/(1+2.71828182845904^(AV60*-1))</f>
        <v>0.99915587446528742</v>
      </c>
      <c r="BC60" s="1"/>
      <c r="BD60" s="1"/>
      <c r="BE60" s="87">
        <f>(BB60-B60)^2</f>
        <v>0.99831246147849317</v>
      </c>
      <c r="BF60" s="74"/>
      <c r="BG60" s="1"/>
      <c r="BH60" s="1" t="s">
        <v>30</v>
      </c>
      <c r="BI60" s="1"/>
      <c r="BJ60" s="1"/>
      <c r="BK60" s="82">
        <f>BB60-B60</f>
        <v>0.99915587446528742</v>
      </c>
      <c r="BL60" s="1"/>
      <c r="BM60" s="1"/>
      <c r="BN60" s="80">
        <f t="shared" ref="BN60:BN64" si="125">BB60*(1-BB60)</f>
        <v>8.4341298679422704E-4</v>
      </c>
      <c r="BO60" s="1"/>
      <c r="BP60" s="1"/>
      <c r="BQ60" s="103">
        <f>BK60*BN60</f>
        <v>8.4270104035576588E-4</v>
      </c>
      <c r="BR60" s="1"/>
      <c r="BS60" s="1"/>
      <c r="BT60" s="1" t="s">
        <v>27</v>
      </c>
      <c r="BU60" s="1" t="s">
        <v>28</v>
      </c>
      <c r="BV60" s="1" t="s">
        <v>29</v>
      </c>
      <c r="BW60" s="1"/>
      <c r="BX60" s="1"/>
      <c r="BY60" s="82">
        <f>BQ60*BT59</f>
        <v>1.2292186424485397E-2</v>
      </c>
      <c r="BZ60" s="82">
        <f>BQ60*BU59</f>
        <v>-1.5814264399650717E-2</v>
      </c>
      <c r="CA60" s="82">
        <f>BQ60*BV59</f>
        <v>-1.508802857121073E-2</v>
      </c>
      <c r="CB60" s="1"/>
      <c r="CC60" s="1" t="s">
        <v>34</v>
      </c>
      <c r="CD60" s="86">
        <f>AI59</f>
        <v>1.1309717784109189E-2</v>
      </c>
      <c r="CE60" s="82">
        <f>AI60</f>
        <v>1.1733535013305121E-2</v>
      </c>
      <c r="CF60" s="82">
        <f>AI61</f>
        <v>7.3275605988547529E-2</v>
      </c>
      <c r="CG60" s="82">
        <f>AI62</f>
        <v>0.49572067206870213</v>
      </c>
      <c r="CH60" s="82">
        <f>AI63</f>
        <v>2.0110463372414043E-3</v>
      </c>
      <c r="CI60" s="82">
        <f>AI64</f>
        <v>0.12147009128120526</v>
      </c>
      <c r="CJ60" s="1"/>
      <c r="CK60" s="1" t="s">
        <v>34</v>
      </c>
      <c r="CL60" s="113">
        <f>CD60*BQ59+CE60*BQ60+CF60*BQ61+CG60*BQ62+CH60*BQ63+CI60*BQ64</f>
        <v>-3.9279834255211371E-4</v>
      </c>
      <c r="CM60" s="1"/>
      <c r="CN60" s="1"/>
      <c r="CO60" s="1"/>
      <c r="CP60" s="1"/>
      <c r="CQ60" s="1" t="s">
        <v>28</v>
      </c>
      <c r="CR60" s="114">
        <f>CL60*CO59</f>
        <v>-3.8887035912659259E-4</v>
      </c>
      <c r="CS60" s="1"/>
      <c r="CT60" s="1" t="s">
        <v>28</v>
      </c>
      <c r="CU60" s="24">
        <f>AM60-CR60</f>
        <v>-18.765773318042061</v>
      </c>
      <c r="CV60" s="1"/>
      <c r="CW60" s="1"/>
      <c r="CX60" s="1" t="s">
        <v>30</v>
      </c>
      <c r="CY60" s="1"/>
      <c r="CZ60" s="1"/>
      <c r="DA60" s="1" t="s">
        <v>30</v>
      </c>
      <c r="DB60" s="1"/>
      <c r="DC60" s="1"/>
      <c r="DD60" s="1"/>
      <c r="DE60" s="1"/>
      <c r="DF60" s="1"/>
      <c r="DG60" s="1" t="s">
        <v>30</v>
      </c>
      <c r="DH60" s="1"/>
      <c r="DI60" s="1"/>
      <c r="DJ60" s="1" t="s">
        <v>30</v>
      </c>
      <c r="DK60" s="1"/>
      <c r="DL60" s="1"/>
      <c r="DM60" s="80">
        <f t="shared" si="116"/>
        <v>1.2292186424485397E-2</v>
      </c>
      <c r="DN60" s="80">
        <f t="shared" si="116"/>
        <v>-1.5814264399650717E-2</v>
      </c>
      <c r="DO60" s="80">
        <f t="shared" si="116"/>
        <v>-1.508802857121073E-2</v>
      </c>
      <c r="DQ60" s="1"/>
      <c r="DR60" s="80">
        <f t="shared" ref="DR60:DR64" si="126">AH60*(1-AH60)</f>
        <v>1.3542096101108523E-2</v>
      </c>
      <c r="DS60" s="80">
        <f t="shared" si="117"/>
        <v>1.1595859169396663E-2</v>
      </c>
      <c r="DT60" s="80">
        <f t="shared" si="118"/>
        <v>0.18977917778135506</v>
      </c>
      <c r="DU60" s="1"/>
      <c r="DV60" s="1"/>
      <c r="DW60" s="82">
        <f t="shared" si="119"/>
        <v>1.664619698531228E-4</v>
      </c>
      <c r="DX60" s="82">
        <f t="shared" si="119"/>
        <v>-1.8337998284595299E-4</v>
      </c>
      <c r="DY60" s="82">
        <f t="shared" si="119"/>
        <v>-2.8633936565859654E-3</v>
      </c>
      <c r="EA60" t="s">
        <v>34</v>
      </c>
      <c r="EB60" s="81">
        <f>F59</f>
        <v>-0.17299248</v>
      </c>
      <c r="EC60" s="80">
        <f>F60</f>
        <v>-0.38801099999999999</v>
      </c>
      <c r="ED60" s="80">
        <f>F61</f>
        <v>1.1875170000000001E-2</v>
      </c>
      <c r="EE60" s="80">
        <f>F62</f>
        <v>0.88559551999999997</v>
      </c>
      <c r="EF60" s="80">
        <f>F63</f>
        <v>-0.56556720999999999</v>
      </c>
      <c r="EG60" s="80">
        <f>F64</f>
        <v>-2.271834E-2</v>
      </c>
      <c r="EI60" s="1" t="s">
        <v>34</v>
      </c>
      <c r="EJ60" s="115">
        <f>EB60*DW59+EC60*DW60+ED60*DW61+EE60*DW62+EF60*DW63+EG60*DW64</f>
        <v>-6.0079327739548119E-2</v>
      </c>
      <c r="EK60" s="115">
        <f>EB60*DX59+EC60*DX60+ED60*DX61+EE60*DX62+EF60*DX63+EG60*DX64</f>
        <v>2.0151187791893767E-2</v>
      </c>
      <c r="EL60" s="115">
        <f>EB60*DY59+EC60*DY60+ED60*DY61+EE60*DY62+EF60*DY63+EG60*DY64</f>
        <v>1.780744456251011E-2</v>
      </c>
      <c r="EM60" s="1"/>
      <c r="EN60" s="1"/>
      <c r="EO60" s="1"/>
      <c r="EP60" s="1"/>
      <c r="EQ60" s="1" t="s">
        <v>28</v>
      </c>
      <c r="ER60" s="107">
        <f>EJ60*EO59</f>
        <v>-5.9478534462152635E-2</v>
      </c>
      <c r="ES60" s="107">
        <f>EK60*EO59</f>
        <v>1.994967591397483E-2</v>
      </c>
      <c r="ET60" s="107">
        <f>EL60*EO59</f>
        <v>1.762937011688501E-2</v>
      </c>
      <c r="EU60" s="1"/>
      <c r="EV60" s="1" t="s">
        <v>28</v>
      </c>
      <c r="EW60" s="24">
        <f t="shared" si="120"/>
        <v>1.1236948583720934</v>
      </c>
      <c r="EX60" s="24">
        <f t="shared" si="120"/>
        <v>3.3495559190253488</v>
      </c>
      <c r="EY60" s="24">
        <f t="shared" si="120"/>
        <v>-4.3012028178212018</v>
      </c>
      <c r="EZ60" s="1"/>
      <c r="FA60" s="1"/>
      <c r="FB60" s="1" t="s">
        <v>30</v>
      </c>
      <c r="FC60" s="1" t="s">
        <v>31</v>
      </c>
      <c r="FD60" s="1" t="s">
        <v>37</v>
      </c>
      <c r="FE60" s="1"/>
      <c r="FF60" s="1"/>
      <c r="FG60" s="1" t="s">
        <v>30</v>
      </c>
      <c r="FH60" s="1" t="s">
        <v>31</v>
      </c>
      <c r="FI60" s="1" t="s">
        <v>37</v>
      </c>
      <c r="FJ60" s="1"/>
      <c r="FK60" s="1"/>
      <c r="FL60" s="1"/>
      <c r="FM60" s="1"/>
      <c r="FN60" s="1"/>
      <c r="FO60" s="1" t="s">
        <v>30</v>
      </c>
      <c r="FP60" s="1" t="s">
        <v>31</v>
      </c>
      <c r="FQ60" s="1" t="s">
        <v>37</v>
      </c>
      <c r="FR60" s="1"/>
      <c r="FS60" s="1"/>
      <c r="FT60" s="1" t="s">
        <v>30</v>
      </c>
      <c r="FU60" s="1" t="s">
        <v>31</v>
      </c>
      <c r="FV60" s="1" t="s">
        <v>37</v>
      </c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</row>
    <row r="61" spans="1:199" ht="15.75" thickBot="1" x14ac:dyDescent="0.3">
      <c r="A61" s="1"/>
      <c r="B61" s="82">
        <v>1</v>
      </c>
      <c r="C61" s="1"/>
      <c r="D61" s="1"/>
      <c r="E61" s="104">
        <v>0.51673007000000004</v>
      </c>
      <c r="F61" s="104">
        <v>1.1875170000000001E-2</v>
      </c>
      <c r="G61" s="1"/>
      <c r="H61" s="1"/>
      <c r="I61" s="1" t="s">
        <v>30</v>
      </c>
      <c r="J61" s="1" t="s">
        <v>31</v>
      </c>
      <c r="K61" s="1" t="s">
        <v>37</v>
      </c>
      <c r="L61" s="1"/>
      <c r="M61" s="10"/>
      <c r="N61" s="87">
        <f>E61*I59+F61*I60</f>
        <v>4.9884251687528334</v>
      </c>
      <c r="O61" s="87">
        <f>E61*J59+F61*J60</f>
        <v>0.71345992538141056</v>
      </c>
      <c r="P61" s="87">
        <f>E61*K59+F61*K60</f>
        <v>0.92075469375315488</v>
      </c>
      <c r="Q61" s="22"/>
      <c r="R61" s="22"/>
      <c r="S61" s="22"/>
      <c r="T61" s="22"/>
      <c r="U61" s="22"/>
      <c r="V61" s="22"/>
      <c r="W61" s="22"/>
      <c r="X61" s="87">
        <f>N61+S59</f>
        <v>8.75362084950598</v>
      </c>
      <c r="Y61" s="87">
        <f>O61+T59</f>
        <v>-2.5374284551506849</v>
      </c>
      <c r="Z61" s="87">
        <f>P61+U59</f>
        <v>-1.9955880700111162</v>
      </c>
      <c r="AA61" s="74"/>
      <c r="AB61" s="74"/>
      <c r="AC61" s="74"/>
      <c r="AD61" s="74"/>
      <c r="AE61" s="74"/>
      <c r="AF61" s="74"/>
      <c r="AG61" s="74"/>
      <c r="AH61" s="99">
        <f t="shared" si="123"/>
        <v>0.99984213632686403</v>
      </c>
      <c r="AI61" s="99">
        <f t="shared" si="114"/>
        <v>7.3275605988547529E-2</v>
      </c>
      <c r="AJ61" s="99">
        <f t="shared" si="115"/>
        <v>0.11966692516604796</v>
      </c>
      <c r="AK61" s="10"/>
      <c r="AL61" s="1" t="s">
        <v>29</v>
      </c>
      <c r="AM61" s="20">
        <f t="shared" si="124"/>
        <v>-17.904366849767939</v>
      </c>
      <c r="AN61" s="1"/>
      <c r="AO61" s="1"/>
      <c r="AP61" s="87">
        <f>AH61*AM59+AI61*AM60+AJ61*AM61</f>
        <v>11.066686398970882</v>
      </c>
      <c r="AQ61" s="1"/>
      <c r="AR61" s="1"/>
      <c r="AS61" s="1"/>
      <c r="AT61" s="1"/>
      <c r="AU61" s="1"/>
      <c r="AV61" s="87">
        <f>AP61+AS59</f>
        <v>8.5353411208516583</v>
      </c>
      <c r="AW61" s="1"/>
      <c r="AX61" s="1"/>
      <c r="AY61" s="1"/>
      <c r="AZ61" s="1"/>
      <c r="BA61" s="1"/>
      <c r="BB61" s="80">
        <f t="shared" ref="BB61:BB64" si="127">1/(1+2.71828182845904^(AV61*-1))</f>
        <v>0.99980363541610739</v>
      </c>
      <c r="BC61" s="1"/>
      <c r="BD61" s="1"/>
      <c r="BE61" s="87">
        <f t="shared" ref="BE61:BE64" si="128">(BB61-B61)^2</f>
        <v>3.8559049807316049E-8</v>
      </c>
      <c r="BF61" s="1"/>
      <c r="BG61" s="1"/>
      <c r="BH61" s="1"/>
      <c r="BI61" s="1"/>
      <c r="BJ61" s="1"/>
      <c r="BK61" s="82">
        <f t="shared" ref="BK61:BK64" si="129">BB61-B61</f>
        <v>-1.9636458389260536E-4</v>
      </c>
      <c r="BL61" s="1"/>
      <c r="BM61" s="1"/>
      <c r="BN61" s="80">
        <f t="shared" si="125"/>
        <v>1.9632602484279804E-4</v>
      </c>
      <c r="BO61" s="1"/>
      <c r="BP61" s="1"/>
      <c r="BQ61" s="103">
        <f t="shared" ref="BQ61:BQ64" si="130">BK61*BN61</f>
        <v>-3.8551478175545341E-8</v>
      </c>
      <c r="BR61" s="1"/>
      <c r="BS61" s="1"/>
      <c r="BT61" s="1"/>
      <c r="BU61" s="1"/>
      <c r="BV61" s="1"/>
      <c r="BW61" s="1"/>
      <c r="BX61" s="1"/>
      <c r="BY61" s="82">
        <f>BQ61*BT59</f>
        <v>-5.6233697833483529E-7</v>
      </c>
      <c r="BZ61" s="82">
        <f>BQ61*BU59</f>
        <v>7.2346329204489261E-7</v>
      </c>
      <c r="CA61" s="82">
        <f>BQ61*BV59</f>
        <v>6.9023980785578614E-7</v>
      </c>
      <c r="CB61" s="1"/>
      <c r="CC61" s="1" t="s">
        <v>35</v>
      </c>
      <c r="CD61" s="86">
        <f>AJ59</f>
        <v>4.3344775211935305E-2</v>
      </c>
      <c r="CE61" s="82">
        <f>AJ60</f>
        <v>0.25460068822703485</v>
      </c>
      <c r="CF61" s="82">
        <f>AJ61</f>
        <v>0.11966692516604796</v>
      </c>
      <c r="CG61" s="82">
        <f>AJ62</f>
        <v>1.7445298044708667E-3</v>
      </c>
      <c r="CH61" s="82">
        <f>AJ63</f>
        <v>0.11822580612955202</v>
      </c>
      <c r="CI61" s="82">
        <f>AJ64</f>
        <v>0.29464103661991864</v>
      </c>
      <c r="CJ61" s="1"/>
      <c r="CK61" s="1" t="s">
        <v>35</v>
      </c>
      <c r="CL61" s="113">
        <f>CD61*BQ59+CE61*BQ60+CF61*BQ61+CG61*BQ62+CH61*BQ63+CI61*BQ64</f>
        <v>5.7503269184235031E-3</v>
      </c>
      <c r="CM61" s="1"/>
      <c r="CN61" s="1"/>
      <c r="CO61" s="1"/>
      <c r="CP61" s="1"/>
      <c r="CQ61" s="1" t="s">
        <v>29</v>
      </c>
      <c r="CR61" s="114">
        <f>CL61*CO59</f>
        <v>5.6928236492392679E-3</v>
      </c>
      <c r="CS61" s="1"/>
      <c r="CT61" s="1" t="s">
        <v>29</v>
      </c>
      <c r="CU61" s="24">
        <f>AM61-CR61</f>
        <v>-17.910059673417177</v>
      </c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80">
        <f t="shared" ref="DM61:DM64" si="131">BY61</f>
        <v>-5.6233697833483529E-7</v>
      </c>
      <c r="DN61" s="80">
        <f t="shared" ref="DN61:DN64" si="132">BZ61</f>
        <v>7.2346329204489261E-7</v>
      </c>
      <c r="DO61" s="80">
        <f t="shared" ref="DO61:DO64" si="133">CA61</f>
        <v>6.9023980785578614E-7</v>
      </c>
      <c r="DQ61" s="1"/>
      <c r="DR61" s="80">
        <f t="shared" si="126"/>
        <v>1.5783875219667573E-4</v>
      </c>
      <c r="DS61" s="80">
        <f t="shared" si="117"/>
        <v>6.7906291555558662E-2</v>
      </c>
      <c r="DT61" s="80">
        <f t="shared" si="118"/>
        <v>0.10534675218735144</v>
      </c>
      <c r="DU61" s="1"/>
      <c r="DV61" s="1"/>
      <c r="DW61" s="82">
        <f t="shared" ref="DW61:DW64" si="134">DM61*DR61</f>
        <v>-8.8758566974419471E-11</v>
      </c>
      <c r="DX61" s="82">
        <f t="shared" ref="DX61:DX64" si="135">DN61*DS61</f>
        <v>4.9127709239344761E-8</v>
      </c>
      <c r="DY61" s="82">
        <f t="shared" ref="DY61:DY64" si="136">DO61*DT61</f>
        <v>7.2714521988028578E-8</v>
      </c>
      <c r="EA61" s="2"/>
      <c r="EB61" t="s">
        <v>24</v>
      </c>
      <c r="EG61" t="s">
        <v>32</v>
      </c>
      <c r="EI61" s="1"/>
      <c r="EJ61" s="1" t="s">
        <v>30</v>
      </c>
      <c r="EK61" s="1" t="s">
        <v>31</v>
      </c>
      <c r="EL61" s="10" t="s">
        <v>37</v>
      </c>
      <c r="EM61" s="1"/>
      <c r="EN61" s="1"/>
      <c r="EO61" s="1"/>
      <c r="EP61" s="1"/>
      <c r="EQ61" s="1"/>
      <c r="ER61" s="1" t="s">
        <v>30</v>
      </c>
      <c r="ES61" s="1" t="s">
        <v>31</v>
      </c>
      <c r="ET61" s="1" t="s">
        <v>37</v>
      </c>
      <c r="EU61" s="1"/>
      <c r="EV61" s="1"/>
      <c r="EW61" s="1" t="s">
        <v>30</v>
      </c>
      <c r="EX61" s="1" t="s">
        <v>31</v>
      </c>
      <c r="EY61" s="1" t="s">
        <v>37</v>
      </c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</row>
    <row r="62" spans="1:199" x14ac:dyDescent="0.25">
      <c r="A62" s="1"/>
      <c r="B62" s="82">
        <v>1</v>
      </c>
      <c r="C62" s="1"/>
      <c r="D62" s="1"/>
      <c r="E62" s="104">
        <v>0.19163239000000001</v>
      </c>
      <c r="F62" s="104">
        <v>0.88559551999999997</v>
      </c>
      <c r="G62" s="1"/>
      <c r="H62" s="1"/>
      <c r="I62" s="1"/>
      <c r="J62" s="1"/>
      <c r="K62" s="1"/>
      <c r="L62" s="1"/>
      <c r="M62" s="10"/>
      <c r="N62" s="87">
        <f>E62*I59+F62*I60</f>
        <v>2.7877652804894471</v>
      </c>
      <c r="O62" s="87">
        <f>E62*J59+F62*J60</f>
        <v>3.2337706508374717</v>
      </c>
      <c r="P62" s="87">
        <f>E62*K59+F62*K60</f>
        <v>-3.4331813956291</v>
      </c>
      <c r="Q62" s="22"/>
      <c r="R62" s="22"/>
      <c r="S62" s="22"/>
      <c r="T62" s="22"/>
      <c r="U62" s="22"/>
      <c r="V62" s="22"/>
      <c r="W62" s="22"/>
      <c r="X62" s="87">
        <f>N62+S59</f>
        <v>6.5529609612425936</v>
      </c>
      <c r="Y62" s="87">
        <f>O62+T59</f>
        <v>-1.7117729694623662E-2</v>
      </c>
      <c r="Z62" s="87">
        <f>P62+U59</f>
        <v>-6.3495241593933711</v>
      </c>
      <c r="AA62" s="22"/>
      <c r="AB62" s="22"/>
      <c r="AC62" s="22"/>
      <c r="AD62" s="22"/>
      <c r="AE62" s="22"/>
      <c r="AF62" s="22"/>
      <c r="AG62" s="22"/>
      <c r="AH62" s="99">
        <f t="shared" si="123"/>
        <v>0.99857614291541119</v>
      </c>
      <c r="AI62" s="99">
        <f t="shared" si="114"/>
        <v>0.49572067206870213</v>
      </c>
      <c r="AJ62" s="99">
        <f t="shared" si="115"/>
        <v>1.7445298044708667E-3</v>
      </c>
      <c r="AK62" s="10"/>
      <c r="AL62" s="1"/>
      <c r="AM62" s="1" t="s">
        <v>30</v>
      </c>
      <c r="AN62" s="1"/>
      <c r="AO62" s="1"/>
      <c r="AP62" s="87">
        <f>AH62*AM59+AI62*AM60+AJ62*AM61</f>
        <v>5.231872994838473</v>
      </c>
      <c r="AQ62" s="1"/>
      <c r="AR62" s="1"/>
      <c r="AS62" s="1"/>
      <c r="AT62" s="1"/>
      <c r="AU62" s="1"/>
      <c r="AV62" s="87">
        <f>AP62+AS59</f>
        <v>2.7005277167192485</v>
      </c>
      <c r="AW62" s="1"/>
      <c r="AX62" s="1"/>
      <c r="AY62" s="1"/>
      <c r="AZ62" s="1"/>
      <c r="BA62" s="1"/>
      <c r="BB62" s="80">
        <f t="shared" si="127"/>
        <v>0.93705777611882568</v>
      </c>
      <c r="BC62" s="1"/>
      <c r="BD62" s="1"/>
      <c r="BE62" s="87">
        <f t="shared" si="128"/>
        <v>3.9617235471078706E-3</v>
      </c>
      <c r="BF62" s="1"/>
      <c r="BG62" s="1"/>
      <c r="BH62" s="1"/>
      <c r="BI62" s="1"/>
      <c r="BJ62" s="1"/>
      <c r="BK62" s="82">
        <f t="shared" si="129"/>
        <v>-6.294222388117432E-2</v>
      </c>
      <c r="BL62" s="1"/>
      <c r="BM62" s="1"/>
      <c r="BN62" s="80">
        <f t="shared" si="125"/>
        <v>5.8980500334066446E-2</v>
      </c>
      <c r="BO62" s="1"/>
      <c r="BP62" s="1"/>
      <c r="BQ62" s="103">
        <f t="shared" si="130"/>
        <v>-3.7123638566504869E-3</v>
      </c>
      <c r="BR62" s="1"/>
      <c r="BS62" s="1"/>
      <c r="BT62" s="1"/>
      <c r="BU62" s="1"/>
      <c r="BV62" s="1"/>
      <c r="BW62" s="1"/>
      <c r="BX62" s="1"/>
      <c r="BY62" s="82">
        <f>BQ62*BT59</f>
        <v>-5.4150957950881734E-2</v>
      </c>
      <c r="BZ62" s="82">
        <f>BQ62*BU59</f>
        <v>6.9666822236261583E-2</v>
      </c>
      <c r="CA62" s="82">
        <f>BQ62*BV59</f>
        <v>6.6467524369289641E-2</v>
      </c>
      <c r="CB62" s="1"/>
      <c r="CC62" s="1"/>
      <c r="CD62" s="1" t="s">
        <v>24</v>
      </c>
      <c r="CE62" s="1" t="s">
        <v>25</v>
      </c>
      <c r="CF62" s="1"/>
      <c r="CG62" s="1"/>
      <c r="CH62" s="1"/>
      <c r="CI62" s="1" t="s">
        <v>32</v>
      </c>
      <c r="CJ62" s="1"/>
      <c r="CK62" s="1"/>
      <c r="CL62" s="1" t="s">
        <v>30</v>
      </c>
      <c r="CM62" s="1"/>
      <c r="CN62" s="1"/>
      <c r="CO62" s="1"/>
      <c r="CP62" s="1"/>
      <c r="CQ62" s="1"/>
      <c r="CR62" s="1" t="s">
        <v>30</v>
      </c>
      <c r="CS62" s="1"/>
      <c r="CT62" s="1"/>
      <c r="CU62" s="1" t="s">
        <v>30</v>
      </c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80">
        <f t="shared" si="131"/>
        <v>-5.4150957950881734E-2</v>
      </c>
      <c r="DN62" s="80">
        <f t="shared" si="132"/>
        <v>6.9666822236261583E-2</v>
      </c>
      <c r="DO62" s="80">
        <f t="shared" si="133"/>
        <v>6.6467524369289641E-2</v>
      </c>
      <c r="DQ62" s="1"/>
      <c r="DR62" s="80">
        <f t="shared" si="126"/>
        <v>1.4218297155914751E-3</v>
      </c>
      <c r="DS62" s="80">
        <f t="shared" si="117"/>
        <v>0.24998168735245638</v>
      </c>
      <c r="DT62" s="80">
        <f t="shared" si="118"/>
        <v>1.7414864202321798E-3</v>
      </c>
      <c r="DU62" s="1"/>
      <c r="DV62" s="1"/>
      <c r="DW62" s="82">
        <f t="shared" si="134"/>
        <v>-7.6993441142308107E-5</v>
      </c>
      <c r="DX62" s="82">
        <f t="shared" si="135"/>
        <v>1.74154297751043E-2</v>
      </c>
      <c r="DY62" s="82">
        <f t="shared" si="136"/>
        <v>1.1575229107556939E-4</v>
      </c>
      <c r="EA62" s="2"/>
      <c r="EB62" s="2"/>
      <c r="EC62" s="2"/>
      <c r="ED62" s="2"/>
      <c r="EE62" s="2"/>
      <c r="EF62" s="2"/>
      <c r="EG62" s="2"/>
      <c r="EI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</row>
    <row r="63" spans="1:199" x14ac:dyDescent="0.25">
      <c r="A63" s="1"/>
      <c r="B63" s="82">
        <v>0</v>
      </c>
      <c r="C63" s="1"/>
      <c r="D63" s="1"/>
      <c r="E63" s="104">
        <v>-0.80605309999999997</v>
      </c>
      <c r="F63" s="104">
        <v>-0.56556720999999999</v>
      </c>
      <c r="G63" s="1"/>
      <c r="H63" s="1"/>
      <c r="I63" s="1"/>
      <c r="J63" s="1"/>
      <c r="K63" s="1"/>
      <c r="L63" s="1"/>
      <c r="M63" s="1"/>
      <c r="N63" s="87">
        <f>E63*I59+F63*I60</f>
        <v>-8.3636731168263942</v>
      </c>
      <c r="O63" s="87">
        <f>E63*J59+F63*J60</f>
        <v>-2.956198674828574</v>
      </c>
      <c r="P63" s="87">
        <f>E63*K59+F63*K60</f>
        <v>0.90700316366656075</v>
      </c>
      <c r="Q63" s="22"/>
      <c r="R63" s="22"/>
      <c r="S63" s="22"/>
      <c r="T63" s="22"/>
      <c r="U63" s="22"/>
      <c r="V63" s="22"/>
      <c r="W63" s="22"/>
      <c r="X63" s="87">
        <f>N63+S59</f>
        <v>-4.5984774360732477</v>
      </c>
      <c r="Y63" s="87">
        <f>O63+T59</f>
        <v>-6.2070870553606694</v>
      </c>
      <c r="Z63" s="87">
        <f>P63+U59</f>
        <v>-2.0093396000977104</v>
      </c>
      <c r="AA63" s="22"/>
      <c r="AB63" s="22"/>
      <c r="AC63" s="22"/>
      <c r="AD63" s="22"/>
      <c r="AE63" s="22"/>
      <c r="AF63" s="22"/>
      <c r="AG63" s="22"/>
      <c r="AH63" s="99">
        <f t="shared" si="123"/>
        <v>9.9668145276902622E-3</v>
      </c>
      <c r="AI63" s="99">
        <f t="shared" si="114"/>
        <v>2.0110463372414043E-3</v>
      </c>
      <c r="AJ63" s="99">
        <f t="shared" si="115"/>
        <v>0.11822580612955202</v>
      </c>
      <c r="AK63" s="1"/>
      <c r="AL63" s="1"/>
      <c r="AM63" s="1"/>
      <c r="AN63" s="1"/>
      <c r="AO63" s="1"/>
      <c r="AP63" s="87">
        <f>AH63*AM59+AI63*AM60+AJ63*AM61</f>
        <v>-2.0091153753492144</v>
      </c>
      <c r="AQ63" s="1"/>
      <c r="AR63" s="1"/>
      <c r="AS63" s="1"/>
      <c r="AT63" s="1"/>
      <c r="AU63" s="1"/>
      <c r="AV63" s="87">
        <f>AP63+AS59</f>
        <v>-4.5404606534684389</v>
      </c>
      <c r="AW63" s="1"/>
      <c r="AX63" s="1"/>
      <c r="AY63" s="1"/>
      <c r="AZ63" s="1"/>
      <c r="BA63" s="1"/>
      <c r="BB63" s="80">
        <f t="shared" si="127"/>
        <v>1.0555875679959045E-2</v>
      </c>
      <c r="BC63" s="1"/>
      <c r="BD63" s="1"/>
      <c r="BE63" s="87">
        <f t="shared" si="128"/>
        <v>1.1142651137075083E-4</v>
      </c>
      <c r="BF63" s="1"/>
      <c r="BG63" s="1"/>
      <c r="BH63" s="1"/>
      <c r="BI63" s="1"/>
      <c r="BJ63" s="1"/>
      <c r="BK63" s="82">
        <f t="shared" si="129"/>
        <v>1.0555875679959045E-2</v>
      </c>
      <c r="BL63" s="1"/>
      <c r="BM63" s="1"/>
      <c r="BN63" s="80">
        <f t="shared" si="125"/>
        <v>1.0444449168588294E-2</v>
      </c>
      <c r="BO63" s="1"/>
      <c r="BP63" s="1"/>
      <c r="BQ63" s="103">
        <f t="shared" si="130"/>
        <v>1.1025030696926963E-4</v>
      </c>
      <c r="BR63" s="1"/>
      <c r="BS63" s="1"/>
      <c r="BT63" s="1"/>
      <c r="BU63" s="1"/>
      <c r="BV63" s="1"/>
      <c r="BW63" s="1"/>
      <c r="BX63" s="1"/>
      <c r="BY63" s="105">
        <f>BQ63*BT59</f>
        <v>1.6081828094704467E-3</v>
      </c>
      <c r="BZ63" s="105">
        <f>BQ63*BU59</f>
        <v>-2.068975141906332E-3</v>
      </c>
      <c r="CA63" s="82">
        <f>BQ63*BV59</f>
        <v>-1.9739619412773306E-3</v>
      </c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80">
        <f t="shared" si="131"/>
        <v>1.6081828094704467E-3</v>
      </c>
      <c r="DN63" s="80">
        <f t="shared" si="132"/>
        <v>-2.068975141906332E-3</v>
      </c>
      <c r="DO63" s="80">
        <f t="shared" si="133"/>
        <v>-1.9739619412773306E-3</v>
      </c>
      <c r="DQ63" s="1"/>
      <c r="DR63" s="80">
        <f t="shared" si="126"/>
        <v>9.8674771358608845E-3</v>
      </c>
      <c r="DS63" s="80">
        <f t="shared" si="117"/>
        <v>2.0070020298708722E-3</v>
      </c>
      <c r="DT63" s="80">
        <f t="shared" si="118"/>
        <v>0.1042484648945696</v>
      </c>
      <c r="DU63" s="1"/>
      <c r="DV63" s="1"/>
      <c r="DW63" s="82">
        <f t="shared" si="134"/>
        <v>1.5868707102734155E-5</v>
      </c>
      <c r="DX63" s="82">
        <f t="shared" si="135"/>
        <v>-4.1524373095583844E-6</v>
      </c>
      <c r="DY63" s="82">
        <f t="shared" si="136"/>
        <v>-2.0578250213846625E-4</v>
      </c>
      <c r="EA63" s="2"/>
      <c r="EB63" s="2"/>
      <c r="EC63" s="2"/>
      <c r="ED63" s="2"/>
      <c r="EE63" s="2"/>
      <c r="EF63" s="2"/>
      <c r="EG63" s="2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</row>
    <row r="64" spans="1:199" x14ac:dyDescent="0.25">
      <c r="A64" s="1" t="s">
        <v>32</v>
      </c>
      <c r="B64" s="82">
        <v>1</v>
      </c>
      <c r="C64" s="1"/>
      <c r="D64" s="1" t="s">
        <v>32</v>
      </c>
      <c r="E64" s="104">
        <v>1.0349664300000001</v>
      </c>
      <c r="F64" s="104">
        <v>-2.271834E-2</v>
      </c>
      <c r="G64" s="1"/>
      <c r="H64" s="1"/>
      <c r="I64" s="1"/>
      <c r="J64" s="1"/>
      <c r="K64" s="1"/>
      <c r="L64" s="1"/>
      <c r="M64" s="1" t="s">
        <v>32</v>
      </c>
      <c r="N64" s="87">
        <f>E64*I59+F64*I60</f>
        <v>9.9419022403883091</v>
      </c>
      <c r="O64" s="87">
        <f>E64*J59+F64*J60</f>
        <v>1.2723064984554904</v>
      </c>
      <c r="P64" s="87">
        <f>E64*K59+F64*K60</f>
        <v>2.0433937130089062</v>
      </c>
      <c r="Q64" s="22"/>
      <c r="R64" s="22"/>
      <c r="S64" s="22"/>
      <c r="T64" s="22"/>
      <c r="U64" s="22"/>
      <c r="V64" s="22"/>
      <c r="W64" s="22" t="s">
        <v>32</v>
      </c>
      <c r="X64" s="87">
        <f>N64+S59</f>
        <v>13.707097921141456</v>
      </c>
      <c r="Y64" s="87">
        <f>O64+T59</f>
        <v>-1.978581882076605</v>
      </c>
      <c r="Z64" s="87">
        <f>P64+U59</f>
        <v>-0.872949050755365</v>
      </c>
      <c r="AA64" s="22"/>
      <c r="AB64" s="22"/>
      <c r="AC64" s="22"/>
      <c r="AD64" s="22"/>
      <c r="AE64" s="22"/>
      <c r="AF64" s="22"/>
      <c r="AG64" s="22" t="s">
        <v>32</v>
      </c>
      <c r="AH64" s="99">
        <f t="shared" si="123"/>
        <v>0.99999888549370475</v>
      </c>
      <c r="AI64" s="99">
        <f t="shared" si="114"/>
        <v>0.12147009128120526</v>
      </c>
      <c r="AJ64" s="99">
        <f t="shared" si="115"/>
        <v>0.29464103661991864</v>
      </c>
      <c r="AK64" s="1"/>
      <c r="AL64" s="1"/>
      <c r="AM64" s="1"/>
      <c r="AN64" s="1"/>
      <c r="AO64" s="1" t="s">
        <v>32</v>
      </c>
      <c r="AP64" s="87">
        <f>AH64*AM59+AI64*AM60+AJ64*AM61</f>
        <v>7.0317466361752947</v>
      </c>
      <c r="AQ64" s="1"/>
      <c r="AR64" s="1"/>
      <c r="AS64" s="1"/>
      <c r="AT64" s="1"/>
      <c r="AU64" s="1" t="s">
        <v>32</v>
      </c>
      <c r="AV64" s="87">
        <f>AP64+AS59</f>
        <v>4.5004013580560702</v>
      </c>
      <c r="AW64" s="1"/>
      <c r="AX64" s="1"/>
      <c r="AY64" s="1"/>
      <c r="AZ64" s="1"/>
      <c r="BA64" s="1" t="s">
        <v>32</v>
      </c>
      <c r="BB64" s="80">
        <f t="shared" si="127"/>
        <v>0.98901741776237495</v>
      </c>
      <c r="BC64" s="1"/>
      <c r="BD64" s="1" t="s">
        <v>32</v>
      </c>
      <c r="BE64" s="87">
        <f t="shared" si="128"/>
        <v>1.2061711260619724E-4</v>
      </c>
      <c r="BF64" s="1"/>
      <c r="BG64" s="1"/>
      <c r="BH64" s="1"/>
      <c r="BI64" s="1"/>
      <c r="BJ64" s="1" t="s">
        <v>32</v>
      </c>
      <c r="BK64" s="82">
        <f t="shared" si="129"/>
        <v>-1.0982582237625049E-2</v>
      </c>
      <c r="BL64" s="1"/>
      <c r="BM64" s="1" t="s">
        <v>32</v>
      </c>
      <c r="BN64" s="80">
        <f t="shared" si="125"/>
        <v>1.0861965125018852E-2</v>
      </c>
      <c r="BO64" s="1"/>
      <c r="BP64" s="1" t="s">
        <v>32</v>
      </c>
      <c r="BQ64" s="103">
        <f t="shared" si="130"/>
        <v>-1.1929242524773479E-4</v>
      </c>
      <c r="BR64" s="1"/>
      <c r="BS64" s="1"/>
      <c r="BT64" s="1"/>
      <c r="BU64" s="1"/>
      <c r="BV64" s="1"/>
      <c r="BW64" s="1"/>
      <c r="BX64" s="1" t="s">
        <v>32</v>
      </c>
      <c r="BY64" s="82">
        <f>BQ64*BT59</f>
        <v>-1.7400770379434735E-3</v>
      </c>
      <c r="BZ64" s="82">
        <f>BQ64*BU59</f>
        <v>2.238661000046716E-3</v>
      </c>
      <c r="CA64" s="82">
        <f>BQ64*BV59</f>
        <v>2.1358553440339626E-3</v>
      </c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 t="s">
        <v>32</v>
      </c>
      <c r="DM64" s="80">
        <f t="shared" si="131"/>
        <v>-1.7400770379434735E-3</v>
      </c>
      <c r="DN64" s="80">
        <f t="shared" si="132"/>
        <v>2.238661000046716E-3</v>
      </c>
      <c r="DO64" s="80">
        <f t="shared" si="133"/>
        <v>2.1358553440339626E-3</v>
      </c>
      <c r="DQ64" s="1" t="s">
        <v>32</v>
      </c>
      <c r="DR64" s="80">
        <f t="shared" si="126"/>
        <v>1.1145050531279444E-6</v>
      </c>
      <c r="DS64" s="80">
        <f t="shared" si="117"/>
        <v>0.10671510820534093</v>
      </c>
      <c r="DT64" s="80">
        <f t="shared" si="118"/>
        <v>0.20782769615945842</v>
      </c>
      <c r="DU64" s="1"/>
      <c r="DV64" s="1" t="s">
        <v>32</v>
      </c>
      <c r="DW64" s="82">
        <f t="shared" si="134"/>
        <v>-1.9393246516199072E-9</v>
      </c>
      <c r="DX64" s="82">
        <f t="shared" si="135"/>
        <v>2.3889895085506203E-4</v>
      </c>
      <c r="DY64" s="82">
        <f t="shared" si="136"/>
        <v>4.4388989548044592E-4</v>
      </c>
      <c r="EA64" s="2"/>
      <c r="EB64" s="2"/>
      <c r="EC64" s="2"/>
      <c r="ED64" s="2"/>
      <c r="EE64" s="2"/>
      <c r="EF64" s="2"/>
      <c r="EG64" s="2"/>
    </row>
    <row r="65" spans="1:199" x14ac:dyDescent="0.25">
      <c r="A65" s="1"/>
      <c r="B65" s="1" t="s">
        <v>50</v>
      </c>
      <c r="C65" s="1"/>
      <c r="D65" s="1"/>
      <c r="E65" s="1" t="s">
        <v>33</v>
      </c>
      <c r="F65" s="1" t="s">
        <v>34</v>
      </c>
      <c r="G65" s="1"/>
      <c r="H65" s="1"/>
      <c r="I65" s="1"/>
      <c r="J65" s="1"/>
      <c r="K65" s="1"/>
      <c r="L65" s="1"/>
      <c r="M65" s="1"/>
      <c r="N65" s="1" t="s">
        <v>30</v>
      </c>
      <c r="O65" s="1" t="s">
        <v>31</v>
      </c>
      <c r="P65" s="1" t="s">
        <v>37</v>
      </c>
      <c r="Q65" s="74"/>
      <c r="R65" s="74"/>
      <c r="S65" s="74"/>
      <c r="T65" s="74"/>
      <c r="U65" s="74"/>
      <c r="V65" s="74"/>
      <c r="W65" s="74"/>
      <c r="X65" s="22" t="s">
        <v>30</v>
      </c>
      <c r="Y65" s="22" t="s">
        <v>31</v>
      </c>
      <c r="Z65" s="22" t="s">
        <v>37</v>
      </c>
      <c r="AA65" s="22"/>
      <c r="AB65" s="22"/>
      <c r="AC65" s="22"/>
      <c r="AD65" s="22"/>
      <c r="AE65" s="22"/>
      <c r="AF65" s="22"/>
      <c r="AG65" s="22"/>
      <c r="AH65" s="74" t="s">
        <v>33</v>
      </c>
      <c r="AI65" s="74" t="s">
        <v>34</v>
      </c>
      <c r="AJ65" s="74" t="s">
        <v>35</v>
      </c>
      <c r="AK65" s="1"/>
      <c r="AL65" s="1"/>
      <c r="AM65" s="1"/>
      <c r="AN65" s="1"/>
      <c r="AO65" s="1"/>
      <c r="AP65" s="1" t="s">
        <v>30</v>
      </c>
      <c r="AQ65" s="1"/>
      <c r="AR65" s="1"/>
      <c r="AS65" s="1"/>
      <c r="AT65" s="1"/>
      <c r="AU65" s="1"/>
      <c r="AV65" s="1" t="s">
        <v>30</v>
      </c>
      <c r="AW65" s="1"/>
      <c r="AX65" s="1"/>
      <c r="AY65" s="1"/>
      <c r="AZ65" s="1"/>
      <c r="BA65" s="1"/>
      <c r="BB65" s="1" t="s">
        <v>30</v>
      </c>
      <c r="BC65" s="1"/>
      <c r="BD65" s="1"/>
      <c r="BE65" s="1" t="s">
        <v>30</v>
      </c>
      <c r="BF65" s="1"/>
      <c r="BG65" s="1"/>
      <c r="BH65" s="1"/>
      <c r="BI65" s="1"/>
      <c r="BJ65" s="1"/>
      <c r="BK65" s="1" t="s">
        <v>30</v>
      </c>
      <c r="BL65" s="1"/>
      <c r="BM65" s="1"/>
      <c r="BN65" s="1" t="s">
        <v>30</v>
      </c>
      <c r="BO65" s="1"/>
      <c r="BP65" s="1"/>
      <c r="BQ65" s="102" t="s">
        <v>30</v>
      </c>
      <c r="BR65" s="1"/>
      <c r="BS65" s="1"/>
      <c r="BT65" s="1"/>
      <c r="BU65" s="1"/>
      <c r="BV65" s="1"/>
      <c r="BW65" s="1"/>
      <c r="BX65" s="1"/>
      <c r="BY65" s="1" t="s">
        <v>27</v>
      </c>
      <c r="BZ65" s="1" t="s">
        <v>28</v>
      </c>
      <c r="CA65" s="1" t="s">
        <v>29</v>
      </c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t="s">
        <v>30</v>
      </c>
      <c r="DN65" t="s">
        <v>31</v>
      </c>
      <c r="DO65" t="s">
        <v>37</v>
      </c>
      <c r="DQ65" s="1"/>
      <c r="DR65" s="1" t="s">
        <v>30</v>
      </c>
      <c r="DS65" s="1" t="s">
        <v>31</v>
      </c>
      <c r="DT65" s="1" t="s">
        <v>37</v>
      </c>
      <c r="DU65" s="1"/>
      <c r="DV65" s="1"/>
      <c r="DW65" s="1" t="s">
        <v>30</v>
      </c>
      <c r="DX65" s="1" t="s">
        <v>31</v>
      </c>
      <c r="DY65" s="1" t="s">
        <v>37</v>
      </c>
    </row>
    <row r="66" spans="1:199" x14ac:dyDescent="0.25">
      <c r="AJ66" s="74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02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</row>
    <row r="67" spans="1:199" x14ac:dyDescent="0.25">
      <c r="BY67" t="s">
        <v>73</v>
      </c>
      <c r="BZ67" t="s">
        <v>72</v>
      </c>
      <c r="CA67" t="s">
        <v>71</v>
      </c>
      <c r="CU67" t="s">
        <v>73</v>
      </c>
      <c r="DJ67" t="s">
        <v>73</v>
      </c>
      <c r="EW67" t="s">
        <v>73</v>
      </c>
      <c r="FT67" t="s">
        <v>73</v>
      </c>
    </row>
    <row r="68" spans="1:199" x14ac:dyDescent="0.25">
      <c r="BY68" t="s">
        <v>74</v>
      </c>
      <c r="CU68" t="s">
        <v>74</v>
      </c>
      <c r="DJ68" t="s">
        <v>74</v>
      </c>
      <c r="EW68" t="s">
        <v>74</v>
      </c>
      <c r="FT68" t="s">
        <v>74</v>
      </c>
    </row>
    <row r="69" spans="1:199" x14ac:dyDescent="0.25">
      <c r="BQ69" s="101" t="s">
        <v>65</v>
      </c>
      <c r="BY69" t="s">
        <v>62</v>
      </c>
      <c r="DW69" t="s">
        <v>65</v>
      </c>
    </row>
    <row r="70" spans="1:199" x14ac:dyDescent="0.25">
      <c r="A70" t="s">
        <v>99</v>
      </c>
      <c r="AH70" s="66" t="s">
        <v>48</v>
      </c>
      <c r="AI70" s="66" t="s">
        <v>79</v>
      </c>
      <c r="BK70" t="s">
        <v>57</v>
      </c>
      <c r="BN70" t="s">
        <v>48</v>
      </c>
      <c r="BQ70" s="101" t="s">
        <v>64</v>
      </c>
      <c r="BY70" t="s">
        <v>63</v>
      </c>
      <c r="CL70" t="s">
        <v>76</v>
      </c>
      <c r="CO70" s="79"/>
      <c r="CP70" s="79"/>
      <c r="CQ70" s="79"/>
      <c r="CR70" s="79"/>
      <c r="CS70" s="79"/>
      <c r="CU70" s="4" t="s">
        <v>67</v>
      </c>
      <c r="DJ70" t="s">
        <v>69</v>
      </c>
      <c r="DR70" t="s">
        <v>48</v>
      </c>
      <c r="DW70" t="s">
        <v>64</v>
      </c>
      <c r="EJ70" t="s">
        <v>76</v>
      </c>
      <c r="EO70" s="79"/>
      <c r="EP70" s="79"/>
      <c r="EQ70" s="79"/>
      <c r="ER70" s="79"/>
      <c r="ES70" s="79"/>
      <c r="ET70" s="79"/>
      <c r="EU70" s="79"/>
      <c r="EW70" s="4" t="s">
        <v>67</v>
      </c>
      <c r="EX70" s="4"/>
      <c r="EY70" s="4"/>
      <c r="FT70" t="s">
        <v>69</v>
      </c>
      <c r="FV70" s="79"/>
      <c r="FW70" s="79"/>
      <c r="FX70" s="79"/>
      <c r="FY70" s="79"/>
      <c r="FZ70" s="79"/>
      <c r="GA70" s="79"/>
      <c r="GB70" s="79"/>
      <c r="GC70" s="79"/>
      <c r="GD70" s="79"/>
      <c r="GE70" s="79"/>
      <c r="GF70" s="79"/>
      <c r="GG70" s="79"/>
      <c r="GH70" s="79"/>
      <c r="GI70" s="79"/>
      <c r="GJ70" s="79"/>
      <c r="GK70" s="79"/>
      <c r="GL70" s="79"/>
      <c r="GM70" s="79"/>
      <c r="GN70" s="79"/>
      <c r="GO70" s="79"/>
      <c r="GP70" s="79"/>
      <c r="GQ70" s="79"/>
    </row>
    <row r="71" spans="1:199" ht="15.75" thickBot="1" x14ac:dyDescent="0.3">
      <c r="B71" t="s">
        <v>4</v>
      </c>
      <c r="E71" t="s">
        <v>0</v>
      </c>
      <c r="G71" t="s">
        <v>8</v>
      </c>
      <c r="I71" t="s">
        <v>1</v>
      </c>
      <c r="L71" s="4" t="s">
        <v>9</v>
      </c>
      <c r="N71" t="s">
        <v>47</v>
      </c>
      <c r="Q71" s="66" t="s">
        <v>43</v>
      </c>
      <c r="S71" s="66" t="s">
        <v>42</v>
      </c>
      <c r="V71" s="66" t="s">
        <v>9</v>
      </c>
      <c r="X71" s="66" t="s">
        <v>2</v>
      </c>
      <c r="AA71" s="66" t="s">
        <v>46</v>
      </c>
      <c r="AC71" s="66" t="s">
        <v>44</v>
      </c>
      <c r="AF71" s="66" t="s">
        <v>9</v>
      </c>
      <c r="AH71" s="66" t="s">
        <v>0</v>
      </c>
      <c r="AJ71" s="74"/>
      <c r="AK71" s="1" t="s">
        <v>8</v>
      </c>
      <c r="AL71" s="1"/>
      <c r="AM71" s="1" t="s">
        <v>1</v>
      </c>
      <c r="AN71" s="83" t="s">
        <v>9</v>
      </c>
      <c r="AO71" s="1"/>
      <c r="AP71" s="1" t="s">
        <v>47</v>
      </c>
      <c r="AQ71" s="83" t="s">
        <v>43</v>
      </c>
      <c r="AR71" s="1"/>
      <c r="AS71" s="1" t="s">
        <v>42</v>
      </c>
      <c r="AT71" s="1"/>
      <c r="AU71" s="1"/>
      <c r="AV71" s="1" t="s">
        <v>2</v>
      </c>
      <c r="AW71" s="1" t="s">
        <v>46</v>
      </c>
      <c r="AX71" s="1"/>
      <c r="AY71" s="1" t="s">
        <v>44</v>
      </c>
      <c r="AZ71" s="83" t="s">
        <v>9</v>
      </c>
      <c r="BA71" s="1"/>
      <c r="BB71" s="1" t="s">
        <v>48</v>
      </c>
      <c r="BC71" s="1"/>
      <c r="BD71" s="1"/>
      <c r="BE71" s="1" t="s">
        <v>49</v>
      </c>
      <c r="BF71" s="1"/>
      <c r="BG71" s="1"/>
      <c r="BH71" s="1" t="s">
        <v>51</v>
      </c>
      <c r="BI71" s="1"/>
      <c r="BJ71" s="1"/>
      <c r="BK71" s="1" t="s">
        <v>56</v>
      </c>
      <c r="BL71" s="1" t="s">
        <v>58</v>
      </c>
      <c r="BM71" s="1"/>
      <c r="BN71" s="1" t="s">
        <v>53</v>
      </c>
      <c r="BO71" s="83" t="s">
        <v>9</v>
      </c>
      <c r="BP71" s="1"/>
      <c r="BQ71" s="102" t="s">
        <v>38</v>
      </c>
      <c r="BR71" s="1" t="s">
        <v>8</v>
      </c>
      <c r="BS71" s="1"/>
      <c r="BT71" s="1" t="s">
        <v>70</v>
      </c>
      <c r="BU71" s="1"/>
      <c r="BV71" s="1"/>
      <c r="BW71" s="83" t="s">
        <v>9</v>
      </c>
      <c r="BX71" s="1"/>
      <c r="BY71" s="84"/>
      <c r="BZ71" s="1"/>
      <c r="CA71" s="1"/>
      <c r="CB71" s="1"/>
      <c r="CC71" s="1"/>
      <c r="CD71" s="1" t="s">
        <v>75</v>
      </c>
      <c r="CE71" s="1"/>
      <c r="CF71" s="1"/>
      <c r="CG71" s="1"/>
      <c r="CH71" s="1"/>
      <c r="CI71" s="1"/>
      <c r="CJ71" s="1"/>
      <c r="CK71" s="1"/>
      <c r="CL71" s="1" t="s">
        <v>54</v>
      </c>
      <c r="CM71" s="1" t="s">
        <v>58</v>
      </c>
      <c r="CN71" s="1"/>
      <c r="CO71" s="1" t="s">
        <v>61</v>
      </c>
      <c r="CP71" s="83" t="s">
        <v>9</v>
      </c>
      <c r="CQ71" s="1"/>
      <c r="CR71" s="1" t="s">
        <v>66</v>
      </c>
      <c r="CS71" s="1"/>
      <c r="CT71" s="1"/>
      <c r="CU71" s="1" t="s">
        <v>1</v>
      </c>
      <c r="CV71" s="1"/>
      <c r="CW71" s="1"/>
      <c r="CX71" s="1" t="s">
        <v>59</v>
      </c>
      <c r="CY71" s="1"/>
      <c r="CZ71" s="1"/>
      <c r="DA71" s="1" t="s">
        <v>55</v>
      </c>
      <c r="DB71" s="1"/>
      <c r="DC71" s="1"/>
      <c r="DD71" s="1" t="s">
        <v>61</v>
      </c>
      <c r="DE71" s="1"/>
      <c r="DF71" s="1"/>
      <c r="DG71" s="1" t="s">
        <v>68</v>
      </c>
      <c r="DH71" s="1"/>
      <c r="DI71" s="1"/>
      <c r="DJ71" s="1" t="s">
        <v>41</v>
      </c>
      <c r="DK71" s="1"/>
      <c r="DL71" s="1"/>
      <c r="DM71" t="s">
        <v>78</v>
      </c>
      <c r="DP71" t="s">
        <v>58</v>
      </c>
      <c r="DQ71" s="1"/>
      <c r="DR71" s="1" t="s">
        <v>53</v>
      </c>
      <c r="DS71" s="1"/>
      <c r="DT71" s="1"/>
      <c r="DU71" s="83" t="s">
        <v>9</v>
      </c>
      <c r="DV71" s="1"/>
      <c r="DW71" s="1" t="s">
        <v>38</v>
      </c>
      <c r="EB71" t="s">
        <v>75</v>
      </c>
      <c r="EI71" s="1"/>
      <c r="EJ71" s="1" t="s">
        <v>54</v>
      </c>
      <c r="EK71" s="1"/>
      <c r="EL71" s="1"/>
      <c r="EM71" s="1" t="s">
        <v>58</v>
      </c>
      <c r="EN71" s="1"/>
      <c r="EO71" s="1" t="s">
        <v>61</v>
      </c>
      <c r="EP71" s="83" t="s">
        <v>9</v>
      </c>
      <c r="EQ71" s="1"/>
      <c r="ER71" s="1" t="s">
        <v>66</v>
      </c>
      <c r="ES71" s="1"/>
      <c r="ET71" s="1"/>
      <c r="EU71" s="1"/>
      <c r="EV71" s="1"/>
      <c r="EW71" s="1" t="s">
        <v>1</v>
      </c>
      <c r="EX71" s="1"/>
      <c r="EY71" s="1"/>
      <c r="EZ71" s="1"/>
      <c r="FA71" s="1"/>
      <c r="FB71" s="1" t="s">
        <v>59</v>
      </c>
      <c r="FC71" s="1"/>
      <c r="FD71" s="1"/>
      <c r="FE71" s="1"/>
      <c r="FF71" s="1"/>
      <c r="FG71" s="1" t="s">
        <v>55</v>
      </c>
      <c r="FH71" s="1"/>
      <c r="FI71" s="1"/>
      <c r="FJ71" s="1"/>
      <c r="FK71" s="1"/>
      <c r="FL71" s="1" t="s">
        <v>61</v>
      </c>
      <c r="FM71" s="1"/>
      <c r="FN71" s="1"/>
      <c r="FO71" s="1" t="s">
        <v>68</v>
      </c>
      <c r="FP71" s="1"/>
      <c r="FQ71" s="1"/>
      <c r="FR71" s="1"/>
      <c r="FS71" s="1"/>
      <c r="FT71" s="1" t="s">
        <v>41</v>
      </c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</row>
    <row r="72" spans="1:199" ht="15.75" thickBot="1" x14ac:dyDescent="0.3">
      <c r="A72" s="1" t="s">
        <v>24</v>
      </c>
      <c r="B72" s="73">
        <v>0</v>
      </c>
      <c r="C72" s="1"/>
      <c r="D72" s="1" t="s">
        <v>24</v>
      </c>
      <c r="E72" s="91">
        <v>-0.48871225000000001</v>
      </c>
      <c r="F72" s="92">
        <v>-0.17299248</v>
      </c>
      <c r="G72" s="1"/>
      <c r="H72" s="1" t="s">
        <v>27</v>
      </c>
      <c r="I72" s="93">
        <f>EW59</f>
        <v>9.7970194447382823</v>
      </c>
      <c r="J72" s="94">
        <f t="shared" ref="J72:J73" si="137">EX59</f>
        <v>1.2867168093164527</v>
      </c>
      <c r="K72" s="95">
        <f t="shared" ref="K72:K73" si="138">EY59</f>
        <v>1.8338475133412964</v>
      </c>
      <c r="L72" s="1"/>
      <c r="M72" s="10" t="s">
        <v>24</v>
      </c>
      <c r="N72" s="11">
        <f>E72*I72+F72*I73</f>
        <v>-4.9823141764448335</v>
      </c>
      <c r="O72" s="12">
        <f>E72*J72+F72*J73</f>
        <v>-1.208282252324739</v>
      </c>
      <c r="P72" s="12">
        <f>E72*K72+F72*K73</f>
        <v>-0.15214800196405209</v>
      </c>
      <c r="Q72" s="22"/>
      <c r="R72" s="22" t="s">
        <v>41</v>
      </c>
      <c r="S72" s="67">
        <f>FT59</f>
        <v>3.7651878257870668</v>
      </c>
      <c r="T72" s="68">
        <f t="shared" ref="T72" si="139">FU59</f>
        <v>-3.2508863493938431</v>
      </c>
      <c r="U72" s="98">
        <f t="shared" ref="U72" si="140">FV59</f>
        <v>-2.9162409374194009</v>
      </c>
      <c r="V72" s="22"/>
      <c r="W72" s="74" t="s">
        <v>24</v>
      </c>
      <c r="X72" s="69">
        <f>N72+S72</f>
        <v>-1.2171263506577668</v>
      </c>
      <c r="Y72" s="70">
        <f t="shared" ref="Y72" si="141">O72+T72</f>
        <v>-4.4591686017185825</v>
      </c>
      <c r="Z72" s="71">
        <f t="shared" ref="Z72" si="142">P72+U72</f>
        <v>-3.0683889393834529</v>
      </c>
      <c r="AA72" s="22"/>
      <c r="AB72" s="22" t="s">
        <v>45</v>
      </c>
      <c r="AC72" s="72" t="s">
        <v>80</v>
      </c>
      <c r="AD72" s="72" t="s">
        <v>80</v>
      </c>
      <c r="AE72" s="72" t="s">
        <v>80</v>
      </c>
      <c r="AF72" s="22"/>
      <c r="AG72" s="22" t="s">
        <v>24</v>
      </c>
      <c r="AH72" s="81">
        <f>1/(1+2.71828182845904^(X72*-1))</f>
        <v>0.22844255481135198</v>
      </c>
      <c r="AI72" s="81">
        <f t="shared" ref="AI72:AI77" si="143">1/(1+2.71828182845904^(Y72*-1))</f>
        <v>1.1439601372890055E-2</v>
      </c>
      <c r="AJ72" s="81">
        <f t="shared" ref="AJ72:AJ77" si="144">1/(1+2.71828182845904^(Z72*-1))</f>
        <v>4.4430176818388026E-2</v>
      </c>
      <c r="AK72" s="10"/>
      <c r="AL72" s="1" t="s">
        <v>27</v>
      </c>
      <c r="AM72" s="8">
        <f>CU59</f>
        <v>14.558465328848335</v>
      </c>
      <c r="AN72" s="1"/>
      <c r="AO72" s="10" t="s">
        <v>24</v>
      </c>
      <c r="AP72" s="90">
        <f>AH72*AM72+AI72*AM73+AJ72*AM74</f>
        <v>2.3153529295243795</v>
      </c>
      <c r="AQ72" s="1"/>
      <c r="AR72" s="1" t="s">
        <v>41</v>
      </c>
      <c r="AS72" s="75">
        <f>DJ59</f>
        <v>-2.5313998329381926</v>
      </c>
      <c r="AT72" s="1"/>
      <c r="AU72" s="1" t="s">
        <v>24</v>
      </c>
      <c r="AV72" s="76">
        <f>AP72+AS72</f>
        <v>-0.21604690341381305</v>
      </c>
      <c r="AW72" s="1"/>
      <c r="AX72" s="1" t="s">
        <v>45</v>
      </c>
      <c r="AY72" s="72" t="s">
        <v>80</v>
      </c>
      <c r="AZ72" s="1"/>
      <c r="BA72" s="1" t="s">
        <v>24</v>
      </c>
      <c r="BB72" s="81">
        <f>1/(1+2.71828182845904^(AV72*-1))</f>
        <v>0.44619738694040423</v>
      </c>
      <c r="BC72" s="1"/>
      <c r="BD72" s="1" t="s">
        <v>24</v>
      </c>
      <c r="BE72" s="77">
        <f>(BB72-B72)^2</f>
        <v>0.19909210811244482</v>
      </c>
      <c r="BF72" s="74"/>
      <c r="BG72" s="1" t="s">
        <v>52</v>
      </c>
      <c r="BH72" s="77">
        <f>(BE72+BE73+BE74+BE75+BE76+BE77)/2</f>
        <v>0.60048394548406048</v>
      </c>
      <c r="BI72" s="1"/>
      <c r="BJ72" s="1" t="s">
        <v>24</v>
      </c>
      <c r="BK72" s="106">
        <f>BB72-B72</f>
        <v>0.44619738694040423</v>
      </c>
      <c r="BL72" s="1"/>
      <c r="BM72" s="1" t="s">
        <v>24</v>
      </c>
      <c r="BN72" s="109">
        <f>BB72*(1-BB72)</f>
        <v>0.24710527882795941</v>
      </c>
      <c r="BO72" s="1"/>
      <c r="BP72" s="1" t="s">
        <v>24</v>
      </c>
      <c r="BQ72" s="110">
        <f>BK72*BN72</f>
        <v>0.11025772971221548</v>
      </c>
      <c r="BR72" s="1"/>
      <c r="BS72" s="1" t="s">
        <v>30</v>
      </c>
      <c r="BT72" s="24">
        <f>AM72</f>
        <v>14.558465328848335</v>
      </c>
      <c r="BU72" s="24">
        <f>AM73</f>
        <v>-18.765773318042061</v>
      </c>
      <c r="BV72" s="24">
        <f>AM74</f>
        <v>-17.910059673417177</v>
      </c>
      <c r="BW72" s="1"/>
      <c r="BX72" s="1" t="s">
        <v>24</v>
      </c>
      <c r="BY72" s="111">
        <f>BQ72*BT72</f>
        <v>1.60518333525282</v>
      </c>
      <c r="BZ72" s="111">
        <f>BQ72*BU72</f>
        <v>-2.0690715623413864</v>
      </c>
      <c r="CA72" s="111">
        <f>BQ72*BV72</f>
        <v>-1.9747225186012813</v>
      </c>
      <c r="CB72" s="1"/>
      <c r="CC72" s="1" t="s">
        <v>33</v>
      </c>
      <c r="CD72" s="86">
        <f>AH72</f>
        <v>0.22844255481135198</v>
      </c>
      <c r="CE72" s="82">
        <f>AH73</f>
        <v>0.98617379435277364</v>
      </c>
      <c r="CF72" s="82">
        <f>AH74</f>
        <v>0.99985533518497915</v>
      </c>
      <c r="CG72" s="82">
        <f>AH75</f>
        <v>0.99869174660701232</v>
      </c>
      <c r="CH72" s="82">
        <f>AH76</f>
        <v>8.431987478881459E-3</v>
      </c>
      <c r="CI72" s="82">
        <f>AH77</f>
        <v>0.99999906174730036</v>
      </c>
      <c r="CJ72" s="1"/>
      <c r="CK72" s="1" t="s">
        <v>33</v>
      </c>
      <c r="CL72" s="113">
        <f>CD72*BQ72+CE72*BQ73+CF72*BQ74+CG72*BQ75+CH72*BQ76+CI72*BQ77</f>
        <v>2.2717933118664133E-2</v>
      </c>
      <c r="CM72" s="1"/>
      <c r="CN72" s="1" t="s">
        <v>77</v>
      </c>
      <c r="CO72" s="112">
        <f>FL72</f>
        <v>0.99</v>
      </c>
      <c r="CP72" s="1"/>
      <c r="CQ72" s="1" t="s">
        <v>27</v>
      </c>
      <c r="CR72" s="114">
        <f>CL72*CO72</f>
        <v>2.2490753787477492E-2</v>
      </c>
      <c r="CS72" s="1"/>
      <c r="CT72" s="1" t="s">
        <v>27</v>
      </c>
      <c r="CU72" s="24">
        <f>AM72-CR72</f>
        <v>14.535974575060857</v>
      </c>
      <c r="CV72" s="1"/>
      <c r="CW72" s="1" t="s">
        <v>60</v>
      </c>
      <c r="CX72" s="85">
        <f>MEDIAN(BQ72:BQ77)</f>
        <v>4.395964440183602E-5</v>
      </c>
      <c r="CY72" s="1"/>
      <c r="CZ72" s="1" t="s">
        <v>41</v>
      </c>
      <c r="DA72" s="107">
        <f>CX72</f>
        <v>4.395964440183602E-5</v>
      </c>
      <c r="DB72" s="1"/>
      <c r="DC72" s="1" t="s">
        <v>77</v>
      </c>
      <c r="DD72" s="112">
        <f>FL72</f>
        <v>0.99</v>
      </c>
      <c r="DE72" s="1"/>
      <c r="DF72" s="1" t="s">
        <v>41</v>
      </c>
      <c r="DG72" s="116">
        <f>DA72*DD72</f>
        <v>4.3520047957817659E-5</v>
      </c>
      <c r="DH72" s="1"/>
      <c r="DI72" s="1" t="s">
        <v>41</v>
      </c>
      <c r="DJ72" s="24">
        <f>AS72-DG72</f>
        <v>-2.5314433529861504</v>
      </c>
      <c r="DK72" s="1"/>
      <c r="DL72" s="1" t="s">
        <v>24</v>
      </c>
      <c r="DM72" s="108">
        <f t="shared" ref="DM72:DO73" si="145">BY72</f>
        <v>1.60518333525282</v>
      </c>
      <c r="DN72" s="108">
        <f t="shared" si="145"/>
        <v>-2.0690715623413864</v>
      </c>
      <c r="DO72" s="108">
        <f t="shared" si="145"/>
        <v>-1.9747225186012813</v>
      </c>
      <c r="DQ72" s="1" t="s">
        <v>24</v>
      </c>
      <c r="DR72" s="109">
        <f>AH72*(1-AH72)</f>
        <v>0.17625655396261442</v>
      </c>
      <c r="DS72" s="109">
        <f t="shared" ref="DS72:DS77" si="146">AI72*(1-AI72)</f>
        <v>1.1308736893319427E-2</v>
      </c>
      <c r="DT72" s="109">
        <f t="shared" ref="DT72:DT77" si="147">AJ72*(1-AJ72)</f>
        <v>4.2456136206274801E-2</v>
      </c>
      <c r="DU72" s="1"/>
      <c r="DV72" s="1" t="s">
        <v>24</v>
      </c>
      <c r="DW72" s="86">
        <f t="shared" ref="DW72:DY73" si="148">DM72*DR72</f>
        <v>0.28292408314987805</v>
      </c>
      <c r="DX72" s="86">
        <f t="shared" si="148"/>
        <v>-2.3398585911968105E-2</v>
      </c>
      <c r="DY72" s="86">
        <f t="shared" si="148"/>
        <v>-8.3839088219334029E-2</v>
      </c>
      <c r="EA72" t="s">
        <v>33</v>
      </c>
      <c r="EB72" s="81">
        <f>E72</f>
        <v>-0.48871225000000001</v>
      </c>
      <c r="EC72" s="80">
        <f>E73</f>
        <v>9.5752080000000003E-2</v>
      </c>
      <c r="ED72" s="80">
        <f>E74</f>
        <v>0.51673007000000004</v>
      </c>
      <c r="EE72" s="80">
        <f>E75</f>
        <v>0.19163239000000001</v>
      </c>
      <c r="EF72" s="80">
        <f>E76</f>
        <v>-0.80605309999999997</v>
      </c>
      <c r="EG72" s="80">
        <f>E77</f>
        <v>1.0349664300000001</v>
      </c>
      <c r="EI72" s="1" t="s">
        <v>33</v>
      </c>
      <c r="EJ72" s="115">
        <f>EB72*DW72+EC72*DW73+ED72*DW74+EE72*DW75+EF72*DW76+EG72*DW77</f>
        <v>-0.13827228681019849</v>
      </c>
      <c r="EK72" s="115">
        <f>EB72*DX72+EC72*DX73+ED72*DX74+EE72*DX75+EF72*DX76+EG72*DX77</f>
        <v>1.4517421991510567E-2</v>
      </c>
      <c r="EL72" s="115">
        <f>EB72*DY72+EC72*DY73+ED72*DY74+EE72*DY75+EF72*DY76+EG72*DY77</f>
        <v>4.1160260046769641E-2</v>
      </c>
      <c r="EM72" s="1"/>
      <c r="EN72" s="1" t="s">
        <v>77</v>
      </c>
      <c r="EO72" s="112">
        <f>FL72</f>
        <v>0.99</v>
      </c>
      <c r="EP72" s="1"/>
      <c r="EQ72" s="1" t="s">
        <v>27</v>
      </c>
      <c r="ER72" s="107">
        <f>EJ72*EO72</f>
        <v>-0.1368895639420965</v>
      </c>
      <c r="ES72" s="107">
        <f>EK72*EO72</f>
        <v>1.4372247771595461E-2</v>
      </c>
      <c r="ET72" s="107">
        <f>EL72*EO72</f>
        <v>4.0748657446301947E-2</v>
      </c>
      <c r="EU72" s="1"/>
      <c r="EV72" s="1" t="s">
        <v>27</v>
      </c>
      <c r="EW72" s="24">
        <f t="shared" ref="EW72:EY73" si="149">I72-ER72</f>
        <v>9.933909008680379</v>
      </c>
      <c r="EX72" s="24">
        <f t="shared" si="149"/>
        <v>1.2723445615448572</v>
      </c>
      <c r="EY72" s="24">
        <f t="shared" si="149"/>
        <v>1.7930988558949945</v>
      </c>
      <c r="EZ72" s="1"/>
      <c r="FA72" s="1" t="s">
        <v>60</v>
      </c>
      <c r="FB72" s="107">
        <f>MEDIAN(DW72:DW77)</f>
        <v>5.3530252516066294E-6</v>
      </c>
      <c r="FC72" s="107">
        <f>MEDIAN(DX72:DX77)</f>
        <v>-1.6744131026821947E-6</v>
      </c>
      <c r="FD72" s="107">
        <f>MEDIAN(DY72:DY77)</f>
        <v>-8.5092127191428753E-5</v>
      </c>
      <c r="FE72" s="1"/>
      <c r="FF72" s="1" t="s">
        <v>41</v>
      </c>
      <c r="FG72" s="86">
        <f>FB72</f>
        <v>5.3530252516066294E-6</v>
      </c>
      <c r="FH72" s="86">
        <f t="shared" ref="FH72" si="150">FC72</f>
        <v>-1.6744131026821947E-6</v>
      </c>
      <c r="FI72" s="86">
        <f t="shared" ref="FI72" si="151">FD72</f>
        <v>-8.5092127191428753E-5</v>
      </c>
      <c r="FJ72" s="1"/>
      <c r="FK72" s="1" t="s">
        <v>77</v>
      </c>
      <c r="FL72" s="112">
        <f>FL59</f>
        <v>0.99</v>
      </c>
      <c r="FM72" s="1"/>
      <c r="FN72" s="1" t="s">
        <v>41</v>
      </c>
      <c r="FO72" s="85">
        <f>FG72*FL72</f>
        <v>5.2994949990905631E-6</v>
      </c>
      <c r="FP72" s="85">
        <f>FH72*FL72</f>
        <v>-1.6576689716553727E-6</v>
      </c>
      <c r="FQ72" s="85">
        <f>FI72*FL72</f>
        <v>-8.4241205919514467E-5</v>
      </c>
      <c r="FR72" s="1"/>
      <c r="FS72" s="1" t="s">
        <v>41</v>
      </c>
      <c r="FT72" s="24">
        <f>S72-FO72</f>
        <v>3.7651825262920675</v>
      </c>
      <c r="FU72" s="24">
        <f>T72-FP72</f>
        <v>-3.2508846917248713</v>
      </c>
      <c r="FV72" s="24">
        <f>U72-FQ72</f>
        <v>-2.9161566962134815</v>
      </c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</row>
    <row r="73" spans="1:199" x14ac:dyDescent="0.25">
      <c r="A73" s="1"/>
      <c r="B73" s="87">
        <v>0</v>
      </c>
      <c r="C73" s="74"/>
      <c r="D73" s="74"/>
      <c r="E73" s="117">
        <v>9.5752080000000003E-2</v>
      </c>
      <c r="F73" s="117">
        <v>-0.38801099999999999</v>
      </c>
      <c r="G73" s="1"/>
      <c r="H73" s="1" t="s">
        <v>28</v>
      </c>
      <c r="I73" s="16">
        <f>EW60</f>
        <v>1.1236948583720934</v>
      </c>
      <c r="J73" s="96">
        <f t="shared" si="137"/>
        <v>3.3495559190253488</v>
      </c>
      <c r="K73" s="97">
        <f t="shared" si="138"/>
        <v>-4.3012028178212018</v>
      </c>
      <c r="L73" s="1"/>
      <c r="M73" s="10"/>
      <c r="N73" s="88">
        <f>E73*I72+F73*I73</f>
        <v>0.5020790239423214</v>
      </c>
      <c r="O73" s="89">
        <f>E73*J72+F73*J73</f>
        <v>-1.1764587308339309</v>
      </c>
      <c r="P73" s="89">
        <f>E73*K72+F73*K73</f>
        <v>1.8445087203508792</v>
      </c>
      <c r="Q73" s="22"/>
      <c r="R73" s="22"/>
      <c r="S73" s="22" t="s">
        <v>30</v>
      </c>
      <c r="T73" s="22" t="s">
        <v>31</v>
      </c>
      <c r="U73" s="22" t="s">
        <v>37</v>
      </c>
      <c r="V73" s="22"/>
      <c r="W73" s="22"/>
      <c r="X73" s="88">
        <f>N73+S72</f>
        <v>4.2672668497293884</v>
      </c>
      <c r="Y73" s="57">
        <f>O73+T72</f>
        <v>-4.4273450802277736</v>
      </c>
      <c r="Z73" s="89">
        <f>P73+U72</f>
        <v>-1.0717322170685217</v>
      </c>
      <c r="AA73" s="22"/>
      <c r="AB73" s="22"/>
      <c r="AC73" s="22" t="s">
        <v>30</v>
      </c>
      <c r="AD73" s="22" t="s">
        <v>31</v>
      </c>
      <c r="AE73" s="22" t="s">
        <v>37</v>
      </c>
      <c r="AF73" s="22"/>
      <c r="AG73" s="22"/>
      <c r="AH73" s="99">
        <f t="shared" ref="AH73:AH77" si="152">1/(1+2.71828182845904^(X73*-1))</f>
        <v>0.98617379435277364</v>
      </c>
      <c r="AI73" s="99">
        <f t="shared" si="143"/>
        <v>1.1805137607878017E-2</v>
      </c>
      <c r="AJ73" s="99">
        <f t="shared" si="144"/>
        <v>0.25507380398071927</v>
      </c>
      <c r="AK73" s="10"/>
      <c r="AL73" s="1" t="s">
        <v>28</v>
      </c>
      <c r="AM73" s="16">
        <f t="shared" ref="AM73:AM74" si="153">CU60</f>
        <v>-18.765773318042061</v>
      </c>
      <c r="AN73" s="1"/>
      <c r="AO73" s="1"/>
      <c r="AP73" s="87">
        <f>AH73*AM72+AI73*AM73+AJ73*AM74</f>
        <v>9.5672574065457319</v>
      </c>
      <c r="AQ73" s="1"/>
      <c r="AR73" s="1"/>
      <c r="AS73" s="1" t="s">
        <v>30</v>
      </c>
      <c r="AT73" s="1"/>
      <c r="AU73" s="1"/>
      <c r="AV73" s="87">
        <f>AP73+AS72</f>
        <v>7.0358575736075393</v>
      </c>
      <c r="AW73" s="1"/>
      <c r="AX73" s="1"/>
      <c r="AY73" s="1" t="s">
        <v>30</v>
      </c>
      <c r="AZ73" s="1"/>
      <c r="BA73" s="1"/>
      <c r="BB73" s="80">
        <f>1/(1+2.71828182845904^(AV73*-1))</f>
        <v>0.99912100992380382</v>
      </c>
      <c r="BC73" s="1"/>
      <c r="BD73" s="1"/>
      <c r="BE73" s="87">
        <f>(BB73-B73)^2</f>
        <v>0.99824279247116166</v>
      </c>
      <c r="BF73" s="74"/>
      <c r="BG73" s="1"/>
      <c r="BH73" s="1" t="s">
        <v>30</v>
      </c>
      <c r="BI73" s="1"/>
      <c r="BJ73" s="1"/>
      <c r="BK73" s="82">
        <f>BB73-B73</f>
        <v>0.99912100992380382</v>
      </c>
      <c r="BL73" s="1"/>
      <c r="BM73" s="1"/>
      <c r="BN73" s="80">
        <f t="shared" ref="BN73:BN77" si="154">BB73*(1-BB73)</f>
        <v>8.7821745264213302E-4</v>
      </c>
      <c r="BO73" s="1"/>
      <c r="BP73" s="1"/>
      <c r="BQ73" s="103">
        <f>BK73*BN73</f>
        <v>8.7744550821651827E-4</v>
      </c>
      <c r="BR73" s="1"/>
      <c r="BS73" s="1"/>
      <c r="BT73" s="1" t="s">
        <v>27</v>
      </c>
      <c r="BU73" s="1" t="s">
        <v>28</v>
      </c>
      <c r="BV73" s="1" t="s">
        <v>29</v>
      </c>
      <c r="BW73" s="1"/>
      <c r="BX73" s="1"/>
      <c r="BY73" s="82">
        <f>BQ73*BT72</f>
        <v>1.2774260009323888E-2</v>
      </c>
      <c r="BZ73" s="82">
        <f>BQ73*BU72</f>
        <v>-1.6465943506125395E-2</v>
      </c>
      <c r="CA73" s="82">
        <f>BQ73*BV72</f>
        <v>-1.5715101412329704E-2</v>
      </c>
      <c r="CB73" s="1"/>
      <c r="CC73" s="1" t="s">
        <v>34</v>
      </c>
      <c r="CD73" s="86">
        <f>AI72</f>
        <v>1.1439601372890055E-2</v>
      </c>
      <c r="CE73" s="82">
        <f>AI73</f>
        <v>1.1805137607878017E-2</v>
      </c>
      <c r="CF73" s="82">
        <f>AI74</f>
        <v>7.2680534165407262E-2</v>
      </c>
      <c r="CG73" s="82">
        <f>AI75</f>
        <v>0.49051163519440805</v>
      </c>
      <c r="CH73" s="82">
        <f>AI76</f>
        <v>2.0611098994412808E-3</v>
      </c>
      <c r="CI73" s="82">
        <f>AI77</f>
        <v>0.11970001568470488</v>
      </c>
      <c r="CJ73" s="1"/>
      <c r="CK73" s="1" t="s">
        <v>34</v>
      </c>
      <c r="CL73" s="113">
        <f>CD73*BQ72+CE73*BQ73+CF73*BQ74+CG73*BQ75+CH73*BQ76+CI73*BQ77</f>
        <v>-3.353162349851211E-4</v>
      </c>
      <c r="CM73" s="1"/>
      <c r="CN73" s="1"/>
      <c r="CO73" s="1"/>
      <c r="CP73" s="1"/>
      <c r="CQ73" s="1" t="s">
        <v>28</v>
      </c>
      <c r="CR73" s="114">
        <f>CL73*CO72</f>
        <v>-3.3196307263526988E-4</v>
      </c>
      <c r="CS73" s="1"/>
      <c r="CT73" s="1" t="s">
        <v>28</v>
      </c>
      <c r="CU73" s="24">
        <f>AM73-CR73</f>
        <v>-18.765441354969425</v>
      </c>
      <c r="CV73" s="1"/>
      <c r="CW73" s="1"/>
      <c r="CX73" s="1" t="s">
        <v>30</v>
      </c>
      <c r="CY73" s="1"/>
      <c r="CZ73" s="1"/>
      <c r="DA73" s="1" t="s">
        <v>30</v>
      </c>
      <c r="DB73" s="1"/>
      <c r="DC73" s="1"/>
      <c r="DD73" s="1"/>
      <c r="DE73" s="1"/>
      <c r="DF73" s="1"/>
      <c r="DG73" s="1" t="s">
        <v>30</v>
      </c>
      <c r="DH73" s="1"/>
      <c r="DI73" s="1"/>
      <c r="DJ73" s="1" t="s">
        <v>30</v>
      </c>
      <c r="DK73" s="1"/>
      <c r="DL73" s="1"/>
      <c r="DM73" s="80">
        <f t="shared" si="145"/>
        <v>1.2774260009323888E-2</v>
      </c>
      <c r="DN73" s="80">
        <f t="shared" si="145"/>
        <v>-1.6465943506125395E-2</v>
      </c>
      <c r="DO73" s="80">
        <f t="shared" si="145"/>
        <v>-1.5715101412329704E-2</v>
      </c>
      <c r="DQ73" s="1"/>
      <c r="DR73" s="80">
        <f t="shared" ref="DR73:DR77" si="155">AH73*(1-AH73)</f>
        <v>1.363504168462697E-2</v>
      </c>
      <c r="DS73" s="80">
        <f t="shared" si="146"/>
        <v>1.166577633393708E-2</v>
      </c>
      <c r="DT73" s="80">
        <f t="shared" si="147"/>
        <v>0.19001115850352487</v>
      </c>
      <c r="DU73" s="1"/>
      <c r="DV73" s="1"/>
      <c r="DW73" s="82">
        <f t="shared" si="148"/>
        <v>1.7417756771739452E-4</v>
      </c>
      <c r="DX73" s="82">
        <f t="shared" si="148"/>
        <v>-1.9208801406970258E-4</v>
      </c>
      <c r="DY73" s="82">
        <f t="shared" si="148"/>
        <v>-2.9860446253571469E-3</v>
      </c>
      <c r="EA73" t="s">
        <v>34</v>
      </c>
      <c r="EB73" s="81">
        <f>F72</f>
        <v>-0.17299248</v>
      </c>
      <c r="EC73" s="80">
        <f>F73</f>
        <v>-0.38801099999999999</v>
      </c>
      <c r="ED73" s="80">
        <f>F74</f>
        <v>1.1875170000000001E-2</v>
      </c>
      <c r="EE73" s="80">
        <f>F75</f>
        <v>0.88559551999999997</v>
      </c>
      <c r="EF73" s="80">
        <f>F76</f>
        <v>-0.56556720999999999</v>
      </c>
      <c r="EG73" s="80">
        <f>F77</f>
        <v>-2.271834E-2</v>
      </c>
      <c r="EI73" s="1" t="s">
        <v>34</v>
      </c>
      <c r="EJ73" s="115">
        <f>EB73*DW72+EC73*DW73+ED73*DW74+EE73*DW75+EF73*DW76+EG73*DW77</f>
        <v>-4.9072224749143897E-2</v>
      </c>
      <c r="EK73" s="115">
        <f>EB73*DX72+EC73*DX73+ED73*DX74+EE73*DX75+EF73*DX76+EG73*DX77</f>
        <v>1.7643461469581605E-2</v>
      </c>
      <c r="EL73" s="115">
        <f>EB73*DY72+EC73*DY73+ED73*DY74+EE73*DY75+EF73*DY76+EG73*DY77</f>
        <v>1.5839262350891295E-2</v>
      </c>
      <c r="EM73" s="1"/>
      <c r="EN73" s="1"/>
      <c r="EO73" s="1"/>
      <c r="EP73" s="1"/>
      <c r="EQ73" s="1" t="s">
        <v>28</v>
      </c>
      <c r="ER73" s="107">
        <f>EJ73*EO72</f>
        <v>-4.8581502501652461E-2</v>
      </c>
      <c r="ES73" s="107">
        <f>EK73*EO72</f>
        <v>1.7467026854885791E-2</v>
      </c>
      <c r="ET73" s="107">
        <f>EL73*EO72</f>
        <v>1.5680869727382384E-2</v>
      </c>
      <c r="EU73" s="1"/>
      <c r="EV73" s="1" t="s">
        <v>28</v>
      </c>
      <c r="EW73" s="24">
        <f t="shared" si="149"/>
        <v>1.1722763608737459</v>
      </c>
      <c r="EX73" s="24">
        <f t="shared" si="149"/>
        <v>3.332088892170463</v>
      </c>
      <c r="EY73" s="24">
        <f t="shared" si="149"/>
        <v>-4.3168836875485841</v>
      </c>
      <c r="EZ73" s="1"/>
      <c r="FA73" s="1"/>
      <c r="FB73" s="1" t="s">
        <v>30</v>
      </c>
      <c r="FC73" s="1" t="s">
        <v>31</v>
      </c>
      <c r="FD73" s="1" t="s">
        <v>37</v>
      </c>
      <c r="FE73" s="1"/>
      <c r="FF73" s="1"/>
      <c r="FG73" s="1" t="s">
        <v>30</v>
      </c>
      <c r="FH73" s="1" t="s">
        <v>31</v>
      </c>
      <c r="FI73" s="1" t="s">
        <v>37</v>
      </c>
      <c r="FJ73" s="1"/>
      <c r="FK73" s="1"/>
      <c r="FL73" s="1"/>
      <c r="FM73" s="1"/>
      <c r="FN73" s="1"/>
      <c r="FO73" s="1" t="s">
        <v>30</v>
      </c>
      <c r="FP73" s="1" t="s">
        <v>31</v>
      </c>
      <c r="FQ73" s="1" t="s">
        <v>37</v>
      </c>
      <c r="FR73" s="1"/>
      <c r="FS73" s="1"/>
      <c r="FT73" s="1" t="s">
        <v>30</v>
      </c>
      <c r="FU73" s="1" t="s">
        <v>31</v>
      </c>
      <c r="FV73" s="1" t="s">
        <v>37</v>
      </c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</row>
    <row r="74" spans="1:199" ht="15.75" thickBot="1" x14ac:dyDescent="0.3">
      <c r="A74" s="1"/>
      <c r="B74" s="82">
        <v>1</v>
      </c>
      <c r="C74" s="1"/>
      <c r="D74" s="1"/>
      <c r="E74" s="104">
        <v>0.51673007000000004</v>
      </c>
      <c r="F74" s="104">
        <v>1.1875170000000001E-2</v>
      </c>
      <c r="G74" s="1"/>
      <c r="H74" s="1"/>
      <c r="I74" s="1" t="s">
        <v>30</v>
      </c>
      <c r="J74" s="1" t="s">
        <v>31</v>
      </c>
      <c r="K74" s="1" t="s">
        <v>37</v>
      </c>
      <c r="L74" s="1"/>
      <c r="M74" s="10"/>
      <c r="N74" s="87">
        <f>E74*I72+F74*I73</f>
        <v>5.0757586109422688</v>
      </c>
      <c r="O74" s="87">
        <f>E74*J72+F74*J73</f>
        <v>0.70466181291119956</v>
      </c>
      <c r="P74" s="87">
        <f>E74*K72+F74*K73</f>
        <v>0.89652663927206833</v>
      </c>
      <c r="Q74" s="22"/>
      <c r="R74" s="22"/>
      <c r="S74" s="22"/>
      <c r="T74" s="22"/>
      <c r="U74" s="22"/>
      <c r="V74" s="22"/>
      <c r="W74" s="22"/>
      <c r="X74" s="87">
        <f>N74+S72</f>
        <v>8.840946436729336</v>
      </c>
      <c r="Y74" s="87">
        <f>O74+T72</f>
        <v>-2.5462245364826437</v>
      </c>
      <c r="Z74" s="87">
        <f>P74+U72</f>
        <v>-2.0197142981473326</v>
      </c>
      <c r="AA74" s="74"/>
      <c r="AB74" s="74"/>
      <c r="AC74" s="74"/>
      <c r="AD74" s="74"/>
      <c r="AE74" s="74"/>
      <c r="AF74" s="74"/>
      <c r="AG74" s="74"/>
      <c r="AH74" s="99">
        <f t="shared" si="152"/>
        <v>0.99985533518497915</v>
      </c>
      <c r="AI74" s="99">
        <f t="shared" si="143"/>
        <v>7.2680534165407262E-2</v>
      </c>
      <c r="AJ74" s="99">
        <f t="shared" si="144"/>
        <v>0.11714853628847273</v>
      </c>
      <c r="AK74" s="10"/>
      <c r="AL74" s="1" t="s">
        <v>29</v>
      </c>
      <c r="AM74" s="20">
        <f t="shared" si="153"/>
        <v>-17.910059673417177</v>
      </c>
      <c r="AN74" s="1"/>
      <c r="AO74" s="1"/>
      <c r="AP74" s="87">
        <f>AH74*AM72+AI74*AM73+AJ74*AM74</f>
        <v>11.094315526792283</v>
      </c>
      <c r="AQ74" s="1"/>
      <c r="AR74" s="1"/>
      <c r="AS74" s="1"/>
      <c r="AT74" s="1"/>
      <c r="AU74" s="1"/>
      <c r="AV74" s="87">
        <f>AP74+AS72</f>
        <v>8.5629156938540909</v>
      </c>
      <c r="AW74" s="1"/>
      <c r="AX74" s="1"/>
      <c r="AY74" s="1"/>
      <c r="AZ74" s="1"/>
      <c r="BA74" s="1"/>
      <c r="BB74" s="80">
        <f t="shared" ref="BB74:BB77" si="156">1/(1+2.71828182845904^(AV74*-1))</f>
        <v>0.99980897509333044</v>
      </c>
      <c r="BC74" s="1"/>
      <c r="BD74" s="1"/>
      <c r="BE74" s="87">
        <f t="shared" ref="BE74:BE77" si="157">(BB74-B74)^2</f>
        <v>3.6490514968112902E-8</v>
      </c>
      <c r="BF74" s="1"/>
      <c r="BG74" s="1"/>
      <c r="BH74" s="1"/>
      <c r="BI74" s="1"/>
      <c r="BJ74" s="1"/>
      <c r="BK74" s="82">
        <f t="shared" ref="BK74:BK77" si="158">BB74-B74</f>
        <v>-1.9102490666955685E-4</v>
      </c>
      <c r="BL74" s="1"/>
      <c r="BM74" s="1"/>
      <c r="BN74" s="80">
        <f t="shared" si="154"/>
        <v>1.9098841615458874E-4</v>
      </c>
      <c r="BO74" s="1"/>
      <c r="BP74" s="1"/>
      <c r="BQ74" s="103">
        <f t="shared" ref="BQ74:BQ77" si="159">BK74*BN74</f>
        <v>-3.64835443708968E-8</v>
      </c>
      <c r="BR74" s="1"/>
      <c r="BS74" s="1"/>
      <c r="BT74" s="1"/>
      <c r="BU74" s="1"/>
      <c r="BV74" s="1"/>
      <c r="BW74" s="1"/>
      <c r="BX74" s="1"/>
      <c r="BY74" s="82">
        <f>BQ74*BT72</f>
        <v>-5.3114441579720089E-7</v>
      </c>
      <c r="BZ74" s="82">
        <f>BQ74*BU72</f>
        <v>6.8464192350297876E-7</v>
      </c>
      <c r="CA74" s="82">
        <f>BQ74*BV72</f>
        <v>6.5342245678052498E-7</v>
      </c>
      <c r="CB74" s="1"/>
      <c r="CC74" s="1" t="s">
        <v>35</v>
      </c>
      <c r="CD74" s="86">
        <f>AJ72</f>
        <v>4.4430176818388026E-2</v>
      </c>
      <c r="CE74" s="82">
        <f>AJ73</f>
        <v>0.25507380398071927</v>
      </c>
      <c r="CF74" s="82">
        <f>AJ74</f>
        <v>0.11714853628847273</v>
      </c>
      <c r="CG74" s="82">
        <f>AJ75</f>
        <v>1.7025191502388686E-3</v>
      </c>
      <c r="CH74" s="82">
        <f>AJ76</f>
        <v>0.123272363881371</v>
      </c>
      <c r="CI74" s="82">
        <f>AJ77</f>
        <v>0.28484499885811693</v>
      </c>
      <c r="CJ74" s="1"/>
      <c r="CK74" s="1" t="s">
        <v>35</v>
      </c>
      <c r="CL74" s="113">
        <f>CD74*BQ72+CE74*BQ73+CF74*BQ74+CG74*BQ75+CH74*BQ76+CI74*BQ77</f>
        <v>5.1039858532190242E-3</v>
      </c>
      <c r="CM74" s="1"/>
      <c r="CN74" s="1"/>
      <c r="CO74" s="1"/>
      <c r="CP74" s="1"/>
      <c r="CQ74" s="1" t="s">
        <v>29</v>
      </c>
      <c r="CR74" s="114">
        <f>CL74*CO72</f>
        <v>5.0529459946868343E-3</v>
      </c>
      <c r="CS74" s="1"/>
      <c r="CT74" s="1" t="s">
        <v>29</v>
      </c>
      <c r="CU74" s="24">
        <f>AM74-CR74</f>
        <v>-17.915112619411865</v>
      </c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80">
        <f t="shared" ref="DM74:DM77" si="160">BY74</f>
        <v>-5.3114441579720089E-7</v>
      </c>
      <c r="DN74" s="80">
        <f t="shared" ref="DN74:DN77" si="161">BZ74</f>
        <v>6.8464192350297876E-7</v>
      </c>
      <c r="DO74" s="80">
        <f t="shared" ref="DO74:DO77" si="162">CA74</f>
        <v>6.5342245678052498E-7</v>
      </c>
      <c r="DQ74" s="1"/>
      <c r="DR74" s="80">
        <f t="shared" si="155"/>
        <v>1.4464388711214014E-4</v>
      </c>
      <c r="DS74" s="80">
        <f t="shared" si="146"/>
        <v>6.739807411883833E-2</v>
      </c>
      <c r="DT74" s="80">
        <f t="shared" si="147"/>
        <v>0.10342475673394111</v>
      </c>
      <c r="DU74" s="1"/>
      <c r="DV74" s="1"/>
      <c r="DW74" s="82">
        <f t="shared" ref="DW74:DW77" si="163">DM74*DR74</f>
        <v>-7.6826792918813953E-11</v>
      </c>
      <c r="DX74" s="82">
        <f t="shared" ref="DX74:DX77" si="164">DN74*DS74</f>
        <v>4.6143547105117805E-8</v>
      </c>
      <c r="DY74" s="82">
        <f t="shared" ref="DY74:DY77" si="165">DO74*DT74</f>
        <v>6.7580058637019941E-8</v>
      </c>
      <c r="EA74" s="2"/>
      <c r="EB74" t="s">
        <v>24</v>
      </c>
      <c r="EG74" t="s">
        <v>32</v>
      </c>
      <c r="EI74" s="1"/>
      <c r="EJ74" s="1" t="s">
        <v>30</v>
      </c>
      <c r="EK74" s="1" t="s">
        <v>31</v>
      </c>
      <c r="EL74" s="10" t="s">
        <v>37</v>
      </c>
      <c r="EM74" s="1"/>
      <c r="EN74" s="1"/>
      <c r="EO74" s="1"/>
      <c r="EP74" s="1"/>
      <c r="EQ74" s="1"/>
      <c r="ER74" s="1" t="s">
        <v>30</v>
      </c>
      <c r="ES74" s="1" t="s">
        <v>31</v>
      </c>
      <c r="ET74" s="1" t="s">
        <v>37</v>
      </c>
      <c r="EU74" s="1"/>
      <c r="EV74" s="1"/>
      <c r="EW74" s="1" t="s">
        <v>30</v>
      </c>
      <c r="EX74" s="1" t="s">
        <v>31</v>
      </c>
      <c r="EY74" s="1" t="s">
        <v>37</v>
      </c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</row>
    <row r="75" spans="1:199" x14ac:dyDescent="0.25">
      <c r="A75" s="1"/>
      <c r="B75" s="82">
        <v>1</v>
      </c>
      <c r="C75" s="1"/>
      <c r="D75" s="1"/>
      <c r="E75" s="104">
        <v>0.19163239000000001</v>
      </c>
      <c r="F75" s="104">
        <v>0.88559551999999997</v>
      </c>
      <c r="G75" s="1"/>
      <c r="H75" s="1"/>
      <c r="I75" s="1"/>
      <c r="J75" s="1"/>
      <c r="K75" s="1"/>
      <c r="L75" s="1"/>
      <c r="M75" s="10"/>
      <c r="N75" s="87">
        <f>E75*I72+F75*I73</f>
        <v>2.8725653834930305</v>
      </c>
      <c r="O75" s="87">
        <f>E75*J72+F75*J73</f>
        <v>3.2129283333008178</v>
      </c>
      <c r="P75" s="87">
        <f>E75*K72+F75*K73</f>
        <v>-3.4577013641966827</v>
      </c>
      <c r="Q75" s="22"/>
      <c r="R75" s="22"/>
      <c r="S75" s="22"/>
      <c r="T75" s="22"/>
      <c r="U75" s="22"/>
      <c r="V75" s="22"/>
      <c r="W75" s="22"/>
      <c r="X75" s="87">
        <f>N75+S72</f>
        <v>6.6377532092800973</v>
      </c>
      <c r="Y75" s="87">
        <f>O75+T72</f>
        <v>-3.7958016093025293E-2</v>
      </c>
      <c r="Z75" s="87">
        <f>P75+U72</f>
        <v>-6.3739423016160837</v>
      </c>
      <c r="AA75" s="22"/>
      <c r="AB75" s="22"/>
      <c r="AC75" s="22"/>
      <c r="AD75" s="22"/>
      <c r="AE75" s="22"/>
      <c r="AF75" s="22"/>
      <c r="AG75" s="22"/>
      <c r="AH75" s="99">
        <f t="shared" si="152"/>
        <v>0.99869174660701232</v>
      </c>
      <c r="AI75" s="99">
        <f t="shared" si="143"/>
        <v>0.49051163519440805</v>
      </c>
      <c r="AJ75" s="99">
        <f t="shared" si="144"/>
        <v>1.7025191502388686E-3</v>
      </c>
      <c r="AK75" s="10"/>
      <c r="AL75" s="1"/>
      <c r="AM75" s="1" t="s">
        <v>30</v>
      </c>
      <c r="AN75" s="1"/>
      <c r="AO75" s="1"/>
      <c r="AP75" s="87">
        <f>AH75*AM72+AI75*AM73+AJ75*AM74</f>
        <v>5.3040967916888597</v>
      </c>
      <c r="AQ75" s="1"/>
      <c r="AR75" s="1"/>
      <c r="AS75" s="1"/>
      <c r="AT75" s="1"/>
      <c r="AU75" s="1"/>
      <c r="AV75" s="87">
        <f>AP75+AS72</f>
        <v>2.7726969587506671</v>
      </c>
      <c r="AW75" s="1"/>
      <c r="AX75" s="1"/>
      <c r="AY75" s="1"/>
      <c r="AZ75" s="1"/>
      <c r="BA75" s="1"/>
      <c r="BB75" s="80">
        <f t="shared" si="156"/>
        <v>0.94118246263488314</v>
      </c>
      <c r="BC75" s="1"/>
      <c r="BD75" s="1"/>
      <c r="BE75" s="87">
        <f t="shared" si="157"/>
        <v>3.4595027016969177E-3</v>
      </c>
      <c r="BF75" s="1"/>
      <c r="BG75" s="1"/>
      <c r="BH75" s="1"/>
      <c r="BI75" s="1"/>
      <c r="BJ75" s="1"/>
      <c r="BK75" s="82">
        <f t="shared" si="158"/>
        <v>-5.8817537365116856E-2</v>
      </c>
      <c r="BL75" s="1"/>
      <c r="BM75" s="1"/>
      <c r="BN75" s="80">
        <f t="shared" si="154"/>
        <v>5.5358034663419937E-2</v>
      </c>
      <c r="BO75" s="1"/>
      <c r="BP75" s="1"/>
      <c r="BQ75" s="103">
        <f t="shared" si="159"/>
        <v>-3.2560232722751363E-3</v>
      </c>
      <c r="BR75" s="1"/>
      <c r="BS75" s="1"/>
      <c r="BT75" s="1"/>
      <c r="BU75" s="1"/>
      <c r="BV75" s="1"/>
      <c r="BW75" s="1"/>
      <c r="BX75" s="1"/>
      <c r="BY75" s="82">
        <f>BQ75*BT72</f>
        <v>-4.7402701919340873E-2</v>
      </c>
      <c r="BZ75" s="82">
        <f>BQ75*BU72</f>
        <v>6.1101794645784753E-2</v>
      </c>
      <c r="CA75" s="82">
        <f>BQ75*BV72</f>
        <v>5.8315571104482752E-2</v>
      </c>
      <c r="CB75" s="1"/>
      <c r="CC75" s="1"/>
      <c r="CD75" s="1" t="s">
        <v>24</v>
      </c>
      <c r="CE75" s="1" t="s">
        <v>25</v>
      </c>
      <c r="CF75" s="1"/>
      <c r="CG75" s="1"/>
      <c r="CH75" s="1"/>
      <c r="CI75" s="1" t="s">
        <v>32</v>
      </c>
      <c r="CJ75" s="1"/>
      <c r="CK75" s="1"/>
      <c r="CL75" s="1" t="s">
        <v>30</v>
      </c>
      <c r="CM75" s="1"/>
      <c r="CN75" s="1"/>
      <c r="CO75" s="1"/>
      <c r="CP75" s="1"/>
      <c r="CQ75" s="1"/>
      <c r="CR75" s="1" t="s">
        <v>30</v>
      </c>
      <c r="CS75" s="1"/>
      <c r="CT75" s="1"/>
      <c r="CU75" s="1" t="s">
        <v>30</v>
      </c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80">
        <f t="shared" si="160"/>
        <v>-4.7402701919340873E-2</v>
      </c>
      <c r="DN75" s="80">
        <f t="shared" si="161"/>
        <v>6.1101794645784753E-2</v>
      </c>
      <c r="DO75" s="80">
        <f t="shared" si="162"/>
        <v>5.8315571104482752E-2</v>
      </c>
      <c r="DQ75" s="1"/>
      <c r="DR75" s="80">
        <f t="shared" si="155"/>
        <v>1.3065418660474157E-3</v>
      </c>
      <c r="DS75" s="80">
        <f t="shared" si="146"/>
        <v>0.24990997093331599</v>
      </c>
      <c r="DT75" s="80">
        <f t="shared" si="147"/>
        <v>1.6996205787819386E-3</v>
      </c>
      <c r="DU75" s="1"/>
      <c r="DV75" s="1"/>
      <c r="DW75" s="82">
        <f t="shared" si="163"/>
        <v>-6.1933614621385042E-5</v>
      </c>
      <c r="DX75" s="82">
        <f t="shared" si="164"/>
        <v>1.5269947723901511E-2</v>
      </c>
      <c r="DY75" s="82">
        <f t="shared" si="165"/>
        <v>9.9114344712600275E-5</v>
      </c>
      <c r="EA75" s="2"/>
      <c r="EB75" s="2"/>
      <c r="EC75" s="2"/>
      <c r="ED75" s="2"/>
      <c r="EE75" s="2"/>
      <c r="EF75" s="2"/>
      <c r="EG75" s="2"/>
      <c r="EI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</row>
    <row r="76" spans="1:199" x14ac:dyDescent="0.25">
      <c r="A76" s="1"/>
      <c r="B76" s="82">
        <v>0</v>
      </c>
      <c r="C76" s="1"/>
      <c r="D76" s="1"/>
      <c r="E76" s="104">
        <v>-0.80605309999999997</v>
      </c>
      <c r="F76" s="104">
        <v>-0.56556720999999999</v>
      </c>
      <c r="G76" s="1"/>
      <c r="H76" s="1"/>
      <c r="I76" s="1"/>
      <c r="J76" s="1"/>
      <c r="K76" s="1"/>
      <c r="L76" s="1"/>
      <c r="M76" s="1"/>
      <c r="N76" s="87">
        <f>E76*I72+F76*I73</f>
        <v>-8.53244286013242</v>
      </c>
      <c r="O76" s="87">
        <f>E76*J72+F76*J73</f>
        <v>-2.9315610688337879</v>
      </c>
      <c r="P76" s="87">
        <f>E76*K72+F76*K73</f>
        <v>0.95444080426323219</v>
      </c>
      <c r="Q76" s="22"/>
      <c r="R76" s="22"/>
      <c r="S76" s="22"/>
      <c r="T76" s="22"/>
      <c r="U76" s="22"/>
      <c r="V76" s="22"/>
      <c r="W76" s="22"/>
      <c r="X76" s="87">
        <f>N76+S72</f>
        <v>-4.7672550343453537</v>
      </c>
      <c r="Y76" s="87">
        <f>O76+T72</f>
        <v>-6.182447418227631</v>
      </c>
      <c r="Z76" s="87">
        <f>P76+U72</f>
        <v>-1.9618001331561687</v>
      </c>
      <c r="AA76" s="22"/>
      <c r="AB76" s="22"/>
      <c r="AC76" s="22"/>
      <c r="AD76" s="22"/>
      <c r="AE76" s="22"/>
      <c r="AF76" s="22"/>
      <c r="AG76" s="22"/>
      <c r="AH76" s="99">
        <f t="shared" si="152"/>
        <v>8.431987478881459E-3</v>
      </c>
      <c r="AI76" s="99">
        <f t="shared" si="143"/>
        <v>2.0611098994412808E-3</v>
      </c>
      <c r="AJ76" s="99">
        <f t="shared" si="144"/>
        <v>0.123272363881371</v>
      </c>
      <c r="AK76" s="1"/>
      <c r="AL76" s="1"/>
      <c r="AM76" s="1"/>
      <c r="AN76" s="1"/>
      <c r="AO76" s="1"/>
      <c r="AP76" s="87">
        <f>AH76*AM72+AI76*AM73+AJ76*AM74</f>
        <v>-2.1237369169904592</v>
      </c>
      <c r="AQ76" s="1"/>
      <c r="AR76" s="1"/>
      <c r="AS76" s="1"/>
      <c r="AT76" s="1"/>
      <c r="AU76" s="1"/>
      <c r="AV76" s="87">
        <f>AP76+AS72</f>
        <v>-4.6551367499286513</v>
      </c>
      <c r="AW76" s="1"/>
      <c r="AX76" s="1"/>
      <c r="AY76" s="1"/>
      <c r="AZ76" s="1"/>
      <c r="BA76" s="1"/>
      <c r="BB76" s="80">
        <f t="shared" si="156"/>
        <v>9.4229751941881535E-3</v>
      </c>
      <c r="BC76" s="1"/>
      <c r="BD76" s="1"/>
      <c r="BE76" s="87">
        <f t="shared" si="157"/>
        <v>8.8792461510285269E-5</v>
      </c>
      <c r="BF76" s="1"/>
      <c r="BG76" s="1"/>
      <c r="BH76" s="1"/>
      <c r="BI76" s="1"/>
      <c r="BJ76" s="1"/>
      <c r="BK76" s="82">
        <f t="shared" si="158"/>
        <v>9.4229751941881535E-3</v>
      </c>
      <c r="BL76" s="1"/>
      <c r="BM76" s="1"/>
      <c r="BN76" s="80">
        <f t="shared" si="154"/>
        <v>9.3341827326778679E-3</v>
      </c>
      <c r="BO76" s="1"/>
      <c r="BP76" s="1"/>
      <c r="BQ76" s="103">
        <f t="shared" si="159"/>
        <v>8.7955772348042937E-5</v>
      </c>
      <c r="BR76" s="1"/>
      <c r="BS76" s="1"/>
      <c r="BT76" s="1"/>
      <c r="BU76" s="1"/>
      <c r="BV76" s="1"/>
      <c r="BW76" s="1"/>
      <c r="BX76" s="1"/>
      <c r="BY76" s="105">
        <f>BQ76*BT72</f>
        <v>1.2805010622010601E-3</v>
      </c>
      <c r="BZ76" s="105">
        <f>BQ76*BU72</f>
        <v>-1.6505580858966859E-3</v>
      </c>
      <c r="CA76" s="82">
        <f>BQ76*BV72</f>
        <v>-1.5752931313749454E-3</v>
      </c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80">
        <f t="shared" si="160"/>
        <v>1.2805010622010601E-3</v>
      </c>
      <c r="DN76" s="80">
        <f t="shared" si="161"/>
        <v>-1.6505580858966859E-3</v>
      </c>
      <c r="DO76" s="80">
        <f t="shared" si="162"/>
        <v>-1.5752931313749454E-3</v>
      </c>
      <c r="DQ76" s="1"/>
      <c r="DR76" s="80">
        <f t="shared" si="155"/>
        <v>8.3608890660374462E-3</v>
      </c>
      <c r="DS76" s="80">
        <f t="shared" si="146"/>
        <v>2.056861725423706E-3</v>
      </c>
      <c r="DT76" s="80">
        <f t="shared" si="147"/>
        <v>0.10807628818446986</v>
      </c>
      <c r="DU76" s="1"/>
      <c r="DV76" s="1"/>
      <c r="DW76" s="82">
        <f t="shared" si="163"/>
        <v>1.0706127330006179E-5</v>
      </c>
      <c r="DX76" s="82">
        <f t="shared" si="164"/>
        <v>-3.394969752469507E-6</v>
      </c>
      <c r="DY76" s="82">
        <f t="shared" si="165"/>
        <v>-1.7025183444149453E-4</v>
      </c>
      <c r="EA76" s="2"/>
      <c r="EB76" s="2"/>
      <c r="EC76" s="2"/>
      <c r="ED76" s="2"/>
      <c r="EE76" s="2"/>
      <c r="EF76" s="2"/>
      <c r="EG76" s="2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</row>
    <row r="77" spans="1:199" x14ac:dyDescent="0.25">
      <c r="A77" s="1" t="s">
        <v>32</v>
      </c>
      <c r="B77" s="82">
        <v>1</v>
      </c>
      <c r="C77" s="1"/>
      <c r="D77" s="1" t="s">
        <v>32</v>
      </c>
      <c r="E77" s="104">
        <v>1.0349664300000001</v>
      </c>
      <c r="F77" s="104">
        <v>-2.271834E-2</v>
      </c>
      <c r="G77" s="1"/>
      <c r="H77" s="1"/>
      <c r="I77" s="1"/>
      <c r="J77" s="1"/>
      <c r="K77" s="1"/>
      <c r="L77" s="1"/>
      <c r="M77" s="1" t="s">
        <v>32</v>
      </c>
      <c r="N77" s="87">
        <f>E77*I72+F77*I73</f>
        <v>10.114057757512615</v>
      </c>
      <c r="O77" s="87">
        <f>E77*J72+F77*J73</f>
        <v>1.2556123523418097</v>
      </c>
      <c r="P77" s="87">
        <f>E77*K72+F77*K73</f>
        <v>1.9956868020714391</v>
      </c>
      <c r="Q77" s="22"/>
      <c r="R77" s="22"/>
      <c r="S77" s="22"/>
      <c r="T77" s="22"/>
      <c r="U77" s="22"/>
      <c r="V77" s="22"/>
      <c r="W77" s="22" t="s">
        <v>32</v>
      </c>
      <c r="X77" s="87">
        <f>N77+S72</f>
        <v>13.879245583299681</v>
      </c>
      <c r="Y77" s="87">
        <f>O77+T72</f>
        <v>-1.9952739970520335</v>
      </c>
      <c r="Z77" s="87">
        <f>P77+U72</f>
        <v>-0.92055413534796182</v>
      </c>
      <c r="AA77" s="22"/>
      <c r="AB77" s="22"/>
      <c r="AC77" s="22"/>
      <c r="AD77" s="22"/>
      <c r="AE77" s="22"/>
      <c r="AF77" s="22"/>
      <c r="AG77" s="22" t="s">
        <v>32</v>
      </c>
      <c r="AH77" s="99">
        <f t="shared" si="152"/>
        <v>0.99999906174730036</v>
      </c>
      <c r="AI77" s="99">
        <f t="shared" si="143"/>
        <v>0.11970001568470488</v>
      </c>
      <c r="AJ77" s="99">
        <f t="shared" si="144"/>
        <v>0.28484499885811693</v>
      </c>
      <c r="AK77" s="1"/>
      <c r="AL77" s="1"/>
      <c r="AM77" s="1"/>
      <c r="AN77" s="1"/>
      <c r="AO77" s="1" t="s">
        <v>32</v>
      </c>
      <c r="AP77" s="87">
        <f>AH77*AM72+AI77*AM73+AJ77*AM74</f>
        <v>7.2105973816003637</v>
      </c>
      <c r="AQ77" s="1"/>
      <c r="AR77" s="1"/>
      <c r="AS77" s="1"/>
      <c r="AT77" s="1"/>
      <c r="AU77" s="1" t="s">
        <v>32</v>
      </c>
      <c r="AV77" s="87">
        <f>AP77+AS72</f>
        <v>4.6791975486621711</v>
      </c>
      <c r="AW77" s="1"/>
      <c r="AX77" s="1"/>
      <c r="AY77" s="1"/>
      <c r="AZ77" s="1"/>
      <c r="BA77" s="1" t="s">
        <v>32</v>
      </c>
      <c r="BB77" s="80">
        <f t="shared" si="156"/>
        <v>0.99079898207846862</v>
      </c>
      <c r="BC77" s="1"/>
      <c r="BD77" s="1" t="s">
        <v>32</v>
      </c>
      <c r="BE77" s="87">
        <f t="shared" si="157"/>
        <v>8.4658730792341722E-5</v>
      </c>
      <c r="BF77" s="1"/>
      <c r="BG77" s="1"/>
      <c r="BH77" s="1"/>
      <c r="BI77" s="1"/>
      <c r="BJ77" s="1" t="s">
        <v>32</v>
      </c>
      <c r="BK77" s="82">
        <f t="shared" si="158"/>
        <v>-9.2010179215313848E-3</v>
      </c>
      <c r="BL77" s="1"/>
      <c r="BM77" s="1" t="s">
        <v>32</v>
      </c>
      <c r="BN77" s="80">
        <f t="shared" si="154"/>
        <v>9.1163591907390436E-3</v>
      </c>
      <c r="BO77" s="1"/>
      <c r="BP77" s="1" t="s">
        <v>32</v>
      </c>
      <c r="BQ77" s="103">
        <f t="shared" si="159"/>
        <v>-8.3879784293107294E-5</v>
      </c>
      <c r="BR77" s="1"/>
      <c r="BS77" s="1"/>
      <c r="BT77" s="1"/>
      <c r="BU77" s="1"/>
      <c r="BV77" s="1"/>
      <c r="BW77" s="1"/>
      <c r="BX77" s="1" t="s">
        <v>32</v>
      </c>
      <c r="BY77" s="82">
        <f>BQ77*BT72</f>
        <v>-1.2211609314224797E-3</v>
      </c>
      <c r="BZ77" s="82">
        <f>BQ77*BU72</f>
        <v>1.5740690180107164E-3</v>
      </c>
      <c r="CA77" s="82">
        <f>BQ77*BV72</f>
        <v>1.5022919420829123E-3</v>
      </c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 t="s">
        <v>32</v>
      </c>
      <c r="DM77" s="80">
        <f t="shared" si="160"/>
        <v>-1.2211609314224797E-3</v>
      </c>
      <c r="DN77" s="80">
        <f t="shared" si="161"/>
        <v>1.5740690180107164E-3</v>
      </c>
      <c r="DO77" s="80">
        <f t="shared" si="162"/>
        <v>1.5022919420829123E-3</v>
      </c>
      <c r="DQ77" s="1" t="s">
        <v>32</v>
      </c>
      <c r="DR77" s="80">
        <f t="shared" si="155"/>
        <v>9.3825181932674191E-7</v>
      </c>
      <c r="DS77" s="80">
        <f t="shared" si="146"/>
        <v>0.10537192192978628</v>
      </c>
      <c r="DT77" s="80">
        <f t="shared" si="147"/>
        <v>0.20370832548363627</v>
      </c>
      <c r="DU77" s="1"/>
      <c r="DV77" s="1" t="s">
        <v>32</v>
      </c>
      <c r="DW77" s="82">
        <f t="shared" si="163"/>
        <v>-1.1457564655978804E-9</v>
      </c>
      <c r="DX77" s="82">
        <f t="shared" si="164"/>
        <v>1.6586267767792055E-4</v>
      </c>
      <c r="DY77" s="82">
        <f t="shared" si="165"/>
        <v>3.0602937590926995E-4</v>
      </c>
      <c r="EA77" s="2"/>
      <c r="EB77" s="2"/>
      <c r="EC77" s="2"/>
      <c r="ED77" s="2"/>
      <c r="EE77" s="2"/>
      <c r="EF77" s="2"/>
      <c r="EG77" s="2"/>
    </row>
    <row r="78" spans="1:199" x14ac:dyDescent="0.25">
      <c r="A78" s="1"/>
      <c r="B78" s="1" t="s">
        <v>50</v>
      </c>
      <c r="C78" s="1"/>
      <c r="D78" s="1"/>
      <c r="E78" s="1" t="s">
        <v>33</v>
      </c>
      <c r="F78" s="1" t="s">
        <v>34</v>
      </c>
      <c r="G78" s="1"/>
      <c r="H78" s="1"/>
      <c r="I78" s="1"/>
      <c r="J78" s="1"/>
      <c r="K78" s="1"/>
      <c r="L78" s="1"/>
      <c r="M78" s="1"/>
      <c r="N78" s="1" t="s">
        <v>30</v>
      </c>
      <c r="O78" s="1" t="s">
        <v>31</v>
      </c>
      <c r="P78" s="1" t="s">
        <v>37</v>
      </c>
      <c r="Q78" s="74"/>
      <c r="R78" s="74"/>
      <c r="S78" s="74"/>
      <c r="T78" s="74"/>
      <c r="U78" s="74"/>
      <c r="V78" s="74"/>
      <c r="W78" s="74"/>
      <c r="X78" s="22" t="s">
        <v>30</v>
      </c>
      <c r="Y78" s="22" t="s">
        <v>31</v>
      </c>
      <c r="Z78" s="22" t="s">
        <v>37</v>
      </c>
      <c r="AA78" s="22"/>
      <c r="AB78" s="22"/>
      <c r="AC78" s="22"/>
      <c r="AD78" s="22"/>
      <c r="AE78" s="22"/>
      <c r="AF78" s="22"/>
      <c r="AG78" s="22"/>
      <c r="AH78" s="74" t="s">
        <v>33</v>
      </c>
      <c r="AI78" s="74" t="s">
        <v>34</v>
      </c>
      <c r="AJ78" s="74" t="s">
        <v>35</v>
      </c>
      <c r="AK78" s="1"/>
      <c r="AL78" s="1"/>
      <c r="AM78" s="1"/>
      <c r="AN78" s="1"/>
      <c r="AO78" s="1"/>
      <c r="AP78" s="1" t="s">
        <v>30</v>
      </c>
      <c r="AQ78" s="1"/>
      <c r="AR78" s="1"/>
      <c r="AS78" s="1"/>
      <c r="AT78" s="1"/>
      <c r="AU78" s="1"/>
      <c r="AV78" s="1" t="s">
        <v>30</v>
      </c>
      <c r="AW78" s="1"/>
      <c r="AX78" s="1"/>
      <c r="AY78" s="1"/>
      <c r="AZ78" s="1"/>
      <c r="BA78" s="1"/>
      <c r="BB78" s="1" t="s">
        <v>30</v>
      </c>
      <c r="BC78" s="1"/>
      <c r="BD78" s="1"/>
      <c r="BE78" s="1" t="s">
        <v>30</v>
      </c>
      <c r="BF78" s="1"/>
      <c r="BG78" s="1"/>
      <c r="BH78" s="1"/>
      <c r="BI78" s="1"/>
      <c r="BJ78" s="1"/>
      <c r="BK78" s="1" t="s">
        <v>30</v>
      </c>
      <c r="BL78" s="1"/>
      <c r="BM78" s="1"/>
      <c r="BN78" s="1" t="s">
        <v>30</v>
      </c>
      <c r="BO78" s="1"/>
      <c r="BP78" s="1"/>
      <c r="BQ78" s="102" t="s">
        <v>30</v>
      </c>
      <c r="BR78" s="1"/>
      <c r="BS78" s="1"/>
      <c r="BT78" s="1"/>
      <c r="BU78" s="1"/>
      <c r="BV78" s="1"/>
      <c r="BW78" s="1"/>
      <c r="BX78" s="1"/>
      <c r="BY78" s="1" t="s">
        <v>27</v>
      </c>
      <c r="BZ78" s="1" t="s">
        <v>28</v>
      </c>
      <c r="CA78" s="1" t="s">
        <v>29</v>
      </c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t="s">
        <v>30</v>
      </c>
      <c r="DN78" t="s">
        <v>31</v>
      </c>
      <c r="DO78" t="s">
        <v>37</v>
      </c>
      <c r="DQ78" s="1"/>
      <c r="DR78" s="1" t="s">
        <v>30</v>
      </c>
      <c r="DS78" s="1" t="s">
        <v>31</v>
      </c>
      <c r="DT78" s="1" t="s">
        <v>37</v>
      </c>
      <c r="DU78" s="1"/>
      <c r="DV78" s="1"/>
      <c r="DW78" s="1" t="s">
        <v>30</v>
      </c>
      <c r="DX78" s="1" t="s">
        <v>31</v>
      </c>
      <c r="DY78" s="1" t="s">
        <v>37</v>
      </c>
    </row>
    <row r="79" spans="1:199" x14ac:dyDescent="0.25">
      <c r="AJ79" s="74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02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</row>
    <row r="80" spans="1:199" x14ac:dyDescent="0.25">
      <c r="BY80" t="s">
        <v>73</v>
      </c>
      <c r="BZ80" t="s">
        <v>72</v>
      </c>
      <c r="CA80" t="s">
        <v>71</v>
      </c>
      <c r="CU80" t="s">
        <v>73</v>
      </c>
      <c r="DJ80" t="s">
        <v>73</v>
      </c>
      <c r="EW80" t="s">
        <v>73</v>
      </c>
      <c r="FT80" t="s">
        <v>73</v>
      </c>
    </row>
    <row r="81" spans="1:199" x14ac:dyDescent="0.25">
      <c r="BY81" t="s">
        <v>74</v>
      </c>
      <c r="CU81" t="s">
        <v>74</v>
      </c>
      <c r="DJ81" t="s">
        <v>74</v>
      </c>
      <c r="EW81" t="s">
        <v>74</v>
      </c>
      <c r="FT81" t="s">
        <v>74</v>
      </c>
    </row>
    <row r="82" spans="1:199" x14ac:dyDescent="0.25">
      <c r="BQ82" s="101" t="s">
        <v>65</v>
      </c>
      <c r="BY82" t="s">
        <v>62</v>
      </c>
      <c r="DW82" t="s">
        <v>65</v>
      </c>
    </row>
    <row r="83" spans="1:199" x14ac:dyDescent="0.25">
      <c r="A83" t="s">
        <v>100</v>
      </c>
      <c r="AH83" s="66" t="s">
        <v>48</v>
      </c>
      <c r="AI83" s="66" t="s">
        <v>79</v>
      </c>
      <c r="BK83" t="s">
        <v>57</v>
      </c>
      <c r="BN83" t="s">
        <v>48</v>
      </c>
      <c r="BQ83" s="101" t="s">
        <v>64</v>
      </c>
      <c r="BY83" t="s">
        <v>63</v>
      </c>
      <c r="CL83" t="s">
        <v>76</v>
      </c>
      <c r="CO83" s="79"/>
      <c r="CP83" s="79"/>
      <c r="CQ83" s="79"/>
      <c r="CR83" s="79"/>
      <c r="CS83" s="79"/>
      <c r="CU83" s="4" t="s">
        <v>67</v>
      </c>
      <c r="DJ83" t="s">
        <v>69</v>
      </c>
      <c r="DR83" t="s">
        <v>48</v>
      </c>
      <c r="DW83" t="s">
        <v>64</v>
      </c>
      <c r="EJ83" t="s">
        <v>76</v>
      </c>
      <c r="EO83" s="79"/>
      <c r="EP83" s="79"/>
      <c r="EQ83" s="79"/>
      <c r="ER83" s="79"/>
      <c r="ES83" s="79"/>
      <c r="ET83" s="79"/>
      <c r="EU83" s="79"/>
      <c r="EW83" s="4" t="s">
        <v>67</v>
      </c>
      <c r="EX83" s="4"/>
      <c r="EY83" s="4"/>
      <c r="FT83" t="s">
        <v>69</v>
      </c>
      <c r="FV83" s="79"/>
      <c r="FW83" s="79"/>
      <c r="FX83" s="79"/>
      <c r="FY83" s="79"/>
      <c r="FZ83" s="79"/>
      <c r="GA83" s="79"/>
      <c r="GB83" s="79"/>
      <c r="GC83" s="79"/>
      <c r="GD83" s="79"/>
      <c r="GE83" s="79"/>
      <c r="GF83" s="79"/>
      <c r="GG83" s="79"/>
      <c r="GH83" s="79"/>
      <c r="GI83" s="79"/>
      <c r="GJ83" s="79"/>
      <c r="GK83" s="79"/>
      <c r="GL83" s="79"/>
      <c r="GM83" s="79"/>
      <c r="GN83" s="79"/>
      <c r="GO83" s="79"/>
      <c r="GP83" s="79"/>
      <c r="GQ83" s="79"/>
    </row>
    <row r="84" spans="1:199" ht="15.75" thickBot="1" x14ac:dyDescent="0.3">
      <c r="B84" t="s">
        <v>4</v>
      </c>
      <c r="E84" t="s">
        <v>0</v>
      </c>
      <c r="G84" t="s">
        <v>8</v>
      </c>
      <c r="I84" t="s">
        <v>1</v>
      </c>
      <c r="L84" s="4" t="s">
        <v>9</v>
      </c>
      <c r="N84" t="s">
        <v>47</v>
      </c>
      <c r="Q84" s="66" t="s">
        <v>43</v>
      </c>
      <c r="S84" s="66" t="s">
        <v>42</v>
      </c>
      <c r="V84" s="66" t="s">
        <v>9</v>
      </c>
      <c r="X84" s="66" t="s">
        <v>2</v>
      </c>
      <c r="AA84" s="66" t="s">
        <v>46</v>
      </c>
      <c r="AC84" s="66" t="s">
        <v>44</v>
      </c>
      <c r="AF84" s="66" t="s">
        <v>9</v>
      </c>
      <c r="AH84" s="66" t="s">
        <v>0</v>
      </c>
      <c r="AJ84" s="74"/>
      <c r="AK84" s="1" t="s">
        <v>8</v>
      </c>
      <c r="AL84" s="1"/>
      <c r="AM84" s="1" t="s">
        <v>1</v>
      </c>
      <c r="AN84" s="83" t="s">
        <v>9</v>
      </c>
      <c r="AO84" s="1"/>
      <c r="AP84" s="1" t="s">
        <v>47</v>
      </c>
      <c r="AQ84" s="83" t="s">
        <v>43</v>
      </c>
      <c r="AR84" s="1"/>
      <c r="AS84" s="1" t="s">
        <v>42</v>
      </c>
      <c r="AT84" s="1"/>
      <c r="AU84" s="1"/>
      <c r="AV84" s="1" t="s">
        <v>2</v>
      </c>
      <c r="AW84" s="1" t="s">
        <v>46</v>
      </c>
      <c r="AX84" s="1"/>
      <c r="AY84" s="1" t="s">
        <v>44</v>
      </c>
      <c r="AZ84" s="83" t="s">
        <v>9</v>
      </c>
      <c r="BA84" s="1"/>
      <c r="BB84" s="1" t="s">
        <v>48</v>
      </c>
      <c r="BC84" s="1"/>
      <c r="BD84" s="1"/>
      <c r="BE84" s="1" t="s">
        <v>49</v>
      </c>
      <c r="BF84" s="1"/>
      <c r="BG84" s="1"/>
      <c r="BH84" s="1" t="s">
        <v>51</v>
      </c>
      <c r="BI84" s="1"/>
      <c r="BJ84" s="1"/>
      <c r="BK84" s="1" t="s">
        <v>56</v>
      </c>
      <c r="BL84" s="1" t="s">
        <v>58</v>
      </c>
      <c r="BM84" s="1"/>
      <c r="BN84" s="1" t="s">
        <v>53</v>
      </c>
      <c r="BO84" s="83" t="s">
        <v>9</v>
      </c>
      <c r="BP84" s="1"/>
      <c r="BQ84" s="102" t="s">
        <v>38</v>
      </c>
      <c r="BR84" s="1" t="s">
        <v>8</v>
      </c>
      <c r="BS84" s="1"/>
      <c r="BT84" s="1" t="s">
        <v>70</v>
      </c>
      <c r="BU84" s="1"/>
      <c r="BV84" s="1"/>
      <c r="BW84" s="83" t="s">
        <v>9</v>
      </c>
      <c r="BX84" s="1"/>
      <c r="BY84" s="84"/>
      <c r="BZ84" s="1"/>
      <c r="CA84" s="1"/>
      <c r="CB84" s="1"/>
      <c r="CC84" s="1"/>
      <c r="CD84" s="1" t="s">
        <v>75</v>
      </c>
      <c r="CE84" s="1"/>
      <c r="CF84" s="1"/>
      <c r="CG84" s="1"/>
      <c r="CH84" s="1"/>
      <c r="CI84" s="1"/>
      <c r="CJ84" s="1"/>
      <c r="CK84" s="1"/>
      <c r="CL84" s="1" t="s">
        <v>54</v>
      </c>
      <c r="CM84" s="1" t="s">
        <v>58</v>
      </c>
      <c r="CN84" s="1"/>
      <c r="CO84" s="1" t="s">
        <v>61</v>
      </c>
      <c r="CP84" s="83" t="s">
        <v>9</v>
      </c>
      <c r="CQ84" s="1"/>
      <c r="CR84" s="1" t="s">
        <v>66</v>
      </c>
      <c r="CS84" s="1"/>
      <c r="CT84" s="1"/>
      <c r="CU84" s="1" t="s">
        <v>1</v>
      </c>
      <c r="CV84" s="1"/>
      <c r="CW84" s="1"/>
      <c r="CX84" s="1" t="s">
        <v>59</v>
      </c>
      <c r="CY84" s="1"/>
      <c r="CZ84" s="1"/>
      <c r="DA84" s="1" t="s">
        <v>55</v>
      </c>
      <c r="DB84" s="1"/>
      <c r="DC84" s="1"/>
      <c r="DD84" s="1" t="s">
        <v>61</v>
      </c>
      <c r="DE84" s="1"/>
      <c r="DF84" s="1"/>
      <c r="DG84" s="1" t="s">
        <v>68</v>
      </c>
      <c r="DH84" s="1"/>
      <c r="DI84" s="1"/>
      <c r="DJ84" s="1" t="s">
        <v>41</v>
      </c>
      <c r="DK84" s="1"/>
      <c r="DL84" s="1"/>
      <c r="DM84" t="s">
        <v>78</v>
      </c>
      <c r="DP84" t="s">
        <v>58</v>
      </c>
      <c r="DQ84" s="1"/>
      <c r="DR84" s="1" t="s">
        <v>53</v>
      </c>
      <c r="DS84" s="1"/>
      <c r="DT84" s="1"/>
      <c r="DU84" s="83" t="s">
        <v>9</v>
      </c>
      <c r="DV84" s="1"/>
      <c r="DW84" s="1" t="s">
        <v>38</v>
      </c>
      <c r="EB84" t="s">
        <v>75</v>
      </c>
      <c r="EI84" s="1"/>
      <c r="EJ84" s="1" t="s">
        <v>54</v>
      </c>
      <c r="EK84" s="1"/>
      <c r="EL84" s="1"/>
      <c r="EM84" s="1" t="s">
        <v>58</v>
      </c>
      <c r="EN84" s="1"/>
      <c r="EO84" s="1" t="s">
        <v>61</v>
      </c>
      <c r="EP84" s="83" t="s">
        <v>9</v>
      </c>
      <c r="EQ84" s="1"/>
      <c r="ER84" s="1" t="s">
        <v>66</v>
      </c>
      <c r="ES84" s="1"/>
      <c r="ET84" s="1"/>
      <c r="EU84" s="1"/>
      <c r="EV84" s="1"/>
      <c r="EW84" s="1" t="s">
        <v>1</v>
      </c>
      <c r="EX84" s="1"/>
      <c r="EY84" s="1"/>
      <c r="EZ84" s="1"/>
      <c r="FA84" s="1"/>
      <c r="FB84" s="1" t="s">
        <v>59</v>
      </c>
      <c r="FC84" s="1"/>
      <c r="FD84" s="1"/>
      <c r="FE84" s="1"/>
      <c r="FF84" s="1"/>
      <c r="FG84" s="1" t="s">
        <v>55</v>
      </c>
      <c r="FH84" s="1"/>
      <c r="FI84" s="1"/>
      <c r="FJ84" s="1"/>
      <c r="FK84" s="1"/>
      <c r="FL84" s="1" t="s">
        <v>61</v>
      </c>
      <c r="FM84" s="1"/>
      <c r="FN84" s="1"/>
      <c r="FO84" s="1" t="s">
        <v>68</v>
      </c>
      <c r="FP84" s="1"/>
      <c r="FQ84" s="1"/>
      <c r="FR84" s="1"/>
      <c r="FS84" s="1"/>
      <c r="FT84" s="1" t="s">
        <v>41</v>
      </c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</row>
    <row r="85" spans="1:199" ht="15.75" thickBot="1" x14ac:dyDescent="0.3">
      <c r="A85" s="1" t="s">
        <v>24</v>
      </c>
      <c r="B85" s="73">
        <v>0</v>
      </c>
      <c r="C85" s="1"/>
      <c r="D85" s="1" t="s">
        <v>24</v>
      </c>
      <c r="E85" s="91">
        <v>-0.48871225000000001</v>
      </c>
      <c r="F85" s="92">
        <v>-0.17299248</v>
      </c>
      <c r="G85" s="1"/>
      <c r="H85" s="1" t="s">
        <v>27</v>
      </c>
      <c r="I85" s="93">
        <f>EW72</f>
        <v>9.933909008680379</v>
      </c>
      <c r="J85" s="94">
        <f t="shared" ref="J85:J86" si="166">EX72</f>
        <v>1.2723445615448572</v>
      </c>
      <c r="K85" s="95">
        <f t="shared" ref="K85:K86" si="167">EY72</f>
        <v>1.7930988558949945</v>
      </c>
      <c r="L85" s="1"/>
      <c r="M85" s="10" t="s">
        <v>24</v>
      </c>
      <c r="N85" s="11">
        <f>E85*I85+F85*I86</f>
        <v>-5.0576180178403822</v>
      </c>
      <c r="O85" s="12">
        <f>E85*J85+F85*J86</f>
        <v>-1.1982366944848715</v>
      </c>
      <c r="P85" s="12">
        <f>E85*K85+F85*K86</f>
        <v>-0.12952096135629387</v>
      </c>
      <c r="Q85" s="22"/>
      <c r="R85" s="22" t="s">
        <v>41</v>
      </c>
      <c r="S85" s="67">
        <f>FT72</f>
        <v>3.7651825262920675</v>
      </c>
      <c r="T85" s="68">
        <f t="shared" ref="T85" si="168">FU72</f>
        <v>-3.2508846917248713</v>
      </c>
      <c r="U85" s="98">
        <f t="shared" ref="U85" si="169">FV72</f>
        <v>-2.9161566962134815</v>
      </c>
      <c r="V85" s="22"/>
      <c r="W85" s="74" t="s">
        <v>24</v>
      </c>
      <c r="X85" s="69">
        <f>N85+S85</f>
        <v>-1.2924354915483147</v>
      </c>
      <c r="Y85" s="70">
        <f t="shared" ref="Y85" si="170">O85+T85</f>
        <v>-4.4491213862097432</v>
      </c>
      <c r="Z85" s="71">
        <f t="shared" ref="Z85" si="171">P85+U85</f>
        <v>-3.0456776575697755</v>
      </c>
      <c r="AA85" s="22"/>
      <c r="AB85" s="22" t="s">
        <v>45</v>
      </c>
      <c r="AC85" s="72" t="s">
        <v>80</v>
      </c>
      <c r="AD85" s="72" t="s">
        <v>80</v>
      </c>
      <c r="AE85" s="72" t="s">
        <v>80</v>
      </c>
      <c r="AF85" s="22"/>
      <c r="AG85" s="22" t="s">
        <v>24</v>
      </c>
      <c r="AH85" s="81">
        <f>1/(1+2.71828182845904^(X85*-1))</f>
        <v>0.21544086389660874</v>
      </c>
      <c r="AI85" s="81">
        <f t="shared" ref="AI85:AI90" si="172">1/(1+2.71828182845904^(Y85*-1))</f>
        <v>1.1553782205289159E-2</v>
      </c>
      <c r="AJ85" s="81">
        <f t="shared" ref="AJ85:AJ90" si="173">1/(1+2.71828182845904^(Z85*-1))</f>
        <v>4.5404448590825014E-2</v>
      </c>
      <c r="AK85" s="10"/>
      <c r="AL85" s="1" t="s">
        <v>27</v>
      </c>
      <c r="AM85" s="8">
        <f>CU72</f>
        <v>14.535974575060857</v>
      </c>
      <c r="AN85" s="1"/>
      <c r="AO85" s="10" t="s">
        <v>24</v>
      </c>
      <c r="AP85" s="90">
        <f>AH85*AM85+AI85*AM86+AJ85*AM87</f>
        <v>2.1014052877018821</v>
      </c>
      <c r="AQ85" s="1"/>
      <c r="AR85" s="1" t="s">
        <v>41</v>
      </c>
      <c r="AS85" s="75">
        <f>DJ72</f>
        <v>-2.5314433529861504</v>
      </c>
      <c r="AT85" s="1"/>
      <c r="AU85" s="1" t="s">
        <v>24</v>
      </c>
      <c r="AV85" s="76">
        <f>AP85+AS85</f>
        <v>-0.43003806528426836</v>
      </c>
      <c r="AW85" s="1"/>
      <c r="AX85" s="1" t="s">
        <v>45</v>
      </c>
      <c r="AY85" s="72" t="s">
        <v>80</v>
      </c>
      <c r="AZ85" s="1"/>
      <c r="BA85" s="1" t="s">
        <v>24</v>
      </c>
      <c r="BB85" s="81">
        <f>1/(1+2.71828182845904^(AV85*-1))</f>
        <v>0.39411724196647169</v>
      </c>
      <c r="BC85" s="1"/>
      <c r="BD85" s="1" t="s">
        <v>24</v>
      </c>
      <c r="BE85" s="77">
        <f>(BB85-B85)^2</f>
        <v>0.15532840041525839</v>
      </c>
      <c r="BF85" s="74"/>
      <c r="BG85" s="1" t="s">
        <v>52</v>
      </c>
      <c r="BH85" s="77">
        <f>(BE85+BE86+BE87+BE88+BE89+BE90)/2</f>
        <v>0.5783533931789</v>
      </c>
      <c r="BI85" s="1"/>
      <c r="BJ85" s="1" t="s">
        <v>24</v>
      </c>
      <c r="BK85" s="106">
        <f>BB85-B85</f>
        <v>0.39411724196647169</v>
      </c>
      <c r="BL85" s="1"/>
      <c r="BM85" s="1" t="s">
        <v>24</v>
      </c>
      <c r="BN85" s="109">
        <f>BB85*(1-BB85)</f>
        <v>0.2387888415512133</v>
      </c>
      <c r="BO85" s="1"/>
      <c r="BP85" s="1" t="s">
        <v>24</v>
      </c>
      <c r="BQ85" s="110">
        <f>BK85*BN85</f>
        <v>9.4110799644533005E-2</v>
      </c>
      <c r="BR85" s="1"/>
      <c r="BS85" s="1" t="s">
        <v>30</v>
      </c>
      <c r="BT85" s="24">
        <f>AM85</f>
        <v>14.535974575060857</v>
      </c>
      <c r="BU85" s="24">
        <f>AM86</f>
        <v>-18.765441354969425</v>
      </c>
      <c r="BV85" s="24">
        <f>AM87</f>
        <v>-17.915112619411865</v>
      </c>
      <c r="BW85" s="1"/>
      <c r="BX85" s="1" t="s">
        <v>24</v>
      </c>
      <c r="BY85" s="111">
        <f>BQ85*BT85</f>
        <v>1.3679921908715782</v>
      </c>
      <c r="BZ85" s="111">
        <f>BQ85*BU85</f>
        <v>-1.7660306915987616</v>
      </c>
      <c r="CA85" s="111">
        <f>BQ85*BV85</f>
        <v>-1.6860055743347149</v>
      </c>
      <c r="CB85" s="1"/>
      <c r="CC85" s="1" t="s">
        <v>33</v>
      </c>
      <c r="CD85" s="86">
        <f>AH85</f>
        <v>0.21544086389660874</v>
      </c>
      <c r="CE85" s="82">
        <f>AH86</f>
        <v>0.98609520076710311</v>
      </c>
      <c r="CF85" s="82">
        <f>AH87</f>
        <v>0.99986529020009995</v>
      </c>
      <c r="CG85" s="82">
        <f>AH88</f>
        <v>0.99877917145978456</v>
      </c>
      <c r="CH85" s="82">
        <f>AH89</f>
        <v>7.3543870963098329E-3</v>
      </c>
      <c r="CI85" s="82">
        <f>AH90</f>
        <v>0.99999918478463834</v>
      </c>
      <c r="CJ85" s="1"/>
      <c r="CK85" s="1" t="s">
        <v>33</v>
      </c>
      <c r="CL85" s="113">
        <f>CD85*BQ85+CE85*BQ86+CF85*BQ87+CG85*BQ88+CH85*BQ89+CI85*BQ90</f>
        <v>1.8221266536013636E-2</v>
      </c>
      <c r="CM85" s="1"/>
      <c r="CN85" s="1" t="s">
        <v>77</v>
      </c>
      <c r="CO85" s="112">
        <f>FL85</f>
        <v>0.99</v>
      </c>
      <c r="CP85" s="1"/>
      <c r="CQ85" s="1" t="s">
        <v>27</v>
      </c>
      <c r="CR85" s="114">
        <f>CL85*CO85</f>
        <v>1.80390538706535E-2</v>
      </c>
      <c r="CS85" s="1"/>
      <c r="CT85" s="1" t="s">
        <v>27</v>
      </c>
      <c r="CU85" s="24">
        <f>AM85-CR85</f>
        <v>14.517935521190203</v>
      </c>
      <c r="CV85" s="1"/>
      <c r="CW85" s="1" t="s">
        <v>60</v>
      </c>
      <c r="CX85" s="85">
        <f>MEDIAN(BQ85:BQ90)</f>
        <v>3.6116456868502432E-5</v>
      </c>
      <c r="CY85" s="1"/>
      <c r="CZ85" s="1" t="s">
        <v>41</v>
      </c>
      <c r="DA85" s="107">
        <f>CX85</f>
        <v>3.6116456868502432E-5</v>
      </c>
      <c r="DB85" s="1"/>
      <c r="DC85" s="1" t="s">
        <v>77</v>
      </c>
      <c r="DD85" s="112">
        <f>FL85</f>
        <v>0.99</v>
      </c>
      <c r="DE85" s="1"/>
      <c r="DF85" s="1" t="s">
        <v>41</v>
      </c>
      <c r="DG85" s="116">
        <f>DA85*DD85</f>
        <v>3.5755292299817406E-5</v>
      </c>
      <c r="DH85" s="1"/>
      <c r="DI85" s="1" t="s">
        <v>41</v>
      </c>
      <c r="DJ85" s="24">
        <f>AS85-DG85</f>
        <v>-2.5314791082784502</v>
      </c>
      <c r="DK85" s="1"/>
      <c r="DL85" s="1" t="s">
        <v>24</v>
      </c>
      <c r="DM85" s="108">
        <f t="shared" ref="DM85:DO86" si="174">BY85</f>
        <v>1.3679921908715782</v>
      </c>
      <c r="DN85" s="108">
        <f t="shared" si="174"/>
        <v>-1.7660306915987616</v>
      </c>
      <c r="DO85" s="108">
        <f t="shared" si="174"/>
        <v>-1.6860055743347149</v>
      </c>
      <c r="DQ85" s="1" t="s">
        <v>24</v>
      </c>
      <c r="DR85" s="109">
        <f>AH85*(1-AH85)</f>
        <v>0.16902609806009164</v>
      </c>
      <c r="DS85" s="109">
        <f t="shared" ref="DS85:DS90" si="175">AI85*(1-AI85)</f>
        <v>1.1420292322041904E-2</v>
      </c>
      <c r="DT85" s="109">
        <f t="shared" ref="DT85:DT90" si="176">AJ85*(1-AJ85)</f>
        <v>4.3342884638988138E-2</v>
      </c>
      <c r="DU85" s="1"/>
      <c r="DV85" s="1" t="s">
        <v>24</v>
      </c>
      <c r="DW85" s="86">
        <f t="shared" ref="DW85:DY86" si="177">DM85*DR85</f>
        <v>0.23122638219969899</v>
      </c>
      <c r="DX85" s="86">
        <f t="shared" si="177"/>
        <v>-2.0168586747755689E-2</v>
      </c>
      <c r="DY85" s="86">
        <f t="shared" si="177"/>
        <v>-7.3076345109080482E-2</v>
      </c>
      <c r="EA85" t="s">
        <v>33</v>
      </c>
      <c r="EB85" s="81">
        <f>E85</f>
        <v>-0.48871225000000001</v>
      </c>
      <c r="EC85" s="80">
        <f>E86</f>
        <v>9.5752080000000003E-2</v>
      </c>
      <c r="ED85" s="80">
        <f>E87</f>
        <v>0.51673007000000004</v>
      </c>
      <c r="EE85" s="80">
        <f>E88</f>
        <v>0.19163239000000001</v>
      </c>
      <c r="EF85" s="80">
        <f>E89</f>
        <v>-0.80605309999999997</v>
      </c>
      <c r="EG85" s="80">
        <f>E90</f>
        <v>1.0349664300000001</v>
      </c>
      <c r="EI85" s="1" t="s">
        <v>33</v>
      </c>
      <c r="EJ85" s="115">
        <f>EB85*DW85+EC85*DW86+ED85*DW87+EE85*DW88+EF85*DW89+EG85*DW90</f>
        <v>-0.11300185203343076</v>
      </c>
      <c r="EK85" s="115">
        <f>EB85*DX85+EC85*DX86+ED85*DX87+EE85*DX88+EF85*DX89+EG85*DX90</f>
        <v>1.2561794548830895E-2</v>
      </c>
      <c r="EL85" s="115">
        <f>EB85*DY85+EC85*DY86+ED85*DY87+EE85*DY88+EF85*DY89+EG85*DY90</f>
        <v>3.577900984827509E-2</v>
      </c>
      <c r="EM85" s="1"/>
      <c r="EN85" s="1" t="s">
        <v>77</v>
      </c>
      <c r="EO85" s="112">
        <f>FL85</f>
        <v>0.99</v>
      </c>
      <c r="EP85" s="1"/>
      <c r="EQ85" s="1" t="s">
        <v>27</v>
      </c>
      <c r="ER85" s="107">
        <f>EJ85*EO85</f>
        <v>-0.11187183351309644</v>
      </c>
      <c r="ES85" s="107">
        <f>EK85*EO85</f>
        <v>1.2436176603342586E-2</v>
      </c>
      <c r="ET85" s="107">
        <f>EL85*EO85</f>
        <v>3.5421219749792336E-2</v>
      </c>
      <c r="EU85" s="1"/>
      <c r="EV85" s="1" t="s">
        <v>27</v>
      </c>
      <c r="EW85" s="24">
        <f t="shared" ref="EW85:EY86" si="178">I85-ER85</f>
        <v>10.045780842193475</v>
      </c>
      <c r="EX85" s="24">
        <f t="shared" si="178"/>
        <v>1.2599083849415147</v>
      </c>
      <c r="EY85" s="24">
        <f t="shared" si="178"/>
        <v>1.7576776361452022</v>
      </c>
      <c r="EZ85" s="1"/>
      <c r="FA85" s="1" t="s">
        <v>60</v>
      </c>
      <c r="FB85" s="107">
        <f>MEDIAN(DW85:DW90)</f>
        <v>3.8343746078081219E-6</v>
      </c>
      <c r="FC85" s="107">
        <f>MEDIAN(DX85:DX90)</f>
        <v>-1.4030430070233908E-6</v>
      </c>
      <c r="FD85" s="107">
        <f>MEDIAN(DY85:DY90)</f>
        <v>-7.215522769445795E-5</v>
      </c>
      <c r="FE85" s="1"/>
      <c r="FF85" s="1" t="s">
        <v>41</v>
      </c>
      <c r="FG85" s="86">
        <f>FB85</f>
        <v>3.8343746078081219E-6</v>
      </c>
      <c r="FH85" s="86">
        <f t="shared" ref="FH85" si="179">FC85</f>
        <v>-1.4030430070233908E-6</v>
      </c>
      <c r="FI85" s="86">
        <f t="shared" ref="FI85" si="180">FD85</f>
        <v>-7.215522769445795E-5</v>
      </c>
      <c r="FJ85" s="1"/>
      <c r="FK85" s="1" t="s">
        <v>77</v>
      </c>
      <c r="FL85" s="112">
        <f>FL72</f>
        <v>0.99</v>
      </c>
      <c r="FM85" s="1"/>
      <c r="FN85" s="1" t="s">
        <v>41</v>
      </c>
      <c r="FO85" s="85">
        <f>FG85*FL85</f>
        <v>3.7960308617300405E-6</v>
      </c>
      <c r="FP85" s="85">
        <f>FH85*FL85</f>
        <v>-1.3890125769531569E-6</v>
      </c>
      <c r="FQ85" s="85">
        <f>FI85*FL85</f>
        <v>-7.1433675417513373E-5</v>
      </c>
      <c r="FR85" s="1"/>
      <c r="FS85" s="1" t="s">
        <v>41</v>
      </c>
      <c r="FT85" s="24">
        <f>S85-FO85</f>
        <v>3.7651787302612059</v>
      </c>
      <c r="FU85" s="24">
        <f>T85-FP85</f>
        <v>-3.2508833027122943</v>
      </c>
      <c r="FV85" s="24">
        <f>U85-FQ85</f>
        <v>-2.916085262538064</v>
      </c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</row>
    <row r="86" spans="1:199" x14ac:dyDescent="0.25">
      <c r="A86" s="1"/>
      <c r="B86" s="87">
        <v>0</v>
      </c>
      <c r="C86" s="74"/>
      <c r="D86" s="74"/>
      <c r="E86" s="117">
        <v>9.5752080000000003E-2</v>
      </c>
      <c r="F86" s="117">
        <v>-0.38801099999999999</v>
      </c>
      <c r="G86" s="1"/>
      <c r="H86" s="1" t="s">
        <v>28</v>
      </c>
      <c r="I86" s="16">
        <f>EW73</f>
        <v>1.1722763608737459</v>
      </c>
      <c r="J86" s="96">
        <f t="shared" si="166"/>
        <v>3.332088892170463</v>
      </c>
      <c r="K86" s="97">
        <f t="shared" si="167"/>
        <v>-4.3168836875485841</v>
      </c>
      <c r="L86" s="1"/>
      <c r="M86" s="10"/>
      <c r="N86" s="88">
        <f>E86*I85+F86*I86</f>
        <v>0.49633632705290137</v>
      </c>
      <c r="O86" s="89">
        <f>E86*J85+F86*J86</f>
        <v>-1.1710575048953455</v>
      </c>
      <c r="P86" s="89">
        <f>E86*K85+F86*K86</f>
        <v>1.8466913015869795</v>
      </c>
      <c r="Q86" s="22"/>
      <c r="R86" s="22"/>
      <c r="S86" s="22" t="s">
        <v>30</v>
      </c>
      <c r="T86" s="22" t="s">
        <v>31</v>
      </c>
      <c r="U86" s="22" t="s">
        <v>37</v>
      </c>
      <c r="V86" s="22"/>
      <c r="W86" s="22"/>
      <c r="X86" s="88">
        <f>N86+S85</f>
        <v>4.2615188533449686</v>
      </c>
      <c r="Y86" s="57">
        <f>O86+T85</f>
        <v>-4.4219421966202166</v>
      </c>
      <c r="Z86" s="89">
        <f>P86+U85</f>
        <v>-1.069465394626502</v>
      </c>
      <c r="AA86" s="22"/>
      <c r="AB86" s="22"/>
      <c r="AC86" s="22" t="s">
        <v>30</v>
      </c>
      <c r="AD86" s="22" t="s">
        <v>31</v>
      </c>
      <c r="AE86" s="22" t="s">
        <v>37</v>
      </c>
      <c r="AF86" s="22"/>
      <c r="AG86" s="22"/>
      <c r="AH86" s="99">
        <f t="shared" ref="AH86:AH90" si="181">1/(1+2.71828182845904^(X86*-1))</f>
        <v>0.98609520076710311</v>
      </c>
      <c r="AI86" s="99">
        <f t="shared" si="172"/>
        <v>1.1868332973763359E-2</v>
      </c>
      <c r="AJ86" s="99">
        <f t="shared" si="173"/>
        <v>0.25550476462566801</v>
      </c>
      <c r="AK86" s="10"/>
      <c r="AL86" s="1" t="s">
        <v>28</v>
      </c>
      <c r="AM86" s="16">
        <f t="shared" ref="AM86:AM87" si="182">CU73</f>
        <v>-18.765441354969425</v>
      </c>
      <c r="AN86" s="1"/>
      <c r="AO86" s="1"/>
      <c r="AP86" s="87">
        <f>AH86*AM85+AI86*AM86+AJ86*AM87</f>
        <v>9.533743627474573</v>
      </c>
      <c r="AQ86" s="1"/>
      <c r="AR86" s="1"/>
      <c r="AS86" s="1" t="s">
        <v>30</v>
      </c>
      <c r="AT86" s="1"/>
      <c r="AU86" s="1"/>
      <c r="AV86" s="87">
        <f>AP86+AS85</f>
        <v>7.0023002744884231</v>
      </c>
      <c r="AW86" s="1"/>
      <c r="AX86" s="1"/>
      <c r="AY86" s="1" t="s">
        <v>30</v>
      </c>
      <c r="AZ86" s="1"/>
      <c r="BA86" s="1"/>
      <c r="BB86" s="80">
        <f>1/(1+2.71828182845904^(AV86*-1))</f>
        <v>0.99909104016227224</v>
      </c>
      <c r="BC86" s="1"/>
      <c r="BD86" s="1"/>
      <c r="BE86" s="87">
        <f>(BB86-B86)^2</f>
        <v>0.99818290653253106</v>
      </c>
      <c r="BF86" s="74"/>
      <c r="BG86" s="1"/>
      <c r="BH86" s="1" t="s">
        <v>30</v>
      </c>
      <c r="BI86" s="1"/>
      <c r="BJ86" s="1"/>
      <c r="BK86" s="82">
        <f>BB86-B86</f>
        <v>0.99909104016227224</v>
      </c>
      <c r="BL86" s="1"/>
      <c r="BM86" s="1"/>
      <c r="BN86" s="80">
        <f t="shared" ref="BN86:BN90" si="183">BB86*(1-BB86)</f>
        <v>9.081336297411609E-4</v>
      </c>
      <c r="BO86" s="1"/>
      <c r="BP86" s="1"/>
      <c r="BQ86" s="103">
        <f>BK86*BN86</f>
        <v>9.0730817274443628E-4</v>
      </c>
      <c r="BR86" s="1"/>
      <c r="BS86" s="1"/>
      <c r="BT86" s="1" t="s">
        <v>27</v>
      </c>
      <c r="BU86" s="1" t="s">
        <v>28</v>
      </c>
      <c r="BV86" s="1" t="s">
        <v>29</v>
      </c>
      <c r="BW86" s="1"/>
      <c r="BX86" s="1"/>
      <c r="BY86" s="82">
        <f>BQ86*BT85</f>
        <v>1.318860853075805E-2</v>
      </c>
      <c r="BZ86" s="82">
        <f>BQ86*BU85</f>
        <v>-1.7026038306520188E-2</v>
      </c>
      <c r="CA86" s="82">
        <f>BQ86*BV85</f>
        <v>-1.625452809522937E-2</v>
      </c>
      <c r="CB86" s="1"/>
      <c r="CC86" s="1" t="s">
        <v>34</v>
      </c>
      <c r="CD86" s="86">
        <f>AI85</f>
        <v>1.1553782205289159E-2</v>
      </c>
      <c r="CE86" s="82">
        <f>AI86</f>
        <v>1.1868332973763359E-2</v>
      </c>
      <c r="CF86" s="82">
        <f>AI87</f>
        <v>7.2167803957836146E-2</v>
      </c>
      <c r="CG86" s="82">
        <f>AI88</f>
        <v>0.48595887591404596</v>
      </c>
      <c r="CH86" s="82">
        <f>AI89</f>
        <v>2.1057361786758775E-3</v>
      </c>
      <c r="CI86" s="82">
        <f>AI90</f>
        <v>0.11818299680988614</v>
      </c>
      <c r="CJ86" s="1"/>
      <c r="CK86" s="1" t="s">
        <v>34</v>
      </c>
      <c r="CL86" s="113">
        <f>CD86*BQ85+CE86*BQ86+CF86*BQ87+CG86*BQ88+CH86*BQ89+CI86*BQ90</f>
        <v>-3.139730051454702E-4</v>
      </c>
      <c r="CM86" s="1"/>
      <c r="CN86" s="1"/>
      <c r="CO86" s="1"/>
      <c r="CP86" s="1"/>
      <c r="CQ86" s="1" t="s">
        <v>28</v>
      </c>
      <c r="CR86" s="114">
        <f>CL86*CO85</f>
        <v>-3.1083327509401549E-4</v>
      </c>
      <c r="CS86" s="1"/>
      <c r="CT86" s="1" t="s">
        <v>28</v>
      </c>
      <c r="CU86" s="24">
        <f>AM86-CR86</f>
        <v>-18.765130521694331</v>
      </c>
      <c r="CV86" s="1"/>
      <c r="CW86" s="1"/>
      <c r="CX86" s="1" t="s">
        <v>30</v>
      </c>
      <c r="CY86" s="1"/>
      <c r="CZ86" s="1"/>
      <c r="DA86" s="1" t="s">
        <v>30</v>
      </c>
      <c r="DB86" s="1"/>
      <c r="DC86" s="1"/>
      <c r="DD86" s="1"/>
      <c r="DE86" s="1"/>
      <c r="DF86" s="1"/>
      <c r="DG86" s="1" t="s">
        <v>30</v>
      </c>
      <c r="DH86" s="1"/>
      <c r="DI86" s="1"/>
      <c r="DJ86" s="1" t="s">
        <v>30</v>
      </c>
      <c r="DK86" s="1"/>
      <c r="DL86" s="1"/>
      <c r="DM86" s="80">
        <f t="shared" si="174"/>
        <v>1.318860853075805E-2</v>
      </c>
      <c r="DN86" s="80">
        <f t="shared" si="174"/>
        <v>-1.7026038306520188E-2</v>
      </c>
      <c r="DO86" s="80">
        <f t="shared" si="174"/>
        <v>-1.625452809522937E-2</v>
      </c>
      <c r="DQ86" s="1"/>
      <c r="DR86" s="80">
        <f t="shared" ref="DR86:DR90" si="184">AH86*(1-AH86)</f>
        <v>1.3711455791189722E-2</v>
      </c>
      <c r="DS86" s="80">
        <f t="shared" si="175"/>
        <v>1.172747564618724E-2</v>
      </c>
      <c r="DT86" s="80">
        <f t="shared" si="176"/>
        <v>0.19022207987924999</v>
      </c>
      <c r="DU86" s="1"/>
      <c r="DV86" s="1"/>
      <c r="DW86" s="82">
        <f t="shared" si="177"/>
        <v>1.8083502281679664E-4</v>
      </c>
      <c r="DX86" s="82">
        <f t="shared" si="177"/>
        <v>-1.9967244959076655E-4</v>
      </c>
      <c r="DY86" s="82">
        <f t="shared" si="177"/>
        <v>-3.0919701417302346E-3</v>
      </c>
      <c r="EA86" t="s">
        <v>34</v>
      </c>
      <c r="EB86" s="81">
        <f>F85</f>
        <v>-0.17299248</v>
      </c>
      <c r="EC86" s="80">
        <f>F86</f>
        <v>-0.38801099999999999</v>
      </c>
      <c r="ED86" s="80">
        <f>F87</f>
        <v>1.1875170000000001E-2</v>
      </c>
      <c r="EE86" s="80">
        <f>F88</f>
        <v>0.88559551999999997</v>
      </c>
      <c r="EF86" s="80">
        <f>F89</f>
        <v>-0.56556720999999999</v>
      </c>
      <c r="EG86" s="80">
        <f>F90</f>
        <v>-2.271834E-2</v>
      </c>
      <c r="EI86" s="1" t="s">
        <v>34</v>
      </c>
      <c r="EJ86" s="115">
        <f>EB86*DW85+EC86*DW86+ED86*DW87+EE86*DW88+EF86*DW89+EG86*DW90</f>
        <v>-4.0120308021380204E-2</v>
      </c>
      <c r="EK86" s="115">
        <f>EB86*DX85+EC86*DX86+ED86*DX87+EE86*DX88+EF86*DX89+EG86*DX90</f>
        <v>1.5567199906479208E-2</v>
      </c>
      <c r="EL86" s="115">
        <f>EB86*DY85+EC86*DY86+ED86*DY87+EE86*DY88+EF86*DY89+EG86*DY90</f>
        <v>1.3994304152555891E-2</v>
      </c>
      <c r="EM86" s="1"/>
      <c r="EN86" s="1"/>
      <c r="EO86" s="1"/>
      <c r="EP86" s="1"/>
      <c r="EQ86" s="1" t="s">
        <v>28</v>
      </c>
      <c r="ER86" s="107">
        <f>EJ86*EO85</f>
        <v>-3.97191049411664E-2</v>
      </c>
      <c r="ES86" s="107">
        <f>EK86*EO85</f>
        <v>1.5411527907414416E-2</v>
      </c>
      <c r="ET86" s="107">
        <f>EL86*EO85</f>
        <v>1.3854361111030332E-2</v>
      </c>
      <c r="EU86" s="1"/>
      <c r="EV86" s="1" t="s">
        <v>28</v>
      </c>
      <c r="EW86" s="24">
        <f t="shared" si="178"/>
        <v>1.2119954658149124</v>
      </c>
      <c r="EX86" s="24">
        <f t="shared" si="178"/>
        <v>3.3166773642630485</v>
      </c>
      <c r="EY86" s="24">
        <f t="shared" si="178"/>
        <v>-4.3307380486596143</v>
      </c>
      <c r="EZ86" s="1"/>
      <c r="FA86" s="1"/>
      <c r="FB86" s="1" t="s">
        <v>30</v>
      </c>
      <c r="FC86" s="1" t="s">
        <v>31</v>
      </c>
      <c r="FD86" s="1" t="s">
        <v>37</v>
      </c>
      <c r="FE86" s="1"/>
      <c r="FF86" s="1"/>
      <c r="FG86" s="1" t="s">
        <v>30</v>
      </c>
      <c r="FH86" s="1" t="s">
        <v>31</v>
      </c>
      <c r="FI86" s="1" t="s">
        <v>37</v>
      </c>
      <c r="FJ86" s="1"/>
      <c r="FK86" s="1"/>
      <c r="FL86" s="1"/>
      <c r="FM86" s="1"/>
      <c r="FN86" s="1"/>
      <c r="FO86" s="1" t="s">
        <v>30</v>
      </c>
      <c r="FP86" s="1" t="s">
        <v>31</v>
      </c>
      <c r="FQ86" s="1" t="s">
        <v>37</v>
      </c>
      <c r="FR86" s="1"/>
      <c r="FS86" s="1"/>
      <c r="FT86" s="1" t="s">
        <v>30</v>
      </c>
      <c r="FU86" s="1" t="s">
        <v>31</v>
      </c>
      <c r="FV86" s="1" t="s">
        <v>37</v>
      </c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</row>
    <row r="87" spans="1:199" ht="15.75" thickBot="1" x14ac:dyDescent="0.3">
      <c r="A87" s="1"/>
      <c r="B87" s="82">
        <v>1</v>
      </c>
      <c r="C87" s="1"/>
      <c r="D87" s="1"/>
      <c r="E87" s="104">
        <v>0.51673007000000004</v>
      </c>
      <c r="F87" s="104">
        <v>1.1875170000000001E-2</v>
      </c>
      <c r="G87" s="1"/>
      <c r="H87" s="1"/>
      <c r="I87" s="1" t="s">
        <v>30</v>
      </c>
      <c r="J87" s="1" t="s">
        <v>31</v>
      </c>
      <c r="K87" s="1" t="s">
        <v>37</v>
      </c>
      <c r="L87" s="1"/>
      <c r="M87" s="10"/>
      <c r="N87" s="87">
        <f>E87*I85+F87*I86</f>
        <v>5.1470704785014005</v>
      </c>
      <c r="O87" s="87">
        <f>E87*J85+F87*J86</f>
        <v>0.69702781640082934</v>
      </c>
      <c r="P87" s="87">
        <f>E87*K85+F87*K86</f>
        <v>0.87528436966367418</v>
      </c>
      <c r="Q87" s="22"/>
      <c r="R87" s="22"/>
      <c r="S87" s="22"/>
      <c r="T87" s="22"/>
      <c r="U87" s="22"/>
      <c r="V87" s="22"/>
      <c r="W87" s="22"/>
      <c r="X87" s="87">
        <f>N87+S85</f>
        <v>8.9122530047934685</v>
      </c>
      <c r="Y87" s="87">
        <f>O87+T85</f>
        <v>-2.5538568753240418</v>
      </c>
      <c r="Z87" s="87">
        <f>P87+U85</f>
        <v>-2.0408723265498074</v>
      </c>
      <c r="AA87" s="74"/>
      <c r="AB87" s="74"/>
      <c r="AC87" s="74"/>
      <c r="AD87" s="74"/>
      <c r="AE87" s="74"/>
      <c r="AF87" s="74"/>
      <c r="AG87" s="74"/>
      <c r="AH87" s="99">
        <f t="shared" si="181"/>
        <v>0.99986529020009995</v>
      </c>
      <c r="AI87" s="99">
        <f t="shared" si="172"/>
        <v>7.2167803957836146E-2</v>
      </c>
      <c r="AJ87" s="99">
        <f t="shared" si="173"/>
        <v>0.11497793601371339</v>
      </c>
      <c r="AK87" s="10"/>
      <c r="AL87" s="1" t="s">
        <v>29</v>
      </c>
      <c r="AM87" s="20">
        <f t="shared" si="182"/>
        <v>-17.915112619411865</v>
      </c>
      <c r="AN87" s="1"/>
      <c r="AO87" s="1"/>
      <c r="AP87" s="87">
        <f>AH87*AM85+AI87*AM86+AJ87*AM87</f>
        <v>11.119913071513587</v>
      </c>
      <c r="AQ87" s="1"/>
      <c r="AR87" s="1"/>
      <c r="AS87" s="1"/>
      <c r="AT87" s="1"/>
      <c r="AU87" s="1"/>
      <c r="AV87" s="87">
        <f>AP87+AS85</f>
        <v>8.5884697185274366</v>
      </c>
      <c r="AW87" s="1"/>
      <c r="AX87" s="1"/>
      <c r="AY87" s="1"/>
      <c r="AZ87" s="1"/>
      <c r="BA87" s="1"/>
      <c r="BB87" s="80">
        <f t="shared" ref="BB87:BB90" si="185">1/(1+2.71828182845904^(AV87*-1))</f>
        <v>0.99981379380854885</v>
      </c>
      <c r="BC87" s="1"/>
      <c r="BD87" s="1"/>
      <c r="BE87" s="87">
        <f t="shared" ref="BE87:BE90" si="186">(BB87-B87)^2</f>
        <v>3.4672745734744116E-8</v>
      </c>
      <c r="BF87" s="1"/>
      <c r="BG87" s="1"/>
      <c r="BH87" s="1"/>
      <c r="BI87" s="1"/>
      <c r="BJ87" s="1"/>
      <c r="BK87" s="82">
        <f t="shared" ref="BK87:BK90" si="187">BB87-B87</f>
        <v>-1.862061914511548E-4</v>
      </c>
      <c r="BL87" s="1"/>
      <c r="BM87" s="1"/>
      <c r="BN87" s="80">
        <f t="shared" si="183"/>
        <v>1.8617151870542006E-4</v>
      </c>
      <c r="BO87" s="1"/>
      <c r="BP87" s="1"/>
      <c r="BQ87" s="103">
        <f t="shared" ref="BQ87:BQ90" si="188">BK87*BN87</f>
        <v>-3.4666289454813696E-8</v>
      </c>
      <c r="BR87" s="1"/>
      <c r="BS87" s="1"/>
      <c r="BT87" s="1"/>
      <c r="BU87" s="1"/>
      <c r="BV87" s="1"/>
      <c r="BW87" s="1"/>
      <c r="BX87" s="1"/>
      <c r="BY87" s="82">
        <f>BQ87*BT85</f>
        <v>-5.0390830212687219E-7</v>
      </c>
      <c r="BZ87" s="82">
        <f>BQ87*BU85</f>
        <v>6.5052822175870143E-7</v>
      </c>
      <c r="CA87" s="82">
        <f>BQ87*BV85</f>
        <v>6.2105047968011728E-7</v>
      </c>
      <c r="CB87" s="1"/>
      <c r="CC87" s="1" t="s">
        <v>35</v>
      </c>
      <c r="CD87" s="86">
        <f>AJ85</f>
        <v>4.5404448590825014E-2</v>
      </c>
      <c r="CE87" s="82">
        <f>AJ86</f>
        <v>0.25550476462566801</v>
      </c>
      <c r="CF87" s="82">
        <f>AJ87</f>
        <v>0.11497793601371339</v>
      </c>
      <c r="CG87" s="82">
        <f>AJ88</f>
        <v>1.6661806607517311E-3</v>
      </c>
      <c r="CH87" s="82">
        <f>AJ89</f>
        <v>0.12786137400918035</v>
      </c>
      <c r="CI87" s="82">
        <f>AJ90</f>
        <v>0.27642050443987382</v>
      </c>
      <c r="CJ87" s="1"/>
      <c r="CK87" s="1" t="s">
        <v>35</v>
      </c>
      <c r="CL87" s="113">
        <f>CD87*BQ85+CE87*BQ86+CF87*BQ87+CG87*BQ88+CH87*BQ89+CI87*BQ90</f>
        <v>4.4922319620497525E-3</v>
      </c>
      <c r="CM87" s="1"/>
      <c r="CN87" s="1"/>
      <c r="CO87" s="1"/>
      <c r="CP87" s="1"/>
      <c r="CQ87" s="1" t="s">
        <v>29</v>
      </c>
      <c r="CR87" s="114">
        <f>CL87*CO85</f>
        <v>4.4473096424292547E-3</v>
      </c>
      <c r="CS87" s="1"/>
      <c r="CT87" s="1" t="s">
        <v>29</v>
      </c>
      <c r="CU87" s="24">
        <f>AM87-CR87</f>
        <v>-17.919559929054294</v>
      </c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80">
        <f t="shared" ref="DM87:DM90" si="189">BY87</f>
        <v>-5.0390830212687219E-7</v>
      </c>
      <c r="DN87" s="80">
        <f t="shared" ref="DN87:DN90" si="190">BZ87</f>
        <v>6.5052822175870143E-7</v>
      </c>
      <c r="DO87" s="80">
        <f t="shared" ref="DO87:DO90" si="191">CA87</f>
        <v>6.2105047968011728E-7</v>
      </c>
      <c r="DQ87" s="1"/>
      <c r="DR87" s="80">
        <f t="shared" si="184"/>
        <v>1.3469165316985662E-4</v>
      </c>
      <c r="DS87" s="80">
        <f t="shared" si="175"/>
        <v>6.6959612029739476E-2</v>
      </c>
      <c r="DT87" s="80">
        <f t="shared" si="176"/>
        <v>0.10175801024373982</v>
      </c>
      <c r="DU87" s="1"/>
      <c r="DV87" s="1"/>
      <c r="DW87" s="82">
        <f t="shared" ref="DW87:DW90" si="192">DM87*DR87</f>
        <v>-6.7872242259483995E-11</v>
      </c>
      <c r="DX87" s="82">
        <f t="shared" ref="DX87:DX90" si="193">DN87*DS87</f>
        <v>4.3559117343358974E-8</v>
      </c>
      <c r="DY87" s="82">
        <f t="shared" ref="DY87:DY90" si="194">DO87*DT87</f>
        <v>6.3196861073168895E-8</v>
      </c>
      <c r="EA87" s="2"/>
      <c r="EB87" t="s">
        <v>24</v>
      </c>
      <c r="EG87" t="s">
        <v>32</v>
      </c>
      <c r="EI87" s="1"/>
      <c r="EJ87" s="1" t="s">
        <v>30</v>
      </c>
      <c r="EK87" s="1" t="s">
        <v>31</v>
      </c>
      <c r="EL87" s="10" t="s">
        <v>37</v>
      </c>
      <c r="EM87" s="1"/>
      <c r="EN87" s="1"/>
      <c r="EO87" s="1"/>
      <c r="EP87" s="1"/>
      <c r="EQ87" s="1"/>
      <c r="ER87" s="1" t="s">
        <v>30</v>
      </c>
      <c r="ES87" s="1" t="s">
        <v>31</v>
      </c>
      <c r="ET87" s="1" t="s">
        <v>37</v>
      </c>
      <c r="EU87" s="1"/>
      <c r="EV87" s="1"/>
      <c r="EW87" s="1" t="s">
        <v>30</v>
      </c>
      <c r="EX87" s="1" t="s">
        <v>31</v>
      </c>
      <c r="EY87" s="1" t="s">
        <v>37</v>
      </c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</row>
    <row r="88" spans="1:199" x14ac:dyDescent="0.25">
      <c r="A88" s="1"/>
      <c r="B88" s="82">
        <v>1</v>
      </c>
      <c r="C88" s="1"/>
      <c r="D88" s="1"/>
      <c r="E88" s="104">
        <v>0.19163239000000001</v>
      </c>
      <c r="F88" s="104">
        <v>0.88559551999999997</v>
      </c>
      <c r="G88" s="1"/>
      <c r="H88" s="1"/>
      <c r="I88" s="1"/>
      <c r="J88" s="1"/>
      <c r="K88" s="1"/>
      <c r="L88" s="1"/>
      <c r="M88" s="10"/>
      <c r="N88" s="87">
        <f>E88*I85+F88*I86</f>
        <v>2.9418214187676446</v>
      </c>
      <c r="O88" s="87">
        <f>E88*J85+F88*J86</f>
        <v>3.1947054243802682</v>
      </c>
      <c r="P88" s="87">
        <f>E88*K85+F88*K86</f>
        <v>-3.4793970347926821</v>
      </c>
      <c r="Q88" s="22"/>
      <c r="R88" s="22"/>
      <c r="S88" s="22"/>
      <c r="T88" s="22"/>
      <c r="U88" s="22"/>
      <c r="V88" s="22"/>
      <c r="W88" s="22"/>
      <c r="X88" s="87">
        <f>N88+S85</f>
        <v>6.7070039450597125</v>
      </c>
      <c r="Y88" s="87">
        <f>O88+T85</f>
        <v>-5.6179267344603101E-2</v>
      </c>
      <c r="Z88" s="87">
        <f>P88+U85</f>
        <v>-6.3955537310061636</v>
      </c>
      <c r="AA88" s="22"/>
      <c r="AB88" s="22"/>
      <c r="AC88" s="22"/>
      <c r="AD88" s="22"/>
      <c r="AE88" s="22"/>
      <c r="AF88" s="22"/>
      <c r="AG88" s="22"/>
      <c r="AH88" s="99">
        <f t="shared" si="181"/>
        <v>0.99877917145978456</v>
      </c>
      <c r="AI88" s="99">
        <f t="shared" si="172"/>
        <v>0.48595887591404596</v>
      </c>
      <c r="AJ88" s="99">
        <f t="shared" si="173"/>
        <v>1.6661806607517311E-3</v>
      </c>
      <c r="AK88" s="10"/>
      <c r="AL88" s="1"/>
      <c r="AM88" s="1" t="s">
        <v>30</v>
      </c>
      <c r="AN88" s="1"/>
      <c r="AO88" s="1"/>
      <c r="AP88" s="87">
        <f>AH88*AM85+AI88*AM86+AJ88*AM87</f>
        <v>5.3691460413662293</v>
      </c>
      <c r="AQ88" s="1"/>
      <c r="AR88" s="1"/>
      <c r="AS88" s="1"/>
      <c r="AT88" s="1"/>
      <c r="AU88" s="1"/>
      <c r="AV88" s="87">
        <f>AP88+AS85</f>
        <v>2.8377026883800789</v>
      </c>
      <c r="AW88" s="1"/>
      <c r="AX88" s="1"/>
      <c r="AY88" s="1"/>
      <c r="AZ88" s="1"/>
      <c r="BA88" s="1"/>
      <c r="BB88" s="80">
        <f t="shared" si="185"/>
        <v>0.9446795270147883</v>
      </c>
      <c r="BC88" s="1"/>
      <c r="BD88" s="1"/>
      <c r="BE88" s="87">
        <f t="shared" si="186"/>
        <v>3.0603547313075375E-3</v>
      </c>
      <c r="BF88" s="1"/>
      <c r="BG88" s="1"/>
      <c r="BH88" s="1"/>
      <c r="BI88" s="1"/>
      <c r="BJ88" s="1"/>
      <c r="BK88" s="82">
        <f t="shared" si="187"/>
        <v>-5.5320472985211699E-2</v>
      </c>
      <c r="BL88" s="1"/>
      <c r="BM88" s="1"/>
      <c r="BN88" s="80">
        <f t="shared" si="183"/>
        <v>5.2260118253904163E-2</v>
      </c>
      <c r="BO88" s="1"/>
      <c r="BP88" s="1"/>
      <c r="BQ88" s="103">
        <f t="shared" si="188"/>
        <v>-2.8910544600690741E-3</v>
      </c>
      <c r="BR88" s="1"/>
      <c r="BS88" s="1"/>
      <c r="BT88" s="1"/>
      <c r="BU88" s="1"/>
      <c r="BV88" s="1"/>
      <c r="BW88" s="1"/>
      <c r="BX88" s="1"/>
      <c r="BY88" s="82">
        <f>BQ88*BT85</f>
        <v>-4.2024294126680357E-2</v>
      </c>
      <c r="BZ88" s="82">
        <f>BQ88*BU85</f>
        <v>5.425191292444901E-2</v>
      </c>
      <c r="CA88" s="82">
        <f>BQ88*BV85</f>
        <v>5.1793566240990421E-2</v>
      </c>
      <c r="CB88" s="1"/>
      <c r="CC88" s="1"/>
      <c r="CD88" s="1" t="s">
        <v>24</v>
      </c>
      <c r="CE88" s="1" t="s">
        <v>25</v>
      </c>
      <c r="CF88" s="1"/>
      <c r="CG88" s="1"/>
      <c r="CH88" s="1"/>
      <c r="CI88" s="1" t="s">
        <v>32</v>
      </c>
      <c r="CJ88" s="1"/>
      <c r="CK88" s="1"/>
      <c r="CL88" s="1" t="s">
        <v>30</v>
      </c>
      <c r="CM88" s="1"/>
      <c r="CN88" s="1"/>
      <c r="CO88" s="1"/>
      <c r="CP88" s="1"/>
      <c r="CQ88" s="1"/>
      <c r="CR88" s="1" t="s">
        <v>30</v>
      </c>
      <c r="CS88" s="1"/>
      <c r="CT88" s="1"/>
      <c r="CU88" s="1" t="s">
        <v>30</v>
      </c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80">
        <f t="shared" si="189"/>
        <v>-4.2024294126680357E-2</v>
      </c>
      <c r="DN88" s="80">
        <f t="shared" si="190"/>
        <v>5.425191292444901E-2</v>
      </c>
      <c r="DO88" s="80">
        <f t="shared" si="191"/>
        <v>5.1793566240990421E-2</v>
      </c>
      <c r="DQ88" s="1"/>
      <c r="DR88" s="80">
        <f t="shared" si="184"/>
        <v>1.2193381178908305E-3</v>
      </c>
      <c r="DS88" s="80">
        <f t="shared" si="175"/>
        <v>0.24980284683440285</v>
      </c>
      <c r="DT88" s="80">
        <f t="shared" si="176"/>
        <v>1.6634045027574679E-3</v>
      </c>
      <c r="DU88" s="1"/>
      <c r="DV88" s="1"/>
      <c r="DW88" s="82">
        <f t="shared" si="192"/>
        <v>-5.1241823706117108E-5</v>
      </c>
      <c r="DX88" s="82">
        <f t="shared" si="193"/>
        <v>1.3552282294739496E-2</v>
      </c>
      <c r="DY88" s="82">
        <f t="shared" si="194"/>
        <v>8.6153651299130648E-5</v>
      </c>
      <c r="EA88" s="2"/>
      <c r="EB88" s="2"/>
      <c r="EC88" s="2"/>
      <c r="ED88" s="2"/>
      <c r="EE88" s="2"/>
      <c r="EF88" s="2"/>
      <c r="EG88" s="2"/>
      <c r="EI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</row>
    <row r="89" spans="1:199" x14ac:dyDescent="0.25">
      <c r="A89" s="1"/>
      <c r="B89" s="82">
        <v>0</v>
      </c>
      <c r="C89" s="1"/>
      <c r="D89" s="1"/>
      <c r="E89" s="104">
        <v>-0.80605309999999997</v>
      </c>
      <c r="F89" s="104">
        <v>-0.56556720999999999</v>
      </c>
      <c r="G89" s="1"/>
      <c r="H89" s="1"/>
      <c r="I89" s="1"/>
      <c r="J89" s="1"/>
      <c r="K89" s="1"/>
      <c r="L89" s="1"/>
      <c r="M89" s="1"/>
      <c r="N89" s="87">
        <f>E89*I85+F89*I86</f>
        <v>-8.6702592223330637</v>
      </c>
      <c r="O89" s="87">
        <f>E89*J85+F89*J86</f>
        <v>-2.9100974963182127</v>
      </c>
      <c r="P89" s="87">
        <f>E89*K85+F89*K86</f>
        <v>0.99615497166075095</v>
      </c>
      <c r="Q89" s="22"/>
      <c r="R89" s="22"/>
      <c r="S89" s="22"/>
      <c r="T89" s="22"/>
      <c r="U89" s="22"/>
      <c r="V89" s="22"/>
      <c r="W89" s="22"/>
      <c r="X89" s="87">
        <f>N89+S85</f>
        <v>-4.9050766960409966</v>
      </c>
      <c r="Y89" s="87">
        <f>O89+T85</f>
        <v>-6.160982188043084</v>
      </c>
      <c r="Z89" s="87">
        <f>P89+U85</f>
        <v>-1.9200017245527305</v>
      </c>
      <c r="AA89" s="22"/>
      <c r="AB89" s="22"/>
      <c r="AC89" s="22"/>
      <c r="AD89" s="22"/>
      <c r="AE89" s="22"/>
      <c r="AF89" s="22"/>
      <c r="AG89" s="22"/>
      <c r="AH89" s="99">
        <f t="shared" si="181"/>
        <v>7.3543870963098329E-3</v>
      </c>
      <c r="AI89" s="99">
        <f t="shared" si="172"/>
        <v>2.1057361786758775E-3</v>
      </c>
      <c r="AJ89" s="99">
        <f t="shared" si="173"/>
        <v>0.12786137400918035</v>
      </c>
      <c r="AK89" s="1"/>
      <c r="AL89" s="1"/>
      <c r="AM89" s="1"/>
      <c r="AN89" s="1"/>
      <c r="AO89" s="1"/>
      <c r="AP89" s="87">
        <f>AH89*AM85+AI89*AM86+AJ89*AM87</f>
        <v>-2.2232627999700716</v>
      </c>
      <c r="AQ89" s="1"/>
      <c r="AR89" s="1"/>
      <c r="AS89" s="1"/>
      <c r="AT89" s="1"/>
      <c r="AU89" s="1"/>
      <c r="AV89" s="87">
        <f>AP89+AS85</f>
        <v>-4.7547061529562225</v>
      </c>
      <c r="AW89" s="1"/>
      <c r="AX89" s="1"/>
      <c r="AY89" s="1"/>
      <c r="AZ89" s="1"/>
      <c r="BA89" s="1"/>
      <c r="BB89" s="80">
        <f t="shared" si="185"/>
        <v>8.5375571186137589E-3</v>
      </c>
      <c r="BC89" s="1"/>
      <c r="BD89" s="1"/>
      <c r="BE89" s="87">
        <f t="shared" si="186"/>
        <v>7.2889881553592467E-5</v>
      </c>
      <c r="BF89" s="1"/>
      <c r="BG89" s="1"/>
      <c r="BH89" s="1"/>
      <c r="BI89" s="1"/>
      <c r="BJ89" s="1"/>
      <c r="BK89" s="82">
        <f t="shared" si="187"/>
        <v>8.5375571186137589E-3</v>
      </c>
      <c r="BL89" s="1"/>
      <c r="BM89" s="1"/>
      <c r="BN89" s="80">
        <f t="shared" si="183"/>
        <v>8.464667237060167E-3</v>
      </c>
      <c r="BO89" s="1"/>
      <c r="BP89" s="1"/>
      <c r="BQ89" s="103">
        <f t="shared" si="188"/>
        <v>7.2267580026459687E-5</v>
      </c>
      <c r="BR89" s="1"/>
      <c r="BS89" s="1"/>
      <c r="BT89" s="1"/>
      <c r="BU89" s="1"/>
      <c r="BV89" s="1"/>
      <c r="BW89" s="1"/>
      <c r="BX89" s="1"/>
      <c r="BY89" s="105">
        <f>BQ89*BT85</f>
        <v>1.0504797058657938E-3</v>
      </c>
      <c r="BZ89" s="105">
        <f>BQ89*BU85</f>
        <v>-1.3561330348520891E-3</v>
      </c>
      <c r="CA89" s="82">
        <f>BQ89*BV85</f>
        <v>-1.2946818349063847E-3</v>
      </c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80">
        <f t="shared" si="189"/>
        <v>1.0504797058657938E-3</v>
      </c>
      <c r="DN89" s="80">
        <f t="shared" si="190"/>
        <v>-1.3561330348520891E-3</v>
      </c>
      <c r="DO89" s="80">
        <f t="shared" si="191"/>
        <v>-1.2946818349063847E-3</v>
      </c>
      <c r="DQ89" s="1"/>
      <c r="DR89" s="80">
        <f t="shared" si="184"/>
        <v>7.3003000867474643E-3</v>
      </c>
      <c r="DS89" s="80">
        <f t="shared" si="175"/>
        <v>2.101302053821693E-3</v>
      </c>
      <c r="DT89" s="80">
        <f t="shared" si="176"/>
        <v>0.11151284304566486</v>
      </c>
      <c r="DU89" s="1"/>
      <c r="DV89" s="1"/>
      <c r="DW89" s="82">
        <f t="shared" si="192"/>
        <v>7.6688170878585043E-6</v>
      </c>
      <c r="DX89" s="82">
        <f t="shared" si="193"/>
        <v>-2.8496451313901405E-6</v>
      </c>
      <c r="DY89" s="82">
        <f t="shared" si="194"/>
        <v>-1.4437365224998907E-4</v>
      </c>
      <c r="EA89" s="2"/>
      <c r="EB89" s="2"/>
      <c r="EC89" s="2"/>
      <c r="ED89" s="2"/>
      <c r="EE89" s="2"/>
      <c r="EF89" s="2"/>
      <c r="EG89" s="2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</row>
    <row r="90" spans="1:199" x14ac:dyDescent="0.25">
      <c r="A90" s="1" t="s">
        <v>32</v>
      </c>
      <c r="B90" s="82">
        <v>1</v>
      </c>
      <c r="C90" s="1"/>
      <c r="D90" s="1" t="s">
        <v>32</v>
      </c>
      <c r="E90" s="104">
        <v>1.0349664300000001</v>
      </c>
      <c r="F90" s="104">
        <v>-2.271834E-2</v>
      </c>
      <c r="G90" s="1"/>
      <c r="H90" s="1"/>
      <c r="I90" s="1"/>
      <c r="J90" s="1"/>
      <c r="K90" s="1"/>
      <c r="L90" s="1"/>
      <c r="M90" s="1" t="s">
        <v>32</v>
      </c>
      <c r="N90" s="87">
        <f>E90*I85+F90*I86</f>
        <v>10.25463016971848</v>
      </c>
      <c r="O90" s="87">
        <f>E90*J85+F90*J86</f>
        <v>1.2411343802294443</v>
      </c>
      <c r="P90" s="87">
        <f>E90*K85+F90*K86</f>
        <v>1.9538695528769097</v>
      </c>
      <c r="Q90" s="22"/>
      <c r="R90" s="22"/>
      <c r="S90" s="22"/>
      <c r="T90" s="22"/>
      <c r="U90" s="22"/>
      <c r="V90" s="22"/>
      <c r="W90" s="22" t="s">
        <v>32</v>
      </c>
      <c r="X90" s="87">
        <f>N90+S85</f>
        <v>14.019812696010547</v>
      </c>
      <c r="Y90" s="87">
        <f>O90+T85</f>
        <v>-2.0097503114954272</v>
      </c>
      <c r="Z90" s="87">
        <f>P90+U85</f>
        <v>-0.96228714333657184</v>
      </c>
      <c r="AA90" s="22"/>
      <c r="AB90" s="22"/>
      <c r="AC90" s="22"/>
      <c r="AD90" s="22"/>
      <c r="AE90" s="22"/>
      <c r="AF90" s="22"/>
      <c r="AG90" s="22" t="s">
        <v>32</v>
      </c>
      <c r="AH90" s="99">
        <f t="shared" si="181"/>
        <v>0.99999918478463834</v>
      </c>
      <c r="AI90" s="99">
        <f t="shared" si="172"/>
        <v>0.11818299680988614</v>
      </c>
      <c r="AJ90" s="99">
        <f t="shared" si="173"/>
        <v>0.27642050443987382</v>
      </c>
      <c r="AK90" s="1"/>
      <c r="AL90" s="1"/>
      <c r="AM90" s="1"/>
      <c r="AN90" s="1"/>
      <c r="AO90" s="1" t="s">
        <v>32</v>
      </c>
      <c r="AP90" s="87">
        <f>AH90*AM85+AI90*AM86+AJ90*AM87</f>
        <v>7.3661021619656548</v>
      </c>
      <c r="AQ90" s="1"/>
      <c r="AR90" s="1"/>
      <c r="AS90" s="1"/>
      <c r="AT90" s="1"/>
      <c r="AU90" s="1" t="s">
        <v>32</v>
      </c>
      <c r="AV90" s="87">
        <f>AP90+AS85</f>
        <v>4.8346588089795048</v>
      </c>
      <c r="AW90" s="1"/>
      <c r="AX90" s="1"/>
      <c r="AY90" s="1"/>
      <c r="AZ90" s="1"/>
      <c r="BA90" s="1" t="s">
        <v>32</v>
      </c>
      <c r="BB90" s="80">
        <f t="shared" si="185"/>
        <v>0.99211329445182295</v>
      </c>
      <c r="BC90" s="1"/>
      <c r="BD90" s="1" t="s">
        <v>32</v>
      </c>
      <c r="BE90" s="87">
        <f t="shared" si="186"/>
        <v>6.2200124403646707E-5</v>
      </c>
      <c r="BF90" s="1"/>
      <c r="BG90" s="1"/>
      <c r="BH90" s="1"/>
      <c r="BI90" s="1"/>
      <c r="BJ90" s="1" t="s">
        <v>32</v>
      </c>
      <c r="BK90" s="82">
        <f t="shared" si="187"/>
        <v>-7.8867055481770532E-3</v>
      </c>
      <c r="BL90" s="1"/>
      <c r="BM90" s="1" t="s">
        <v>32</v>
      </c>
      <c r="BN90" s="80">
        <f t="shared" si="183"/>
        <v>7.824505423773406E-3</v>
      </c>
      <c r="BO90" s="1"/>
      <c r="BP90" s="1" t="s">
        <v>32</v>
      </c>
      <c r="BQ90" s="103">
        <f t="shared" si="188"/>
        <v>-6.1709570337415169E-5</v>
      </c>
      <c r="BR90" s="1"/>
      <c r="BS90" s="1"/>
      <c r="BT90" s="1"/>
      <c r="BU90" s="1"/>
      <c r="BV90" s="1"/>
      <c r="BW90" s="1"/>
      <c r="BX90" s="1" t="s">
        <v>32</v>
      </c>
      <c r="BY90" s="82">
        <f>BQ90*BT85</f>
        <v>-8.9700874546259652E-4</v>
      </c>
      <c r="BZ90" s="82">
        <f>BQ90*BU85</f>
        <v>1.1580073232071251E-3</v>
      </c>
      <c r="CA90" s="82">
        <f>BQ90*BV85</f>
        <v>1.1055339022903105E-3</v>
      </c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 t="s">
        <v>32</v>
      </c>
      <c r="DM90" s="80">
        <f t="shared" si="189"/>
        <v>-8.9700874546259652E-4</v>
      </c>
      <c r="DN90" s="80">
        <f t="shared" si="190"/>
        <v>1.1580073232071251E-3</v>
      </c>
      <c r="DO90" s="80">
        <f t="shared" si="191"/>
        <v>1.1055339022903105E-3</v>
      </c>
      <c r="DQ90" s="1" t="s">
        <v>32</v>
      </c>
      <c r="DR90" s="80">
        <f t="shared" si="184"/>
        <v>8.1521469708420714E-7</v>
      </c>
      <c r="DS90" s="80">
        <f t="shared" si="175"/>
        <v>0.10421577607492058</v>
      </c>
      <c r="DT90" s="80">
        <f t="shared" si="176"/>
        <v>0.20001220916507953</v>
      </c>
      <c r="DU90" s="1"/>
      <c r="DV90" s="1" t="s">
        <v>32</v>
      </c>
      <c r="DW90" s="82">
        <f t="shared" si="192"/>
        <v>-7.3125471271417524E-10</v>
      </c>
      <c r="DX90" s="82">
        <f t="shared" si="193"/>
        <v>1.2068263188847193E-4</v>
      </c>
      <c r="DY90" s="82">
        <f t="shared" si="194"/>
        <v>2.2112027810397618E-4</v>
      </c>
      <c r="EA90" s="2"/>
      <c r="EB90" s="2"/>
      <c r="EC90" s="2"/>
      <c r="ED90" s="2"/>
      <c r="EE90" s="2"/>
      <c r="EF90" s="2"/>
      <c r="EG90" s="2"/>
    </row>
    <row r="91" spans="1:199" x14ac:dyDescent="0.25">
      <c r="A91" s="1"/>
      <c r="B91" s="1" t="s">
        <v>50</v>
      </c>
      <c r="C91" s="1"/>
      <c r="D91" s="1"/>
      <c r="E91" s="1" t="s">
        <v>33</v>
      </c>
      <c r="F91" s="1" t="s">
        <v>34</v>
      </c>
      <c r="G91" s="1"/>
      <c r="H91" s="1"/>
      <c r="I91" s="1"/>
      <c r="J91" s="1"/>
      <c r="K91" s="1"/>
      <c r="L91" s="1"/>
      <c r="M91" s="1"/>
      <c r="N91" s="1" t="s">
        <v>30</v>
      </c>
      <c r="O91" s="1" t="s">
        <v>31</v>
      </c>
      <c r="P91" s="1" t="s">
        <v>37</v>
      </c>
      <c r="Q91" s="74"/>
      <c r="R91" s="74"/>
      <c r="S91" s="74"/>
      <c r="T91" s="74"/>
      <c r="U91" s="74"/>
      <c r="V91" s="74"/>
      <c r="W91" s="74"/>
      <c r="X91" s="22" t="s">
        <v>30</v>
      </c>
      <c r="Y91" s="22" t="s">
        <v>31</v>
      </c>
      <c r="Z91" s="22" t="s">
        <v>37</v>
      </c>
      <c r="AA91" s="22"/>
      <c r="AB91" s="22"/>
      <c r="AC91" s="22"/>
      <c r="AD91" s="22"/>
      <c r="AE91" s="22"/>
      <c r="AF91" s="22"/>
      <c r="AG91" s="22"/>
      <c r="AH91" s="74" t="s">
        <v>33</v>
      </c>
      <c r="AI91" s="74" t="s">
        <v>34</v>
      </c>
      <c r="AJ91" s="74" t="s">
        <v>35</v>
      </c>
      <c r="AK91" s="1"/>
      <c r="AL91" s="1"/>
      <c r="AM91" s="1"/>
      <c r="AN91" s="1"/>
      <c r="AO91" s="1"/>
      <c r="AP91" s="1" t="s">
        <v>30</v>
      </c>
      <c r="AQ91" s="1"/>
      <c r="AR91" s="1"/>
      <c r="AS91" s="1"/>
      <c r="AT91" s="1"/>
      <c r="AU91" s="1"/>
      <c r="AV91" s="1" t="s">
        <v>30</v>
      </c>
      <c r="AW91" s="1"/>
      <c r="AX91" s="1"/>
      <c r="AY91" s="1"/>
      <c r="AZ91" s="1"/>
      <c r="BA91" s="1"/>
      <c r="BB91" s="1" t="s">
        <v>30</v>
      </c>
      <c r="BC91" s="1"/>
      <c r="BD91" s="1"/>
      <c r="BE91" s="1" t="s">
        <v>30</v>
      </c>
      <c r="BF91" s="1"/>
      <c r="BG91" s="1"/>
      <c r="BH91" s="1"/>
      <c r="BI91" s="1"/>
      <c r="BJ91" s="1"/>
      <c r="BK91" s="1" t="s">
        <v>30</v>
      </c>
      <c r="BL91" s="1"/>
      <c r="BM91" s="1"/>
      <c r="BN91" s="1" t="s">
        <v>30</v>
      </c>
      <c r="BO91" s="1"/>
      <c r="BP91" s="1"/>
      <c r="BQ91" s="102" t="s">
        <v>30</v>
      </c>
      <c r="BR91" s="1"/>
      <c r="BS91" s="1"/>
      <c r="BT91" s="1"/>
      <c r="BU91" s="1"/>
      <c r="BV91" s="1"/>
      <c r="BW91" s="1"/>
      <c r="BX91" s="1"/>
      <c r="BY91" s="1" t="s">
        <v>27</v>
      </c>
      <c r="BZ91" s="1" t="s">
        <v>28</v>
      </c>
      <c r="CA91" s="1" t="s">
        <v>29</v>
      </c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t="s">
        <v>30</v>
      </c>
      <c r="DN91" t="s">
        <v>31</v>
      </c>
      <c r="DO91" t="s">
        <v>37</v>
      </c>
      <c r="DQ91" s="1"/>
      <c r="DR91" s="1" t="s">
        <v>30</v>
      </c>
      <c r="DS91" s="1" t="s">
        <v>31</v>
      </c>
      <c r="DT91" s="1" t="s">
        <v>37</v>
      </c>
      <c r="DU91" s="1"/>
      <c r="DV91" s="1"/>
      <c r="DW91" s="1" t="s">
        <v>30</v>
      </c>
      <c r="DX91" s="1" t="s">
        <v>31</v>
      </c>
      <c r="DY91" s="1" t="s">
        <v>37</v>
      </c>
    </row>
    <row r="92" spans="1:199" x14ac:dyDescent="0.25">
      <c r="AJ92" s="74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02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</row>
    <row r="93" spans="1:199" x14ac:dyDescent="0.25">
      <c r="BY93" t="s">
        <v>73</v>
      </c>
      <c r="BZ93" t="s">
        <v>72</v>
      </c>
      <c r="CA93" t="s">
        <v>71</v>
      </c>
      <c r="CU93" t="s">
        <v>73</v>
      </c>
      <c r="DJ93" t="s">
        <v>73</v>
      </c>
      <c r="EW93" t="s">
        <v>73</v>
      </c>
      <c r="FT93" t="s">
        <v>73</v>
      </c>
    </row>
    <row r="94" spans="1:199" x14ac:dyDescent="0.25">
      <c r="BY94" t="s">
        <v>74</v>
      </c>
      <c r="CU94" t="s">
        <v>74</v>
      </c>
      <c r="DJ94" t="s">
        <v>74</v>
      </c>
      <c r="EW94" t="s">
        <v>74</v>
      </c>
      <c r="FT94" t="s">
        <v>74</v>
      </c>
    </row>
    <row r="95" spans="1:199" x14ac:dyDescent="0.25">
      <c r="BQ95" s="101" t="s">
        <v>65</v>
      </c>
      <c r="BY95" t="s">
        <v>62</v>
      </c>
      <c r="DW95" t="s">
        <v>65</v>
      </c>
    </row>
    <row r="96" spans="1:199" x14ac:dyDescent="0.25">
      <c r="A96" t="s">
        <v>101</v>
      </c>
      <c r="AH96" s="66" t="s">
        <v>48</v>
      </c>
      <c r="AI96" s="66" t="s">
        <v>79</v>
      </c>
      <c r="BK96" t="s">
        <v>57</v>
      </c>
      <c r="BN96" t="s">
        <v>48</v>
      </c>
      <c r="BQ96" s="101" t="s">
        <v>64</v>
      </c>
      <c r="BY96" t="s">
        <v>63</v>
      </c>
      <c r="CL96" t="s">
        <v>76</v>
      </c>
      <c r="CO96" s="79"/>
      <c r="CP96" s="79"/>
      <c r="CQ96" s="79"/>
      <c r="CR96" s="79"/>
      <c r="CS96" s="79"/>
      <c r="CU96" s="4" t="s">
        <v>67</v>
      </c>
      <c r="DJ96" t="s">
        <v>69</v>
      </c>
      <c r="DR96" t="s">
        <v>48</v>
      </c>
      <c r="DW96" t="s">
        <v>64</v>
      </c>
      <c r="EJ96" t="s">
        <v>76</v>
      </c>
      <c r="EO96" s="79"/>
      <c r="EP96" s="79"/>
      <c r="EQ96" s="79"/>
      <c r="ER96" s="79"/>
      <c r="ES96" s="79"/>
      <c r="ET96" s="79"/>
      <c r="EU96" s="79"/>
      <c r="EW96" s="4" t="s">
        <v>67</v>
      </c>
      <c r="EX96" s="4"/>
      <c r="EY96" s="4"/>
      <c r="FT96" t="s">
        <v>69</v>
      </c>
      <c r="FV96" s="79"/>
      <c r="FW96" s="79"/>
      <c r="FX96" s="79"/>
      <c r="FY96" s="79"/>
      <c r="FZ96" s="79"/>
      <c r="GA96" s="79"/>
      <c r="GB96" s="79"/>
      <c r="GC96" s="79"/>
      <c r="GD96" s="79"/>
      <c r="GE96" s="79"/>
      <c r="GF96" s="79"/>
      <c r="GG96" s="79"/>
      <c r="GH96" s="79"/>
      <c r="GI96" s="79"/>
      <c r="GJ96" s="79"/>
      <c r="GK96" s="79"/>
      <c r="GL96" s="79"/>
      <c r="GM96" s="79"/>
      <c r="GN96" s="79"/>
      <c r="GO96" s="79"/>
      <c r="GP96" s="79"/>
      <c r="GQ96" s="79"/>
    </row>
    <row r="97" spans="1:199" ht="15.75" thickBot="1" x14ac:dyDescent="0.3">
      <c r="B97" t="s">
        <v>4</v>
      </c>
      <c r="E97" t="s">
        <v>0</v>
      </c>
      <c r="G97" t="s">
        <v>8</v>
      </c>
      <c r="I97" t="s">
        <v>1</v>
      </c>
      <c r="L97" s="4" t="s">
        <v>9</v>
      </c>
      <c r="N97" t="s">
        <v>47</v>
      </c>
      <c r="Q97" s="66" t="s">
        <v>43</v>
      </c>
      <c r="S97" s="66" t="s">
        <v>42</v>
      </c>
      <c r="V97" s="66" t="s">
        <v>9</v>
      </c>
      <c r="X97" s="66" t="s">
        <v>2</v>
      </c>
      <c r="AA97" s="66" t="s">
        <v>46</v>
      </c>
      <c r="AC97" s="66" t="s">
        <v>44</v>
      </c>
      <c r="AF97" s="66" t="s">
        <v>9</v>
      </c>
      <c r="AH97" s="66" t="s">
        <v>0</v>
      </c>
      <c r="AJ97" s="74"/>
      <c r="AK97" s="1" t="s">
        <v>8</v>
      </c>
      <c r="AL97" s="1"/>
      <c r="AM97" s="1" t="s">
        <v>1</v>
      </c>
      <c r="AN97" s="83" t="s">
        <v>9</v>
      </c>
      <c r="AO97" s="1"/>
      <c r="AP97" s="1" t="s">
        <v>47</v>
      </c>
      <c r="AQ97" s="83" t="s">
        <v>43</v>
      </c>
      <c r="AR97" s="1"/>
      <c r="AS97" s="1" t="s">
        <v>42</v>
      </c>
      <c r="AT97" s="1"/>
      <c r="AU97" s="1"/>
      <c r="AV97" s="1" t="s">
        <v>2</v>
      </c>
      <c r="AW97" s="1" t="s">
        <v>46</v>
      </c>
      <c r="AX97" s="1"/>
      <c r="AY97" s="1" t="s">
        <v>44</v>
      </c>
      <c r="AZ97" s="83" t="s">
        <v>9</v>
      </c>
      <c r="BA97" s="1"/>
      <c r="BB97" s="1" t="s">
        <v>48</v>
      </c>
      <c r="BC97" s="1"/>
      <c r="BD97" s="1"/>
      <c r="BE97" s="1" t="s">
        <v>49</v>
      </c>
      <c r="BF97" s="1"/>
      <c r="BG97" s="1"/>
      <c r="BH97" s="1" t="s">
        <v>51</v>
      </c>
      <c r="BI97" s="1"/>
      <c r="BJ97" s="1"/>
      <c r="BK97" s="1" t="s">
        <v>56</v>
      </c>
      <c r="BL97" s="1" t="s">
        <v>58</v>
      </c>
      <c r="BM97" s="1"/>
      <c r="BN97" s="1" t="s">
        <v>53</v>
      </c>
      <c r="BO97" s="83" t="s">
        <v>9</v>
      </c>
      <c r="BP97" s="1"/>
      <c r="BQ97" s="102" t="s">
        <v>38</v>
      </c>
      <c r="BR97" s="1" t="s">
        <v>8</v>
      </c>
      <c r="BS97" s="1"/>
      <c r="BT97" s="1" t="s">
        <v>70</v>
      </c>
      <c r="BU97" s="1"/>
      <c r="BV97" s="1"/>
      <c r="BW97" s="83" t="s">
        <v>9</v>
      </c>
      <c r="BX97" s="1"/>
      <c r="BY97" s="84"/>
      <c r="BZ97" s="1"/>
      <c r="CA97" s="1"/>
      <c r="CB97" s="1"/>
      <c r="CC97" s="1"/>
      <c r="CD97" s="1" t="s">
        <v>75</v>
      </c>
      <c r="CE97" s="1"/>
      <c r="CF97" s="1"/>
      <c r="CG97" s="1"/>
      <c r="CH97" s="1"/>
      <c r="CI97" s="1"/>
      <c r="CJ97" s="1"/>
      <c r="CK97" s="1"/>
      <c r="CL97" s="1" t="s">
        <v>54</v>
      </c>
      <c r="CM97" s="1" t="s">
        <v>58</v>
      </c>
      <c r="CN97" s="1"/>
      <c r="CO97" s="1" t="s">
        <v>61</v>
      </c>
      <c r="CP97" s="83" t="s">
        <v>9</v>
      </c>
      <c r="CQ97" s="1"/>
      <c r="CR97" s="1" t="s">
        <v>66</v>
      </c>
      <c r="CS97" s="1"/>
      <c r="CT97" s="1"/>
      <c r="CU97" s="1" t="s">
        <v>1</v>
      </c>
      <c r="CV97" s="1"/>
      <c r="CW97" s="1"/>
      <c r="CX97" s="1" t="s">
        <v>59</v>
      </c>
      <c r="CY97" s="1"/>
      <c r="CZ97" s="1"/>
      <c r="DA97" s="1" t="s">
        <v>55</v>
      </c>
      <c r="DB97" s="1"/>
      <c r="DC97" s="1"/>
      <c r="DD97" s="1" t="s">
        <v>61</v>
      </c>
      <c r="DE97" s="1"/>
      <c r="DF97" s="1"/>
      <c r="DG97" s="1" t="s">
        <v>68</v>
      </c>
      <c r="DH97" s="1"/>
      <c r="DI97" s="1"/>
      <c r="DJ97" s="1" t="s">
        <v>41</v>
      </c>
      <c r="DK97" s="1"/>
      <c r="DL97" s="1"/>
      <c r="DM97" t="s">
        <v>78</v>
      </c>
      <c r="DP97" t="s">
        <v>58</v>
      </c>
      <c r="DQ97" s="1"/>
      <c r="DR97" s="1" t="s">
        <v>53</v>
      </c>
      <c r="DS97" s="1"/>
      <c r="DT97" s="1"/>
      <c r="DU97" s="83" t="s">
        <v>9</v>
      </c>
      <c r="DV97" s="1"/>
      <c r="DW97" s="1" t="s">
        <v>38</v>
      </c>
      <c r="EB97" t="s">
        <v>75</v>
      </c>
      <c r="EI97" s="1"/>
      <c r="EJ97" s="1" t="s">
        <v>54</v>
      </c>
      <c r="EK97" s="1"/>
      <c r="EL97" s="1"/>
      <c r="EM97" s="1" t="s">
        <v>58</v>
      </c>
      <c r="EN97" s="1"/>
      <c r="EO97" s="1" t="s">
        <v>61</v>
      </c>
      <c r="EP97" s="83" t="s">
        <v>9</v>
      </c>
      <c r="EQ97" s="1"/>
      <c r="ER97" s="1" t="s">
        <v>66</v>
      </c>
      <c r="ES97" s="1"/>
      <c r="ET97" s="1"/>
      <c r="EU97" s="1"/>
      <c r="EV97" s="1"/>
      <c r="EW97" s="1" t="s">
        <v>1</v>
      </c>
      <c r="EX97" s="1"/>
      <c r="EY97" s="1"/>
      <c r="EZ97" s="1"/>
      <c r="FA97" s="1"/>
      <c r="FB97" s="1" t="s">
        <v>59</v>
      </c>
      <c r="FC97" s="1"/>
      <c r="FD97" s="1"/>
      <c r="FE97" s="1"/>
      <c r="FF97" s="1"/>
      <c r="FG97" s="1" t="s">
        <v>55</v>
      </c>
      <c r="FH97" s="1"/>
      <c r="FI97" s="1"/>
      <c r="FJ97" s="1"/>
      <c r="FK97" s="1"/>
      <c r="FL97" s="1" t="s">
        <v>61</v>
      </c>
      <c r="FM97" s="1"/>
      <c r="FN97" s="1"/>
      <c r="FO97" s="1" t="s">
        <v>68</v>
      </c>
      <c r="FP97" s="1"/>
      <c r="FQ97" s="1"/>
      <c r="FR97" s="1"/>
      <c r="FS97" s="1"/>
      <c r="FT97" s="1" t="s">
        <v>41</v>
      </c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</row>
    <row r="98" spans="1:199" ht="15.75" thickBot="1" x14ac:dyDescent="0.3">
      <c r="A98" s="1" t="s">
        <v>24</v>
      </c>
      <c r="B98" s="73">
        <v>0</v>
      </c>
      <c r="C98" s="1"/>
      <c r="D98" s="1" t="s">
        <v>24</v>
      </c>
      <c r="E98" s="91">
        <v>-0.48871225000000001</v>
      </c>
      <c r="F98" s="92">
        <v>-0.17299248</v>
      </c>
      <c r="G98" s="1"/>
      <c r="H98" s="1" t="s">
        <v>27</v>
      </c>
      <c r="I98" s="93">
        <f>EW85</f>
        <v>10.045780842193475</v>
      </c>
      <c r="J98" s="94">
        <f t="shared" ref="J98:J99" si="195">EX85</f>
        <v>1.2599083849415147</v>
      </c>
      <c r="K98" s="95">
        <f t="shared" ref="K98:K99" si="196">EY85</f>
        <v>1.7576776361452022</v>
      </c>
      <c r="L98" s="1"/>
      <c r="M98" s="10" t="s">
        <v>24</v>
      </c>
      <c r="N98" s="11">
        <f>E98*I98+F98*I99</f>
        <v>-5.1191622597753454</v>
      </c>
      <c r="O98" s="12">
        <f>E98*J98+F98*J99</f>
        <v>-1.1894929042023619</v>
      </c>
      <c r="P98" s="12">
        <f>E98*K98+F98*K99</f>
        <v>-0.10981347706721578</v>
      </c>
      <c r="Q98" s="22"/>
      <c r="R98" s="22" t="s">
        <v>41</v>
      </c>
      <c r="S98" s="67">
        <f>FT85</f>
        <v>3.7651787302612059</v>
      </c>
      <c r="T98" s="68">
        <f t="shared" ref="T98" si="197">FU85</f>
        <v>-3.2508833027122943</v>
      </c>
      <c r="U98" s="98">
        <f t="shared" ref="U98" si="198">FV85</f>
        <v>-2.916085262538064</v>
      </c>
      <c r="V98" s="22"/>
      <c r="W98" s="74" t="s">
        <v>24</v>
      </c>
      <c r="X98" s="69">
        <f>N98+S98</f>
        <v>-1.3539835295141396</v>
      </c>
      <c r="Y98" s="70">
        <f t="shared" ref="Y98" si="199">O98+T98</f>
        <v>-4.4403762069146566</v>
      </c>
      <c r="Z98" s="71">
        <f t="shared" ref="Z98" si="200">P98+U98</f>
        <v>-3.0258987396052799</v>
      </c>
      <c r="AA98" s="22"/>
      <c r="AB98" s="22" t="s">
        <v>45</v>
      </c>
      <c r="AC98" s="72" t="s">
        <v>80</v>
      </c>
      <c r="AD98" s="72" t="s">
        <v>80</v>
      </c>
      <c r="AE98" s="72" t="s">
        <v>80</v>
      </c>
      <c r="AF98" s="22"/>
      <c r="AG98" s="22" t="s">
        <v>24</v>
      </c>
      <c r="AH98" s="81">
        <f>1/(1+2.71828182845904^(X98*-1))</f>
        <v>0.20521987650521492</v>
      </c>
      <c r="AI98" s="81">
        <f t="shared" ref="AI98:AI103" si="201">1/(1+2.71828182845904^(Y98*-1))</f>
        <v>1.16540825077486E-2</v>
      </c>
      <c r="AJ98" s="81">
        <f t="shared" ref="AJ98:AJ103" si="202">1/(1+2.71828182845904^(Z98*-1))</f>
        <v>4.6269473542786849E-2</v>
      </c>
      <c r="AK98" s="10"/>
      <c r="AL98" s="1" t="s">
        <v>27</v>
      </c>
      <c r="AM98" s="8">
        <f>CU85</f>
        <v>14.517935521190203</v>
      </c>
      <c r="AN98" s="1"/>
      <c r="AO98" s="10" t="s">
        <v>24</v>
      </c>
      <c r="AP98" s="90">
        <f>AH98*AM98+AI98*AM99+AJ98*AM100</f>
        <v>1.9315499513650682</v>
      </c>
      <c r="AQ98" s="1"/>
      <c r="AR98" s="1" t="s">
        <v>41</v>
      </c>
      <c r="AS98" s="75">
        <f>DJ85</f>
        <v>-2.5314791082784502</v>
      </c>
      <c r="AT98" s="1"/>
      <c r="AU98" s="1" t="s">
        <v>24</v>
      </c>
      <c r="AV98" s="76">
        <f>AP98+AS98</f>
        <v>-0.599929156913382</v>
      </c>
      <c r="AW98" s="1"/>
      <c r="AX98" s="1" t="s">
        <v>45</v>
      </c>
      <c r="AY98" s="72" t="s">
        <v>80</v>
      </c>
      <c r="AZ98" s="1"/>
      <c r="BA98" s="1" t="s">
        <v>24</v>
      </c>
      <c r="BB98" s="81">
        <f>1/(1+2.71828182845904^(AV98*-1))</f>
        <v>0.35435990172320719</v>
      </c>
      <c r="BC98" s="1"/>
      <c r="BD98" s="1" t="s">
        <v>24</v>
      </c>
      <c r="BE98" s="77">
        <f>(BB98-B98)^2</f>
        <v>0.12557093994928106</v>
      </c>
      <c r="BF98" s="74"/>
      <c r="BG98" s="1" t="s">
        <v>52</v>
      </c>
      <c r="BH98" s="77">
        <f>(BE98+BE99+BE100+BE101+BE102+BE103)/2</f>
        <v>0.56327490974809125</v>
      </c>
      <c r="BI98" s="1"/>
      <c r="BJ98" s="1" t="s">
        <v>24</v>
      </c>
      <c r="BK98" s="106">
        <f>BB98-B98</f>
        <v>0.35435990172320719</v>
      </c>
      <c r="BL98" s="1"/>
      <c r="BM98" s="1" t="s">
        <v>24</v>
      </c>
      <c r="BN98" s="109">
        <f>BB98*(1-BB98)</f>
        <v>0.22878896177392613</v>
      </c>
      <c r="BO98" s="1"/>
      <c r="BP98" s="1" t="s">
        <v>24</v>
      </c>
      <c r="BQ98" s="110">
        <f>BK98*BN98</f>
        <v>8.1073634009563064E-2</v>
      </c>
      <c r="BR98" s="1"/>
      <c r="BS98" s="1" t="s">
        <v>30</v>
      </c>
      <c r="BT98" s="24">
        <f>AM98</f>
        <v>14.517935521190203</v>
      </c>
      <c r="BU98" s="24">
        <f>AM99</f>
        <v>-18.765130521694331</v>
      </c>
      <c r="BV98" s="24">
        <f>AM100</f>
        <v>-17.919559929054294</v>
      </c>
      <c r="BW98" s="1"/>
      <c r="BX98" s="1" t="s">
        <v>24</v>
      </c>
      <c r="BY98" s="111">
        <f>BQ98*BT98</f>
        <v>1.1770217910194098</v>
      </c>
      <c r="BZ98" s="111">
        <f>BQ98*BU98</f>
        <v>-1.5213573240575273</v>
      </c>
      <c r="CA98" s="111">
        <f>BQ98*BV98</f>
        <v>-1.4528038433005797</v>
      </c>
      <c r="CB98" s="1"/>
      <c r="CC98" s="1" t="s">
        <v>33</v>
      </c>
      <c r="CD98" s="86">
        <f>AH98</f>
        <v>0.20521987650521492</v>
      </c>
      <c r="CE98" s="82">
        <f>AH99</f>
        <v>0.98603056422828061</v>
      </c>
      <c r="CF98" s="82">
        <f>AH100</f>
        <v>0.99987291514095511</v>
      </c>
      <c r="CG98" s="82">
        <f>AH101</f>
        <v>0.99884628471170311</v>
      </c>
      <c r="CH98" s="82">
        <f>AH102</f>
        <v>6.576078069751301E-3</v>
      </c>
      <c r="CI98" s="82">
        <f>AH103</f>
        <v>0.99999927325550086</v>
      </c>
      <c r="CJ98" s="1"/>
      <c r="CK98" s="1" t="s">
        <v>33</v>
      </c>
      <c r="CL98" s="113">
        <f>CD98*BQ98+CE98*BQ99+CF98*BQ100+CG98*BQ101+CH98*BQ102+CI98*BQ103</f>
        <v>1.4918825992346214E-2</v>
      </c>
      <c r="CM98" s="1"/>
      <c r="CN98" s="1" t="s">
        <v>77</v>
      </c>
      <c r="CO98" s="112">
        <f>FL98</f>
        <v>0.99</v>
      </c>
      <c r="CP98" s="1"/>
      <c r="CQ98" s="1" t="s">
        <v>27</v>
      </c>
      <c r="CR98" s="114">
        <f>CL98*CO98</f>
        <v>1.4769637732422751E-2</v>
      </c>
      <c r="CS98" s="1"/>
      <c r="CT98" s="1" t="s">
        <v>27</v>
      </c>
      <c r="CU98" s="24">
        <f>AM98-CR98</f>
        <v>14.503165883457781</v>
      </c>
      <c r="CV98" s="1"/>
      <c r="CW98" s="1" t="s">
        <v>60</v>
      </c>
      <c r="CX98" s="85">
        <f>MEDIAN(BQ98:BQ103)</f>
        <v>3.0433777788338918E-5</v>
      </c>
      <c r="CY98" s="1"/>
      <c r="CZ98" s="1" t="s">
        <v>41</v>
      </c>
      <c r="DA98" s="107">
        <f>CX98</f>
        <v>3.0433777788338918E-5</v>
      </c>
      <c r="DB98" s="1"/>
      <c r="DC98" s="1" t="s">
        <v>77</v>
      </c>
      <c r="DD98" s="112">
        <f>FL98</f>
        <v>0.99</v>
      </c>
      <c r="DE98" s="1"/>
      <c r="DF98" s="1" t="s">
        <v>41</v>
      </c>
      <c r="DG98" s="116">
        <f>DA98*DD98</f>
        <v>3.0129440010455527E-5</v>
      </c>
      <c r="DH98" s="1"/>
      <c r="DI98" s="1" t="s">
        <v>41</v>
      </c>
      <c r="DJ98" s="24">
        <f>AS98-DG98</f>
        <v>-2.5315092377184607</v>
      </c>
      <c r="DK98" s="1"/>
      <c r="DL98" s="1" t="s">
        <v>24</v>
      </c>
      <c r="DM98" s="108">
        <f t="shared" ref="DM98:DO99" si="203">BY98</f>
        <v>1.1770217910194098</v>
      </c>
      <c r="DN98" s="108">
        <f t="shared" si="203"/>
        <v>-1.5213573240575273</v>
      </c>
      <c r="DO98" s="108">
        <f t="shared" si="203"/>
        <v>-1.4528038433005797</v>
      </c>
      <c r="DQ98" s="1" t="s">
        <v>24</v>
      </c>
      <c r="DR98" s="109">
        <f>AH98*(1-AH98)</f>
        <v>0.16310467879239926</v>
      </c>
      <c r="DS98" s="109">
        <f t="shared" ref="DS98:DS103" si="204">AI98*(1-AI98)</f>
        <v>1.1518264868651188E-2</v>
      </c>
      <c r="DT98" s="109">
        <f t="shared" ref="DT98:DT103" si="205">AJ98*(1-AJ98)</f>
        <v>4.4128609360860195E-2</v>
      </c>
      <c r="DU98" s="1"/>
      <c r="DV98" s="1" t="s">
        <v>24</v>
      </c>
      <c r="DW98" s="86">
        <f t="shared" ref="DW98:DY99" si="206">DM98*DR98</f>
        <v>0.19197776115587534</v>
      </c>
      <c r="DX98" s="86">
        <f t="shared" si="206"/>
        <v>-1.7523396618356998E-2</v>
      </c>
      <c r="DY98" s="86">
        <f t="shared" si="206"/>
        <v>-6.4110213278967626E-2</v>
      </c>
      <c r="EA98" t="s">
        <v>33</v>
      </c>
      <c r="EB98" s="81">
        <f>E98</f>
        <v>-0.48871225000000001</v>
      </c>
      <c r="EC98" s="80">
        <f>E99</f>
        <v>9.5752080000000003E-2</v>
      </c>
      <c r="ED98" s="80">
        <f>E100</f>
        <v>0.51673007000000004</v>
      </c>
      <c r="EE98" s="80">
        <f>E101</f>
        <v>0.19163239000000001</v>
      </c>
      <c r="EF98" s="80">
        <f>E102</f>
        <v>-0.80605309999999997</v>
      </c>
      <c r="EG98" s="80">
        <f>E103</f>
        <v>1.0349664300000001</v>
      </c>
      <c r="EI98" s="1" t="s">
        <v>33</v>
      </c>
      <c r="EJ98" s="115">
        <f>EB98*DW98+EC98*DW99+ED98*DW100+EE98*DW101+EF98*DW102+EG98*DW103</f>
        <v>-9.3816995457545932E-2</v>
      </c>
      <c r="EK98" s="115">
        <f>EB98*DX98+EC98*DX99+ED98*DX100+EE98*DX101+EF98*DX102+EG98*DX103</f>
        <v>1.0970954720612333E-2</v>
      </c>
      <c r="EL98" s="115">
        <f>EB98*DY98+EC98*DY99+ED98*DY100+EE98*DY101+EF98*DY102+EG98*DY103</f>
        <v>3.1314709893385993E-2</v>
      </c>
      <c r="EM98" s="1"/>
      <c r="EN98" s="1" t="s">
        <v>77</v>
      </c>
      <c r="EO98" s="112">
        <f>FL98</f>
        <v>0.99</v>
      </c>
      <c r="EP98" s="1"/>
      <c r="EQ98" s="1" t="s">
        <v>27</v>
      </c>
      <c r="ER98" s="107">
        <f>EJ98*EO98</f>
        <v>-9.2878825502970469E-2</v>
      </c>
      <c r="ES98" s="107">
        <f>EK98*EO98</f>
        <v>1.086124517340621E-2</v>
      </c>
      <c r="ET98" s="107">
        <f>EL98*EO98</f>
        <v>3.1001562794452132E-2</v>
      </c>
      <c r="EU98" s="1"/>
      <c r="EV98" s="1" t="s">
        <v>27</v>
      </c>
      <c r="EW98" s="24">
        <f t="shared" ref="EW98:EY99" si="207">I98-ER98</f>
        <v>10.138659667696444</v>
      </c>
      <c r="EX98" s="24">
        <f t="shared" si="207"/>
        <v>1.2490471397681084</v>
      </c>
      <c r="EY98" s="24">
        <f t="shared" si="207"/>
        <v>1.72667607335075</v>
      </c>
      <c r="EZ98" s="1"/>
      <c r="FA98" s="1" t="s">
        <v>60</v>
      </c>
      <c r="FB98" s="107">
        <f>MEDIAN(DW98:DW103)</f>
        <v>2.8879775448427766E-6</v>
      </c>
      <c r="FC98" s="107">
        <f>MEDIAN(DX98:DX103)</f>
        <v>-1.202633802095191E-6</v>
      </c>
      <c r="FD98" s="107">
        <f>MEDIAN(DY98:DY103)</f>
        <v>-6.2482318397807091E-5</v>
      </c>
      <c r="FE98" s="1"/>
      <c r="FF98" s="1" t="s">
        <v>41</v>
      </c>
      <c r="FG98" s="86">
        <f>FB98</f>
        <v>2.8879775448427766E-6</v>
      </c>
      <c r="FH98" s="86">
        <f t="shared" ref="FH98" si="208">FC98</f>
        <v>-1.202633802095191E-6</v>
      </c>
      <c r="FI98" s="86">
        <f t="shared" ref="FI98" si="209">FD98</f>
        <v>-6.2482318397807091E-5</v>
      </c>
      <c r="FJ98" s="1"/>
      <c r="FK98" s="1" t="s">
        <v>77</v>
      </c>
      <c r="FL98" s="112">
        <f>FL85</f>
        <v>0.99</v>
      </c>
      <c r="FM98" s="1"/>
      <c r="FN98" s="1" t="s">
        <v>41</v>
      </c>
      <c r="FO98" s="85">
        <f>FG98*FL98</f>
        <v>2.8590977693943486E-6</v>
      </c>
      <c r="FP98" s="85">
        <f>FH98*FL98</f>
        <v>-1.1906074640742391E-6</v>
      </c>
      <c r="FQ98" s="85">
        <f>FI98*FL98</f>
        <v>-6.1857495213829024E-5</v>
      </c>
      <c r="FR98" s="1"/>
      <c r="FS98" s="1" t="s">
        <v>41</v>
      </c>
      <c r="FT98" s="24">
        <f>S98-FO98</f>
        <v>3.7651758711634367</v>
      </c>
      <c r="FU98" s="24">
        <f>T98-FP98</f>
        <v>-3.2508821121048301</v>
      </c>
      <c r="FV98" s="24">
        <f>U98-FQ98</f>
        <v>-2.91602340504285</v>
      </c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</row>
    <row r="99" spans="1:199" x14ac:dyDescent="0.25">
      <c r="A99" s="1"/>
      <c r="B99" s="87">
        <v>0</v>
      </c>
      <c r="C99" s="74"/>
      <c r="D99" s="74"/>
      <c r="E99" s="117">
        <v>9.5752080000000003E-2</v>
      </c>
      <c r="F99" s="117">
        <v>-0.38801099999999999</v>
      </c>
      <c r="G99" s="1"/>
      <c r="H99" s="1" t="s">
        <v>28</v>
      </c>
      <c r="I99" s="16">
        <f>EW86</f>
        <v>1.2119954658149124</v>
      </c>
      <c r="J99" s="96">
        <f t="shared" si="195"/>
        <v>3.3166773642630485</v>
      </c>
      <c r="K99" s="97">
        <f t="shared" si="196"/>
        <v>-4.3307380486596143</v>
      </c>
      <c r="L99" s="1"/>
      <c r="M99" s="10"/>
      <c r="N99" s="88">
        <f>E99*I98+F99*I99</f>
        <v>0.49163683817786702</v>
      </c>
      <c r="O99" s="89">
        <f>E99*J98+F99*J99</f>
        <v>-1.1662684523174791</v>
      </c>
      <c r="P99" s="89">
        <f>E99*K98+F99*K99</f>
        <v>1.8486752906288519</v>
      </c>
      <c r="Q99" s="22"/>
      <c r="R99" s="22"/>
      <c r="S99" s="22" t="s">
        <v>30</v>
      </c>
      <c r="T99" s="22" t="s">
        <v>31</v>
      </c>
      <c r="U99" s="22" t="s">
        <v>37</v>
      </c>
      <c r="V99" s="22"/>
      <c r="W99" s="22"/>
      <c r="X99" s="88">
        <f>N99+S98</f>
        <v>4.2568155684390732</v>
      </c>
      <c r="Y99" s="57">
        <f>O99+T98</f>
        <v>-4.4171517550297734</v>
      </c>
      <c r="Z99" s="89">
        <f>P99+U98</f>
        <v>-1.0674099719092121</v>
      </c>
      <c r="AA99" s="22"/>
      <c r="AB99" s="22"/>
      <c r="AC99" s="22" t="s">
        <v>30</v>
      </c>
      <c r="AD99" s="22" t="s">
        <v>31</v>
      </c>
      <c r="AE99" s="22" t="s">
        <v>37</v>
      </c>
      <c r="AF99" s="22"/>
      <c r="AG99" s="22"/>
      <c r="AH99" s="99">
        <f t="shared" ref="AH99:AH103" si="210">1/(1+2.71828182845904^(X99*-1))</f>
        <v>0.98603056422828061</v>
      </c>
      <c r="AI99" s="99">
        <f t="shared" si="201"/>
        <v>1.1924644329735867E-2</v>
      </c>
      <c r="AJ99" s="99">
        <f t="shared" si="202"/>
        <v>0.25589594785789721</v>
      </c>
      <c r="AK99" s="10"/>
      <c r="AL99" s="1" t="s">
        <v>28</v>
      </c>
      <c r="AM99" s="16">
        <f t="shared" ref="AM99:AM100" si="211">CU86</f>
        <v>-18.765130521694331</v>
      </c>
      <c r="AN99" s="1"/>
      <c r="AO99" s="1"/>
      <c r="AP99" s="87">
        <f>AH99*AM98+AI99*AM99+AJ99*AM100</f>
        <v>9.5058178728749567</v>
      </c>
      <c r="AQ99" s="1"/>
      <c r="AR99" s="1"/>
      <c r="AS99" s="1" t="s">
        <v>30</v>
      </c>
      <c r="AT99" s="1"/>
      <c r="AU99" s="1"/>
      <c r="AV99" s="87">
        <f>AP99+AS98</f>
        <v>6.9743387645965065</v>
      </c>
      <c r="AW99" s="1"/>
      <c r="AX99" s="1"/>
      <c r="AY99" s="1" t="s">
        <v>30</v>
      </c>
      <c r="AZ99" s="1"/>
      <c r="BA99" s="1"/>
      <c r="BB99" s="80">
        <f>1/(1+2.71828182845904^(AV99*-1))</f>
        <v>0.99906528969603359</v>
      </c>
      <c r="BC99" s="1"/>
      <c r="BD99" s="1"/>
      <c r="BE99" s="87">
        <f>(BB99-B99)^2</f>
        <v>0.99813145307541951</v>
      </c>
      <c r="BF99" s="74"/>
      <c r="BG99" s="1"/>
      <c r="BH99" s="1" t="s">
        <v>30</v>
      </c>
      <c r="BI99" s="1"/>
      <c r="BJ99" s="1"/>
      <c r="BK99" s="82">
        <f>BB99-B99</f>
        <v>0.99906528969603359</v>
      </c>
      <c r="BL99" s="1"/>
      <c r="BM99" s="1"/>
      <c r="BN99" s="80">
        <f t="shared" ref="BN99:BN103" si="212">BB99*(1-BB99)</f>
        <v>9.3383662061407191E-4</v>
      </c>
      <c r="BO99" s="1"/>
      <c r="BP99" s="1"/>
      <c r="BQ99" s="103">
        <f>BK99*BN99</f>
        <v>9.3296375390256275E-4</v>
      </c>
      <c r="BR99" s="1"/>
      <c r="BS99" s="1"/>
      <c r="BT99" s="1" t="s">
        <v>27</v>
      </c>
      <c r="BU99" s="1" t="s">
        <v>28</v>
      </c>
      <c r="BV99" s="1" t="s">
        <v>29</v>
      </c>
      <c r="BW99" s="1"/>
      <c r="BX99" s="1"/>
      <c r="BY99" s="82">
        <f>BQ99*BT98</f>
        <v>1.3544707622764971E-2</v>
      </c>
      <c r="BZ99" s="82">
        <f>BQ99*BU98</f>
        <v>-1.7507186613991498E-2</v>
      </c>
      <c r="CA99" s="82">
        <f>BQ99*BV98</f>
        <v>-1.6718299899692434E-2</v>
      </c>
      <c r="CB99" s="1"/>
      <c r="CC99" s="1" t="s">
        <v>34</v>
      </c>
      <c r="CD99" s="86">
        <f>AI98</f>
        <v>1.16540825077486E-2</v>
      </c>
      <c r="CE99" s="82">
        <f>AI99</f>
        <v>1.1924644329735867E-2</v>
      </c>
      <c r="CF99" s="82">
        <f>AI100</f>
        <v>7.1726599013964984E-2</v>
      </c>
      <c r="CG99" s="82">
        <f>AI101</f>
        <v>0.48195548180382025</v>
      </c>
      <c r="CH99" s="82">
        <f>AI102</f>
        <v>2.1454882746899423E-3</v>
      </c>
      <c r="CI99" s="82">
        <f>AI103</f>
        <v>0.11688449018817745</v>
      </c>
      <c r="CJ99" s="1"/>
      <c r="CK99" s="1" t="s">
        <v>34</v>
      </c>
      <c r="CL99" s="113">
        <f>CD99*BQ98+CE99*BQ99+CF99*BQ100+CG99*BQ101+CH99*BQ102+CI99*BQ103</f>
        <v>-3.0013903113460254E-4</v>
      </c>
      <c r="CM99" s="1"/>
      <c r="CN99" s="1"/>
      <c r="CO99" s="1"/>
      <c r="CP99" s="1"/>
      <c r="CQ99" s="1" t="s">
        <v>28</v>
      </c>
      <c r="CR99" s="114">
        <f>CL99*CO98</f>
        <v>-2.9713764082325649E-4</v>
      </c>
      <c r="CS99" s="1"/>
      <c r="CT99" s="1" t="s">
        <v>28</v>
      </c>
      <c r="CU99" s="24">
        <f>AM99-CR99</f>
        <v>-18.764833384053507</v>
      </c>
      <c r="CV99" s="1"/>
      <c r="CW99" s="1"/>
      <c r="CX99" s="1" t="s">
        <v>30</v>
      </c>
      <c r="CY99" s="1"/>
      <c r="CZ99" s="1"/>
      <c r="DA99" s="1" t="s">
        <v>30</v>
      </c>
      <c r="DB99" s="1"/>
      <c r="DC99" s="1"/>
      <c r="DD99" s="1"/>
      <c r="DE99" s="1"/>
      <c r="DF99" s="1"/>
      <c r="DG99" s="1" t="s">
        <v>30</v>
      </c>
      <c r="DH99" s="1"/>
      <c r="DI99" s="1"/>
      <c r="DJ99" s="1" t="s">
        <v>30</v>
      </c>
      <c r="DK99" s="1"/>
      <c r="DL99" s="1"/>
      <c r="DM99" s="80">
        <f t="shared" si="203"/>
        <v>1.3544707622764971E-2</v>
      </c>
      <c r="DN99" s="80">
        <f t="shared" si="203"/>
        <v>-1.7507186613991498E-2</v>
      </c>
      <c r="DO99" s="80">
        <f t="shared" si="203"/>
        <v>-1.6718299899692434E-2</v>
      </c>
      <c r="DQ99" s="1"/>
      <c r="DR99" s="80">
        <f t="shared" ref="DR99:DR103" si="213">AH99*(1-AH99)</f>
        <v>1.3774290635939192E-2</v>
      </c>
      <c r="DS99" s="80">
        <f t="shared" si="204"/>
        <v>1.1782447187345165E-2</v>
      </c>
      <c r="DT99" s="80">
        <f t="shared" si="205"/>
        <v>0.19041321172780554</v>
      </c>
      <c r="DU99" s="1"/>
      <c r="DV99" s="1"/>
      <c r="DW99" s="82">
        <f t="shared" si="206"/>
        <v>1.8656873937478573E-4</v>
      </c>
      <c r="DX99" s="82">
        <f t="shared" si="206"/>
        <v>-2.0627750167835103E-4</v>
      </c>
      <c r="DY99" s="82">
        <f t="shared" si="206"/>
        <v>-3.1833851785290856E-3</v>
      </c>
      <c r="EA99" t="s">
        <v>34</v>
      </c>
      <c r="EB99" s="81">
        <f>F98</f>
        <v>-0.17299248</v>
      </c>
      <c r="EC99" s="80">
        <f>F99</f>
        <v>-0.38801099999999999</v>
      </c>
      <c r="ED99" s="80">
        <f>F100</f>
        <v>1.1875170000000001E-2</v>
      </c>
      <c r="EE99" s="80">
        <f>F101</f>
        <v>0.88559551999999997</v>
      </c>
      <c r="EF99" s="80">
        <f>F102</f>
        <v>-0.56556720999999999</v>
      </c>
      <c r="EG99" s="80">
        <f>F103</f>
        <v>-2.271834E-2</v>
      </c>
      <c r="EI99" s="1" t="s">
        <v>34</v>
      </c>
      <c r="EJ99" s="115">
        <f>EB99*DW98+EC99*DW99+ED99*DW100+EE99*DW101+EF99*DW102+EG99*DW103</f>
        <v>-3.3324815284157809E-2</v>
      </c>
      <c r="EK99" s="115">
        <f>EB99*DX98+EC99*DX99+ED99*DX100+EE99*DX101+EF99*DX102+EG99*DX103</f>
        <v>1.3878051050700245E-2</v>
      </c>
      <c r="EL99" s="115">
        <f>EB99*DY98+EC99*DY99+ED99*DY100+EE99*DY101+EF99*DY102+EG99*DY103</f>
        <v>1.2459910406227745E-2</v>
      </c>
      <c r="EM99" s="1"/>
      <c r="EN99" s="1"/>
      <c r="EO99" s="1"/>
      <c r="EP99" s="1"/>
      <c r="EQ99" s="1" t="s">
        <v>28</v>
      </c>
      <c r="ER99" s="107">
        <f>EJ99*EO98</f>
        <v>-3.2991567131316228E-2</v>
      </c>
      <c r="ES99" s="107">
        <f>EK99*EO98</f>
        <v>1.3739270540193242E-2</v>
      </c>
      <c r="ET99" s="107">
        <f>EL99*EO98</f>
        <v>1.2335311302165468E-2</v>
      </c>
      <c r="EU99" s="1"/>
      <c r="EV99" s="1" t="s">
        <v>28</v>
      </c>
      <c r="EW99" s="24">
        <f t="shared" si="207"/>
        <v>1.2449870329462285</v>
      </c>
      <c r="EX99" s="24">
        <f t="shared" si="207"/>
        <v>3.3029380937228554</v>
      </c>
      <c r="EY99" s="24">
        <f t="shared" si="207"/>
        <v>-4.3430733599617799</v>
      </c>
      <c r="EZ99" s="1"/>
      <c r="FA99" s="1"/>
      <c r="FB99" s="1" t="s">
        <v>30</v>
      </c>
      <c r="FC99" s="1" t="s">
        <v>31</v>
      </c>
      <c r="FD99" s="1" t="s">
        <v>37</v>
      </c>
      <c r="FE99" s="1"/>
      <c r="FF99" s="1"/>
      <c r="FG99" s="1" t="s">
        <v>30</v>
      </c>
      <c r="FH99" s="1" t="s">
        <v>31</v>
      </c>
      <c r="FI99" s="1" t="s">
        <v>37</v>
      </c>
      <c r="FJ99" s="1"/>
      <c r="FK99" s="1"/>
      <c r="FL99" s="1"/>
      <c r="FM99" s="1"/>
      <c r="FN99" s="1"/>
      <c r="FO99" s="1" t="s">
        <v>30</v>
      </c>
      <c r="FP99" s="1" t="s">
        <v>31</v>
      </c>
      <c r="FQ99" s="1" t="s">
        <v>37</v>
      </c>
      <c r="FR99" s="1"/>
      <c r="FS99" s="1"/>
      <c r="FT99" s="1" t="s">
        <v>30</v>
      </c>
      <c r="FU99" s="1" t="s">
        <v>31</v>
      </c>
      <c r="FV99" s="1" t="s">
        <v>37</v>
      </c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</row>
    <row r="100" spans="1:199" ht="15.75" thickBot="1" x14ac:dyDescent="0.3">
      <c r="A100" s="1"/>
      <c r="B100" s="82">
        <v>1</v>
      </c>
      <c r="C100" s="1"/>
      <c r="D100" s="1"/>
      <c r="E100" s="104">
        <v>0.51673007000000004</v>
      </c>
      <c r="F100" s="104">
        <v>1.1875170000000001E-2</v>
      </c>
      <c r="G100" s="1"/>
      <c r="H100" s="1"/>
      <c r="I100" s="1" t="s">
        <v>30</v>
      </c>
      <c r="J100" s="1" t="s">
        <v>31</v>
      </c>
      <c r="K100" s="1" t="s">
        <v>37</v>
      </c>
      <c r="L100" s="1"/>
      <c r="M100" s="10"/>
      <c r="N100" s="87">
        <f>E100*I98+F100*I99</f>
        <v>5.2053496899870746</v>
      </c>
      <c r="O100" s="87">
        <f>E100*J98+F100*J99</f>
        <v>0.69041865548019155</v>
      </c>
      <c r="P100" s="87">
        <f>E100*K98+F100*K99</f>
        <v>0.85681663740944369</v>
      </c>
      <c r="Q100" s="22"/>
      <c r="R100" s="22"/>
      <c r="S100" s="22"/>
      <c r="T100" s="22"/>
      <c r="U100" s="22"/>
      <c r="V100" s="22"/>
      <c r="W100" s="22"/>
      <c r="X100" s="87">
        <f>N100+S98</f>
        <v>8.9705284202482805</v>
      </c>
      <c r="Y100" s="87">
        <f>O100+T98</f>
        <v>-2.5604646472321027</v>
      </c>
      <c r="Z100" s="87">
        <f>P100+U98</f>
        <v>-2.0592686251286203</v>
      </c>
      <c r="AA100" s="74"/>
      <c r="AB100" s="74"/>
      <c r="AC100" s="74"/>
      <c r="AD100" s="74"/>
      <c r="AE100" s="74"/>
      <c r="AF100" s="74"/>
      <c r="AG100" s="74"/>
      <c r="AH100" s="99">
        <f t="shared" si="210"/>
        <v>0.99987291514095511</v>
      </c>
      <c r="AI100" s="99">
        <f t="shared" si="201"/>
        <v>7.1726599013964984E-2</v>
      </c>
      <c r="AJ100" s="99">
        <f t="shared" si="202"/>
        <v>0.11311918320524843</v>
      </c>
      <c r="AK100" s="10"/>
      <c r="AL100" s="1" t="s">
        <v>29</v>
      </c>
      <c r="AM100" s="20">
        <f t="shared" si="211"/>
        <v>-17.919559929054294</v>
      </c>
      <c r="AN100" s="1"/>
      <c r="AO100" s="1"/>
      <c r="AP100" s="87">
        <f>AH100*AM98+AI100*AM99+AJ100*AM100</f>
        <v>11.143085536454464</v>
      </c>
      <c r="AQ100" s="1"/>
      <c r="AR100" s="1"/>
      <c r="AS100" s="1"/>
      <c r="AT100" s="1"/>
      <c r="AU100" s="1"/>
      <c r="AV100" s="87">
        <f>AP100+AS98</f>
        <v>8.6116064281760138</v>
      </c>
      <c r="AW100" s="1"/>
      <c r="AX100" s="1"/>
      <c r="AY100" s="1"/>
      <c r="AZ100" s="1"/>
      <c r="BA100" s="1"/>
      <c r="BB100" s="80">
        <f t="shared" ref="BB100:BB103" si="214">1/(1+2.71828182845904^(AV100*-1))</f>
        <v>0.99981805177565031</v>
      </c>
      <c r="BC100" s="1"/>
      <c r="BD100" s="1"/>
      <c r="BE100" s="87">
        <f t="shared" ref="BE100:BE103" si="215">(BB100-B100)^2</f>
        <v>3.3105156344006154E-8</v>
      </c>
      <c r="BF100" s="1"/>
      <c r="BG100" s="1"/>
      <c r="BH100" s="1"/>
      <c r="BI100" s="1"/>
      <c r="BJ100" s="1"/>
      <c r="BK100" s="82">
        <f t="shared" ref="BK100:BK103" si="216">BB100-B100</f>
        <v>-1.8194822434969282E-4</v>
      </c>
      <c r="BL100" s="1"/>
      <c r="BM100" s="1"/>
      <c r="BN100" s="80">
        <f t="shared" si="212"/>
        <v>1.8191511919334882E-4</v>
      </c>
      <c r="BO100" s="1"/>
      <c r="BP100" s="1"/>
      <c r="BQ100" s="103">
        <f t="shared" ref="BQ100:BQ103" si="217">BK100*BN100</f>
        <v>-3.3099132919592542E-8</v>
      </c>
      <c r="BR100" s="1"/>
      <c r="BS100" s="1"/>
      <c r="BT100" s="1"/>
      <c r="BU100" s="1"/>
      <c r="BV100" s="1"/>
      <c r="BW100" s="1"/>
      <c r="BX100" s="1"/>
      <c r="BY100" s="82">
        <f>BQ100*BT98</f>
        <v>-4.8053107753394857E-7</v>
      </c>
      <c r="BZ100" s="82">
        <f>BQ100*BU98</f>
        <v>6.2110954939106366E-7</v>
      </c>
      <c r="CA100" s="82">
        <f>BQ100*BV98</f>
        <v>5.931218959523724E-7</v>
      </c>
      <c r="CB100" s="1"/>
      <c r="CC100" s="1" t="s">
        <v>35</v>
      </c>
      <c r="CD100" s="86">
        <f>AJ98</f>
        <v>4.6269473542786849E-2</v>
      </c>
      <c r="CE100" s="82">
        <f>AJ99</f>
        <v>0.25589594785789721</v>
      </c>
      <c r="CF100" s="82">
        <f>AJ100</f>
        <v>0.11311918320524843</v>
      </c>
      <c r="CG100" s="82">
        <f>AJ101</f>
        <v>1.6348965563553327E-3</v>
      </c>
      <c r="CH100" s="82">
        <f>AJ102</f>
        <v>0.13198240871330028</v>
      </c>
      <c r="CI100" s="82">
        <f>AJ103</f>
        <v>0.26922449214632027</v>
      </c>
      <c r="CJ100" s="1"/>
      <c r="CK100" s="1" t="s">
        <v>35</v>
      </c>
      <c r="CL100" s="113">
        <f>CD100*BQ98+CE100*BQ99+CF100*BQ100+CG100*BQ101+CH100*BQ102+CI100*BQ103</f>
        <v>3.9810229489960665E-3</v>
      </c>
      <c r="CM100" s="1"/>
      <c r="CN100" s="1"/>
      <c r="CO100" s="1"/>
      <c r="CP100" s="1"/>
      <c r="CQ100" s="1" t="s">
        <v>29</v>
      </c>
      <c r="CR100" s="114">
        <f>CL100*CO98</f>
        <v>3.9412127195061061E-3</v>
      </c>
      <c r="CS100" s="1"/>
      <c r="CT100" s="1" t="s">
        <v>29</v>
      </c>
      <c r="CU100" s="24">
        <f>AM100-CR100</f>
        <v>-17.923501141773801</v>
      </c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80">
        <f t="shared" ref="DM100:DM103" si="218">BY100</f>
        <v>-4.8053107753394857E-7</v>
      </c>
      <c r="DN100" s="80">
        <f t="shared" ref="DN100:DN103" si="219">BZ100</f>
        <v>6.2110954939106366E-7</v>
      </c>
      <c r="DO100" s="80">
        <f t="shared" ref="DO100:DO103" si="220">CA100</f>
        <v>5.931218959523724E-7</v>
      </c>
      <c r="DQ100" s="1"/>
      <c r="DR100" s="80">
        <f t="shared" si="213"/>
        <v>1.2706870848349185E-4</v>
      </c>
      <c r="DS100" s="80">
        <f t="shared" si="204"/>
        <v>6.6581894007854858E-2</v>
      </c>
      <c r="DT100" s="80">
        <f t="shared" si="205"/>
        <v>0.10032323359622587</v>
      </c>
      <c r="DU100" s="1"/>
      <c r="DV100" s="1"/>
      <c r="DW100" s="82">
        <f t="shared" ref="DW100:DW103" si="221">DM100*DR100</f>
        <v>-6.1060463408419532E-11</v>
      </c>
      <c r="DX100" s="82">
        <f t="shared" ref="DX100:DX103" si="222">DN100*DS100</f>
        <v>4.1354650184822294E-8</v>
      </c>
      <c r="DY100" s="82">
        <f t="shared" ref="DY100:DY103" si="223">DO100*DT100</f>
        <v>5.950390651866623E-8</v>
      </c>
      <c r="EA100" s="2"/>
      <c r="EB100" t="s">
        <v>24</v>
      </c>
      <c r="EG100" t="s">
        <v>32</v>
      </c>
      <c r="EI100" s="1"/>
      <c r="EJ100" s="1" t="s">
        <v>30</v>
      </c>
      <c r="EK100" s="1" t="s">
        <v>31</v>
      </c>
      <c r="EL100" s="10" t="s">
        <v>37</v>
      </c>
      <c r="EM100" s="1"/>
      <c r="EN100" s="1"/>
      <c r="EO100" s="1"/>
      <c r="EP100" s="1"/>
      <c r="EQ100" s="1"/>
      <c r="ER100" s="1" t="s">
        <v>30</v>
      </c>
      <c r="ES100" s="1" t="s">
        <v>31</v>
      </c>
      <c r="ET100" s="1" t="s">
        <v>37</v>
      </c>
      <c r="EU100" s="1"/>
      <c r="EV100" s="1"/>
      <c r="EW100" s="1" t="s">
        <v>30</v>
      </c>
      <c r="EX100" s="1" t="s">
        <v>31</v>
      </c>
      <c r="EY100" s="1" t="s">
        <v>37</v>
      </c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</row>
    <row r="101" spans="1:199" x14ac:dyDescent="0.25">
      <c r="A101" s="1"/>
      <c r="B101" s="82">
        <v>1</v>
      </c>
      <c r="C101" s="1"/>
      <c r="D101" s="1"/>
      <c r="E101" s="104">
        <v>0.19163239000000001</v>
      </c>
      <c r="F101" s="104">
        <v>0.88559551999999997</v>
      </c>
      <c r="G101" s="1"/>
      <c r="H101" s="1"/>
      <c r="I101" s="1"/>
      <c r="J101" s="1"/>
      <c r="K101" s="1"/>
      <c r="L101" s="1"/>
      <c r="M101" s="10"/>
      <c r="N101" s="87">
        <f>E101*I98+F101*I99</f>
        <v>2.9984347469917481</v>
      </c>
      <c r="O101" s="87">
        <f>E101*J98+F101*J99</f>
        <v>3.1786738700641464</v>
      </c>
      <c r="P101" s="87">
        <f>E101*K98+F101*K99</f>
        <v>-3.498454247922441</v>
      </c>
      <c r="Q101" s="22"/>
      <c r="R101" s="22"/>
      <c r="S101" s="22"/>
      <c r="T101" s="22"/>
      <c r="U101" s="22"/>
      <c r="V101" s="22"/>
      <c r="W101" s="22"/>
      <c r="X101" s="87">
        <f>N101+S98</f>
        <v>6.7636134772529539</v>
      </c>
      <c r="Y101" s="87">
        <f>O101+T98</f>
        <v>-7.2209432648147942E-2</v>
      </c>
      <c r="Z101" s="87">
        <f>P101+U98</f>
        <v>-6.4145395104605054</v>
      </c>
      <c r="AA101" s="22"/>
      <c r="AB101" s="22"/>
      <c r="AC101" s="22"/>
      <c r="AD101" s="22"/>
      <c r="AE101" s="22"/>
      <c r="AF101" s="22"/>
      <c r="AG101" s="22"/>
      <c r="AH101" s="99">
        <f t="shared" si="210"/>
        <v>0.99884628471170311</v>
      </c>
      <c r="AI101" s="99">
        <f t="shared" si="201"/>
        <v>0.48195548180382025</v>
      </c>
      <c r="AJ101" s="99">
        <f t="shared" si="202"/>
        <v>1.6348965563553327E-3</v>
      </c>
      <c r="AK101" s="10"/>
      <c r="AL101" s="1"/>
      <c r="AM101" s="1" t="s">
        <v>30</v>
      </c>
      <c r="AN101" s="1"/>
      <c r="AO101" s="1"/>
      <c r="AP101" s="87">
        <f>AH101*AM98+AI101*AM99+AJ101*AM100</f>
        <v>5.4279318085107198</v>
      </c>
      <c r="AQ101" s="1"/>
      <c r="AR101" s="1"/>
      <c r="AS101" s="1"/>
      <c r="AT101" s="1"/>
      <c r="AU101" s="1"/>
      <c r="AV101" s="87">
        <f>AP101+AS98</f>
        <v>2.8964527002322695</v>
      </c>
      <c r="AW101" s="1"/>
      <c r="AX101" s="1"/>
      <c r="AY101" s="1"/>
      <c r="AZ101" s="1"/>
      <c r="BA101" s="1"/>
      <c r="BB101" s="80">
        <f t="shared" si="214"/>
        <v>0.94767080239713952</v>
      </c>
      <c r="BC101" s="1"/>
      <c r="BD101" s="1"/>
      <c r="BE101" s="87">
        <f t="shared" si="215"/>
        <v>2.7383449217592186E-3</v>
      </c>
      <c r="BF101" s="1"/>
      <c r="BG101" s="1"/>
      <c r="BH101" s="1"/>
      <c r="BI101" s="1"/>
      <c r="BJ101" s="1"/>
      <c r="BK101" s="82">
        <f t="shared" si="216"/>
        <v>-5.2329197602860478E-2</v>
      </c>
      <c r="BL101" s="1"/>
      <c r="BM101" s="1"/>
      <c r="BN101" s="80">
        <f t="shared" si="212"/>
        <v>4.9590852681101256E-2</v>
      </c>
      <c r="BO101" s="1"/>
      <c r="BP101" s="1"/>
      <c r="BQ101" s="103">
        <f t="shared" si="217"/>
        <v>-2.5950495292436909E-3</v>
      </c>
      <c r="BR101" s="1"/>
      <c r="BS101" s="1"/>
      <c r="BT101" s="1"/>
      <c r="BU101" s="1"/>
      <c r="BV101" s="1"/>
      <c r="BW101" s="1"/>
      <c r="BX101" s="1"/>
      <c r="BY101" s="82">
        <f>BQ101*BT98</f>
        <v>-3.7674761739854894E-2</v>
      </c>
      <c r="BZ101" s="82">
        <f>BQ101*BU98</f>
        <v>4.8696443126519287E-2</v>
      </c>
      <c r="CA101" s="82">
        <f>BQ101*BV98</f>
        <v>4.6502145558146454E-2</v>
      </c>
      <c r="CB101" s="1"/>
      <c r="CC101" s="1"/>
      <c r="CD101" s="1" t="s">
        <v>24</v>
      </c>
      <c r="CE101" s="1" t="s">
        <v>25</v>
      </c>
      <c r="CF101" s="1"/>
      <c r="CG101" s="1"/>
      <c r="CH101" s="1"/>
      <c r="CI101" s="1" t="s">
        <v>32</v>
      </c>
      <c r="CJ101" s="1"/>
      <c r="CK101" s="1"/>
      <c r="CL101" s="1" t="s">
        <v>30</v>
      </c>
      <c r="CM101" s="1"/>
      <c r="CN101" s="1"/>
      <c r="CO101" s="1"/>
      <c r="CP101" s="1"/>
      <c r="CQ101" s="1"/>
      <c r="CR101" s="1" t="s">
        <v>30</v>
      </c>
      <c r="CS101" s="1"/>
      <c r="CT101" s="1"/>
      <c r="CU101" s="1" t="s">
        <v>30</v>
      </c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80">
        <f t="shared" si="218"/>
        <v>-3.7674761739854894E-2</v>
      </c>
      <c r="DN101" s="80">
        <f t="shared" si="219"/>
        <v>4.8696443126519287E-2</v>
      </c>
      <c r="DO101" s="80">
        <f t="shared" si="220"/>
        <v>4.6502145558146454E-2</v>
      </c>
      <c r="DQ101" s="1"/>
      <c r="DR101" s="80">
        <f t="shared" si="213"/>
        <v>1.1523842293304359E-3</v>
      </c>
      <c r="DS101" s="80">
        <f t="shared" si="204"/>
        <v>0.24967439536306771</v>
      </c>
      <c r="DT101" s="80">
        <f t="shared" si="205"/>
        <v>1.6322236696053503E-3</v>
      </c>
      <c r="DU101" s="1"/>
      <c r="DV101" s="1"/>
      <c r="DW101" s="82">
        <f t="shared" si="221"/>
        <v>-4.3415801272790472E-5</v>
      </c>
      <c r="DX101" s="82">
        <f t="shared" si="222"/>
        <v>1.2158254993945718E-2</v>
      </c>
      <c r="DY101" s="82">
        <f t="shared" si="223"/>
        <v>7.5901902667439944E-5</v>
      </c>
      <c r="EA101" s="2"/>
      <c r="EB101" s="2"/>
      <c r="EC101" s="2"/>
      <c r="ED101" s="2"/>
      <c r="EE101" s="2"/>
      <c r="EF101" s="2"/>
      <c r="EG101" s="2"/>
      <c r="EI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</row>
    <row r="102" spans="1:199" x14ac:dyDescent="0.25">
      <c r="A102" s="1"/>
      <c r="B102" s="82">
        <v>0</v>
      </c>
      <c r="C102" s="1"/>
      <c r="D102" s="1"/>
      <c r="E102" s="104">
        <v>-0.80605309999999997</v>
      </c>
      <c r="F102" s="104">
        <v>-0.56556720999999999</v>
      </c>
      <c r="G102" s="1"/>
      <c r="H102" s="1"/>
      <c r="I102" s="1"/>
      <c r="J102" s="1"/>
      <c r="K102" s="1"/>
      <c r="L102" s="1"/>
      <c r="M102" s="1"/>
      <c r="N102" s="87">
        <f>E102*I98+F102*I99</f>
        <v>-8.7828976839042507</v>
      </c>
      <c r="O102" s="87">
        <f>E102*J98+F102*J99</f>
        <v>-2.8913570227745073</v>
      </c>
      <c r="P102" s="87">
        <f>E102*K98+F102*K99</f>
        <v>1.03254192800575</v>
      </c>
      <c r="Q102" s="22"/>
      <c r="R102" s="22"/>
      <c r="S102" s="22"/>
      <c r="T102" s="22"/>
      <c r="U102" s="22"/>
      <c r="V102" s="22"/>
      <c r="W102" s="22"/>
      <c r="X102" s="87">
        <f>N102+S98</f>
        <v>-5.0177189536430449</v>
      </c>
      <c r="Y102" s="87">
        <f>O102+T98</f>
        <v>-6.1422403254868012</v>
      </c>
      <c r="Z102" s="87">
        <f>P102+U98</f>
        <v>-1.883543334532314</v>
      </c>
      <c r="AA102" s="22"/>
      <c r="AB102" s="22"/>
      <c r="AC102" s="22"/>
      <c r="AD102" s="22"/>
      <c r="AE102" s="22"/>
      <c r="AF102" s="22"/>
      <c r="AG102" s="22"/>
      <c r="AH102" s="99">
        <f t="shared" si="210"/>
        <v>6.576078069751301E-3</v>
      </c>
      <c r="AI102" s="99">
        <f t="shared" si="201"/>
        <v>2.1454882746899423E-3</v>
      </c>
      <c r="AJ102" s="99">
        <f t="shared" si="202"/>
        <v>0.13198240871330028</v>
      </c>
      <c r="AK102" s="1"/>
      <c r="AL102" s="1"/>
      <c r="AM102" s="1"/>
      <c r="AN102" s="1"/>
      <c r="AO102" s="1"/>
      <c r="AP102" s="87">
        <f>AH102*AM98+AI102*AM99+AJ102*AM100</f>
        <v>-2.3098559726272812</v>
      </c>
      <c r="AQ102" s="1"/>
      <c r="AR102" s="1"/>
      <c r="AS102" s="1"/>
      <c r="AT102" s="1"/>
      <c r="AU102" s="1"/>
      <c r="AV102" s="87">
        <f>AP102+AS98</f>
        <v>-4.8413350809057309</v>
      </c>
      <c r="AW102" s="1"/>
      <c r="AX102" s="1"/>
      <c r="AY102" s="1"/>
      <c r="AZ102" s="1"/>
      <c r="BA102" s="1"/>
      <c r="BB102" s="80">
        <f t="shared" si="214"/>
        <v>7.8346382817529956E-3</v>
      </c>
      <c r="BC102" s="1"/>
      <c r="BD102" s="1"/>
      <c r="BE102" s="87">
        <f t="shared" si="215"/>
        <v>6.1381557005909536E-5</v>
      </c>
      <c r="BF102" s="1"/>
      <c r="BG102" s="1"/>
      <c r="BH102" s="1"/>
      <c r="BI102" s="1"/>
      <c r="BJ102" s="1"/>
      <c r="BK102" s="82">
        <f t="shared" si="216"/>
        <v>7.8346382817529956E-3</v>
      </c>
      <c r="BL102" s="1"/>
      <c r="BM102" s="1"/>
      <c r="BN102" s="80">
        <f t="shared" si="212"/>
        <v>7.7732567247470862E-3</v>
      </c>
      <c r="BO102" s="1"/>
      <c r="BP102" s="1"/>
      <c r="BQ102" s="103">
        <f t="shared" si="217"/>
        <v>6.0900654709597432E-5</v>
      </c>
      <c r="BR102" s="1"/>
      <c r="BS102" s="1"/>
      <c r="BT102" s="1"/>
      <c r="BU102" s="1"/>
      <c r="BV102" s="1"/>
      <c r="BW102" s="1"/>
      <c r="BX102" s="1"/>
      <c r="BY102" s="105">
        <f>BQ102*BT98</f>
        <v>8.8415177827220397E-4</v>
      </c>
      <c r="BZ102" s="105">
        <f>BQ102*BU98</f>
        <v>-1.1428087344822343E-3</v>
      </c>
      <c r="CA102" s="82">
        <f>BQ102*BV98</f>
        <v>-1.0913129317872737E-3</v>
      </c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80">
        <f t="shared" si="218"/>
        <v>8.8415177827220397E-4</v>
      </c>
      <c r="DN102" s="80">
        <f t="shared" si="219"/>
        <v>-1.1428087344822343E-3</v>
      </c>
      <c r="DO102" s="80">
        <f t="shared" si="220"/>
        <v>-1.0913129317872737E-3</v>
      </c>
      <c r="DQ102" s="1"/>
      <c r="DR102" s="80">
        <f t="shared" si="213"/>
        <v>6.532833266971837E-3</v>
      </c>
      <c r="DS102" s="80">
        <f t="shared" si="204"/>
        <v>2.1408851547531104E-3</v>
      </c>
      <c r="DT102" s="80">
        <f t="shared" si="205"/>
        <v>0.11456305250353564</v>
      </c>
      <c r="DU102" s="1"/>
      <c r="DV102" s="1"/>
      <c r="DW102" s="82">
        <f t="shared" si="221"/>
        <v>5.7760161501489615E-6</v>
      </c>
      <c r="DX102" s="82">
        <f t="shared" si="222"/>
        <v>-2.4466222543752043E-6</v>
      </c>
      <c r="DY102" s="82">
        <f t="shared" si="223"/>
        <v>-1.2502414070213286E-4</v>
      </c>
      <c r="EA102" s="2"/>
      <c r="EB102" s="2"/>
      <c r="EC102" s="2"/>
      <c r="ED102" s="2"/>
      <c r="EE102" s="2"/>
      <c r="EF102" s="2"/>
      <c r="EG102" s="2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</row>
    <row r="103" spans="1:199" x14ac:dyDescent="0.25">
      <c r="A103" s="1" t="s">
        <v>32</v>
      </c>
      <c r="B103" s="82">
        <v>1</v>
      </c>
      <c r="C103" s="1"/>
      <c r="D103" s="1" t="s">
        <v>32</v>
      </c>
      <c r="E103" s="104">
        <v>1.0349664300000001</v>
      </c>
      <c r="F103" s="104">
        <v>-2.271834E-2</v>
      </c>
      <c r="G103" s="1"/>
      <c r="H103" s="1"/>
      <c r="I103" s="1"/>
      <c r="J103" s="1"/>
      <c r="K103" s="1"/>
      <c r="L103" s="1"/>
      <c r="M103" s="1" t="s">
        <v>32</v>
      </c>
      <c r="N103" s="87">
        <f>E103*I98+F103*I99</f>
        <v>10.369511409736534</v>
      </c>
      <c r="O103" s="87">
        <f>E103*J98+F103*J99</f>
        <v>1.2286134792583536</v>
      </c>
      <c r="P103" s="87">
        <f>E103*K98+F103*K99</f>
        <v>1.9175245276124249</v>
      </c>
      <c r="Q103" s="22"/>
      <c r="R103" s="22"/>
      <c r="S103" s="22"/>
      <c r="T103" s="22"/>
      <c r="U103" s="22"/>
      <c r="V103" s="22"/>
      <c r="W103" s="22" t="s">
        <v>32</v>
      </c>
      <c r="X103" s="87">
        <f>N103+S98</f>
        <v>14.13469013999774</v>
      </c>
      <c r="Y103" s="87">
        <f>O103+T98</f>
        <v>-2.0222698234539407</v>
      </c>
      <c r="Z103" s="87">
        <f>P103+U98</f>
        <v>-0.99856073492563913</v>
      </c>
      <c r="AA103" s="22"/>
      <c r="AB103" s="22"/>
      <c r="AC103" s="22"/>
      <c r="AD103" s="22"/>
      <c r="AE103" s="22"/>
      <c r="AF103" s="22"/>
      <c r="AG103" s="22" t="s">
        <v>32</v>
      </c>
      <c r="AH103" s="99">
        <f t="shared" si="210"/>
        <v>0.99999927325550086</v>
      </c>
      <c r="AI103" s="99">
        <f t="shared" si="201"/>
        <v>0.11688449018817745</v>
      </c>
      <c r="AJ103" s="99">
        <f t="shared" si="202"/>
        <v>0.26922449214632027</v>
      </c>
      <c r="AK103" s="1"/>
      <c r="AL103" s="1"/>
      <c r="AM103" s="1"/>
      <c r="AN103" s="1"/>
      <c r="AO103" s="1" t="s">
        <v>32</v>
      </c>
      <c r="AP103" s="87">
        <f>AH103*AM98+AI103*AM99+AJ103*AM100</f>
        <v>7.5001878346323796</v>
      </c>
      <c r="AQ103" s="1"/>
      <c r="AR103" s="1"/>
      <c r="AS103" s="1"/>
      <c r="AT103" s="1"/>
      <c r="AU103" s="1" t="s">
        <v>32</v>
      </c>
      <c r="AV103" s="87">
        <f>AP103+AS98</f>
        <v>4.9687087263539294</v>
      </c>
      <c r="AW103" s="1"/>
      <c r="AX103" s="1"/>
      <c r="AY103" s="1"/>
      <c r="AZ103" s="1"/>
      <c r="BA103" s="1" t="s">
        <v>32</v>
      </c>
      <c r="BB103" s="80">
        <f t="shared" si="214"/>
        <v>0.99309587894367468</v>
      </c>
      <c r="BC103" s="1"/>
      <c r="BD103" s="1" t="s">
        <v>32</v>
      </c>
      <c r="BE103" s="87">
        <f t="shared" si="215"/>
        <v>4.7666887560394633E-5</v>
      </c>
      <c r="BF103" s="1"/>
      <c r="BG103" s="1"/>
      <c r="BH103" s="1"/>
      <c r="BI103" s="1"/>
      <c r="BJ103" s="1" t="s">
        <v>32</v>
      </c>
      <c r="BK103" s="82">
        <f t="shared" si="216"/>
        <v>-6.9041210563253186E-3</v>
      </c>
      <c r="BL103" s="1"/>
      <c r="BM103" s="1" t="s">
        <v>32</v>
      </c>
      <c r="BN103" s="80">
        <f t="shared" si="212"/>
        <v>6.8564541687649236E-3</v>
      </c>
      <c r="BO103" s="1"/>
      <c r="BP103" s="1" t="s">
        <v>32</v>
      </c>
      <c r="BQ103" s="103">
        <f t="shared" si="217"/>
        <v>-4.7337789598299421E-5</v>
      </c>
      <c r="BR103" s="1"/>
      <c r="BS103" s="1"/>
      <c r="BT103" s="1"/>
      <c r="BU103" s="1"/>
      <c r="BV103" s="1"/>
      <c r="BW103" s="1"/>
      <c r="BX103" s="1" t="s">
        <v>32</v>
      </c>
      <c r="BY103" s="82">
        <f>BQ103*BT98</f>
        <v>-6.8724697710377926E-4</v>
      </c>
      <c r="BZ103" s="82">
        <f>BQ103*BU98</f>
        <v>8.8829980042059292E-4</v>
      </c>
      <c r="CA103" s="82">
        <f>BQ103*BV98</f>
        <v>8.4827235761568952E-4</v>
      </c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 t="s">
        <v>32</v>
      </c>
      <c r="DM103" s="80">
        <f t="shared" si="218"/>
        <v>-6.8724697710377926E-4</v>
      </c>
      <c r="DN103" s="80">
        <f t="shared" si="219"/>
        <v>8.8829980042059292E-4</v>
      </c>
      <c r="DO103" s="80">
        <f t="shared" si="220"/>
        <v>8.4827235761568952E-4</v>
      </c>
      <c r="DQ103" s="1" t="s">
        <v>32</v>
      </c>
      <c r="DR103" s="80">
        <f t="shared" si="213"/>
        <v>7.2674397097788959E-7</v>
      </c>
      <c r="DS103" s="80">
        <f t="shared" si="204"/>
        <v>0.1032225061416273</v>
      </c>
      <c r="DT103" s="80">
        <f t="shared" si="205"/>
        <v>0.19674266497487622</v>
      </c>
      <c r="DU103" s="1"/>
      <c r="DV103" s="1" t="s">
        <v>32</v>
      </c>
      <c r="DW103" s="82">
        <f t="shared" si="221"/>
        <v>-4.994525971829513E-10</v>
      </c>
      <c r="DX103" s="82">
        <f t="shared" si="222"/>
        <v>9.1692531604520958E-5</v>
      </c>
      <c r="DY103" s="82">
        <f t="shared" si="223"/>
        <v>1.66891364261832E-4</v>
      </c>
      <c r="EA103" s="2"/>
      <c r="EB103" s="2"/>
      <c r="EC103" s="2"/>
      <c r="ED103" s="2"/>
      <c r="EE103" s="2"/>
      <c r="EF103" s="2"/>
      <c r="EG103" s="2"/>
    </row>
    <row r="104" spans="1:199" x14ac:dyDescent="0.25">
      <c r="A104" s="1"/>
      <c r="B104" s="1" t="s">
        <v>50</v>
      </c>
      <c r="C104" s="1"/>
      <c r="D104" s="1"/>
      <c r="E104" s="1" t="s">
        <v>33</v>
      </c>
      <c r="F104" s="1" t="s">
        <v>34</v>
      </c>
      <c r="G104" s="1"/>
      <c r="H104" s="1"/>
      <c r="I104" s="1"/>
      <c r="J104" s="1"/>
      <c r="K104" s="1"/>
      <c r="L104" s="1"/>
      <c r="M104" s="1"/>
      <c r="N104" s="1" t="s">
        <v>30</v>
      </c>
      <c r="O104" s="1" t="s">
        <v>31</v>
      </c>
      <c r="P104" s="1" t="s">
        <v>37</v>
      </c>
      <c r="Q104" s="74"/>
      <c r="R104" s="74"/>
      <c r="S104" s="74"/>
      <c r="T104" s="74"/>
      <c r="U104" s="74"/>
      <c r="V104" s="74"/>
      <c r="W104" s="74"/>
      <c r="X104" s="22" t="s">
        <v>30</v>
      </c>
      <c r="Y104" s="22" t="s">
        <v>31</v>
      </c>
      <c r="Z104" s="22" t="s">
        <v>37</v>
      </c>
      <c r="AA104" s="22"/>
      <c r="AB104" s="22"/>
      <c r="AC104" s="22"/>
      <c r="AD104" s="22"/>
      <c r="AE104" s="22"/>
      <c r="AF104" s="22"/>
      <c r="AG104" s="22"/>
      <c r="AH104" s="74" t="s">
        <v>33</v>
      </c>
      <c r="AI104" s="74" t="s">
        <v>34</v>
      </c>
      <c r="AJ104" s="74" t="s">
        <v>35</v>
      </c>
      <c r="AK104" s="1"/>
      <c r="AL104" s="1"/>
      <c r="AM104" s="1"/>
      <c r="AN104" s="1"/>
      <c r="AO104" s="1"/>
      <c r="AP104" s="1" t="s">
        <v>30</v>
      </c>
      <c r="AQ104" s="1"/>
      <c r="AR104" s="1"/>
      <c r="AS104" s="1"/>
      <c r="AT104" s="1"/>
      <c r="AU104" s="1"/>
      <c r="AV104" s="1" t="s">
        <v>30</v>
      </c>
      <c r="AW104" s="1"/>
      <c r="AX104" s="1"/>
      <c r="AY104" s="1"/>
      <c r="AZ104" s="1"/>
      <c r="BA104" s="1"/>
      <c r="BB104" s="1" t="s">
        <v>30</v>
      </c>
      <c r="BC104" s="1"/>
      <c r="BD104" s="1"/>
      <c r="BE104" s="1" t="s">
        <v>30</v>
      </c>
      <c r="BF104" s="1"/>
      <c r="BG104" s="1"/>
      <c r="BH104" s="1"/>
      <c r="BI104" s="1"/>
      <c r="BJ104" s="1"/>
      <c r="BK104" s="1" t="s">
        <v>30</v>
      </c>
      <c r="BL104" s="1"/>
      <c r="BM104" s="1"/>
      <c r="BN104" s="1" t="s">
        <v>30</v>
      </c>
      <c r="BO104" s="1"/>
      <c r="BP104" s="1"/>
      <c r="BQ104" s="102" t="s">
        <v>30</v>
      </c>
      <c r="BR104" s="1"/>
      <c r="BS104" s="1"/>
      <c r="BT104" s="1"/>
      <c r="BU104" s="1"/>
      <c r="BV104" s="1"/>
      <c r="BW104" s="1"/>
      <c r="BX104" s="1"/>
      <c r="BY104" s="1" t="s">
        <v>27</v>
      </c>
      <c r="BZ104" s="1" t="s">
        <v>28</v>
      </c>
      <c r="CA104" s="1" t="s">
        <v>29</v>
      </c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t="s">
        <v>30</v>
      </c>
      <c r="DN104" t="s">
        <v>31</v>
      </c>
      <c r="DO104" t="s">
        <v>37</v>
      </c>
      <c r="DQ104" s="1"/>
      <c r="DR104" s="1" t="s">
        <v>30</v>
      </c>
      <c r="DS104" s="1" t="s">
        <v>31</v>
      </c>
      <c r="DT104" s="1" t="s">
        <v>37</v>
      </c>
      <c r="DU104" s="1"/>
      <c r="DV104" s="1"/>
      <c r="DW104" s="1" t="s">
        <v>30</v>
      </c>
      <c r="DX104" s="1" t="s">
        <v>31</v>
      </c>
      <c r="DY104" s="1" t="s">
        <v>37</v>
      </c>
    </row>
    <row r="105" spans="1:199" x14ac:dyDescent="0.25">
      <c r="AJ105" s="74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02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</row>
    <row r="106" spans="1:199" x14ac:dyDescent="0.25">
      <c r="BY106" t="s">
        <v>73</v>
      </c>
      <c r="BZ106" t="s">
        <v>72</v>
      </c>
      <c r="CA106" t="s">
        <v>71</v>
      </c>
      <c r="CU106" t="s">
        <v>73</v>
      </c>
      <c r="DJ106" t="s">
        <v>73</v>
      </c>
      <c r="EW106" t="s">
        <v>73</v>
      </c>
      <c r="FT106" t="s">
        <v>73</v>
      </c>
    </row>
    <row r="107" spans="1:199" x14ac:dyDescent="0.25">
      <c r="BY107" t="s">
        <v>74</v>
      </c>
      <c r="CU107" t="s">
        <v>74</v>
      </c>
      <c r="DJ107" t="s">
        <v>74</v>
      </c>
      <c r="EW107" t="s">
        <v>74</v>
      </c>
      <c r="FT107" t="s">
        <v>74</v>
      </c>
    </row>
    <row r="108" spans="1:199" x14ac:dyDescent="0.25">
      <c r="BQ108" s="101" t="s">
        <v>65</v>
      </c>
      <c r="BY108" t="s">
        <v>62</v>
      </c>
      <c r="DW108" t="s">
        <v>65</v>
      </c>
    </row>
    <row r="109" spans="1:199" x14ac:dyDescent="0.25">
      <c r="A109" t="s">
        <v>102</v>
      </c>
      <c r="AH109" s="66" t="s">
        <v>48</v>
      </c>
      <c r="AI109" s="66" t="s">
        <v>79</v>
      </c>
      <c r="BK109" t="s">
        <v>57</v>
      </c>
      <c r="BN109" t="s">
        <v>48</v>
      </c>
      <c r="BQ109" s="101" t="s">
        <v>64</v>
      </c>
      <c r="BY109" t="s">
        <v>63</v>
      </c>
      <c r="CL109" t="s">
        <v>76</v>
      </c>
      <c r="CO109" s="79"/>
      <c r="CP109" s="79"/>
      <c r="CQ109" s="79"/>
      <c r="CR109" s="79"/>
      <c r="CS109" s="79"/>
      <c r="CU109" s="4" t="s">
        <v>67</v>
      </c>
      <c r="DJ109" t="s">
        <v>69</v>
      </c>
      <c r="DR109" t="s">
        <v>48</v>
      </c>
      <c r="DW109" t="s">
        <v>64</v>
      </c>
      <c r="EJ109" t="s">
        <v>76</v>
      </c>
      <c r="EO109" s="79"/>
      <c r="EP109" s="79"/>
      <c r="EQ109" s="79"/>
      <c r="ER109" s="79"/>
      <c r="ES109" s="79"/>
      <c r="ET109" s="79"/>
      <c r="EU109" s="79"/>
      <c r="EW109" s="4" t="s">
        <v>67</v>
      </c>
      <c r="EX109" s="4"/>
      <c r="EY109" s="4"/>
      <c r="FT109" t="s">
        <v>69</v>
      </c>
      <c r="FV109" s="79"/>
      <c r="FW109" s="79"/>
      <c r="FX109" s="79"/>
      <c r="FY109" s="79"/>
      <c r="FZ109" s="79"/>
      <c r="GA109" s="79"/>
      <c r="GB109" s="79"/>
      <c r="GC109" s="79"/>
      <c r="GD109" s="79"/>
      <c r="GE109" s="79"/>
      <c r="GF109" s="79"/>
      <c r="GG109" s="79"/>
      <c r="GH109" s="79"/>
      <c r="GI109" s="79"/>
      <c r="GJ109" s="79"/>
      <c r="GK109" s="79"/>
      <c r="GL109" s="79"/>
      <c r="GM109" s="79"/>
      <c r="GN109" s="79"/>
      <c r="GO109" s="79"/>
      <c r="GP109" s="79"/>
      <c r="GQ109" s="79"/>
    </row>
    <row r="110" spans="1:199" ht="15.75" thickBot="1" x14ac:dyDescent="0.3">
      <c r="B110" t="s">
        <v>4</v>
      </c>
      <c r="E110" t="s">
        <v>0</v>
      </c>
      <c r="G110" t="s">
        <v>8</v>
      </c>
      <c r="I110" t="s">
        <v>1</v>
      </c>
      <c r="L110" s="4" t="s">
        <v>9</v>
      </c>
      <c r="N110" t="s">
        <v>47</v>
      </c>
      <c r="Q110" s="66" t="s">
        <v>43</v>
      </c>
      <c r="S110" s="66" t="s">
        <v>42</v>
      </c>
      <c r="V110" s="66" t="s">
        <v>9</v>
      </c>
      <c r="X110" s="66" t="s">
        <v>2</v>
      </c>
      <c r="AA110" s="66" t="s">
        <v>46</v>
      </c>
      <c r="AC110" s="66" t="s">
        <v>44</v>
      </c>
      <c r="AF110" s="66" t="s">
        <v>9</v>
      </c>
      <c r="AH110" s="66" t="s">
        <v>0</v>
      </c>
      <c r="AJ110" s="74"/>
      <c r="AK110" s="1" t="s">
        <v>8</v>
      </c>
      <c r="AL110" s="1"/>
      <c r="AM110" s="1" t="s">
        <v>1</v>
      </c>
      <c r="AN110" s="83" t="s">
        <v>9</v>
      </c>
      <c r="AO110" s="1"/>
      <c r="AP110" s="1" t="s">
        <v>47</v>
      </c>
      <c r="AQ110" s="83" t="s">
        <v>43</v>
      </c>
      <c r="AR110" s="1"/>
      <c r="AS110" s="1" t="s">
        <v>42</v>
      </c>
      <c r="AT110" s="1"/>
      <c r="AU110" s="1"/>
      <c r="AV110" s="1" t="s">
        <v>2</v>
      </c>
      <c r="AW110" s="1" t="s">
        <v>46</v>
      </c>
      <c r="AX110" s="1"/>
      <c r="AY110" s="1" t="s">
        <v>44</v>
      </c>
      <c r="AZ110" s="83" t="s">
        <v>9</v>
      </c>
      <c r="BA110" s="1"/>
      <c r="BB110" s="1" t="s">
        <v>48</v>
      </c>
      <c r="BC110" s="1"/>
      <c r="BD110" s="1"/>
      <c r="BE110" s="1" t="s">
        <v>49</v>
      </c>
      <c r="BF110" s="1"/>
      <c r="BG110" s="1"/>
      <c r="BH110" s="1" t="s">
        <v>51</v>
      </c>
      <c r="BI110" s="1"/>
      <c r="BJ110" s="1"/>
      <c r="BK110" s="1" t="s">
        <v>56</v>
      </c>
      <c r="BL110" s="1" t="s">
        <v>58</v>
      </c>
      <c r="BM110" s="1"/>
      <c r="BN110" s="1" t="s">
        <v>53</v>
      </c>
      <c r="BO110" s="83" t="s">
        <v>9</v>
      </c>
      <c r="BP110" s="1"/>
      <c r="BQ110" s="102" t="s">
        <v>38</v>
      </c>
      <c r="BR110" s="1" t="s">
        <v>8</v>
      </c>
      <c r="BS110" s="1"/>
      <c r="BT110" s="1" t="s">
        <v>70</v>
      </c>
      <c r="BU110" s="1"/>
      <c r="BV110" s="1"/>
      <c r="BW110" s="83" t="s">
        <v>9</v>
      </c>
      <c r="BX110" s="1"/>
      <c r="BY110" s="84"/>
      <c r="BZ110" s="1"/>
      <c r="CA110" s="1"/>
      <c r="CB110" s="1"/>
      <c r="CC110" s="1"/>
      <c r="CD110" s="1" t="s">
        <v>75</v>
      </c>
      <c r="CE110" s="1"/>
      <c r="CF110" s="1"/>
      <c r="CG110" s="1"/>
      <c r="CH110" s="1"/>
      <c r="CI110" s="1"/>
      <c r="CJ110" s="1"/>
      <c r="CK110" s="1"/>
      <c r="CL110" s="1" t="s">
        <v>54</v>
      </c>
      <c r="CM110" s="1" t="s">
        <v>58</v>
      </c>
      <c r="CN110" s="1"/>
      <c r="CO110" s="1" t="s">
        <v>61</v>
      </c>
      <c r="CP110" s="83" t="s">
        <v>9</v>
      </c>
      <c r="CQ110" s="1"/>
      <c r="CR110" s="1" t="s">
        <v>66</v>
      </c>
      <c r="CS110" s="1"/>
      <c r="CT110" s="1"/>
      <c r="CU110" s="1" t="s">
        <v>1</v>
      </c>
      <c r="CV110" s="1"/>
      <c r="CW110" s="1"/>
      <c r="CX110" s="1" t="s">
        <v>59</v>
      </c>
      <c r="CY110" s="1"/>
      <c r="CZ110" s="1"/>
      <c r="DA110" s="1" t="s">
        <v>55</v>
      </c>
      <c r="DB110" s="1"/>
      <c r="DC110" s="1"/>
      <c r="DD110" s="1" t="s">
        <v>61</v>
      </c>
      <c r="DE110" s="1"/>
      <c r="DF110" s="1"/>
      <c r="DG110" s="1" t="s">
        <v>68</v>
      </c>
      <c r="DH110" s="1"/>
      <c r="DI110" s="1"/>
      <c r="DJ110" s="1" t="s">
        <v>41</v>
      </c>
      <c r="DK110" s="1"/>
      <c r="DL110" s="1"/>
      <c r="DM110" t="s">
        <v>78</v>
      </c>
      <c r="DP110" t="s">
        <v>58</v>
      </c>
      <c r="DQ110" s="1"/>
      <c r="DR110" s="1" t="s">
        <v>53</v>
      </c>
      <c r="DS110" s="1"/>
      <c r="DT110" s="1"/>
      <c r="DU110" s="83" t="s">
        <v>9</v>
      </c>
      <c r="DV110" s="1"/>
      <c r="DW110" s="1" t="s">
        <v>38</v>
      </c>
      <c r="EB110" t="s">
        <v>75</v>
      </c>
      <c r="EI110" s="1"/>
      <c r="EJ110" s="1" t="s">
        <v>54</v>
      </c>
      <c r="EK110" s="1"/>
      <c r="EL110" s="1"/>
      <c r="EM110" s="1" t="s">
        <v>58</v>
      </c>
      <c r="EN110" s="1"/>
      <c r="EO110" s="1" t="s">
        <v>61</v>
      </c>
      <c r="EP110" s="83" t="s">
        <v>9</v>
      </c>
      <c r="EQ110" s="1"/>
      <c r="ER110" s="1" t="s">
        <v>66</v>
      </c>
      <c r="ES110" s="1"/>
      <c r="ET110" s="1"/>
      <c r="EU110" s="1"/>
      <c r="EV110" s="1"/>
      <c r="EW110" s="1" t="s">
        <v>1</v>
      </c>
      <c r="EX110" s="1"/>
      <c r="EY110" s="1"/>
      <c r="EZ110" s="1"/>
      <c r="FA110" s="1"/>
      <c r="FB110" s="1" t="s">
        <v>59</v>
      </c>
      <c r="FC110" s="1"/>
      <c r="FD110" s="1"/>
      <c r="FE110" s="1"/>
      <c r="FF110" s="1"/>
      <c r="FG110" s="1" t="s">
        <v>55</v>
      </c>
      <c r="FH110" s="1"/>
      <c r="FI110" s="1"/>
      <c r="FJ110" s="1"/>
      <c r="FK110" s="1"/>
      <c r="FL110" s="1" t="s">
        <v>61</v>
      </c>
      <c r="FM110" s="1"/>
      <c r="FN110" s="1"/>
      <c r="FO110" s="1" t="s">
        <v>68</v>
      </c>
      <c r="FP110" s="1"/>
      <c r="FQ110" s="1"/>
      <c r="FR110" s="1"/>
      <c r="FS110" s="1"/>
      <c r="FT110" s="1" t="s">
        <v>41</v>
      </c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</row>
    <row r="111" spans="1:199" ht="15.75" thickBot="1" x14ac:dyDescent="0.3">
      <c r="A111" s="1" t="s">
        <v>24</v>
      </c>
      <c r="B111" s="73">
        <v>0</v>
      </c>
      <c r="C111" s="1"/>
      <c r="D111" s="1" t="s">
        <v>24</v>
      </c>
      <c r="E111" s="91">
        <v>-0.48871225000000001</v>
      </c>
      <c r="F111" s="92">
        <v>-0.17299248</v>
      </c>
      <c r="G111" s="1"/>
      <c r="H111" s="1" t="s">
        <v>27</v>
      </c>
      <c r="I111" s="93">
        <f>EW98</f>
        <v>10.138659667696444</v>
      </c>
      <c r="J111" s="94">
        <f t="shared" ref="J111:J112" si="224">EX98</f>
        <v>1.2490471397681084</v>
      </c>
      <c r="K111" s="95">
        <f t="shared" ref="K111:K112" si="225">EY98</f>
        <v>1.72667607335075</v>
      </c>
      <c r="L111" s="1"/>
      <c r="M111" s="10" t="s">
        <v>24</v>
      </c>
      <c r="N111" s="11">
        <f>E111*I111+F111*I112</f>
        <v>-5.170260572581391</v>
      </c>
      <c r="O111" s="12">
        <f>E111*J111+F111*J112</f>
        <v>-1.1818080901517258</v>
      </c>
      <c r="P111" s="12">
        <f>E111*K111+F111*K112</f>
        <v>-9.2528717466689003E-2</v>
      </c>
      <c r="Q111" s="22"/>
      <c r="R111" s="22" t="s">
        <v>41</v>
      </c>
      <c r="S111" s="67">
        <f>FT98</f>
        <v>3.7651758711634367</v>
      </c>
      <c r="T111" s="68">
        <f t="shared" ref="T111" si="226">FU98</f>
        <v>-3.2508821121048301</v>
      </c>
      <c r="U111" s="98">
        <f t="shared" ref="U111" si="227">FV98</f>
        <v>-2.91602340504285</v>
      </c>
      <c r="V111" s="22"/>
      <c r="W111" s="74" t="s">
        <v>24</v>
      </c>
      <c r="X111" s="69">
        <f>N111+S111</f>
        <v>-1.4050847014179544</v>
      </c>
      <c r="Y111" s="70">
        <f t="shared" ref="Y111" si="228">O111+T111</f>
        <v>-4.4326902022565555</v>
      </c>
      <c r="Z111" s="71">
        <f t="shared" ref="Z111" si="229">P111+U111</f>
        <v>-3.0085521225095389</v>
      </c>
      <c r="AA111" s="22"/>
      <c r="AB111" s="22" t="s">
        <v>45</v>
      </c>
      <c r="AC111" s="72" t="s">
        <v>80</v>
      </c>
      <c r="AD111" s="72" t="s">
        <v>80</v>
      </c>
      <c r="AE111" s="72" t="s">
        <v>80</v>
      </c>
      <c r="AF111" s="22"/>
      <c r="AG111" s="22" t="s">
        <v>24</v>
      </c>
      <c r="AH111" s="81">
        <f>1/(1+2.71828182845904^(X111*-1))</f>
        <v>0.19701048570974486</v>
      </c>
      <c r="AI111" s="81">
        <f t="shared" ref="AI111:AI116" si="230">1/(1+2.71828182845904^(Y111*-1))</f>
        <v>1.1742945046953676E-2</v>
      </c>
      <c r="AJ111" s="81">
        <f t="shared" ref="AJ111:AJ116" si="231">1/(1+2.71828182845904^(Z111*-1))</f>
        <v>4.7041008800469485E-2</v>
      </c>
      <c r="AK111" s="10"/>
      <c r="AL111" s="1" t="s">
        <v>27</v>
      </c>
      <c r="AM111" s="8">
        <f>CU98</f>
        <v>14.503165883457781</v>
      </c>
      <c r="AN111" s="1"/>
      <c r="AO111" s="10" t="s">
        <v>24</v>
      </c>
      <c r="AP111" s="90">
        <f>AH111*AM111+AI111*AM112+AJ111*AM113</f>
        <v>1.7937817728394299</v>
      </c>
      <c r="AQ111" s="1"/>
      <c r="AR111" s="1" t="s">
        <v>41</v>
      </c>
      <c r="AS111" s="75">
        <f>DJ98</f>
        <v>-2.5315092377184607</v>
      </c>
      <c r="AT111" s="1"/>
      <c r="AU111" s="1" t="s">
        <v>24</v>
      </c>
      <c r="AV111" s="76">
        <f>AP111+AS111</f>
        <v>-0.73772746487903085</v>
      </c>
      <c r="AW111" s="1"/>
      <c r="AX111" s="1" t="s">
        <v>45</v>
      </c>
      <c r="AY111" s="72" t="s">
        <v>80</v>
      </c>
      <c r="AZ111" s="1"/>
      <c r="BA111" s="1" t="s">
        <v>24</v>
      </c>
      <c r="BB111" s="81">
        <f>1/(1+2.71828182845904^(AV111*-1))</f>
        <v>0.3235012843730049</v>
      </c>
      <c r="BC111" s="1"/>
      <c r="BD111" s="1" t="s">
        <v>24</v>
      </c>
      <c r="BE111" s="77">
        <f>(BB111-B111)^2</f>
        <v>0.10465308099098379</v>
      </c>
      <c r="BF111" s="74"/>
      <c r="BG111" s="1" t="s">
        <v>52</v>
      </c>
      <c r="BH111" s="77">
        <f>(BE111+BE112+BE113+BE114+BE115+BE116)/2</f>
        <v>0.55265249262391014</v>
      </c>
      <c r="BI111" s="1"/>
      <c r="BJ111" s="1" t="s">
        <v>24</v>
      </c>
      <c r="BK111" s="106">
        <f>BB111-B111</f>
        <v>0.3235012843730049</v>
      </c>
      <c r="BL111" s="1"/>
      <c r="BM111" s="1" t="s">
        <v>24</v>
      </c>
      <c r="BN111" s="109">
        <f>BB111*(1-BB111)</f>
        <v>0.2188482033820211</v>
      </c>
      <c r="BO111" s="1"/>
      <c r="BP111" s="1" t="s">
        <v>24</v>
      </c>
      <c r="BQ111" s="110">
        <f>BK111*BN111</f>
        <v>7.0797674876808422E-2</v>
      </c>
      <c r="BR111" s="1"/>
      <c r="BS111" s="1" t="s">
        <v>30</v>
      </c>
      <c r="BT111" s="24">
        <f>AM111</f>
        <v>14.503165883457781</v>
      </c>
      <c r="BU111" s="24">
        <f>AM112</f>
        <v>-18.764833384053507</v>
      </c>
      <c r="BV111" s="24">
        <f>AM113</f>
        <v>-17.923501141773801</v>
      </c>
      <c r="BW111" s="1"/>
      <c r="BX111" s="1" t="s">
        <v>24</v>
      </c>
      <c r="BY111" s="111">
        <f>BQ111*BT111</f>
        <v>1.0267904229014639</v>
      </c>
      <c r="BZ111" s="111">
        <f>BQ111*BU111</f>
        <v>-1.3285065730417009</v>
      </c>
      <c r="CA111" s="111">
        <f>BQ111*BV111</f>
        <v>-1.268942206489406</v>
      </c>
      <c r="CB111" s="1"/>
      <c r="CC111" s="1" t="s">
        <v>33</v>
      </c>
      <c r="CD111" s="86">
        <f>AH111</f>
        <v>0.19701048570974486</v>
      </c>
      <c r="CE111" s="82">
        <f>AH112</f>
        <v>0.98597659585131181</v>
      </c>
      <c r="CF111" s="82">
        <f>AH113</f>
        <v>0.99987891668726114</v>
      </c>
      <c r="CG111" s="82">
        <f>AH114</f>
        <v>0.99889921067591214</v>
      </c>
      <c r="CH111" s="82">
        <f>AH115</f>
        <v>5.9924406609545688E-3</v>
      </c>
      <c r="CI111" s="82">
        <f>AH116</f>
        <v>0.999999339365364</v>
      </c>
      <c r="CJ111" s="1"/>
      <c r="CK111" s="1" t="s">
        <v>33</v>
      </c>
      <c r="CL111" s="113">
        <f>CD111*BQ111+CE111*BQ112+CF111*BQ113+CG111*BQ114+CH111*BQ115+CI111*BQ116</f>
        <v>1.2503507972469931E-2</v>
      </c>
      <c r="CM111" s="1"/>
      <c r="CN111" s="1" t="s">
        <v>77</v>
      </c>
      <c r="CO111" s="112">
        <f>FL111</f>
        <v>0.99</v>
      </c>
      <c r="CP111" s="1"/>
      <c r="CQ111" s="1" t="s">
        <v>27</v>
      </c>
      <c r="CR111" s="114">
        <f>CL111*CO111</f>
        <v>1.2378472892745232E-2</v>
      </c>
      <c r="CS111" s="1"/>
      <c r="CT111" s="1" t="s">
        <v>27</v>
      </c>
      <c r="CU111" s="24">
        <f>AM111-CR111</f>
        <v>14.490787410565035</v>
      </c>
      <c r="CV111" s="1"/>
      <c r="CW111" s="1" t="s">
        <v>60</v>
      </c>
      <c r="CX111" s="85">
        <f>MEDIAN(BQ111:BQ116)</f>
        <v>2.6168899123444854E-5</v>
      </c>
      <c r="CY111" s="1"/>
      <c r="CZ111" s="1" t="s">
        <v>41</v>
      </c>
      <c r="DA111" s="107">
        <f>CX111</f>
        <v>2.6168899123444854E-5</v>
      </c>
      <c r="DB111" s="1"/>
      <c r="DC111" s="1" t="s">
        <v>77</v>
      </c>
      <c r="DD111" s="112">
        <f>FL111</f>
        <v>0.99</v>
      </c>
      <c r="DE111" s="1"/>
      <c r="DF111" s="1" t="s">
        <v>41</v>
      </c>
      <c r="DG111" s="116">
        <f>DA111*DD111</f>
        <v>2.5907210132210404E-5</v>
      </c>
      <c r="DH111" s="1"/>
      <c r="DI111" s="1" t="s">
        <v>41</v>
      </c>
      <c r="DJ111" s="24">
        <f>AS111-DG111</f>
        <v>-2.531535144928593</v>
      </c>
      <c r="DK111" s="1"/>
      <c r="DL111" s="1" t="s">
        <v>24</v>
      </c>
      <c r="DM111" s="108">
        <f t="shared" ref="DM111:DO112" si="232">BY111</f>
        <v>1.0267904229014639</v>
      </c>
      <c r="DN111" s="108">
        <f t="shared" si="232"/>
        <v>-1.3285065730417009</v>
      </c>
      <c r="DO111" s="108">
        <f t="shared" si="232"/>
        <v>-1.268942206489406</v>
      </c>
      <c r="DQ111" s="1" t="s">
        <v>24</v>
      </c>
      <c r="DR111" s="109">
        <f>AH111*(1-AH111)</f>
        <v>0.15819735423015527</v>
      </c>
      <c r="DS111" s="109">
        <f t="shared" ref="DS111:DS116" si="233">AI111*(1-AI111)</f>
        <v>1.1605048288577903E-2</v>
      </c>
      <c r="DT111" s="109">
        <f t="shared" ref="DT111:DT116" si="234">AJ111*(1-AJ111)</f>
        <v>4.4828152291503637E-2</v>
      </c>
      <c r="DU111" s="1"/>
      <c r="DV111" s="1" t="s">
        <v>24</v>
      </c>
      <c r="DW111" s="86">
        <f t="shared" ref="DW111:DY112" si="235">DM111*DR111</f>
        <v>0.16243552825187382</v>
      </c>
      <c r="DX111" s="86">
        <f t="shared" si="235"/>
        <v>-1.5417382931842086E-2</v>
      </c>
      <c r="DY111" s="86">
        <f t="shared" si="235"/>
        <v>-5.688433448162375E-2</v>
      </c>
      <c r="EA111" t="s">
        <v>33</v>
      </c>
      <c r="EB111" s="81">
        <f>E111</f>
        <v>-0.48871225000000001</v>
      </c>
      <c r="EC111" s="80">
        <f>E112</f>
        <v>9.5752080000000003E-2</v>
      </c>
      <c r="ED111" s="80">
        <f>E113</f>
        <v>0.51673007000000004</v>
      </c>
      <c r="EE111" s="80">
        <f>E114</f>
        <v>0.19163239000000001</v>
      </c>
      <c r="EF111" s="80">
        <f>E115</f>
        <v>-0.80605309999999997</v>
      </c>
      <c r="EG111" s="80">
        <f>E116</f>
        <v>1.0349664300000001</v>
      </c>
      <c r="EI111" s="1" t="s">
        <v>33</v>
      </c>
      <c r="EJ111" s="115">
        <f>EB111*DW111+EC111*DW112+ED111*DW113+EE111*DW114+EF111*DW115+EG111*DW116</f>
        <v>-7.9376722623651946E-2</v>
      </c>
      <c r="EK111" s="115">
        <f>EB111*DX111+EC111*DX112+ED111*DX113+EE111*DX114+EF111*DX115+EG111*DX116</f>
        <v>9.7009278845086415E-3</v>
      </c>
      <c r="EL111" s="115">
        <f>EB111*DY111+EC111*DY112+ED111*DY113+EE111*DY114+EF111*DY115+EG111*DY116</f>
        <v>2.7724506667713748E-2</v>
      </c>
      <c r="EM111" s="1"/>
      <c r="EN111" s="1" t="s">
        <v>77</v>
      </c>
      <c r="EO111" s="112">
        <f>FL111</f>
        <v>0.99</v>
      </c>
      <c r="EP111" s="1"/>
      <c r="EQ111" s="1" t="s">
        <v>27</v>
      </c>
      <c r="ER111" s="107">
        <f>EJ111*EO111</f>
        <v>-7.858295539741543E-2</v>
      </c>
      <c r="ES111" s="107">
        <f>EK111*EO111</f>
        <v>9.6039186056635552E-3</v>
      </c>
      <c r="ET111" s="107">
        <f>EL111*EO111</f>
        <v>2.744726160103661E-2</v>
      </c>
      <c r="EU111" s="1"/>
      <c r="EV111" s="1" t="s">
        <v>27</v>
      </c>
      <c r="EW111" s="24">
        <f t="shared" ref="EW111:EY112" si="236">I111-ER111</f>
        <v>10.21724262309386</v>
      </c>
      <c r="EX111" s="24">
        <f t="shared" si="236"/>
        <v>1.2394432211624449</v>
      </c>
      <c r="EY111" s="24">
        <f t="shared" si="236"/>
        <v>1.6992288117497134</v>
      </c>
      <c r="EZ111" s="1"/>
      <c r="FA111" s="1" t="s">
        <v>60</v>
      </c>
      <c r="FB111" s="107">
        <f>MEDIAN(DW111:DW116)</f>
        <v>2.2620370324356161E-6</v>
      </c>
      <c r="FC111" s="107">
        <f>MEDIAN(DX111:DX116)</f>
        <v>-1.0496474869234387E-6</v>
      </c>
      <c r="FD111" s="107">
        <f>MEDIAN(DY111:DY116)</f>
        <v>-5.5014860874755012E-5</v>
      </c>
      <c r="FE111" s="1"/>
      <c r="FF111" s="1" t="s">
        <v>41</v>
      </c>
      <c r="FG111" s="86">
        <f>FB111</f>
        <v>2.2620370324356161E-6</v>
      </c>
      <c r="FH111" s="86">
        <f t="shared" ref="FH111" si="237">FC111</f>
        <v>-1.0496474869234387E-6</v>
      </c>
      <c r="FI111" s="86">
        <f t="shared" ref="FI111" si="238">FD111</f>
        <v>-5.5014860874755012E-5</v>
      </c>
      <c r="FJ111" s="1"/>
      <c r="FK111" s="1" t="s">
        <v>77</v>
      </c>
      <c r="FL111" s="112">
        <f>FL98</f>
        <v>0.99</v>
      </c>
      <c r="FM111" s="1"/>
      <c r="FN111" s="1" t="s">
        <v>41</v>
      </c>
      <c r="FO111" s="85">
        <f>FG111*FL111</f>
        <v>2.2394166621112601E-6</v>
      </c>
      <c r="FP111" s="85">
        <f>FH111*FL111</f>
        <v>-1.0391510120542043E-6</v>
      </c>
      <c r="FQ111" s="85">
        <f>FI111*FL111</f>
        <v>-5.4464712266007465E-5</v>
      </c>
      <c r="FR111" s="1"/>
      <c r="FS111" s="1" t="s">
        <v>41</v>
      </c>
      <c r="FT111" s="24">
        <f>S111-FO111</f>
        <v>3.7651736317467743</v>
      </c>
      <c r="FU111" s="24">
        <f>T111-FP111</f>
        <v>-3.2508810729538182</v>
      </c>
      <c r="FV111" s="24">
        <f>U111-FQ111</f>
        <v>-2.915968940330584</v>
      </c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</row>
    <row r="112" spans="1:199" x14ac:dyDescent="0.25">
      <c r="A112" s="1"/>
      <c r="B112" s="87">
        <v>0</v>
      </c>
      <c r="C112" s="74"/>
      <c r="D112" s="74"/>
      <c r="E112" s="117">
        <v>9.5752080000000003E-2</v>
      </c>
      <c r="F112" s="117">
        <v>-0.38801099999999999</v>
      </c>
      <c r="G112" s="1"/>
      <c r="H112" s="1" t="s">
        <v>28</v>
      </c>
      <c r="I112" s="16">
        <f>EW99</f>
        <v>1.2449870329462285</v>
      </c>
      <c r="J112" s="96">
        <f t="shared" si="224"/>
        <v>3.3029380937228554</v>
      </c>
      <c r="K112" s="97">
        <f t="shared" si="225"/>
        <v>-4.3430733599617799</v>
      </c>
      <c r="L112" s="1"/>
      <c r="M112" s="10"/>
      <c r="N112" s="88">
        <f>E112*I111+F112*I112</f>
        <v>0.4877290879535443</v>
      </c>
      <c r="O112" s="89">
        <f>E112*J111+F112*J112</f>
        <v>-1.1619774510326519</v>
      </c>
      <c r="P112" s="89">
        <f>E112*K111+F112*K112</f>
        <v>1.8504930629816971</v>
      </c>
      <c r="Q112" s="22"/>
      <c r="R112" s="22"/>
      <c r="S112" s="22" t="s">
        <v>30</v>
      </c>
      <c r="T112" s="22" t="s">
        <v>31</v>
      </c>
      <c r="U112" s="22" t="s">
        <v>37</v>
      </c>
      <c r="V112" s="22"/>
      <c r="W112" s="22"/>
      <c r="X112" s="88">
        <f>N112+S111</f>
        <v>4.2529049591169805</v>
      </c>
      <c r="Y112" s="57">
        <f>O112+T111</f>
        <v>-4.4128595631374825</v>
      </c>
      <c r="Z112" s="89">
        <f>P112+U111</f>
        <v>-1.0655303420611528</v>
      </c>
      <c r="AA112" s="22"/>
      <c r="AB112" s="22"/>
      <c r="AC112" s="22" t="s">
        <v>30</v>
      </c>
      <c r="AD112" s="22" t="s">
        <v>31</v>
      </c>
      <c r="AE112" s="22" t="s">
        <v>37</v>
      </c>
      <c r="AF112" s="22"/>
      <c r="AG112" s="22"/>
      <c r="AH112" s="99">
        <f t="shared" ref="AH112:AH116" si="239">1/(1+2.71828182845904^(X112*-1))</f>
        <v>0.98597659585131181</v>
      </c>
      <c r="AI112" s="99">
        <f t="shared" si="230"/>
        <v>1.1975322943511895E-2</v>
      </c>
      <c r="AJ112" s="99">
        <f t="shared" si="231"/>
        <v>0.25625401840051415</v>
      </c>
      <c r="AK112" s="10"/>
      <c r="AL112" s="1" t="s">
        <v>28</v>
      </c>
      <c r="AM112" s="16">
        <f t="shared" ref="AM112:AM113" si="240">CU99</f>
        <v>-18.764833384053507</v>
      </c>
      <c r="AN112" s="1"/>
      <c r="AO112" s="1"/>
      <c r="AP112" s="87">
        <f>AH112*AM111+AI112*AM112+AJ112*AM113</f>
        <v>9.482097995697611</v>
      </c>
      <c r="AQ112" s="1"/>
      <c r="AR112" s="1"/>
      <c r="AS112" s="1" t="s">
        <v>30</v>
      </c>
      <c r="AT112" s="1"/>
      <c r="AU112" s="1"/>
      <c r="AV112" s="87">
        <f>AP112+AS111</f>
        <v>6.9505887579791503</v>
      </c>
      <c r="AW112" s="1"/>
      <c r="AX112" s="1"/>
      <c r="AY112" s="1" t="s">
        <v>30</v>
      </c>
      <c r="AZ112" s="1"/>
      <c r="BA112" s="1"/>
      <c r="BB112" s="80">
        <f>1/(1+2.71828182845904^(AV112*-1))</f>
        <v>0.99904284610559391</v>
      </c>
      <c r="BC112" s="1"/>
      <c r="BD112" s="1"/>
      <c r="BE112" s="87">
        <f>(BB112-B112)^2</f>
        <v>0.99808660835476537</v>
      </c>
      <c r="BF112" s="74"/>
      <c r="BG112" s="1"/>
      <c r="BH112" s="1" t="s">
        <v>30</v>
      </c>
      <c r="BI112" s="1"/>
      <c r="BJ112" s="1"/>
      <c r="BK112" s="82">
        <f>BB112-B112</f>
        <v>0.99904284610559391</v>
      </c>
      <c r="BL112" s="1"/>
      <c r="BM112" s="1"/>
      <c r="BN112" s="80">
        <f t="shared" ref="BN112:BN116" si="241">BB112*(1-BB112)</f>
        <v>9.5623775082851641E-4</v>
      </c>
      <c r="BO112" s="1"/>
      <c r="BP112" s="1"/>
      <c r="BQ112" s="103">
        <f>BK112*BN112</f>
        <v>9.553224841413328E-4</v>
      </c>
      <c r="BR112" s="1"/>
      <c r="BS112" s="1"/>
      <c r="BT112" s="1" t="s">
        <v>27</v>
      </c>
      <c r="BU112" s="1" t="s">
        <v>28</v>
      </c>
      <c r="BV112" s="1" t="s">
        <v>29</v>
      </c>
      <c r="BW112" s="1"/>
      <c r="BX112" s="1"/>
      <c r="BY112" s="82">
        <f>BQ112*BT111</f>
        <v>1.3855200459698715E-2</v>
      </c>
      <c r="BZ112" s="82">
        <f>BQ112*BU111</f>
        <v>-1.7926467242952208E-2</v>
      </c>
      <c r="CA112" s="82">
        <f>BQ112*BV111</f>
        <v>-1.7122723635269364E-2</v>
      </c>
      <c r="CB112" s="1"/>
      <c r="CC112" s="1" t="s">
        <v>34</v>
      </c>
      <c r="CD112" s="86">
        <f>AI111</f>
        <v>1.1742945046953676E-2</v>
      </c>
      <c r="CE112" s="82">
        <f>AI112</f>
        <v>1.1975322943511895E-2</v>
      </c>
      <c r="CF112" s="82">
        <f>AI113</f>
        <v>7.1343084834635806E-2</v>
      </c>
      <c r="CG112" s="82">
        <f>AI114</f>
        <v>0.47839919229173217</v>
      </c>
      <c r="CH112" s="82">
        <f>AI115</f>
        <v>2.1811621280550422E-3</v>
      </c>
      <c r="CI112" s="82">
        <f>AI116</f>
        <v>0.11576121942702396</v>
      </c>
      <c r="CJ112" s="1"/>
      <c r="CK112" s="1" t="s">
        <v>34</v>
      </c>
      <c r="CL112" s="113">
        <f>CD112*BQ111+CE112*BQ112+CF112*BQ113+CG112*BQ114+CH112*BQ115+CI112*BQ116</f>
        <v>-2.8641970403771712E-4</v>
      </c>
      <c r="CM112" s="1"/>
      <c r="CN112" s="1"/>
      <c r="CO112" s="1"/>
      <c r="CP112" s="1"/>
      <c r="CQ112" s="1" t="s">
        <v>28</v>
      </c>
      <c r="CR112" s="114">
        <f>CL112*CO111</f>
        <v>-2.8355550699733995E-4</v>
      </c>
      <c r="CS112" s="1"/>
      <c r="CT112" s="1" t="s">
        <v>28</v>
      </c>
      <c r="CU112" s="24">
        <f>AM112-CR112</f>
        <v>-18.76454982854651</v>
      </c>
      <c r="CV112" s="1"/>
      <c r="CW112" s="1"/>
      <c r="CX112" s="1" t="s">
        <v>30</v>
      </c>
      <c r="CY112" s="1"/>
      <c r="CZ112" s="1"/>
      <c r="DA112" s="1" t="s">
        <v>30</v>
      </c>
      <c r="DB112" s="1"/>
      <c r="DC112" s="1"/>
      <c r="DD112" s="1"/>
      <c r="DE112" s="1"/>
      <c r="DF112" s="1"/>
      <c r="DG112" s="1" t="s">
        <v>30</v>
      </c>
      <c r="DH112" s="1"/>
      <c r="DI112" s="1"/>
      <c r="DJ112" s="1" t="s">
        <v>30</v>
      </c>
      <c r="DK112" s="1"/>
      <c r="DL112" s="1"/>
      <c r="DM112" s="80">
        <f t="shared" si="232"/>
        <v>1.3855200459698715E-2</v>
      </c>
      <c r="DN112" s="80">
        <f t="shared" si="232"/>
        <v>-1.7926467242952208E-2</v>
      </c>
      <c r="DO112" s="80">
        <f t="shared" si="232"/>
        <v>-1.7122723635269364E-2</v>
      </c>
      <c r="DQ112" s="1"/>
      <c r="DR112" s="80">
        <f t="shared" ref="DR112:DR116" si="242">AH112*(1-AH112)</f>
        <v>1.3826748284770745E-2</v>
      </c>
      <c r="DS112" s="80">
        <f t="shared" si="233"/>
        <v>1.1831914583910494E-2</v>
      </c>
      <c r="DT112" s="80">
        <f t="shared" si="234"/>
        <v>0.1905878964541031</v>
      </c>
      <c r="DU112" s="1"/>
      <c r="DV112" s="1"/>
      <c r="DW112" s="82">
        <f t="shared" si="235"/>
        <v>1.9157236919129403E-4</v>
      </c>
      <c r="DX112" s="82">
        <f t="shared" si="235"/>
        <v>-2.1210442920987997E-4</v>
      </c>
      <c r="DY112" s="82">
        <f t="shared" si="235"/>
        <v>-3.2633838792109414E-3</v>
      </c>
      <c r="EA112" t="s">
        <v>34</v>
      </c>
      <c r="EB112" s="81">
        <f>F111</f>
        <v>-0.17299248</v>
      </c>
      <c r="EC112" s="80">
        <f>F112</f>
        <v>-0.38801099999999999</v>
      </c>
      <c r="ED112" s="80">
        <f>F113</f>
        <v>1.1875170000000001E-2</v>
      </c>
      <c r="EE112" s="80">
        <f>F114</f>
        <v>0.88559551999999997</v>
      </c>
      <c r="EF112" s="80">
        <f>F115</f>
        <v>-0.56556720999999999</v>
      </c>
      <c r="EG112" s="80">
        <f>F116</f>
        <v>-2.271834E-2</v>
      </c>
      <c r="EI112" s="1" t="s">
        <v>34</v>
      </c>
      <c r="EJ112" s="115">
        <f>EB112*DW111+EC112*DW112+ED112*DW113+EE112*DW114+EF112*DW115+EG112*DW116</f>
        <v>-2.8210226874441285E-2</v>
      </c>
      <c r="EK112" s="115">
        <f>EB112*DX111+EC112*DX112+ED112*DX113+EE112*DX114+EF112*DX115+EG112*DX116</f>
        <v>1.250038914091188E-2</v>
      </c>
      <c r="EL112" s="115">
        <f>EB112*DY111+EC112*DY112+ED112*DY113+EE112*DY114+EF112*DY115+EG112*DY116</f>
        <v>1.1225998675274573E-2</v>
      </c>
      <c r="EM112" s="1"/>
      <c r="EN112" s="1"/>
      <c r="EO112" s="1"/>
      <c r="EP112" s="1"/>
      <c r="EQ112" s="1" t="s">
        <v>28</v>
      </c>
      <c r="ER112" s="107">
        <f>EJ112*EO111</f>
        <v>-2.7928124605696873E-2</v>
      </c>
      <c r="ES112" s="107">
        <f>EK112*EO111</f>
        <v>1.2375385249502761E-2</v>
      </c>
      <c r="ET112" s="107">
        <f>EL112*EO111</f>
        <v>1.1113738688521828E-2</v>
      </c>
      <c r="EU112" s="1"/>
      <c r="EV112" s="1" t="s">
        <v>28</v>
      </c>
      <c r="EW112" s="24">
        <f t="shared" si="236"/>
        <v>1.2729151575519253</v>
      </c>
      <c r="EX112" s="24">
        <f t="shared" si="236"/>
        <v>3.2905627084733529</v>
      </c>
      <c r="EY112" s="24">
        <f t="shared" si="236"/>
        <v>-4.3541870986503017</v>
      </c>
      <c r="EZ112" s="1"/>
      <c r="FA112" s="1"/>
      <c r="FB112" s="1" t="s">
        <v>30</v>
      </c>
      <c r="FC112" s="1" t="s">
        <v>31</v>
      </c>
      <c r="FD112" s="1" t="s">
        <v>37</v>
      </c>
      <c r="FE112" s="1"/>
      <c r="FF112" s="1"/>
      <c r="FG112" s="1" t="s">
        <v>30</v>
      </c>
      <c r="FH112" s="1" t="s">
        <v>31</v>
      </c>
      <c r="FI112" s="1" t="s">
        <v>37</v>
      </c>
      <c r="FJ112" s="1"/>
      <c r="FK112" s="1"/>
      <c r="FL112" s="1"/>
      <c r="FM112" s="1"/>
      <c r="FN112" s="1"/>
      <c r="FO112" s="1" t="s">
        <v>30</v>
      </c>
      <c r="FP112" s="1" t="s">
        <v>31</v>
      </c>
      <c r="FQ112" s="1" t="s">
        <v>37</v>
      </c>
      <c r="FR112" s="1"/>
      <c r="FS112" s="1"/>
      <c r="FT112" s="1" t="s">
        <v>30</v>
      </c>
      <c r="FU112" s="1" t="s">
        <v>31</v>
      </c>
      <c r="FV112" s="1" t="s">
        <v>37</v>
      </c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</row>
    <row r="113" spans="1:199" ht="15.75" thickBot="1" x14ac:dyDescent="0.3">
      <c r="A113" s="1"/>
      <c r="B113" s="82">
        <v>1</v>
      </c>
      <c r="C113" s="1"/>
      <c r="D113" s="1"/>
      <c r="E113" s="104">
        <v>0.51673007000000004</v>
      </c>
      <c r="F113" s="104">
        <v>1.1875170000000001E-2</v>
      </c>
      <c r="G113" s="1"/>
      <c r="H113" s="1"/>
      <c r="I113" s="1" t="s">
        <v>30</v>
      </c>
      <c r="J113" s="1" t="s">
        <v>31</v>
      </c>
      <c r="K113" s="1" t="s">
        <v>37</v>
      </c>
      <c r="L113" s="1"/>
      <c r="M113" s="10"/>
      <c r="N113" s="87">
        <f>E113*I111+F113*I112</f>
        <v>5.2537347524589935</v>
      </c>
      <c r="O113" s="87">
        <f>E113*J111+F113*J112</f>
        <v>0.68464316732810937</v>
      </c>
      <c r="P113" s="87">
        <f>E113*K111+F113*K112</f>
        <v>0.84065071377784095</v>
      </c>
      <c r="Q113" s="22"/>
      <c r="R113" s="22"/>
      <c r="S113" s="22"/>
      <c r="T113" s="22"/>
      <c r="U113" s="22"/>
      <c r="V113" s="22"/>
      <c r="W113" s="22"/>
      <c r="X113" s="87">
        <f>N113+S111</f>
        <v>9.0189106236224301</v>
      </c>
      <c r="Y113" s="87">
        <f>O113+T111</f>
        <v>-2.5662389447767207</v>
      </c>
      <c r="Z113" s="87">
        <f>P113+U111</f>
        <v>-2.075372691265009</v>
      </c>
      <c r="AA113" s="74"/>
      <c r="AB113" s="74"/>
      <c r="AC113" s="74"/>
      <c r="AD113" s="74"/>
      <c r="AE113" s="74"/>
      <c r="AF113" s="74"/>
      <c r="AG113" s="74"/>
      <c r="AH113" s="99">
        <f t="shared" si="239"/>
        <v>0.99987891668726114</v>
      </c>
      <c r="AI113" s="99">
        <f t="shared" si="230"/>
        <v>7.1343084834635806E-2</v>
      </c>
      <c r="AJ113" s="99">
        <f t="shared" si="231"/>
        <v>0.11151360921028519</v>
      </c>
      <c r="AK113" s="10"/>
      <c r="AL113" s="1" t="s">
        <v>29</v>
      </c>
      <c r="AM113" s="20">
        <f t="shared" si="240"/>
        <v>-17.923501141773801</v>
      </c>
      <c r="AN113" s="1"/>
      <c r="AO113" s="1"/>
      <c r="AP113" s="87">
        <f>AH113*AM111+AI113*AM112+AJ113*AM113</f>
        <v>11.16395439005721</v>
      </c>
      <c r="AQ113" s="1"/>
      <c r="AR113" s="1"/>
      <c r="AS113" s="1"/>
      <c r="AT113" s="1"/>
      <c r="AU113" s="1"/>
      <c r="AV113" s="87">
        <f>AP113+AS111</f>
        <v>8.6324451523387502</v>
      </c>
      <c r="AW113" s="1"/>
      <c r="AX113" s="1"/>
      <c r="AY113" s="1"/>
      <c r="AZ113" s="1"/>
      <c r="BA113" s="1"/>
      <c r="BB113" s="80">
        <f t="shared" ref="BB113:BB116" si="243">1/(1+2.71828182845904^(AV113*-1))</f>
        <v>0.99982180344311977</v>
      </c>
      <c r="BC113" s="1"/>
      <c r="BD113" s="1"/>
      <c r="BE113" s="87">
        <f t="shared" ref="BE113:BE116" si="244">(BB113-B113)^2</f>
        <v>3.1754012883968313E-8</v>
      </c>
      <c r="BF113" s="1"/>
      <c r="BG113" s="1"/>
      <c r="BH113" s="1"/>
      <c r="BI113" s="1"/>
      <c r="BJ113" s="1"/>
      <c r="BK113" s="82">
        <f t="shared" ref="BK113:BK116" si="245">BB113-B113</f>
        <v>-1.7819655688022795E-4</v>
      </c>
      <c r="BL113" s="1"/>
      <c r="BM113" s="1"/>
      <c r="BN113" s="80">
        <f t="shared" si="241"/>
        <v>1.7816480286734398E-4</v>
      </c>
      <c r="BO113" s="1"/>
      <c r="BP113" s="1"/>
      <c r="BQ113" s="103">
        <f t="shared" ref="BQ113:BQ116" si="246">BK113*BN113</f>
        <v>-3.1748354428205259E-8</v>
      </c>
      <c r="BR113" s="1"/>
      <c r="BS113" s="1"/>
      <c r="BT113" s="1"/>
      <c r="BU113" s="1"/>
      <c r="BV113" s="1"/>
      <c r="BW113" s="1"/>
      <c r="BX113" s="1"/>
      <c r="BY113" s="82">
        <f>BQ113*BT111</f>
        <v>-4.6045165079907227E-7</v>
      </c>
      <c r="BZ113" s="82">
        <f>BQ113*BU111</f>
        <v>5.9575258106314897E-7</v>
      </c>
      <c r="CA113" s="82">
        <f>BQ113*BV111</f>
        <v>5.6904166684337633E-7</v>
      </c>
      <c r="CB113" s="1"/>
      <c r="CC113" s="1" t="s">
        <v>35</v>
      </c>
      <c r="CD113" s="86">
        <f>AJ111</f>
        <v>4.7041008800469485E-2</v>
      </c>
      <c r="CE113" s="82">
        <f>AJ112</f>
        <v>0.25625401840051415</v>
      </c>
      <c r="CF113" s="82">
        <f>AJ113</f>
        <v>0.11151360921028519</v>
      </c>
      <c r="CG113" s="82">
        <f>AJ114</f>
        <v>1.6076984688725509E-3</v>
      </c>
      <c r="CH113" s="82">
        <f>AJ115</f>
        <v>0.1356949849818071</v>
      </c>
      <c r="CI113" s="82">
        <f>AJ116</f>
        <v>0.26302512972217862</v>
      </c>
      <c r="CJ113" s="1"/>
      <c r="CK113" s="1" t="s">
        <v>35</v>
      </c>
      <c r="CL113" s="113">
        <f>CD113*BQ111+CE113*BQ112+CF113*BQ113+CG113*BQ114+CH113*BQ115+CI113*BQ116</f>
        <v>3.5686331584289044E-3</v>
      </c>
      <c r="CM113" s="1"/>
      <c r="CN113" s="1"/>
      <c r="CO113" s="1"/>
      <c r="CP113" s="1"/>
      <c r="CQ113" s="1" t="s">
        <v>29</v>
      </c>
      <c r="CR113" s="114">
        <f>CL113*CO111</f>
        <v>3.5329468268446153E-3</v>
      </c>
      <c r="CS113" s="1"/>
      <c r="CT113" s="1" t="s">
        <v>29</v>
      </c>
      <c r="CU113" s="24">
        <f>AM113-CR113</f>
        <v>-17.927034088600646</v>
      </c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80">
        <f t="shared" ref="DM113:DM116" si="247">BY113</f>
        <v>-4.6045165079907227E-7</v>
      </c>
      <c r="DN113" s="80">
        <f t="shared" ref="DN113:DN116" si="248">BZ113</f>
        <v>5.9575258106314897E-7</v>
      </c>
      <c r="DO113" s="80">
        <f t="shared" ref="DO113:DO116" si="249">CA113</f>
        <v>5.6904166684337633E-7</v>
      </c>
      <c r="DQ113" s="1"/>
      <c r="DR113" s="80">
        <f t="shared" si="242"/>
        <v>1.2106865157023283E-4</v>
      </c>
      <c r="DS113" s="80">
        <f t="shared" si="233"/>
        <v>6.6253249080913762E-2</v>
      </c>
      <c r="DT113" s="80">
        <f t="shared" si="234"/>
        <v>9.9078324171180995E-2</v>
      </c>
      <c r="DU113" s="1"/>
      <c r="DV113" s="1"/>
      <c r="DW113" s="82">
        <f t="shared" ref="DW113:DW116" si="250">DM113*DR113</f>
        <v>-5.5746260475531401E-11</v>
      </c>
      <c r="DX113" s="82">
        <f t="shared" ref="DX113:DX116" si="251">DN113*DS113</f>
        <v>3.9470544143774079E-8</v>
      </c>
      <c r="DY113" s="82">
        <f t="shared" ref="DY113:DY116" si="252">DO113*DT113</f>
        <v>5.6379694734417218E-8</v>
      </c>
      <c r="EA113" s="2"/>
      <c r="EB113" t="s">
        <v>24</v>
      </c>
      <c r="EG113" t="s">
        <v>32</v>
      </c>
      <c r="EI113" s="1"/>
      <c r="EJ113" s="1" t="s">
        <v>30</v>
      </c>
      <c r="EK113" s="1" t="s">
        <v>31</v>
      </c>
      <c r="EL113" s="10" t="s">
        <v>37</v>
      </c>
      <c r="EM113" s="1"/>
      <c r="EN113" s="1"/>
      <c r="EO113" s="1"/>
      <c r="EP113" s="1"/>
      <c r="EQ113" s="1"/>
      <c r="ER113" s="1" t="s">
        <v>30</v>
      </c>
      <c r="ES113" s="1" t="s">
        <v>31</v>
      </c>
      <c r="ET113" s="1" t="s">
        <v>37</v>
      </c>
      <c r="EU113" s="1"/>
      <c r="EV113" s="1"/>
      <c r="EW113" s="1" t="s">
        <v>30</v>
      </c>
      <c r="EX113" s="1" t="s">
        <v>31</v>
      </c>
      <c r="EY113" s="1" t="s">
        <v>37</v>
      </c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</row>
    <row r="114" spans="1:199" x14ac:dyDescent="0.25">
      <c r="A114" s="1"/>
      <c r="B114" s="82">
        <v>1</v>
      </c>
      <c r="C114" s="1"/>
      <c r="D114" s="1"/>
      <c r="E114" s="104">
        <v>0.19163239000000001</v>
      </c>
      <c r="F114" s="104">
        <v>0.88559551999999997</v>
      </c>
      <c r="G114" s="1"/>
      <c r="H114" s="1"/>
      <c r="I114" s="1"/>
      <c r="J114" s="1"/>
      <c r="K114" s="1"/>
      <c r="L114" s="1"/>
      <c r="M114" s="10"/>
      <c r="N114" s="87">
        <f>E114*I111+F114*I112</f>
        <v>3.0454505223525477</v>
      </c>
      <c r="O114" s="87">
        <f>E114*J111+F114*J112</f>
        <v>3.1644250672547276</v>
      </c>
      <c r="P114" s="87">
        <f>E114*K111+F114*K112</f>
        <v>-3.5153192479214797</v>
      </c>
      <c r="Q114" s="22"/>
      <c r="R114" s="22"/>
      <c r="S114" s="22"/>
      <c r="T114" s="22"/>
      <c r="U114" s="22"/>
      <c r="V114" s="22"/>
      <c r="W114" s="22"/>
      <c r="X114" s="87">
        <f>N114+S111</f>
        <v>6.8106263935159843</v>
      </c>
      <c r="Y114" s="87">
        <f>O114+T111</f>
        <v>-8.6457044850102527E-2</v>
      </c>
      <c r="Z114" s="87">
        <f>P114+U111</f>
        <v>-6.4313426529643296</v>
      </c>
      <c r="AA114" s="22"/>
      <c r="AB114" s="22"/>
      <c r="AC114" s="22"/>
      <c r="AD114" s="22"/>
      <c r="AE114" s="22"/>
      <c r="AF114" s="22"/>
      <c r="AG114" s="22"/>
      <c r="AH114" s="99">
        <f t="shared" si="239"/>
        <v>0.99889921067591214</v>
      </c>
      <c r="AI114" s="99">
        <f t="shared" si="230"/>
        <v>0.47839919229173217</v>
      </c>
      <c r="AJ114" s="99">
        <f t="shared" si="231"/>
        <v>1.6076984688725509E-3</v>
      </c>
      <c r="AK114" s="10"/>
      <c r="AL114" s="1"/>
      <c r="AM114" s="1" t="s">
        <v>30</v>
      </c>
      <c r="AN114" s="1"/>
      <c r="AO114" s="1"/>
      <c r="AP114" s="87">
        <f>AH114*AM111+AI114*AM112+AJ114*AM113</f>
        <v>5.4813042335252016</v>
      </c>
      <c r="AQ114" s="1"/>
      <c r="AR114" s="1"/>
      <c r="AS114" s="1"/>
      <c r="AT114" s="1"/>
      <c r="AU114" s="1"/>
      <c r="AV114" s="87">
        <f>AP114+AS111</f>
        <v>2.9497949958067409</v>
      </c>
      <c r="AW114" s="1"/>
      <c r="AX114" s="1"/>
      <c r="AY114" s="1"/>
      <c r="AZ114" s="1"/>
      <c r="BA114" s="1"/>
      <c r="BB114" s="80">
        <f t="shared" si="243"/>
        <v>0.95025379847670066</v>
      </c>
      <c r="BC114" s="1"/>
      <c r="BD114" s="1"/>
      <c r="BE114" s="87">
        <f t="shared" si="244"/>
        <v>2.4746845659967096E-3</v>
      </c>
      <c r="BF114" s="1"/>
      <c r="BG114" s="1"/>
      <c r="BH114" s="1"/>
      <c r="BI114" s="1"/>
      <c r="BJ114" s="1"/>
      <c r="BK114" s="82">
        <f t="shared" si="245"/>
        <v>-4.9746201523299338E-2</v>
      </c>
      <c r="BL114" s="1"/>
      <c r="BM114" s="1"/>
      <c r="BN114" s="80">
        <f t="shared" si="241"/>
        <v>4.7271516957302626E-2</v>
      </c>
      <c r="BO114" s="1"/>
      <c r="BP114" s="1"/>
      <c r="BQ114" s="103">
        <f t="shared" si="246"/>
        <v>-2.3515784088700385E-3</v>
      </c>
      <c r="BR114" s="1"/>
      <c r="BS114" s="1"/>
      <c r="BT114" s="1"/>
      <c r="BU114" s="1"/>
      <c r="BV114" s="1"/>
      <c r="BW114" s="1"/>
      <c r="BX114" s="1"/>
      <c r="BY114" s="82">
        <f>BQ114*BT111</f>
        <v>-3.4105331751799875E-2</v>
      </c>
      <c r="BZ114" s="82">
        <f>BQ114*BU111</f>
        <v>4.4126977031983927E-2</v>
      </c>
      <c r="CA114" s="82">
        <f>BQ114*BV111</f>
        <v>4.2148518296352758E-2</v>
      </c>
      <c r="CB114" s="1"/>
      <c r="CC114" s="1"/>
      <c r="CD114" s="1" t="s">
        <v>24</v>
      </c>
      <c r="CE114" s="1" t="s">
        <v>25</v>
      </c>
      <c r="CF114" s="1"/>
      <c r="CG114" s="1"/>
      <c r="CH114" s="1"/>
      <c r="CI114" s="1" t="s">
        <v>32</v>
      </c>
      <c r="CJ114" s="1"/>
      <c r="CK114" s="1"/>
      <c r="CL114" s="1" t="s">
        <v>30</v>
      </c>
      <c r="CM114" s="1"/>
      <c r="CN114" s="1"/>
      <c r="CO114" s="1"/>
      <c r="CP114" s="1"/>
      <c r="CQ114" s="1"/>
      <c r="CR114" s="1" t="s">
        <v>30</v>
      </c>
      <c r="CS114" s="1"/>
      <c r="CT114" s="1"/>
      <c r="CU114" s="1" t="s">
        <v>30</v>
      </c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80">
        <f t="shared" si="247"/>
        <v>-3.4105331751799875E-2</v>
      </c>
      <c r="DN114" s="80">
        <f t="shared" si="248"/>
        <v>4.4126977031983927E-2</v>
      </c>
      <c r="DO114" s="80">
        <f t="shared" si="249"/>
        <v>4.2148518296352758E-2</v>
      </c>
      <c r="DQ114" s="1"/>
      <c r="DR114" s="80">
        <f t="shared" si="242"/>
        <v>1.0995775869518329E-3</v>
      </c>
      <c r="DS114" s="80">
        <f t="shared" si="233"/>
        <v>0.24953340510635047</v>
      </c>
      <c r="DT114" s="80">
        <f t="shared" si="234"/>
        <v>1.6051137745057358E-3</v>
      </c>
      <c r="DU114" s="1"/>
      <c r="DV114" s="1"/>
      <c r="DW114" s="82">
        <f t="shared" si="250"/>
        <v>-3.7501458389835833E-5</v>
      </c>
      <c r="DX114" s="82">
        <f t="shared" si="251"/>
        <v>1.1011154835840668E-2</v>
      </c>
      <c r="DY114" s="82">
        <f t="shared" si="252"/>
        <v>6.7653167292482843E-5</v>
      </c>
      <c r="EA114" s="2"/>
      <c r="EB114" s="2"/>
      <c r="EC114" s="2"/>
      <c r="ED114" s="2"/>
      <c r="EE114" s="2"/>
      <c r="EF114" s="2"/>
      <c r="EG114" s="2"/>
      <c r="EI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</row>
    <row r="115" spans="1:199" x14ac:dyDescent="0.25">
      <c r="A115" s="1"/>
      <c r="B115" s="82">
        <v>0</v>
      </c>
      <c r="C115" s="1"/>
      <c r="D115" s="1"/>
      <c r="E115" s="104">
        <v>-0.80605309999999997</v>
      </c>
      <c r="F115" s="104">
        <v>-0.56556720999999999</v>
      </c>
      <c r="G115" s="1"/>
      <c r="H115" s="1"/>
      <c r="I115" s="1"/>
      <c r="J115" s="1"/>
      <c r="K115" s="1"/>
      <c r="L115" s="1"/>
      <c r="M115" s="1"/>
      <c r="N115" s="87">
        <f>E115*I111+F115*I112</f>
        <v>-8.876421897701265</v>
      </c>
      <c r="O115" s="87">
        <f>E115*J111+F115*J112</f>
        <v>-2.8748318015257706</v>
      </c>
      <c r="P115" s="87">
        <f>E115*K111+F115*K112</f>
        <v>1.0645072813987102</v>
      </c>
      <c r="Q115" s="22"/>
      <c r="R115" s="22"/>
      <c r="S115" s="22"/>
      <c r="T115" s="22"/>
      <c r="U115" s="22"/>
      <c r="V115" s="22"/>
      <c r="W115" s="22"/>
      <c r="X115" s="87">
        <f>N115+S111</f>
        <v>-5.1112460265378283</v>
      </c>
      <c r="Y115" s="87">
        <f>O115+T111</f>
        <v>-6.1257139136306007</v>
      </c>
      <c r="Z115" s="87">
        <f>P115+U111</f>
        <v>-1.8515161236441398</v>
      </c>
      <c r="AA115" s="22"/>
      <c r="AB115" s="22"/>
      <c r="AC115" s="22"/>
      <c r="AD115" s="22"/>
      <c r="AE115" s="22"/>
      <c r="AF115" s="22"/>
      <c r="AG115" s="22"/>
      <c r="AH115" s="99">
        <f t="shared" si="239"/>
        <v>5.9924406609545688E-3</v>
      </c>
      <c r="AI115" s="99">
        <f t="shared" si="230"/>
        <v>2.1811621280550422E-3</v>
      </c>
      <c r="AJ115" s="99">
        <f t="shared" si="231"/>
        <v>0.1356949849818071</v>
      </c>
      <c r="AK115" s="1"/>
      <c r="AL115" s="1"/>
      <c r="AM115" s="1"/>
      <c r="AN115" s="1"/>
      <c r="AO115" s="1"/>
      <c r="AP115" s="87">
        <f>AH115*AM111+AI115*AM112+AJ115*AM113</f>
        <v>-2.386149001218357</v>
      </c>
      <c r="AQ115" s="1"/>
      <c r="AR115" s="1"/>
      <c r="AS115" s="1"/>
      <c r="AT115" s="1"/>
      <c r="AU115" s="1"/>
      <c r="AV115" s="87">
        <f>AP115+AS111</f>
        <v>-4.9176582389368182</v>
      </c>
      <c r="AW115" s="1"/>
      <c r="AX115" s="1"/>
      <c r="AY115" s="1"/>
      <c r="AZ115" s="1"/>
      <c r="BA115" s="1"/>
      <c r="BB115" s="80">
        <f t="shared" si="243"/>
        <v>7.2631050499443739E-3</v>
      </c>
      <c r="BC115" s="1"/>
      <c r="BD115" s="1"/>
      <c r="BE115" s="87">
        <f t="shared" si="244"/>
        <v>5.2752694966527467E-5</v>
      </c>
      <c r="BF115" s="1"/>
      <c r="BG115" s="1"/>
      <c r="BH115" s="1"/>
      <c r="BI115" s="1"/>
      <c r="BJ115" s="1"/>
      <c r="BK115" s="82">
        <f t="shared" si="245"/>
        <v>7.2631050499443739E-3</v>
      </c>
      <c r="BL115" s="1"/>
      <c r="BM115" s="1"/>
      <c r="BN115" s="80">
        <f t="shared" si="241"/>
        <v>7.2103523549778472E-3</v>
      </c>
      <c r="BO115" s="1"/>
      <c r="BP115" s="1"/>
      <c r="BQ115" s="103">
        <f t="shared" si="246"/>
        <v>5.2369546601317912E-5</v>
      </c>
      <c r="BR115" s="1"/>
      <c r="BS115" s="1"/>
      <c r="BT115" s="1"/>
      <c r="BU115" s="1"/>
      <c r="BV115" s="1"/>
      <c r="BW115" s="1"/>
      <c r="BX115" s="1"/>
      <c r="BY115" s="105">
        <f>BQ115*BT111</f>
        <v>7.5952422160038629E-4</v>
      </c>
      <c r="BZ115" s="105">
        <f>BQ115*BU111</f>
        <v>-9.8270581637215624E-4</v>
      </c>
      <c r="CA115" s="82">
        <f>BQ115*BV111</f>
        <v>-9.3864562830289788E-4</v>
      </c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80">
        <f t="shared" si="247"/>
        <v>7.5952422160038629E-4</v>
      </c>
      <c r="DN115" s="80">
        <f t="shared" si="248"/>
        <v>-9.8270581637215624E-4</v>
      </c>
      <c r="DO115" s="80">
        <f t="shared" si="249"/>
        <v>-9.3864562830289788E-4</v>
      </c>
      <c r="DQ115" s="1"/>
      <c r="DR115" s="80">
        <f t="shared" si="242"/>
        <v>5.9565313158795067E-3</v>
      </c>
      <c r="DS115" s="80">
        <f t="shared" si="233"/>
        <v>2.1764046598261805E-3</v>
      </c>
      <c r="DT115" s="80">
        <f t="shared" si="234"/>
        <v>0.11728185603259425</v>
      </c>
      <c r="DU115" s="1"/>
      <c r="DV115" s="1"/>
      <c r="DW115" s="82">
        <f t="shared" si="250"/>
        <v>4.5241298111317071E-6</v>
      </c>
      <c r="DX115" s="82">
        <f t="shared" si="251"/>
        <v>-2.1387655179906515E-6</v>
      </c>
      <c r="DY115" s="82">
        <f t="shared" si="252"/>
        <v>-1.1008610144424445E-4</v>
      </c>
      <c r="EA115" s="2"/>
      <c r="EB115" s="2"/>
      <c r="EC115" s="2"/>
      <c r="ED115" s="2"/>
      <c r="EE115" s="2"/>
      <c r="EF115" s="2"/>
      <c r="EG115" s="2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</row>
    <row r="116" spans="1:199" x14ac:dyDescent="0.25">
      <c r="A116" s="1" t="s">
        <v>32</v>
      </c>
      <c r="B116" s="82">
        <v>1</v>
      </c>
      <c r="C116" s="1"/>
      <c r="D116" s="1" t="s">
        <v>32</v>
      </c>
      <c r="E116" s="104">
        <v>1.0349664300000001</v>
      </c>
      <c r="F116" s="104">
        <v>-2.271834E-2</v>
      </c>
      <c r="G116" s="1"/>
      <c r="H116" s="1"/>
      <c r="I116" s="1"/>
      <c r="J116" s="1"/>
      <c r="K116" s="1"/>
      <c r="L116" s="1"/>
      <c r="M116" s="1" t="s">
        <v>32</v>
      </c>
      <c r="N116" s="87">
        <f>E116*I111+F116*I112</f>
        <v>10.464888362550713</v>
      </c>
      <c r="O116" s="87">
        <f>E116*J111+F116*J112</f>
        <v>1.2176845885353627</v>
      </c>
      <c r="P116" s="87">
        <f>E116*K111+F116*K112</f>
        <v>1.8857191886387981</v>
      </c>
      <c r="Q116" s="22"/>
      <c r="R116" s="22"/>
      <c r="S116" s="22"/>
      <c r="T116" s="22"/>
      <c r="U116" s="22"/>
      <c r="V116" s="22"/>
      <c r="W116" s="22" t="s">
        <v>32</v>
      </c>
      <c r="X116" s="87">
        <f>N116+S111</f>
        <v>14.230064233714149</v>
      </c>
      <c r="Y116" s="87">
        <f>O116+T111</f>
        <v>-2.0331975235694673</v>
      </c>
      <c r="Z116" s="87">
        <f>P116+U111</f>
        <v>-1.0303042164040519</v>
      </c>
      <c r="AA116" s="22"/>
      <c r="AB116" s="22"/>
      <c r="AC116" s="22"/>
      <c r="AD116" s="22"/>
      <c r="AE116" s="22"/>
      <c r="AF116" s="22"/>
      <c r="AG116" s="22" t="s">
        <v>32</v>
      </c>
      <c r="AH116" s="99">
        <f t="shared" si="239"/>
        <v>0.999999339365364</v>
      </c>
      <c r="AI116" s="99">
        <f t="shared" si="230"/>
        <v>0.11576121942702396</v>
      </c>
      <c r="AJ116" s="99">
        <f t="shared" si="231"/>
        <v>0.26302512972217862</v>
      </c>
      <c r="AK116" s="1"/>
      <c r="AL116" s="1"/>
      <c r="AM116" s="1"/>
      <c r="AN116" s="1"/>
      <c r="AO116" s="1" t="s">
        <v>32</v>
      </c>
      <c r="AP116" s="87">
        <f>AH116*AM111+AI116*AM112+AJ116*AM113</f>
        <v>7.616585094390433</v>
      </c>
      <c r="AQ116" s="1"/>
      <c r="AR116" s="1"/>
      <c r="AS116" s="1"/>
      <c r="AT116" s="1"/>
      <c r="AU116" s="1" t="s">
        <v>32</v>
      </c>
      <c r="AV116" s="87">
        <f>AP116+AS111</f>
        <v>5.0850758566719723</v>
      </c>
      <c r="AW116" s="1"/>
      <c r="AX116" s="1"/>
      <c r="AY116" s="1"/>
      <c r="AZ116" s="1"/>
      <c r="BA116" s="1" t="s">
        <v>32</v>
      </c>
      <c r="BB116" s="80">
        <f t="shared" si="243"/>
        <v>0.99384964333593673</v>
      </c>
      <c r="BC116" s="1"/>
      <c r="BD116" s="1" t="s">
        <v>32</v>
      </c>
      <c r="BE116" s="87">
        <f t="shared" si="244"/>
        <v>3.7826887095187502E-5</v>
      </c>
      <c r="BF116" s="1"/>
      <c r="BG116" s="1"/>
      <c r="BH116" s="1"/>
      <c r="BI116" s="1"/>
      <c r="BJ116" s="1" t="s">
        <v>32</v>
      </c>
      <c r="BK116" s="82">
        <f t="shared" si="245"/>
        <v>-6.1503566640632723E-3</v>
      </c>
      <c r="BL116" s="1"/>
      <c r="BM116" s="1" t="s">
        <v>32</v>
      </c>
      <c r="BN116" s="80">
        <f t="shared" si="241"/>
        <v>6.1125297769680847E-3</v>
      </c>
      <c r="BO116" s="1"/>
      <c r="BP116" s="1" t="s">
        <v>32</v>
      </c>
      <c r="BQ116" s="103">
        <f t="shared" si="246"/>
        <v>-3.7594238248060846E-5</v>
      </c>
      <c r="BR116" s="1"/>
      <c r="BS116" s="1"/>
      <c r="BT116" s="1"/>
      <c r="BU116" s="1"/>
      <c r="BV116" s="1"/>
      <c r="BW116" s="1"/>
      <c r="BX116" s="1" t="s">
        <v>32</v>
      </c>
      <c r="BY116" s="82">
        <f>BQ116*BT111</f>
        <v>-5.4523547357385963E-4</v>
      </c>
      <c r="BZ116" s="82">
        <f>BQ116*BU111</f>
        <v>7.0544961692527337E-4</v>
      </c>
      <c r="CA116" s="82">
        <f>BQ116*BV111</f>
        <v>6.738203721632349E-4</v>
      </c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 t="s">
        <v>32</v>
      </c>
      <c r="DM116" s="80">
        <f t="shared" si="247"/>
        <v>-5.4523547357385963E-4</v>
      </c>
      <c r="DN116" s="80">
        <f t="shared" si="248"/>
        <v>7.0544961692527337E-4</v>
      </c>
      <c r="DO116" s="80">
        <f t="shared" si="249"/>
        <v>6.738203721632349E-4</v>
      </c>
      <c r="DQ116" s="1" t="s">
        <v>32</v>
      </c>
      <c r="DR116" s="80">
        <f t="shared" si="242"/>
        <v>6.6063419955796013E-7</v>
      </c>
      <c r="DS116" s="80">
        <f t="shared" si="233"/>
        <v>0.10236055950379236</v>
      </c>
      <c r="DT116" s="80">
        <f t="shared" si="234"/>
        <v>0.19384291085680974</v>
      </c>
      <c r="DU116" s="1"/>
      <c r="DV116" s="1" t="s">
        <v>32</v>
      </c>
      <c r="DW116" s="82">
        <f t="shared" si="250"/>
        <v>-3.6020120065507207E-10</v>
      </c>
      <c r="DX116" s="82">
        <f t="shared" si="251"/>
        <v>7.2210217490206971E-5</v>
      </c>
      <c r="DY116" s="82">
        <f t="shared" si="252"/>
        <v>1.306153023347403E-4</v>
      </c>
      <c r="EA116" s="2"/>
      <c r="EB116" s="2"/>
      <c r="EC116" s="2"/>
      <c r="ED116" s="2"/>
      <c r="EE116" s="2"/>
      <c r="EF116" s="2"/>
      <c r="EG116" s="2"/>
    </row>
    <row r="117" spans="1:199" x14ac:dyDescent="0.25">
      <c r="A117" s="1"/>
      <c r="B117" s="1" t="s">
        <v>50</v>
      </c>
      <c r="C117" s="1"/>
      <c r="D117" s="1"/>
      <c r="E117" s="1" t="s">
        <v>33</v>
      </c>
      <c r="F117" s="1" t="s">
        <v>34</v>
      </c>
      <c r="G117" s="1"/>
      <c r="H117" s="1"/>
      <c r="I117" s="1"/>
      <c r="J117" s="1"/>
      <c r="K117" s="1"/>
      <c r="L117" s="1"/>
      <c r="M117" s="1"/>
      <c r="N117" s="1" t="s">
        <v>30</v>
      </c>
      <c r="O117" s="1" t="s">
        <v>31</v>
      </c>
      <c r="P117" s="1" t="s">
        <v>37</v>
      </c>
      <c r="Q117" s="74"/>
      <c r="R117" s="74"/>
      <c r="S117" s="74"/>
      <c r="T117" s="74"/>
      <c r="U117" s="74"/>
      <c r="V117" s="74"/>
      <c r="W117" s="74"/>
      <c r="X117" s="22" t="s">
        <v>30</v>
      </c>
      <c r="Y117" s="22" t="s">
        <v>31</v>
      </c>
      <c r="Z117" s="22" t="s">
        <v>37</v>
      </c>
      <c r="AA117" s="22"/>
      <c r="AB117" s="22"/>
      <c r="AC117" s="22"/>
      <c r="AD117" s="22"/>
      <c r="AE117" s="22"/>
      <c r="AF117" s="22"/>
      <c r="AG117" s="22"/>
      <c r="AH117" s="74" t="s">
        <v>33</v>
      </c>
      <c r="AI117" s="74" t="s">
        <v>34</v>
      </c>
      <c r="AJ117" s="74" t="s">
        <v>35</v>
      </c>
      <c r="AK117" s="1"/>
      <c r="AL117" s="1"/>
      <c r="AM117" s="1"/>
      <c r="AN117" s="1"/>
      <c r="AO117" s="1"/>
      <c r="AP117" s="1" t="s">
        <v>30</v>
      </c>
      <c r="AQ117" s="1"/>
      <c r="AR117" s="1"/>
      <c r="AS117" s="1"/>
      <c r="AT117" s="1"/>
      <c r="AU117" s="1"/>
      <c r="AV117" s="1" t="s">
        <v>30</v>
      </c>
      <c r="AW117" s="1"/>
      <c r="AX117" s="1"/>
      <c r="AY117" s="1"/>
      <c r="AZ117" s="1"/>
      <c r="BA117" s="1"/>
      <c r="BB117" s="1" t="s">
        <v>30</v>
      </c>
      <c r="BC117" s="1"/>
      <c r="BD117" s="1"/>
      <c r="BE117" s="1" t="s">
        <v>30</v>
      </c>
      <c r="BF117" s="1"/>
      <c r="BG117" s="1"/>
      <c r="BH117" s="1"/>
      <c r="BI117" s="1"/>
      <c r="BJ117" s="1"/>
      <c r="BK117" s="1" t="s">
        <v>30</v>
      </c>
      <c r="BL117" s="1"/>
      <c r="BM117" s="1"/>
      <c r="BN117" s="1" t="s">
        <v>30</v>
      </c>
      <c r="BO117" s="1"/>
      <c r="BP117" s="1"/>
      <c r="BQ117" s="102" t="s">
        <v>30</v>
      </c>
      <c r="BR117" s="1"/>
      <c r="BS117" s="1"/>
      <c r="BT117" s="1"/>
      <c r="BU117" s="1"/>
      <c r="BV117" s="1"/>
      <c r="BW117" s="1"/>
      <c r="BX117" s="1"/>
      <c r="BY117" s="1" t="s">
        <v>27</v>
      </c>
      <c r="BZ117" s="1" t="s">
        <v>28</v>
      </c>
      <c r="CA117" s="1" t="s">
        <v>29</v>
      </c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t="s">
        <v>30</v>
      </c>
      <c r="DN117" t="s">
        <v>31</v>
      </c>
      <c r="DO117" t="s">
        <v>37</v>
      </c>
      <c r="DQ117" s="1"/>
      <c r="DR117" s="1" t="s">
        <v>30</v>
      </c>
      <c r="DS117" s="1" t="s">
        <v>31</v>
      </c>
      <c r="DT117" s="1" t="s">
        <v>37</v>
      </c>
      <c r="DU117" s="1"/>
      <c r="DV117" s="1"/>
      <c r="DW117" s="1" t="s">
        <v>30</v>
      </c>
      <c r="DX117" s="1" t="s">
        <v>31</v>
      </c>
      <c r="DY117" s="1" t="s">
        <v>37</v>
      </c>
    </row>
    <row r="118" spans="1:199" x14ac:dyDescent="0.25">
      <c r="AJ118" s="74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02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</row>
    <row r="119" spans="1:199" x14ac:dyDescent="0.25">
      <c r="BY119" t="s">
        <v>73</v>
      </c>
      <c r="BZ119" t="s">
        <v>72</v>
      </c>
      <c r="CA119" t="s">
        <v>71</v>
      </c>
      <c r="CU119" t="s">
        <v>73</v>
      </c>
      <c r="DJ119" t="s">
        <v>73</v>
      </c>
      <c r="EW119" t="s">
        <v>73</v>
      </c>
      <c r="FT119" t="s">
        <v>73</v>
      </c>
    </row>
    <row r="120" spans="1:199" x14ac:dyDescent="0.25">
      <c r="BY120" t="s">
        <v>74</v>
      </c>
      <c r="CU120" t="s">
        <v>74</v>
      </c>
      <c r="DJ120" t="s">
        <v>74</v>
      </c>
      <c r="EW120" t="s">
        <v>74</v>
      </c>
      <c r="FT120" t="s">
        <v>74</v>
      </c>
    </row>
    <row r="121" spans="1:199" x14ac:dyDescent="0.25">
      <c r="BQ121" s="101" t="s">
        <v>65</v>
      </c>
      <c r="BY121" t="s">
        <v>62</v>
      </c>
      <c r="DW121" t="s">
        <v>65</v>
      </c>
    </row>
    <row r="122" spans="1:199" x14ac:dyDescent="0.25">
      <c r="A122" t="s">
        <v>103</v>
      </c>
      <c r="AH122" s="66" t="s">
        <v>48</v>
      </c>
      <c r="AI122" s="66" t="s">
        <v>79</v>
      </c>
      <c r="BK122" t="s">
        <v>57</v>
      </c>
      <c r="BN122" t="s">
        <v>48</v>
      </c>
      <c r="BQ122" s="101" t="s">
        <v>64</v>
      </c>
      <c r="BY122" t="s">
        <v>63</v>
      </c>
      <c r="CL122" t="s">
        <v>76</v>
      </c>
      <c r="CO122" s="79"/>
      <c r="CP122" s="79"/>
      <c r="CQ122" s="79"/>
      <c r="CR122" s="79"/>
      <c r="CS122" s="79"/>
      <c r="CU122" s="4" t="s">
        <v>67</v>
      </c>
      <c r="DJ122" t="s">
        <v>69</v>
      </c>
      <c r="DR122" t="s">
        <v>48</v>
      </c>
      <c r="DW122" t="s">
        <v>64</v>
      </c>
      <c r="EJ122" t="s">
        <v>76</v>
      </c>
      <c r="EO122" s="79"/>
      <c r="EP122" s="79"/>
      <c r="EQ122" s="79"/>
      <c r="ER122" s="79"/>
      <c r="ES122" s="79"/>
      <c r="ET122" s="79"/>
      <c r="EU122" s="79"/>
      <c r="EW122" s="4" t="s">
        <v>67</v>
      </c>
      <c r="EX122" s="4"/>
      <c r="EY122" s="4"/>
      <c r="FT122" t="s">
        <v>69</v>
      </c>
      <c r="FV122" s="79"/>
      <c r="FW122" s="79"/>
      <c r="FX122" s="79"/>
      <c r="FY122" s="79"/>
      <c r="FZ122" s="79"/>
      <c r="GA122" s="79"/>
      <c r="GB122" s="79"/>
      <c r="GC122" s="79"/>
      <c r="GD122" s="79"/>
      <c r="GE122" s="79"/>
      <c r="GF122" s="79"/>
      <c r="GG122" s="79"/>
      <c r="GH122" s="79"/>
      <c r="GI122" s="79"/>
      <c r="GJ122" s="79"/>
      <c r="GK122" s="79"/>
      <c r="GL122" s="79"/>
      <c r="GM122" s="79"/>
      <c r="GN122" s="79"/>
      <c r="GO122" s="79"/>
      <c r="GP122" s="79"/>
      <c r="GQ122" s="79"/>
    </row>
    <row r="123" spans="1:199" ht="15.75" thickBot="1" x14ac:dyDescent="0.3">
      <c r="B123" t="s">
        <v>4</v>
      </c>
      <c r="E123" t="s">
        <v>0</v>
      </c>
      <c r="G123" t="s">
        <v>8</v>
      </c>
      <c r="I123" t="s">
        <v>1</v>
      </c>
      <c r="L123" s="4" t="s">
        <v>9</v>
      </c>
      <c r="N123" t="s">
        <v>47</v>
      </c>
      <c r="Q123" s="66" t="s">
        <v>43</v>
      </c>
      <c r="S123" s="66" t="s">
        <v>42</v>
      </c>
      <c r="V123" s="66" t="s">
        <v>9</v>
      </c>
      <c r="X123" s="66" t="s">
        <v>2</v>
      </c>
      <c r="AA123" s="66" t="s">
        <v>46</v>
      </c>
      <c r="AC123" s="66" t="s">
        <v>44</v>
      </c>
      <c r="AF123" s="66" t="s">
        <v>9</v>
      </c>
      <c r="AH123" s="66" t="s">
        <v>0</v>
      </c>
      <c r="AJ123" s="74"/>
      <c r="AK123" s="1" t="s">
        <v>8</v>
      </c>
      <c r="AL123" s="1"/>
      <c r="AM123" s="1" t="s">
        <v>1</v>
      </c>
      <c r="AN123" s="83" t="s">
        <v>9</v>
      </c>
      <c r="AO123" s="1"/>
      <c r="AP123" s="1" t="s">
        <v>47</v>
      </c>
      <c r="AQ123" s="83" t="s">
        <v>43</v>
      </c>
      <c r="AR123" s="1"/>
      <c r="AS123" s="1" t="s">
        <v>42</v>
      </c>
      <c r="AT123" s="1"/>
      <c r="AU123" s="1"/>
      <c r="AV123" s="1" t="s">
        <v>2</v>
      </c>
      <c r="AW123" s="1" t="s">
        <v>46</v>
      </c>
      <c r="AX123" s="1"/>
      <c r="AY123" s="1" t="s">
        <v>44</v>
      </c>
      <c r="AZ123" s="83" t="s">
        <v>9</v>
      </c>
      <c r="BA123" s="1"/>
      <c r="BB123" s="1" t="s">
        <v>48</v>
      </c>
      <c r="BC123" s="1"/>
      <c r="BD123" s="1"/>
      <c r="BE123" s="1" t="s">
        <v>49</v>
      </c>
      <c r="BF123" s="1"/>
      <c r="BG123" s="1"/>
      <c r="BH123" s="1" t="s">
        <v>51</v>
      </c>
      <c r="BI123" s="1"/>
      <c r="BJ123" s="1"/>
      <c r="BK123" s="1" t="s">
        <v>56</v>
      </c>
      <c r="BL123" s="1" t="s">
        <v>58</v>
      </c>
      <c r="BM123" s="1"/>
      <c r="BN123" s="1" t="s">
        <v>53</v>
      </c>
      <c r="BO123" s="83" t="s">
        <v>9</v>
      </c>
      <c r="BP123" s="1"/>
      <c r="BQ123" s="102" t="s">
        <v>38</v>
      </c>
      <c r="BR123" s="1" t="s">
        <v>8</v>
      </c>
      <c r="BS123" s="1"/>
      <c r="BT123" s="1" t="s">
        <v>70</v>
      </c>
      <c r="BU123" s="1"/>
      <c r="BV123" s="1"/>
      <c r="BW123" s="83" t="s">
        <v>9</v>
      </c>
      <c r="BX123" s="1"/>
      <c r="BY123" s="84"/>
      <c r="BZ123" s="1"/>
      <c r="CA123" s="1"/>
      <c r="CB123" s="1"/>
      <c r="CC123" s="1"/>
      <c r="CD123" s="1" t="s">
        <v>75</v>
      </c>
      <c r="CE123" s="1"/>
      <c r="CF123" s="1"/>
      <c r="CG123" s="1"/>
      <c r="CH123" s="1"/>
      <c r="CI123" s="1"/>
      <c r="CJ123" s="1"/>
      <c r="CK123" s="1"/>
      <c r="CL123" s="1" t="s">
        <v>54</v>
      </c>
      <c r="CM123" s="1" t="s">
        <v>58</v>
      </c>
      <c r="CN123" s="1"/>
      <c r="CO123" s="1" t="s">
        <v>61</v>
      </c>
      <c r="CP123" s="83" t="s">
        <v>9</v>
      </c>
      <c r="CQ123" s="1"/>
      <c r="CR123" s="1" t="s">
        <v>66</v>
      </c>
      <c r="CS123" s="1"/>
      <c r="CT123" s="1"/>
      <c r="CU123" s="1" t="s">
        <v>1</v>
      </c>
      <c r="CV123" s="1"/>
      <c r="CW123" s="1"/>
      <c r="CX123" s="1" t="s">
        <v>59</v>
      </c>
      <c r="CY123" s="1"/>
      <c r="CZ123" s="1"/>
      <c r="DA123" s="1" t="s">
        <v>55</v>
      </c>
      <c r="DB123" s="1"/>
      <c r="DC123" s="1"/>
      <c r="DD123" s="1" t="s">
        <v>61</v>
      </c>
      <c r="DE123" s="1"/>
      <c r="DF123" s="1"/>
      <c r="DG123" s="1" t="s">
        <v>68</v>
      </c>
      <c r="DH123" s="1"/>
      <c r="DI123" s="1"/>
      <c r="DJ123" s="1" t="s">
        <v>41</v>
      </c>
      <c r="DK123" s="1"/>
      <c r="DL123" s="1"/>
      <c r="DM123" t="s">
        <v>78</v>
      </c>
      <c r="DP123" t="s">
        <v>58</v>
      </c>
      <c r="DQ123" s="1"/>
      <c r="DR123" s="1" t="s">
        <v>53</v>
      </c>
      <c r="DS123" s="1"/>
      <c r="DT123" s="1"/>
      <c r="DU123" s="83" t="s">
        <v>9</v>
      </c>
      <c r="DV123" s="1"/>
      <c r="DW123" s="1" t="s">
        <v>38</v>
      </c>
      <c r="EB123" t="s">
        <v>75</v>
      </c>
      <c r="EI123" s="1"/>
      <c r="EJ123" s="1" t="s">
        <v>54</v>
      </c>
      <c r="EK123" s="1"/>
      <c r="EL123" s="1"/>
      <c r="EM123" s="1" t="s">
        <v>58</v>
      </c>
      <c r="EN123" s="1"/>
      <c r="EO123" s="1" t="s">
        <v>61</v>
      </c>
      <c r="EP123" s="83" t="s">
        <v>9</v>
      </c>
      <c r="EQ123" s="1"/>
      <c r="ER123" s="1" t="s">
        <v>66</v>
      </c>
      <c r="ES123" s="1"/>
      <c r="ET123" s="1"/>
      <c r="EU123" s="1"/>
      <c r="EV123" s="1"/>
      <c r="EW123" s="1" t="s">
        <v>1</v>
      </c>
      <c r="EX123" s="1"/>
      <c r="EY123" s="1"/>
      <c r="EZ123" s="1"/>
      <c r="FA123" s="1"/>
      <c r="FB123" s="1" t="s">
        <v>59</v>
      </c>
      <c r="FC123" s="1"/>
      <c r="FD123" s="1"/>
      <c r="FE123" s="1"/>
      <c r="FF123" s="1"/>
      <c r="FG123" s="1" t="s">
        <v>55</v>
      </c>
      <c r="FH123" s="1"/>
      <c r="FI123" s="1"/>
      <c r="FJ123" s="1"/>
      <c r="FK123" s="1"/>
      <c r="FL123" s="1" t="s">
        <v>61</v>
      </c>
      <c r="FM123" s="1"/>
      <c r="FN123" s="1"/>
      <c r="FO123" s="1" t="s">
        <v>68</v>
      </c>
      <c r="FP123" s="1"/>
      <c r="FQ123" s="1"/>
      <c r="FR123" s="1"/>
      <c r="FS123" s="1"/>
      <c r="FT123" s="1" t="s">
        <v>41</v>
      </c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</row>
    <row r="124" spans="1:199" ht="15.75" thickBot="1" x14ac:dyDescent="0.3">
      <c r="A124" s="1" t="s">
        <v>24</v>
      </c>
      <c r="B124" s="73">
        <v>0</v>
      </c>
      <c r="C124" s="1"/>
      <c r="D124" s="1" t="s">
        <v>24</v>
      </c>
      <c r="E124" s="91">
        <v>-0.48871225000000001</v>
      </c>
      <c r="F124" s="92">
        <v>-0.17299248</v>
      </c>
      <c r="G124" s="1"/>
      <c r="H124" s="1" t="s">
        <v>27</v>
      </c>
      <c r="I124" s="93">
        <f>EW111</f>
        <v>10.21724262309386</v>
      </c>
      <c r="J124" s="94">
        <f t="shared" ref="J124:J125" si="253">EX111</f>
        <v>1.2394432211624449</v>
      </c>
      <c r="K124" s="95">
        <f t="shared" ref="K124:K125" si="254">EY111</f>
        <v>1.6992288117497134</v>
      </c>
      <c r="L124" s="1"/>
      <c r="M124" s="10" t="s">
        <v>24</v>
      </c>
      <c r="N124" s="11">
        <f>E124*I124+F124*I125</f>
        <v>-5.2134963810626003</v>
      </c>
      <c r="O124" s="12">
        <f>E124*J124+F124*J125</f>
        <v>-1.1749736888958684</v>
      </c>
      <c r="P124" s="12">
        <f>E124*K124+F124*K125</f>
        <v>-7.7192311275508518E-2</v>
      </c>
      <c r="Q124" s="22"/>
      <c r="R124" s="22" t="s">
        <v>41</v>
      </c>
      <c r="S124" s="67">
        <f>FT111</f>
        <v>3.7651736317467743</v>
      </c>
      <c r="T124" s="68">
        <f t="shared" ref="T124" si="255">FU111</f>
        <v>-3.2508810729538182</v>
      </c>
      <c r="U124" s="98">
        <f t="shared" ref="U124" si="256">FV111</f>
        <v>-2.915968940330584</v>
      </c>
      <c r="V124" s="22"/>
      <c r="W124" s="74" t="s">
        <v>24</v>
      </c>
      <c r="X124" s="69">
        <f>N124+S124</f>
        <v>-1.4483227493158259</v>
      </c>
      <c r="Y124" s="70">
        <f t="shared" ref="Y124" si="257">O124+T124</f>
        <v>-4.4258547618496866</v>
      </c>
      <c r="Z124" s="71">
        <f t="shared" ref="Z124" si="258">P124+U124</f>
        <v>-2.9931612516060926</v>
      </c>
      <c r="AA124" s="22"/>
      <c r="AB124" s="22" t="s">
        <v>45</v>
      </c>
      <c r="AC124" s="72" t="s">
        <v>80</v>
      </c>
      <c r="AD124" s="72" t="s">
        <v>80</v>
      </c>
      <c r="AE124" s="72" t="s">
        <v>80</v>
      </c>
      <c r="AF124" s="22"/>
      <c r="AG124" s="22" t="s">
        <v>24</v>
      </c>
      <c r="AH124" s="81">
        <f>1/(1+2.71828182845904^(X124*-1))</f>
        <v>0.19025983074702862</v>
      </c>
      <c r="AI124" s="81">
        <f t="shared" ref="AI124:AI129" si="259">1/(1+2.71828182845904^(Y124*-1))</f>
        <v>1.1822535983985923E-2</v>
      </c>
      <c r="AJ124" s="81">
        <f t="shared" ref="AJ124:AJ129" si="260">1/(1+2.71828182845904^(Z124*-1))</f>
        <v>4.7735782962271447E-2</v>
      </c>
      <c r="AK124" s="10"/>
      <c r="AL124" s="1" t="s">
        <v>27</v>
      </c>
      <c r="AM124" s="8">
        <f>CU111</f>
        <v>14.490787410565035</v>
      </c>
      <c r="AN124" s="1"/>
      <c r="AO124" s="10" t="s">
        <v>24</v>
      </c>
      <c r="AP124" s="90">
        <f>AH124*AM124+AI124*AM125+AJ124*AM126</f>
        <v>1.6794091861433067</v>
      </c>
      <c r="AQ124" s="1"/>
      <c r="AR124" s="1" t="s">
        <v>41</v>
      </c>
      <c r="AS124" s="75">
        <f>DJ111</f>
        <v>-2.531535144928593</v>
      </c>
      <c r="AT124" s="1"/>
      <c r="AU124" s="1" t="s">
        <v>24</v>
      </c>
      <c r="AV124" s="76">
        <f>AP124+AS124</f>
        <v>-0.8521259587852863</v>
      </c>
      <c r="AW124" s="1"/>
      <c r="AX124" s="1" t="s">
        <v>45</v>
      </c>
      <c r="AY124" s="72" t="s">
        <v>80</v>
      </c>
      <c r="AZ124" s="1"/>
      <c r="BA124" s="1" t="s">
        <v>24</v>
      </c>
      <c r="BB124" s="81">
        <f>1/(1+2.71828182845904^(AV124*-1))</f>
        <v>0.29898707940011071</v>
      </c>
      <c r="BC124" s="1"/>
      <c r="BD124" s="1" t="s">
        <v>24</v>
      </c>
      <c r="BE124" s="77">
        <f>(BB124-B124)^2</f>
        <v>8.9393273648208108E-2</v>
      </c>
      <c r="BF124" s="74"/>
      <c r="BG124" s="1" t="s">
        <v>52</v>
      </c>
      <c r="BH124" s="77">
        <f>(BE124+BE125+BE126+BE127+BE128+BE129)/2</f>
        <v>0.54488636888839648</v>
      </c>
      <c r="BI124" s="1"/>
      <c r="BJ124" s="1" t="s">
        <v>24</v>
      </c>
      <c r="BK124" s="106">
        <f>BB124-B124</f>
        <v>0.29898707940011071</v>
      </c>
      <c r="BL124" s="1"/>
      <c r="BM124" s="1" t="s">
        <v>24</v>
      </c>
      <c r="BN124" s="109">
        <f>BB124*(1-BB124)</f>
        <v>0.20959380575190262</v>
      </c>
      <c r="BO124" s="1"/>
      <c r="BP124" s="1" t="s">
        <v>24</v>
      </c>
      <c r="BQ124" s="110">
        <f>BK124*BN124</f>
        <v>6.2665839842115489E-2</v>
      </c>
      <c r="BR124" s="1"/>
      <c r="BS124" s="1" t="s">
        <v>30</v>
      </c>
      <c r="BT124" s="24">
        <f>AM124</f>
        <v>14.490787410565035</v>
      </c>
      <c r="BU124" s="24">
        <f>AM125</f>
        <v>-18.76454982854651</v>
      </c>
      <c r="BV124" s="24">
        <f>AM126</f>
        <v>-17.927034088600646</v>
      </c>
      <c r="BW124" s="1"/>
      <c r="BX124" s="1" t="s">
        <v>24</v>
      </c>
      <c r="BY124" s="111">
        <f>BQ124*BT124</f>
        <v>0.90807736305661191</v>
      </c>
      <c r="BZ124" s="111">
        <f>BQ124*BU124</f>
        <v>-1.1758962742650914</v>
      </c>
      <c r="CA124" s="111">
        <f>BQ124*BV124</f>
        <v>-1.1234126470403929</v>
      </c>
      <c r="CB124" s="1"/>
      <c r="CC124" s="1" t="s">
        <v>33</v>
      </c>
      <c r="CD124" s="86">
        <f>AH124</f>
        <v>0.19025983074702862</v>
      </c>
      <c r="CE124" s="82">
        <f>AH125</f>
        <v>0.98593069767049624</v>
      </c>
      <c r="CF124" s="82">
        <f>AH126</f>
        <v>0.99988377265864525</v>
      </c>
      <c r="CG124" s="82">
        <f>AH127</f>
        <v>0.99894210550337048</v>
      </c>
      <c r="CH124" s="82">
        <f>AH128</f>
        <v>5.5390075492358698E-3</v>
      </c>
      <c r="CI124" s="82">
        <f>AH129</f>
        <v>0.99999939058042175</v>
      </c>
      <c r="CJ124" s="1"/>
      <c r="CK124" s="1" t="s">
        <v>33</v>
      </c>
      <c r="CL124" s="113">
        <f>CD124*BQ124+CE124*BQ125+CF124*BQ126+CG124*BQ127+CH124*BQ128+CI124*BQ129</f>
        <v>1.0707489956496327E-2</v>
      </c>
      <c r="CM124" s="1"/>
      <c r="CN124" s="1" t="s">
        <v>77</v>
      </c>
      <c r="CO124" s="112">
        <f>FL124</f>
        <v>0.99</v>
      </c>
      <c r="CP124" s="1"/>
      <c r="CQ124" s="1" t="s">
        <v>27</v>
      </c>
      <c r="CR124" s="114">
        <f>CL124*CO124</f>
        <v>1.0600415056931364E-2</v>
      </c>
      <c r="CS124" s="1"/>
      <c r="CT124" s="1" t="s">
        <v>27</v>
      </c>
      <c r="CU124" s="24">
        <f>AM124-CR124</f>
        <v>14.480186995508104</v>
      </c>
      <c r="CV124" s="1"/>
      <c r="CW124" s="1" t="s">
        <v>60</v>
      </c>
      <c r="CX124" s="85">
        <f>MEDIAN(BQ124:BQ129)</f>
        <v>2.2862481674584095E-5</v>
      </c>
      <c r="CY124" s="1"/>
      <c r="CZ124" s="1" t="s">
        <v>41</v>
      </c>
      <c r="DA124" s="107">
        <f>CX124</f>
        <v>2.2862481674584095E-5</v>
      </c>
      <c r="DB124" s="1"/>
      <c r="DC124" s="1" t="s">
        <v>77</v>
      </c>
      <c r="DD124" s="112">
        <f>FL124</f>
        <v>0.99</v>
      </c>
      <c r="DE124" s="1"/>
      <c r="DF124" s="1" t="s">
        <v>41</v>
      </c>
      <c r="DG124" s="116">
        <f>DA124*DD124</f>
        <v>2.2633856857838255E-5</v>
      </c>
      <c r="DH124" s="1"/>
      <c r="DI124" s="1" t="s">
        <v>41</v>
      </c>
      <c r="DJ124" s="24">
        <f>AS124-DG124</f>
        <v>-2.5315577787854506</v>
      </c>
      <c r="DK124" s="1"/>
      <c r="DL124" s="1" t="s">
        <v>24</v>
      </c>
      <c r="DM124" s="108">
        <f t="shared" ref="DM124:DO125" si="261">BY124</f>
        <v>0.90807736305661191</v>
      </c>
      <c r="DN124" s="108">
        <f t="shared" si="261"/>
        <v>-1.1758962742650914</v>
      </c>
      <c r="DO124" s="108">
        <f t="shared" si="261"/>
        <v>-1.1234126470403929</v>
      </c>
      <c r="DQ124" s="1" t="s">
        <v>24</v>
      </c>
      <c r="DR124" s="109">
        <f>AH124*(1-AH124)</f>
        <v>0.15406102755114062</v>
      </c>
      <c r="DS124" s="109">
        <f t="shared" ref="DS124:DS129" si="262">AI124*(1-AI124)</f>
        <v>1.1682763626893281E-2</v>
      </c>
      <c r="DT124" s="109">
        <f t="shared" ref="DT124:DT129" si="263">AJ124*(1-AJ124)</f>
        <v>4.5457077987250363E-2</v>
      </c>
      <c r="DU124" s="1"/>
      <c r="DV124" s="1" t="s">
        <v>24</v>
      </c>
      <c r="DW124" s="86">
        <f t="shared" ref="DW124:DY125" si="264">DM124*DR124</f>
        <v>0.13989933164843182</v>
      </c>
      <c r="DX124" s="86">
        <f t="shared" si="264"/>
        <v>-1.3737718221983535E-2</v>
      </c>
      <c r="DY124" s="86">
        <f t="shared" si="264"/>
        <v>-5.1067056308378503E-2</v>
      </c>
      <c r="EA124" t="s">
        <v>33</v>
      </c>
      <c r="EB124" s="81">
        <f>E124</f>
        <v>-0.48871225000000001</v>
      </c>
      <c r="EC124" s="80">
        <f>E125</f>
        <v>9.5752080000000003E-2</v>
      </c>
      <c r="ED124" s="80">
        <f>E126</f>
        <v>0.51673007000000004</v>
      </c>
      <c r="EE124" s="80">
        <f>E127</f>
        <v>0.19163239000000001</v>
      </c>
      <c r="EF124" s="80">
        <f>E128</f>
        <v>-0.80605309999999997</v>
      </c>
      <c r="EG124" s="80">
        <f>E129</f>
        <v>1.0349664300000001</v>
      </c>
      <c r="EI124" s="1" t="s">
        <v>33</v>
      </c>
      <c r="EJ124" s="115">
        <f>EB124*DW124+EC124*DW125+ED124*DW126+EE124*DW127+EF124*DW128+EG124*DW129</f>
        <v>-6.8360997735569126E-2</v>
      </c>
      <c r="EK124" s="115">
        <f>EB124*DX124+EC124*DX125+ED124*DX126+EE124*DX127+EF124*DX128+EG124*DX129</f>
        <v>8.6818311228648668E-3</v>
      </c>
      <c r="EL124" s="115">
        <f>EB124*DY124+EC124*DY125+ED124*DY126+EE124*DY127+EF124*DY128+EG124*DY129</f>
        <v>2.4837600134988765E-2</v>
      </c>
      <c r="EM124" s="1"/>
      <c r="EN124" s="1" t="s">
        <v>77</v>
      </c>
      <c r="EO124" s="112">
        <f>FL124</f>
        <v>0.99</v>
      </c>
      <c r="EP124" s="1"/>
      <c r="EQ124" s="1" t="s">
        <v>27</v>
      </c>
      <c r="ER124" s="107">
        <f>EJ124*EO124</f>
        <v>-6.7677387758213428E-2</v>
      </c>
      <c r="ES124" s="107">
        <f>EK124*EO124</f>
        <v>8.5950128116362174E-3</v>
      </c>
      <c r="ET124" s="107">
        <f>EL124*EO124</f>
        <v>2.4589224133638878E-2</v>
      </c>
      <c r="EU124" s="1"/>
      <c r="EV124" s="1" t="s">
        <v>27</v>
      </c>
      <c r="EW124" s="24">
        <f t="shared" ref="EW124:EY125" si="265">I124-ER124</f>
        <v>10.284920010852073</v>
      </c>
      <c r="EX124" s="24">
        <f t="shared" si="265"/>
        <v>1.2308482083508085</v>
      </c>
      <c r="EY124" s="24">
        <f t="shared" si="265"/>
        <v>1.6746395876160745</v>
      </c>
      <c r="EZ124" s="1"/>
      <c r="FA124" s="1" t="s">
        <v>60</v>
      </c>
      <c r="FB124" s="107">
        <f>MEDIAN(DW124:DW129)</f>
        <v>1.8260777046812349E-6</v>
      </c>
      <c r="FC124" s="107">
        <f>MEDIAN(DX124:DX129)</f>
        <v>-9.2920164165437155E-7</v>
      </c>
      <c r="FD124" s="107">
        <f>MEDIAN(DY124:DY129)</f>
        <v>-4.9077306973924888E-5</v>
      </c>
      <c r="FE124" s="1"/>
      <c r="FF124" s="1" t="s">
        <v>41</v>
      </c>
      <c r="FG124" s="86">
        <f>FB124</f>
        <v>1.8260777046812349E-6</v>
      </c>
      <c r="FH124" s="86">
        <f t="shared" ref="FH124" si="266">FC124</f>
        <v>-9.2920164165437155E-7</v>
      </c>
      <c r="FI124" s="86">
        <f t="shared" ref="FI124" si="267">FD124</f>
        <v>-4.9077306973924888E-5</v>
      </c>
      <c r="FJ124" s="1"/>
      <c r="FK124" s="1" t="s">
        <v>77</v>
      </c>
      <c r="FL124" s="112">
        <f>FL111</f>
        <v>0.99</v>
      </c>
      <c r="FM124" s="1"/>
      <c r="FN124" s="1" t="s">
        <v>41</v>
      </c>
      <c r="FO124" s="85">
        <f>FG124*FL124</f>
        <v>1.8078169276344226E-6</v>
      </c>
      <c r="FP124" s="85">
        <f>FH124*FL124</f>
        <v>-9.1990962523782785E-7</v>
      </c>
      <c r="FQ124" s="85">
        <f>FI124*FL124</f>
        <v>-4.8586533904185638E-5</v>
      </c>
      <c r="FR124" s="1"/>
      <c r="FS124" s="1" t="s">
        <v>41</v>
      </c>
      <c r="FT124" s="24">
        <f>S124-FO124</f>
        <v>3.7651718239298466</v>
      </c>
      <c r="FU124" s="24">
        <f>T124-FP124</f>
        <v>-3.2508801530441929</v>
      </c>
      <c r="FV124" s="24">
        <f>U124-FQ124</f>
        <v>-2.9159203537966798</v>
      </c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</row>
    <row r="125" spans="1:199" x14ac:dyDescent="0.25">
      <c r="A125" s="1"/>
      <c r="B125" s="87">
        <v>0</v>
      </c>
      <c r="C125" s="74"/>
      <c r="D125" s="74"/>
      <c r="E125" s="117">
        <v>9.5752080000000003E-2</v>
      </c>
      <c r="F125" s="117">
        <v>-0.38801099999999999</v>
      </c>
      <c r="G125" s="1"/>
      <c r="H125" s="1" t="s">
        <v>28</v>
      </c>
      <c r="I125" s="16">
        <f>EW112</f>
        <v>1.2729151575519253</v>
      </c>
      <c r="J125" s="96">
        <f t="shared" si="253"/>
        <v>3.2905627084733529</v>
      </c>
      <c r="K125" s="97">
        <f t="shared" si="254"/>
        <v>-4.3541870986503017</v>
      </c>
      <c r="L125" s="1"/>
      <c r="M125" s="10"/>
      <c r="N125" s="88">
        <f>E125*I124+F125*I125</f>
        <v>0.48441714982901307</v>
      </c>
      <c r="O125" s="89">
        <f>E125*J124+F125*J125</f>
        <v>-1.1580952606092501</v>
      </c>
      <c r="P125" s="89">
        <f>E125*K124+F125*K125</f>
        <v>1.8521771834553657</v>
      </c>
      <c r="Q125" s="22"/>
      <c r="R125" s="22"/>
      <c r="S125" s="22" t="s">
        <v>30</v>
      </c>
      <c r="T125" s="22" t="s">
        <v>31</v>
      </c>
      <c r="U125" s="22" t="s">
        <v>37</v>
      </c>
      <c r="V125" s="22"/>
      <c r="W125" s="22"/>
      <c r="X125" s="88">
        <f>N125+S124</f>
        <v>4.2495907815757876</v>
      </c>
      <c r="Y125" s="57">
        <f>O125+T124</f>
        <v>-4.4089763335630678</v>
      </c>
      <c r="Z125" s="89">
        <f>P125+U124</f>
        <v>-1.0637917568752182</v>
      </c>
      <c r="AA125" s="22"/>
      <c r="AB125" s="22"/>
      <c r="AC125" s="22" t="s">
        <v>30</v>
      </c>
      <c r="AD125" s="22" t="s">
        <v>31</v>
      </c>
      <c r="AE125" s="22" t="s">
        <v>37</v>
      </c>
      <c r="AF125" s="22"/>
      <c r="AG125" s="22"/>
      <c r="AH125" s="99">
        <f t="shared" ref="AH125:AH129" si="268">1/(1+2.71828182845904^(X125*-1))</f>
        <v>0.98593069767049624</v>
      </c>
      <c r="AI125" s="99">
        <f t="shared" si="259"/>
        <v>1.2021356164402527E-2</v>
      </c>
      <c r="AJ125" s="99">
        <f t="shared" si="260"/>
        <v>0.25658551208853303</v>
      </c>
      <c r="AK125" s="10"/>
      <c r="AL125" s="1" t="s">
        <v>28</v>
      </c>
      <c r="AM125" s="16">
        <f t="shared" ref="AM125:AM126" si="269">CU112</f>
        <v>-18.76454982854651</v>
      </c>
      <c r="AN125" s="1"/>
      <c r="AO125" s="1"/>
      <c r="AP125" s="87">
        <f>AH125*AM124+AI125*AM125+AJ125*AM126</f>
        <v>9.4615195828874086</v>
      </c>
      <c r="AQ125" s="1"/>
      <c r="AR125" s="1"/>
      <c r="AS125" s="1" t="s">
        <v>30</v>
      </c>
      <c r="AT125" s="1"/>
      <c r="AU125" s="1"/>
      <c r="AV125" s="87">
        <f>AP125+AS124</f>
        <v>6.9299844379588151</v>
      </c>
      <c r="AW125" s="1"/>
      <c r="AX125" s="1"/>
      <c r="AY125" s="1" t="s">
        <v>30</v>
      </c>
      <c r="AZ125" s="1"/>
      <c r="BA125" s="1"/>
      <c r="BB125" s="80">
        <f>1/(1+2.71828182845904^(AV125*-1))</f>
        <v>0.99902293949269172</v>
      </c>
      <c r="BC125" s="1"/>
      <c r="BD125" s="1"/>
      <c r="BE125" s="87">
        <f>(BB125-B125)^2</f>
        <v>0.99804683363261837</v>
      </c>
      <c r="BF125" s="74"/>
      <c r="BG125" s="1"/>
      <c r="BH125" s="1" t="s">
        <v>30</v>
      </c>
      <c r="BI125" s="1"/>
      <c r="BJ125" s="1"/>
      <c r="BK125" s="82">
        <f>BB125-B125</f>
        <v>0.99902293949269172</v>
      </c>
      <c r="BL125" s="1"/>
      <c r="BM125" s="1"/>
      <c r="BN125" s="80">
        <f t="shared" ref="BN125:BN129" si="270">BB125*(1-BB125)</f>
        <v>9.7610586007333905E-4</v>
      </c>
      <c r="BO125" s="1"/>
      <c r="BP125" s="1"/>
      <c r="BQ125" s="103">
        <f>BK125*BN125</f>
        <v>9.7515214558650917E-4</v>
      </c>
      <c r="BR125" s="1"/>
      <c r="BS125" s="1"/>
      <c r="BT125" s="1" t="s">
        <v>27</v>
      </c>
      <c r="BU125" s="1" t="s">
        <v>28</v>
      </c>
      <c r="BV125" s="1" t="s">
        <v>29</v>
      </c>
      <c r="BW125" s="1"/>
      <c r="BX125" s="1"/>
      <c r="BY125" s="82">
        <f>BQ125*BT124</f>
        <v>1.413072243465047E-2</v>
      </c>
      <c r="BZ125" s="82">
        <f>BQ125*BU124</f>
        <v>-1.8298291026272093E-2</v>
      </c>
      <c r="CA125" s="82">
        <f>BQ125*BV124</f>
        <v>-1.7481585755501409E-2</v>
      </c>
      <c r="CB125" s="1"/>
      <c r="CC125" s="1" t="s">
        <v>34</v>
      </c>
      <c r="CD125" s="86">
        <f>AI124</f>
        <v>1.1822535983985923E-2</v>
      </c>
      <c r="CE125" s="82">
        <f>AI125</f>
        <v>1.2021356164402527E-2</v>
      </c>
      <c r="CF125" s="82">
        <f>AI126</f>
        <v>7.1005366796893912E-2</v>
      </c>
      <c r="CG125" s="82">
        <f>AI127</f>
        <v>0.47520634841522014</v>
      </c>
      <c r="CH125" s="82">
        <f>AI128</f>
        <v>2.2134820184715708E-3</v>
      </c>
      <c r="CI125" s="82">
        <f>AI129</f>
        <v>0.11477633000200159</v>
      </c>
      <c r="CJ125" s="1"/>
      <c r="CK125" s="1" t="s">
        <v>34</v>
      </c>
      <c r="CL125" s="113">
        <f>CD125*BQ124+CE125*BQ125+CF125*BQ126+CG125*BQ127+CH125*BQ128+CI125*BQ129</f>
        <v>-2.7182770241764297E-4</v>
      </c>
      <c r="CM125" s="1"/>
      <c r="CN125" s="1"/>
      <c r="CO125" s="1"/>
      <c r="CP125" s="1"/>
      <c r="CQ125" s="1" t="s">
        <v>28</v>
      </c>
      <c r="CR125" s="114">
        <f>CL125*CO124</f>
        <v>-2.6910942539346656E-4</v>
      </c>
      <c r="CS125" s="1"/>
      <c r="CT125" s="1" t="s">
        <v>28</v>
      </c>
      <c r="CU125" s="24">
        <f>AM125-CR125</f>
        <v>-18.764280719121118</v>
      </c>
      <c r="CV125" s="1"/>
      <c r="CW125" s="1"/>
      <c r="CX125" s="1" t="s">
        <v>30</v>
      </c>
      <c r="CY125" s="1"/>
      <c r="CZ125" s="1"/>
      <c r="DA125" s="1" t="s">
        <v>30</v>
      </c>
      <c r="DB125" s="1"/>
      <c r="DC125" s="1"/>
      <c r="DD125" s="1"/>
      <c r="DE125" s="1"/>
      <c r="DF125" s="1"/>
      <c r="DG125" s="1" t="s">
        <v>30</v>
      </c>
      <c r="DH125" s="1"/>
      <c r="DI125" s="1"/>
      <c r="DJ125" s="1" t="s">
        <v>30</v>
      </c>
      <c r="DK125" s="1"/>
      <c r="DL125" s="1"/>
      <c r="DM125" s="80">
        <f t="shared" si="261"/>
        <v>1.413072243465047E-2</v>
      </c>
      <c r="DN125" s="80">
        <f t="shared" si="261"/>
        <v>-1.8298291026272093E-2</v>
      </c>
      <c r="DO125" s="80">
        <f t="shared" si="261"/>
        <v>-1.7481585755501409E-2</v>
      </c>
      <c r="DQ125" s="1"/>
      <c r="DR125" s="80">
        <f t="shared" ref="DR125:DR129" si="271">AH125*(1-AH125)</f>
        <v>1.3871357061464784E-2</v>
      </c>
      <c r="DS125" s="80">
        <f t="shared" si="262"/>
        <v>1.1876843160371109E-2</v>
      </c>
      <c r="DT125" s="80">
        <f t="shared" si="263"/>
        <v>0.19074938707479833</v>
      </c>
      <c r="DU125" s="1"/>
      <c r="DV125" s="1"/>
      <c r="DW125" s="82">
        <f t="shared" si="264"/>
        <v>1.9601229642748764E-4</v>
      </c>
      <c r="DX125" s="82">
        <f t="shared" si="264"/>
        <v>-2.1732593262185974E-4</v>
      </c>
      <c r="DY125" s="82">
        <f t="shared" si="264"/>
        <v>-3.334601767957419E-3</v>
      </c>
      <c r="EA125" t="s">
        <v>34</v>
      </c>
      <c r="EB125" s="81">
        <f>F124</f>
        <v>-0.17299248</v>
      </c>
      <c r="EC125" s="80">
        <f>F125</f>
        <v>-0.38801099999999999</v>
      </c>
      <c r="ED125" s="80">
        <f>F126</f>
        <v>1.1875170000000001E-2</v>
      </c>
      <c r="EE125" s="80">
        <f>F127</f>
        <v>0.88559551999999997</v>
      </c>
      <c r="EF125" s="80">
        <f>F128</f>
        <v>-0.56556720999999999</v>
      </c>
      <c r="EG125" s="80">
        <f>F129</f>
        <v>-2.271834E-2</v>
      </c>
      <c r="EI125" s="1" t="s">
        <v>34</v>
      </c>
      <c r="EJ125" s="115">
        <f>EB125*DW124+EC125*DW125+ED125*DW126+EE125*DW127+EF125*DW128+EG125*DW129</f>
        <v>-2.4308790263046286E-2</v>
      </c>
      <c r="EK125" s="115">
        <f>EB125*DX124+EC125*DX125+ED125*DX126+EE125*DX127+EF125*DX128+EG125*DX129</f>
        <v>1.1364601166591224E-2</v>
      </c>
      <c r="EL125" s="115">
        <f>EB125*DY124+EC125*DY125+ED125*DY126+EE125*DY127+EF125*DY128+EG125*DY129</f>
        <v>1.0235167381247429E-2</v>
      </c>
      <c r="EM125" s="1"/>
      <c r="EN125" s="1"/>
      <c r="EO125" s="1"/>
      <c r="EP125" s="1"/>
      <c r="EQ125" s="1" t="s">
        <v>28</v>
      </c>
      <c r="ER125" s="107">
        <f>EJ125*EO124</f>
        <v>-2.4065702360415824E-2</v>
      </c>
      <c r="ES125" s="107">
        <f>EK125*EO124</f>
        <v>1.1250955154925312E-2</v>
      </c>
      <c r="ET125" s="107">
        <f>EL125*EO124</f>
        <v>1.0132815707434954E-2</v>
      </c>
      <c r="EU125" s="1"/>
      <c r="EV125" s="1" t="s">
        <v>28</v>
      </c>
      <c r="EW125" s="24">
        <f t="shared" si="265"/>
        <v>1.2969808599123411</v>
      </c>
      <c r="EX125" s="24">
        <f t="shared" si="265"/>
        <v>3.2793117533184275</v>
      </c>
      <c r="EY125" s="24">
        <f t="shared" si="265"/>
        <v>-4.3643199143577363</v>
      </c>
      <c r="EZ125" s="1"/>
      <c r="FA125" s="1"/>
      <c r="FB125" s="1" t="s">
        <v>30</v>
      </c>
      <c r="FC125" s="1" t="s">
        <v>31</v>
      </c>
      <c r="FD125" s="1" t="s">
        <v>37</v>
      </c>
      <c r="FE125" s="1"/>
      <c r="FF125" s="1"/>
      <c r="FG125" s="1" t="s">
        <v>30</v>
      </c>
      <c r="FH125" s="1" t="s">
        <v>31</v>
      </c>
      <c r="FI125" s="1" t="s">
        <v>37</v>
      </c>
      <c r="FJ125" s="1"/>
      <c r="FK125" s="1"/>
      <c r="FL125" s="1"/>
      <c r="FM125" s="1"/>
      <c r="FN125" s="1"/>
      <c r="FO125" s="1" t="s">
        <v>30</v>
      </c>
      <c r="FP125" s="1" t="s">
        <v>31</v>
      </c>
      <c r="FQ125" s="1" t="s">
        <v>37</v>
      </c>
      <c r="FR125" s="1"/>
      <c r="FS125" s="1"/>
      <c r="FT125" s="1" t="s">
        <v>30</v>
      </c>
      <c r="FU125" s="1" t="s">
        <v>31</v>
      </c>
      <c r="FV125" s="1" t="s">
        <v>37</v>
      </c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</row>
    <row r="126" spans="1:199" ht="15.75" thickBot="1" x14ac:dyDescent="0.3">
      <c r="A126" s="1"/>
      <c r="B126" s="82">
        <v>1</v>
      </c>
      <c r="C126" s="1"/>
      <c r="D126" s="1"/>
      <c r="E126" s="104">
        <v>0.51673007000000004</v>
      </c>
      <c r="F126" s="104">
        <v>1.1875170000000001E-2</v>
      </c>
      <c r="G126" s="1"/>
      <c r="H126" s="1"/>
      <c r="I126" s="1" t="s">
        <v>30</v>
      </c>
      <c r="J126" s="1" t="s">
        <v>31</v>
      </c>
      <c r="K126" s="1" t="s">
        <v>37</v>
      </c>
      <c r="L126" s="1"/>
      <c r="M126" s="10"/>
      <c r="N126" s="87">
        <f>E126*I124+F126*I125</f>
        <v>5.29467257972978</v>
      </c>
      <c r="O126" s="87">
        <f>E126*J124+F126*J125</f>
        <v>0.67953357399107717</v>
      </c>
      <c r="P126" s="87">
        <f>E126*K124+F126*K125</f>
        <v>0.82633591083316715</v>
      </c>
      <c r="Q126" s="22"/>
      <c r="R126" s="22"/>
      <c r="S126" s="22"/>
      <c r="T126" s="22"/>
      <c r="U126" s="22"/>
      <c r="V126" s="22"/>
      <c r="W126" s="22"/>
      <c r="X126" s="87">
        <f>N126+S124</f>
        <v>9.0598462114765539</v>
      </c>
      <c r="Y126" s="87">
        <f>O126+T124</f>
        <v>-2.5713474989627412</v>
      </c>
      <c r="Z126" s="87">
        <f>P126+U124</f>
        <v>-2.089633029497417</v>
      </c>
      <c r="AA126" s="74"/>
      <c r="AB126" s="74"/>
      <c r="AC126" s="74"/>
      <c r="AD126" s="74"/>
      <c r="AE126" s="74"/>
      <c r="AF126" s="74"/>
      <c r="AG126" s="74"/>
      <c r="AH126" s="99">
        <f t="shared" si="268"/>
        <v>0.99988377265864525</v>
      </c>
      <c r="AI126" s="99">
        <f t="shared" si="259"/>
        <v>7.1005366796893912E-2</v>
      </c>
      <c r="AJ126" s="99">
        <f t="shared" si="260"/>
        <v>0.11010852669032277</v>
      </c>
      <c r="AK126" s="10"/>
      <c r="AL126" s="1" t="s">
        <v>29</v>
      </c>
      <c r="AM126" s="20">
        <f t="shared" si="269"/>
        <v>-17.927034088600646</v>
      </c>
      <c r="AN126" s="1"/>
      <c r="AO126" s="1"/>
      <c r="AP126" s="87">
        <f>AH126*AM124+AI126*AM125+AJ126*AM126</f>
        <v>11.182800130092621</v>
      </c>
      <c r="AQ126" s="1"/>
      <c r="AR126" s="1"/>
      <c r="AS126" s="1"/>
      <c r="AT126" s="1"/>
      <c r="AU126" s="1"/>
      <c r="AV126" s="87">
        <f>AP126+AS124</f>
        <v>8.651264985164028</v>
      </c>
      <c r="AW126" s="1"/>
      <c r="AX126" s="1"/>
      <c r="AY126" s="1"/>
      <c r="AZ126" s="1"/>
      <c r="BA126" s="1"/>
      <c r="BB126" s="80">
        <f t="shared" ref="BB126:BB129" si="272">1/(1+2.71828182845904^(AV126*-1))</f>
        <v>0.9998251251312168</v>
      </c>
      <c r="BC126" s="1"/>
      <c r="BD126" s="1"/>
      <c r="BE126" s="87">
        <f t="shared" ref="BE126:BE129" si="273">(BB126-B126)^2</f>
        <v>3.0581219731942671E-8</v>
      </c>
      <c r="BF126" s="1"/>
      <c r="BG126" s="1"/>
      <c r="BH126" s="1"/>
      <c r="BI126" s="1"/>
      <c r="BJ126" s="1"/>
      <c r="BK126" s="82">
        <f t="shared" ref="BK126:BK129" si="274">BB126-B126</f>
        <v>-1.7487486878320357E-4</v>
      </c>
      <c r="BL126" s="1"/>
      <c r="BM126" s="1"/>
      <c r="BN126" s="80">
        <f t="shared" si="270"/>
        <v>1.7484428756347163E-4</v>
      </c>
      <c r="BO126" s="1"/>
      <c r="BP126" s="1"/>
      <c r="BQ126" s="103">
        <f t="shared" ref="BQ126:BQ129" si="275">BK126*BN126</f>
        <v>-3.0575871845154814E-8</v>
      </c>
      <c r="BR126" s="1"/>
      <c r="BS126" s="1"/>
      <c r="BT126" s="1"/>
      <c r="BU126" s="1"/>
      <c r="BV126" s="1"/>
      <c r="BW126" s="1"/>
      <c r="BX126" s="1"/>
      <c r="BY126" s="82">
        <f>BQ126*BT124</f>
        <v>-4.4306845880081928E-7</v>
      </c>
      <c r="BZ126" s="82">
        <f>BQ126*BU124</f>
        <v>5.7374247078965982E-7</v>
      </c>
      <c r="CA126" s="82">
        <f>BQ126*BV124</f>
        <v>5.4813469685677506E-7</v>
      </c>
      <c r="CB126" s="1"/>
      <c r="CC126" s="1" t="s">
        <v>35</v>
      </c>
      <c r="CD126" s="86">
        <f>AJ124</f>
        <v>4.7735782962271447E-2</v>
      </c>
      <c r="CE126" s="82">
        <f>AJ125</f>
        <v>0.25658551208853303</v>
      </c>
      <c r="CF126" s="82">
        <f>AJ126</f>
        <v>0.11010852669032277</v>
      </c>
      <c r="CG126" s="82">
        <f>AJ127</f>
        <v>1.5837256033457174E-3</v>
      </c>
      <c r="CH126" s="82">
        <f>AJ128</f>
        <v>0.1390680429568657</v>
      </c>
      <c r="CI126" s="82">
        <f>AJ129</f>
        <v>0.25761452069608753</v>
      </c>
      <c r="CJ126" s="1"/>
      <c r="CK126" s="1" t="s">
        <v>35</v>
      </c>
      <c r="CL126" s="113">
        <f>CD126*BQ124+CE126*BQ125+CF126*BQ126+CG126*BQ127+CH126*BQ128+CI126*BQ129</f>
        <v>3.2366609517018039E-3</v>
      </c>
      <c r="CM126" s="1"/>
      <c r="CN126" s="1"/>
      <c r="CO126" s="1"/>
      <c r="CP126" s="1"/>
      <c r="CQ126" s="1" t="s">
        <v>29</v>
      </c>
      <c r="CR126" s="114">
        <f>CL126*CO124</f>
        <v>3.2042943421847856E-3</v>
      </c>
      <c r="CS126" s="1"/>
      <c r="CT126" s="1" t="s">
        <v>29</v>
      </c>
      <c r="CU126" s="24">
        <f>AM126-CR126</f>
        <v>-17.930238382942832</v>
      </c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80">
        <f t="shared" ref="DM126:DM129" si="276">BY126</f>
        <v>-4.4306845880081928E-7</v>
      </c>
      <c r="DN126" s="80">
        <f t="shared" ref="DN126:DN129" si="277">BZ126</f>
        <v>5.7374247078965982E-7</v>
      </c>
      <c r="DO126" s="80">
        <f t="shared" ref="DO126:DO129" si="278">CA126</f>
        <v>5.4813469685677506E-7</v>
      </c>
      <c r="DQ126" s="1"/>
      <c r="DR126" s="80">
        <f t="shared" si="271"/>
        <v>1.1621383255986815E-4</v>
      </c>
      <c r="DS126" s="80">
        <f t="shared" si="262"/>
        <v>6.596360468293247E-2</v>
      </c>
      <c r="DT126" s="80">
        <f t="shared" si="263"/>
        <v>9.7984639040409244E-2</v>
      </c>
      <c r="DU126" s="1"/>
      <c r="DV126" s="1"/>
      <c r="DW126" s="82">
        <f t="shared" ref="DW126:DW129" si="279">DM126*DR126</f>
        <v>-5.1490683683637255E-11</v>
      </c>
      <c r="DX126" s="82">
        <f t="shared" ref="DX126:DX129" si="280">DN126*DS126</f>
        <v>3.7846121532978047E-8</v>
      </c>
      <c r="DY126" s="82">
        <f t="shared" ref="DY126:DY129" si="281">DO126*DT126</f>
        <v>5.3708780417035246E-8</v>
      </c>
      <c r="EA126" s="2"/>
      <c r="EB126" t="s">
        <v>24</v>
      </c>
      <c r="EG126" t="s">
        <v>32</v>
      </c>
      <c r="EI126" s="1"/>
      <c r="EJ126" s="1" t="s">
        <v>30</v>
      </c>
      <c r="EK126" s="1" t="s">
        <v>31</v>
      </c>
      <c r="EL126" s="10" t="s">
        <v>37</v>
      </c>
      <c r="EM126" s="1"/>
      <c r="EN126" s="1"/>
      <c r="EO126" s="1"/>
      <c r="EP126" s="1"/>
      <c r="EQ126" s="1"/>
      <c r="ER126" s="1" t="s">
        <v>30</v>
      </c>
      <c r="ES126" s="1" t="s">
        <v>31</v>
      </c>
      <c r="ET126" s="1" t="s">
        <v>37</v>
      </c>
      <c r="EU126" s="1"/>
      <c r="EV126" s="1"/>
      <c r="EW126" s="1" t="s">
        <v>30</v>
      </c>
      <c r="EX126" s="1" t="s">
        <v>31</v>
      </c>
      <c r="EY126" s="1" t="s">
        <v>37</v>
      </c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</row>
    <row r="127" spans="1:199" x14ac:dyDescent="0.25">
      <c r="A127" s="1"/>
      <c r="B127" s="82">
        <v>1</v>
      </c>
      <c r="C127" s="1"/>
      <c r="D127" s="1"/>
      <c r="E127" s="104">
        <v>0.19163239000000001</v>
      </c>
      <c r="F127" s="104">
        <v>0.88559551999999997</v>
      </c>
      <c r="G127" s="1"/>
      <c r="H127" s="1"/>
      <c r="I127" s="1"/>
      <c r="J127" s="1"/>
      <c r="K127" s="1"/>
      <c r="L127" s="1"/>
      <c r="M127" s="10"/>
      <c r="N127" s="87">
        <f>E127*I124+F127*I125</f>
        <v>3.085242583941425</v>
      </c>
      <c r="O127" s="87">
        <f>E127*J124+F127*J125</f>
        <v>3.1516250596437252</v>
      </c>
      <c r="P127" s="87">
        <f>E127*K124+F127*K125</f>
        <v>-3.5304213094540473</v>
      </c>
      <c r="Q127" s="22"/>
      <c r="R127" s="22"/>
      <c r="S127" s="22"/>
      <c r="T127" s="22"/>
      <c r="U127" s="22"/>
      <c r="V127" s="22"/>
      <c r="W127" s="22"/>
      <c r="X127" s="87">
        <f>N127+S124</f>
        <v>6.8504162156881989</v>
      </c>
      <c r="Y127" s="87">
        <f>O127+T124</f>
        <v>-9.9256013310093039E-2</v>
      </c>
      <c r="Z127" s="87">
        <f>P127+U124</f>
        <v>-6.4463902497846313</v>
      </c>
      <c r="AA127" s="22"/>
      <c r="AB127" s="22"/>
      <c r="AC127" s="22"/>
      <c r="AD127" s="22"/>
      <c r="AE127" s="22"/>
      <c r="AF127" s="22"/>
      <c r="AG127" s="22"/>
      <c r="AH127" s="99">
        <f t="shared" si="268"/>
        <v>0.99894210550337048</v>
      </c>
      <c r="AI127" s="99">
        <f t="shared" si="259"/>
        <v>0.47520634841522014</v>
      </c>
      <c r="AJ127" s="99">
        <f t="shared" si="260"/>
        <v>1.5837256033457174E-3</v>
      </c>
      <c r="AK127" s="10"/>
      <c r="AL127" s="1"/>
      <c r="AM127" s="1" t="s">
        <v>30</v>
      </c>
      <c r="AN127" s="1"/>
      <c r="AO127" s="1"/>
      <c r="AP127" s="87">
        <f>AH127*AM124+AI127*AM125+AJ127*AM126</f>
        <v>5.5300329797543686</v>
      </c>
      <c r="AQ127" s="1"/>
      <c r="AR127" s="1"/>
      <c r="AS127" s="1"/>
      <c r="AT127" s="1"/>
      <c r="AU127" s="1"/>
      <c r="AV127" s="87">
        <f>AP127+AS124</f>
        <v>2.9984978348257756</v>
      </c>
      <c r="AW127" s="1"/>
      <c r="AX127" s="1"/>
      <c r="AY127" s="1"/>
      <c r="AZ127" s="1"/>
      <c r="BA127" s="1"/>
      <c r="BB127" s="80">
        <f t="shared" si="272"/>
        <v>0.95250621786296585</v>
      </c>
      <c r="BC127" s="1"/>
      <c r="BD127" s="1"/>
      <c r="BE127" s="87">
        <f t="shared" si="273"/>
        <v>2.2556593416800637E-3</v>
      </c>
      <c r="BF127" s="1"/>
      <c r="BG127" s="1"/>
      <c r="BH127" s="1"/>
      <c r="BI127" s="1"/>
      <c r="BJ127" s="1"/>
      <c r="BK127" s="82">
        <f t="shared" si="274"/>
        <v>-4.7493782137034146E-2</v>
      </c>
      <c r="BL127" s="1"/>
      <c r="BM127" s="1"/>
      <c r="BN127" s="80">
        <f t="shared" si="270"/>
        <v>4.523812279535408E-2</v>
      </c>
      <c r="BO127" s="1"/>
      <c r="BP127" s="1"/>
      <c r="BQ127" s="103">
        <f t="shared" si="275"/>
        <v>-2.1485295483309446E-3</v>
      </c>
      <c r="BR127" s="1"/>
      <c r="BS127" s="1"/>
      <c r="BT127" s="1"/>
      <c r="BU127" s="1"/>
      <c r="BV127" s="1"/>
      <c r="BW127" s="1"/>
      <c r="BX127" s="1"/>
      <c r="BY127" s="82">
        <f>BQ127*BT124</f>
        <v>-3.1133884930181033E-2</v>
      </c>
      <c r="BZ127" s="82">
        <f>BQ127*BU124</f>
        <v>4.0316189767760538E-2</v>
      </c>
      <c r="CA127" s="82">
        <f>BQ127*BV124</f>
        <v>3.8516762453294592E-2</v>
      </c>
      <c r="CB127" s="1"/>
      <c r="CC127" s="1"/>
      <c r="CD127" s="1" t="s">
        <v>24</v>
      </c>
      <c r="CE127" s="1" t="s">
        <v>25</v>
      </c>
      <c r="CF127" s="1"/>
      <c r="CG127" s="1"/>
      <c r="CH127" s="1"/>
      <c r="CI127" s="1" t="s">
        <v>32</v>
      </c>
      <c r="CJ127" s="1"/>
      <c r="CK127" s="1"/>
      <c r="CL127" s="1" t="s">
        <v>30</v>
      </c>
      <c r="CM127" s="1"/>
      <c r="CN127" s="1"/>
      <c r="CO127" s="1"/>
      <c r="CP127" s="1"/>
      <c r="CQ127" s="1"/>
      <c r="CR127" s="1" t="s">
        <v>30</v>
      </c>
      <c r="CS127" s="1"/>
      <c r="CT127" s="1"/>
      <c r="CU127" s="1" t="s">
        <v>30</v>
      </c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80">
        <f t="shared" si="276"/>
        <v>-3.1133884930181033E-2</v>
      </c>
      <c r="DN127" s="80">
        <f t="shared" si="277"/>
        <v>4.0316189767760538E-2</v>
      </c>
      <c r="DO127" s="80">
        <f t="shared" si="278"/>
        <v>3.8516762453294592E-2</v>
      </c>
      <c r="DQ127" s="1"/>
      <c r="DR127" s="80">
        <f t="shared" si="271"/>
        <v>1.0567753558635199E-3</v>
      </c>
      <c r="DS127" s="80">
        <f t="shared" si="262"/>
        <v>0.24938527484109255</v>
      </c>
      <c r="DT127" s="80">
        <f t="shared" si="263"/>
        <v>1.5812174165590247E-3</v>
      </c>
      <c r="DU127" s="1"/>
      <c r="DV127" s="1"/>
      <c r="DW127" s="82">
        <f t="shared" si="279"/>
        <v>-3.2901522326505943E-5</v>
      </c>
      <c r="DX127" s="82">
        <f t="shared" si="280"/>
        <v>1.0054264065778605E-2</v>
      </c>
      <c r="DY127" s="82">
        <f t="shared" si="281"/>
        <v>6.0903375620616116E-5</v>
      </c>
      <c r="EA127" s="2"/>
      <c r="EB127" s="2"/>
      <c r="EC127" s="2"/>
      <c r="ED127" s="2"/>
      <c r="EE127" s="2"/>
      <c r="EF127" s="2"/>
      <c r="EG127" s="2"/>
      <c r="EI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</row>
    <row r="128" spans="1:199" x14ac:dyDescent="0.25">
      <c r="A128" s="1"/>
      <c r="B128" s="82">
        <v>0</v>
      </c>
      <c r="C128" s="1"/>
      <c r="D128" s="1"/>
      <c r="E128" s="104">
        <v>-0.80605309999999997</v>
      </c>
      <c r="F128" s="104">
        <v>-0.56556720999999999</v>
      </c>
      <c r="G128" s="1"/>
      <c r="H128" s="1"/>
      <c r="I128" s="1"/>
      <c r="J128" s="1"/>
      <c r="K128" s="1"/>
      <c r="L128" s="1"/>
      <c r="M128" s="1"/>
      <c r="N128" s="87">
        <f>E128*I124+F128*I125</f>
        <v>-8.9555591640202898</v>
      </c>
      <c r="O128" s="87">
        <f>E128*J124+F128*J125</f>
        <v>-2.8600914210532915</v>
      </c>
      <c r="P128" s="87">
        <f>E128*K124+F128*K125</f>
        <v>1.0929167978814731</v>
      </c>
      <c r="Q128" s="22"/>
      <c r="R128" s="22"/>
      <c r="S128" s="22"/>
      <c r="T128" s="22"/>
      <c r="U128" s="22"/>
      <c r="V128" s="22"/>
      <c r="W128" s="22"/>
      <c r="X128" s="87">
        <f>N128+S124</f>
        <v>-5.1903855322735151</v>
      </c>
      <c r="Y128" s="87">
        <f>O128+T124</f>
        <v>-6.1109724940071093</v>
      </c>
      <c r="Z128" s="87">
        <f>P128+U124</f>
        <v>-1.8230521424491108</v>
      </c>
      <c r="AA128" s="22"/>
      <c r="AB128" s="22"/>
      <c r="AC128" s="22"/>
      <c r="AD128" s="22"/>
      <c r="AE128" s="22"/>
      <c r="AF128" s="22"/>
      <c r="AG128" s="22"/>
      <c r="AH128" s="99">
        <f t="shared" si="268"/>
        <v>5.5390075492358698E-3</v>
      </c>
      <c r="AI128" s="99">
        <f t="shared" si="259"/>
        <v>2.2134820184715708E-3</v>
      </c>
      <c r="AJ128" s="99">
        <f t="shared" si="260"/>
        <v>0.1390680429568657</v>
      </c>
      <c r="AK128" s="1"/>
      <c r="AL128" s="1"/>
      <c r="AM128" s="1"/>
      <c r="AN128" s="1"/>
      <c r="AO128" s="1"/>
      <c r="AP128" s="87">
        <f>AH128*AM124+AI128*AM125+AJ128*AM126</f>
        <v>-2.4543479594914199</v>
      </c>
      <c r="AQ128" s="1"/>
      <c r="AR128" s="1"/>
      <c r="AS128" s="1"/>
      <c r="AT128" s="1"/>
      <c r="AU128" s="1"/>
      <c r="AV128" s="87">
        <f>AP128+AS124</f>
        <v>-4.9858831044200134</v>
      </c>
      <c r="AW128" s="1"/>
      <c r="AX128" s="1"/>
      <c r="AY128" s="1"/>
      <c r="AZ128" s="1"/>
      <c r="BA128" s="1"/>
      <c r="BB128" s="80">
        <f t="shared" si="272"/>
        <v>6.787357416583672E-3</v>
      </c>
      <c r="BC128" s="1"/>
      <c r="BD128" s="1"/>
      <c r="BE128" s="87">
        <f t="shared" si="273"/>
        <v>4.6068220700453376E-5</v>
      </c>
      <c r="BF128" s="1"/>
      <c r="BG128" s="1"/>
      <c r="BH128" s="1"/>
      <c r="BI128" s="1"/>
      <c r="BJ128" s="1"/>
      <c r="BK128" s="82">
        <f t="shared" si="274"/>
        <v>6.787357416583672E-3</v>
      </c>
      <c r="BL128" s="1"/>
      <c r="BM128" s="1"/>
      <c r="BN128" s="80">
        <f t="shared" si="270"/>
        <v>6.7412891958832186E-3</v>
      </c>
      <c r="BO128" s="1"/>
      <c r="BP128" s="1"/>
      <c r="BQ128" s="103">
        <f t="shared" si="275"/>
        <v>4.5755539221013345E-5</v>
      </c>
      <c r="BR128" s="1"/>
      <c r="BS128" s="1"/>
      <c r="BT128" s="1"/>
      <c r="BU128" s="1"/>
      <c r="BV128" s="1"/>
      <c r="BW128" s="1"/>
      <c r="BX128" s="1"/>
      <c r="BY128" s="105">
        <f>BQ128*BT124</f>
        <v>6.6303379170747491E-4</v>
      </c>
      <c r="BZ128" s="105">
        <f>BQ128*BU124</f>
        <v>-8.5858209564471913E-4</v>
      </c>
      <c r="CA128" s="82">
        <f>BQ128*BV124</f>
        <v>-8.2026111135741003E-4</v>
      </c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80">
        <f t="shared" si="276"/>
        <v>6.6303379170747491E-4</v>
      </c>
      <c r="DN128" s="80">
        <f t="shared" si="277"/>
        <v>-8.5858209564471913E-4</v>
      </c>
      <c r="DO128" s="80">
        <f t="shared" si="278"/>
        <v>-8.2026111135741003E-4</v>
      </c>
      <c r="DQ128" s="1"/>
      <c r="DR128" s="80">
        <f t="shared" si="271"/>
        <v>5.5083269446053774E-3</v>
      </c>
      <c r="DS128" s="80">
        <f t="shared" si="262"/>
        <v>2.2085825158254736E-3</v>
      </c>
      <c r="DT128" s="80">
        <f t="shared" si="263"/>
        <v>0.11972812238501306</v>
      </c>
      <c r="DU128" s="1"/>
      <c r="DV128" s="1"/>
      <c r="DW128" s="82">
        <f t="shared" si="279"/>
        <v>3.6522069000461535E-6</v>
      </c>
      <c r="DX128" s="82">
        <f t="shared" si="280"/>
        <v>-1.8962494048417212E-6</v>
      </c>
      <c r="DY128" s="82">
        <f t="shared" si="281"/>
        <v>-9.8208322728266805E-5</v>
      </c>
      <c r="EA128" s="2"/>
      <c r="EB128" s="2"/>
      <c r="EC128" s="2"/>
      <c r="ED128" s="2"/>
      <c r="EE128" s="2"/>
      <c r="EF128" s="2"/>
      <c r="EG128" s="2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</row>
    <row r="129" spans="1:199" x14ac:dyDescent="0.25">
      <c r="A129" s="1" t="s">
        <v>32</v>
      </c>
      <c r="B129" s="82">
        <v>1</v>
      </c>
      <c r="C129" s="1"/>
      <c r="D129" s="1" t="s">
        <v>32</v>
      </c>
      <c r="E129" s="104">
        <v>1.0349664300000001</v>
      </c>
      <c r="F129" s="104">
        <v>-2.271834E-2</v>
      </c>
      <c r="G129" s="1"/>
      <c r="H129" s="1"/>
      <c r="I129" s="1"/>
      <c r="J129" s="1"/>
      <c r="K129" s="1"/>
      <c r="L129" s="1"/>
      <c r="M129" s="1" t="s">
        <v>32</v>
      </c>
      <c r="N129" s="87">
        <f>E129*I124+F129*I125</f>
        <v>10.545584602726869</v>
      </c>
      <c r="O129" s="87">
        <f>E129*J124+F129*J125</f>
        <v>1.2080260033917778</v>
      </c>
      <c r="P129" s="87">
        <f>E129*K124+F129*K125</f>
        <v>1.8575646799804941</v>
      </c>
      <c r="Q129" s="22"/>
      <c r="R129" s="22"/>
      <c r="S129" s="22"/>
      <c r="T129" s="22"/>
      <c r="U129" s="22"/>
      <c r="V129" s="22"/>
      <c r="W129" s="22" t="s">
        <v>32</v>
      </c>
      <c r="X129" s="87">
        <f>N129+S124</f>
        <v>14.310758234473644</v>
      </c>
      <c r="Y129" s="87">
        <f>O129+T124</f>
        <v>-2.0428550695620404</v>
      </c>
      <c r="Z129" s="87">
        <f>P129+U124</f>
        <v>-1.0584042603500898</v>
      </c>
      <c r="AA129" s="22"/>
      <c r="AB129" s="22"/>
      <c r="AC129" s="22"/>
      <c r="AD129" s="22"/>
      <c r="AE129" s="22"/>
      <c r="AF129" s="22"/>
      <c r="AG129" s="22" t="s">
        <v>32</v>
      </c>
      <c r="AH129" s="99">
        <f t="shared" si="268"/>
        <v>0.99999939058042175</v>
      </c>
      <c r="AI129" s="99">
        <f t="shared" si="259"/>
        <v>0.11477633000200159</v>
      </c>
      <c r="AJ129" s="99">
        <f t="shared" si="260"/>
        <v>0.25761452069608753</v>
      </c>
      <c r="AK129" s="1"/>
      <c r="AL129" s="1"/>
      <c r="AM129" s="1"/>
      <c r="AN129" s="1"/>
      <c r="AO129" s="1" t="s">
        <v>32</v>
      </c>
      <c r="AP129" s="87">
        <f>AH129*AM124+AI129*AM125+AJ129*AM126</f>
        <v>7.7187881218979477</v>
      </c>
      <c r="AQ129" s="1"/>
      <c r="AR129" s="1"/>
      <c r="AS129" s="1"/>
      <c r="AT129" s="1"/>
      <c r="AU129" s="1" t="s">
        <v>32</v>
      </c>
      <c r="AV129" s="87">
        <f>AP129+AS124</f>
        <v>5.1872529769693543</v>
      </c>
      <c r="AW129" s="1"/>
      <c r="AX129" s="1"/>
      <c r="AY129" s="1"/>
      <c r="AZ129" s="1"/>
      <c r="BA129" s="1" t="s">
        <v>32</v>
      </c>
      <c r="BB129" s="80">
        <f t="shared" si="272"/>
        <v>0.9944437105577284</v>
      </c>
      <c r="BC129" s="1"/>
      <c r="BD129" s="1" t="s">
        <v>32</v>
      </c>
      <c r="BE129" s="87">
        <f t="shared" si="273"/>
        <v>3.0872352366298851E-5</v>
      </c>
      <c r="BF129" s="1"/>
      <c r="BG129" s="1"/>
      <c r="BH129" s="1"/>
      <c r="BI129" s="1"/>
      <c r="BJ129" s="1" t="s">
        <v>32</v>
      </c>
      <c r="BK129" s="82">
        <f t="shared" si="274"/>
        <v>-5.5562894422716003E-3</v>
      </c>
      <c r="BL129" s="1"/>
      <c r="BM129" s="1" t="s">
        <v>32</v>
      </c>
      <c r="BN129" s="80">
        <f t="shared" si="270"/>
        <v>5.5254170899053014E-3</v>
      </c>
      <c r="BO129" s="1"/>
      <c r="BP129" s="1" t="s">
        <v>32</v>
      </c>
      <c r="BQ129" s="103">
        <f t="shared" si="275"/>
        <v>-3.0700816640787898E-5</v>
      </c>
      <c r="BR129" s="1"/>
      <c r="BS129" s="1"/>
      <c r="BT129" s="1"/>
      <c r="BU129" s="1"/>
      <c r="BV129" s="1"/>
      <c r="BW129" s="1"/>
      <c r="BX129" s="1" t="s">
        <v>32</v>
      </c>
      <c r="BY129" s="82">
        <f>BQ129*BT124</f>
        <v>-4.4487900727239484E-4</v>
      </c>
      <c r="BZ129" s="82">
        <f>BQ129*BU124</f>
        <v>5.7608700363313446E-4</v>
      </c>
      <c r="CA129" s="82">
        <f>BQ129*BV124</f>
        <v>5.5037458646728257E-4</v>
      </c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 t="s">
        <v>32</v>
      </c>
      <c r="DM129" s="80">
        <f t="shared" si="276"/>
        <v>-4.4487900727239484E-4</v>
      </c>
      <c r="DN129" s="80">
        <f t="shared" si="277"/>
        <v>5.7608700363313446E-4</v>
      </c>
      <c r="DO129" s="80">
        <f t="shared" si="278"/>
        <v>5.5037458646728257E-4</v>
      </c>
      <c r="DQ129" s="1" t="s">
        <v>32</v>
      </c>
      <c r="DR129" s="80">
        <f t="shared" si="271"/>
        <v>6.0941920685356213E-7</v>
      </c>
      <c r="DS129" s="80">
        <f t="shared" si="262"/>
        <v>0.10160272407327321</v>
      </c>
      <c r="DT129" s="80">
        <f t="shared" si="263"/>
        <v>0.19124927942261261</v>
      </c>
      <c r="DU129" s="1"/>
      <c r="DV129" s="1" t="s">
        <v>32</v>
      </c>
      <c r="DW129" s="82">
        <f t="shared" si="279"/>
        <v>-2.7111781175774299E-10</v>
      </c>
      <c r="DX129" s="82">
        <f t="shared" si="280"/>
        <v>5.8532008872336101E-5</v>
      </c>
      <c r="DY129" s="82">
        <f t="shared" si="281"/>
        <v>1.0525874307438619E-4</v>
      </c>
      <c r="EA129" s="2"/>
      <c r="EB129" s="2"/>
      <c r="EC129" s="2"/>
      <c r="ED129" s="2"/>
      <c r="EE129" s="2"/>
      <c r="EF129" s="2"/>
      <c r="EG129" s="2"/>
    </row>
    <row r="130" spans="1:199" x14ac:dyDescent="0.25">
      <c r="A130" s="1"/>
      <c r="B130" s="1" t="s">
        <v>50</v>
      </c>
      <c r="C130" s="1"/>
      <c r="D130" s="1"/>
      <c r="E130" s="1" t="s">
        <v>33</v>
      </c>
      <c r="F130" s="1" t="s">
        <v>34</v>
      </c>
      <c r="G130" s="1"/>
      <c r="H130" s="1"/>
      <c r="I130" s="1"/>
      <c r="J130" s="1"/>
      <c r="K130" s="1"/>
      <c r="L130" s="1"/>
      <c r="M130" s="1"/>
      <c r="N130" s="1" t="s">
        <v>30</v>
      </c>
      <c r="O130" s="1" t="s">
        <v>31</v>
      </c>
      <c r="P130" s="1" t="s">
        <v>37</v>
      </c>
      <c r="Q130" s="74"/>
      <c r="R130" s="74"/>
      <c r="S130" s="74"/>
      <c r="T130" s="74"/>
      <c r="U130" s="74"/>
      <c r="V130" s="74"/>
      <c r="W130" s="74"/>
      <c r="X130" s="22" t="s">
        <v>30</v>
      </c>
      <c r="Y130" s="22" t="s">
        <v>31</v>
      </c>
      <c r="Z130" s="22" t="s">
        <v>37</v>
      </c>
      <c r="AA130" s="22"/>
      <c r="AB130" s="22"/>
      <c r="AC130" s="22"/>
      <c r="AD130" s="22"/>
      <c r="AE130" s="22"/>
      <c r="AF130" s="22"/>
      <c r="AG130" s="22"/>
      <c r="AH130" s="74" t="s">
        <v>33</v>
      </c>
      <c r="AI130" s="74" t="s">
        <v>34</v>
      </c>
      <c r="AJ130" s="74" t="s">
        <v>35</v>
      </c>
      <c r="AK130" s="1"/>
      <c r="AL130" s="1"/>
      <c r="AM130" s="1"/>
      <c r="AN130" s="1"/>
      <c r="AO130" s="1"/>
      <c r="AP130" s="1" t="s">
        <v>30</v>
      </c>
      <c r="AQ130" s="1"/>
      <c r="AR130" s="1"/>
      <c r="AS130" s="1"/>
      <c r="AT130" s="1"/>
      <c r="AU130" s="1"/>
      <c r="AV130" s="1" t="s">
        <v>30</v>
      </c>
      <c r="AW130" s="1"/>
      <c r="AX130" s="1"/>
      <c r="AY130" s="1"/>
      <c r="AZ130" s="1"/>
      <c r="BA130" s="1"/>
      <c r="BB130" s="1" t="s">
        <v>30</v>
      </c>
      <c r="BC130" s="1"/>
      <c r="BD130" s="1"/>
      <c r="BE130" s="1" t="s">
        <v>30</v>
      </c>
      <c r="BF130" s="1"/>
      <c r="BG130" s="1"/>
      <c r="BH130" s="1"/>
      <c r="BI130" s="1"/>
      <c r="BJ130" s="1"/>
      <c r="BK130" s="1" t="s">
        <v>30</v>
      </c>
      <c r="BL130" s="1"/>
      <c r="BM130" s="1"/>
      <c r="BN130" s="1" t="s">
        <v>30</v>
      </c>
      <c r="BO130" s="1"/>
      <c r="BP130" s="1"/>
      <c r="BQ130" s="102" t="s">
        <v>30</v>
      </c>
      <c r="BR130" s="1"/>
      <c r="BS130" s="1"/>
      <c r="BT130" s="1"/>
      <c r="BU130" s="1"/>
      <c r="BV130" s="1"/>
      <c r="BW130" s="1"/>
      <c r="BX130" s="1"/>
      <c r="BY130" s="1" t="s">
        <v>27</v>
      </c>
      <c r="BZ130" s="1" t="s">
        <v>28</v>
      </c>
      <c r="CA130" s="1" t="s">
        <v>29</v>
      </c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t="s">
        <v>30</v>
      </c>
      <c r="DN130" t="s">
        <v>31</v>
      </c>
      <c r="DO130" t="s">
        <v>37</v>
      </c>
      <c r="DQ130" s="1"/>
      <c r="DR130" s="1" t="s">
        <v>30</v>
      </c>
      <c r="DS130" s="1" t="s">
        <v>31</v>
      </c>
      <c r="DT130" s="1" t="s">
        <v>37</v>
      </c>
      <c r="DU130" s="1"/>
      <c r="DV130" s="1"/>
      <c r="DW130" s="1" t="s">
        <v>30</v>
      </c>
      <c r="DX130" s="1" t="s">
        <v>31</v>
      </c>
      <c r="DY130" s="1" t="s">
        <v>37</v>
      </c>
    </row>
    <row r="131" spans="1:199" x14ac:dyDescent="0.25">
      <c r="AJ131" s="74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02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</row>
    <row r="132" spans="1:199" x14ac:dyDescent="0.25">
      <c r="BY132" t="s">
        <v>73</v>
      </c>
      <c r="BZ132" t="s">
        <v>72</v>
      </c>
      <c r="CA132" t="s">
        <v>71</v>
      </c>
      <c r="CU132" t="s">
        <v>73</v>
      </c>
      <c r="DJ132" t="s">
        <v>73</v>
      </c>
      <c r="EW132" t="s">
        <v>73</v>
      </c>
      <c r="FT132" t="s">
        <v>73</v>
      </c>
    </row>
    <row r="133" spans="1:199" x14ac:dyDescent="0.25">
      <c r="BY133" t="s">
        <v>74</v>
      </c>
      <c r="CU133" t="s">
        <v>74</v>
      </c>
      <c r="DJ133" t="s">
        <v>74</v>
      </c>
      <c r="EW133" t="s">
        <v>74</v>
      </c>
      <c r="FT133" t="s">
        <v>74</v>
      </c>
    </row>
    <row r="134" spans="1:199" x14ac:dyDescent="0.25">
      <c r="BQ134" s="101" t="s">
        <v>65</v>
      </c>
      <c r="BY134" t="s">
        <v>62</v>
      </c>
      <c r="DW134" t="s">
        <v>65</v>
      </c>
    </row>
    <row r="135" spans="1:199" x14ac:dyDescent="0.25">
      <c r="A135" t="s">
        <v>104</v>
      </c>
      <c r="AH135" s="66" t="s">
        <v>48</v>
      </c>
      <c r="AI135" s="66" t="s">
        <v>79</v>
      </c>
      <c r="BK135" t="s">
        <v>57</v>
      </c>
      <c r="BN135" t="s">
        <v>48</v>
      </c>
      <c r="BQ135" s="101" t="s">
        <v>64</v>
      </c>
      <c r="BY135" t="s">
        <v>63</v>
      </c>
      <c r="CL135" t="s">
        <v>76</v>
      </c>
      <c r="CO135" s="79"/>
      <c r="CP135" s="79"/>
      <c r="CQ135" s="79"/>
      <c r="CR135" s="79"/>
      <c r="CS135" s="79"/>
      <c r="CU135" s="4" t="s">
        <v>67</v>
      </c>
      <c r="DJ135" t="s">
        <v>69</v>
      </c>
      <c r="DR135" t="s">
        <v>48</v>
      </c>
      <c r="DW135" t="s">
        <v>64</v>
      </c>
      <c r="EJ135" t="s">
        <v>76</v>
      </c>
      <c r="EO135" s="79"/>
      <c r="EP135" s="79"/>
      <c r="EQ135" s="79"/>
      <c r="ER135" s="79"/>
      <c r="ES135" s="79"/>
      <c r="ET135" s="79"/>
      <c r="EU135" s="79"/>
      <c r="EW135" s="4" t="s">
        <v>67</v>
      </c>
      <c r="EX135" s="4"/>
      <c r="EY135" s="4"/>
      <c r="FT135" t="s">
        <v>69</v>
      </c>
      <c r="FV135" s="79"/>
      <c r="FW135" s="79"/>
      <c r="FX135" s="79"/>
      <c r="FY135" s="79"/>
      <c r="FZ135" s="79"/>
      <c r="GA135" s="79"/>
      <c r="GB135" s="79"/>
      <c r="GC135" s="79"/>
      <c r="GD135" s="79"/>
      <c r="GE135" s="79"/>
      <c r="GF135" s="79"/>
      <c r="GG135" s="79"/>
      <c r="GH135" s="79"/>
      <c r="GI135" s="79"/>
      <c r="GJ135" s="79"/>
      <c r="GK135" s="79"/>
      <c r="GL135" s="79"/>
      <c r="GM135" s="79"/>
      <c r="GN135" s="79"/>
      <c r="GO135" s="79"/>
      <c r="GP135" s="79"/>
      <c r="GQ135" s="79"/>
    </row>
    <row r="136" spans="1:199" ht="15.75" thickBot="1" x14ac:dyDescent="0.3">
      <c r="B136" t="s">
        <v>4</v>
      </c>
      <c r="E136" t="s">
        <v>0</v>
      </c>
      <c r="G136" t="s">
        <v>8</v>
      </c>
      <c r="I136" t="s">
        <v>1</v>
      </c>
      <c r="L136" s="4" t="s">
        <v>9</v>
      </c>
      <c r="N136" t="s">
        <v>47</v>
      </c>
      <c r="Q136" s="66" t="s">
        <v>43</v>
      </c>
      <c r="S136" s="66" t="s">
        <v>42</v>
      </c>
      <c r="V136" s="66" t="s">
        <v>9</v>
      </c>
      <c r="X136" s="66" t="s">
        <v>2</v>
      </c>
      <c r="AA136" s="66" t="s">
        <v>46</v>
      </c>
      <c r="AC136" s="66" t="s">
        <v>44</v>
      </c>
      <c r="AF136" s="66" t="s">
        <v>9</v>
      </c>
      <c r="AH136" s="66" t="s">
        <v>0</v>
      </c>
      <c r="AJ136" s="74"/>
      <c r="AK136" s="1" t="s">
        <v>8</v>
      </c>
      <c r="AL136" s="1"/>
      <c r="AM136" s="1" t="s">
        <v>1</v>
      </c>
      <c r="AN136" s="83" t="s">
        <v>9</v>
      </c>
      <c r="AO136" s="1"/>
      <c r="AP136" s="1" t="s">
        <v>47</v>
      </c>
      <c r="AQ136" s="83" t="s">
        <v>43</v>
      </c>
      <c r="AR136" s="1"/>
      <c r="AS136" s="1" t="s">
        <v>42</v>
      </c>
      <c r="AT136" s="1"/>
      <c r="AU136" s="1"/>
      <c r="AV136" s="1" t="s">
        <v>2</v>
      </c>
      <c r="AW136" s="1" t="s">
        <v>46</v>
      </c>
      <c r="AX136" s="1"/>
      <c r="AY136" s="1" t="s">
        <v>44</v>
      </c>
      <c r="AZ136" s="83" t="s">
        <v>9</v>
      </c>
      <c r="BA136" s="1"/>
      <c r="BB136" s="1" t="s">
        <v>48</v>
      </c>
      <c r="BC136" s="1"/>
      <c r="BD136" s="1"/>
      <c r="BE136" s="1" t="s">
        <v>49</v>
      </c>
      <c r="BF136" s="1"/>
      <c r="BG136" s="1"/>
      <c r="BH136" s="1" t="s">
        <v>51</v>
      </c>
      <c r="BI136" s="1"/>
      <c r="BJ136" s="1"/>
      <c r="BK136" s="1" t="s">
        <v>56</v>
      </c>
      <c r="BL136" s="1" t="s">
        <v>58</v>
      </c>
      <c r="BM136" s="1"/>
      <c r="BN136" s="1" t="s">
        <v>53</v>
      </c>
      <c r="BO136" s="83" t="s">
        <v>9</v>
      </c>
      <c r="BP136" s="1"/>
      <c r="BQ136" s="102" t="s">
        <v>38</v>
      </c>
      <c r="BR136" s="1" t="s">
        <v>8</v>
      </c>
      <c r="BS136" s="1"/>
      <c r="BT136" s="1" t="s">
        <v>70</v>
      </c>
      <c r="BU136" s="1"/>
      <c r="BV136" s="1"/>
      <c r="BW136" s="83" t="s">
        <v>9</v>
      </c>
      <c r="BX136" s="1"/>
      <c r="BY136" s="84"/>
      <c r="BZ136" s="1"/>
      <c r="CA136" s="1"/>
      <c r="CB136" s="1"/>
      <c r="CC136" s="1"/>
      <c r="CD136" s="1" t="s">
        <v>75</v>
      </c>
      <c r="CE136" s="1"/>
      <c r="CF136" s="1"/>
      <c r="CG136" s="1"/>
      <c r="CH136" s="1"/>
      <c r="CI136" s="1"/>
      <c r="CJ136" s="1"/>
      <c r="CK136" s="1"/>
      <c r="CL136" s="1" t="s">
        <v>54</v>
      </c>
      <c r="CM136" s="1" t="s">
        <v>58</v>
      </c>
      <c r="CN136" s="1"/>
      <c r="CO136" s="1" t="s">
        <v>61</v>
      </c>
      <c r="CP136" s="83" t="s">
        <v>9</v>
      </c>
      <c r="CQ136" s="1"/>
      <c r="CR136" s="1" t="s">
        <v>66</v>
      </c>
      <c r="CS136" s="1"/>
      <c r="CT136" s="1"/>
      <c r="CU136" s="1" t="s">
        <v>1</v>
      </c>
      <c r="CV136" s="1"/>
      <c r="CW136" s="1"/>
      <c r="CX136" s="1" t="s">
        <v>59</v>
      </c>
      <c r="CY136" s="1"/>
      <c r="CZ136" s="1"/>
      <c r="DA136" s="1" t="s">
        <v>55</v>
      </c>
      <c r="DB136" s="1"/>
      <c r="DC136" s="1"/>
      <c r="DD136" s="1" t="s">
        <v>61</v>
      </c>
      <c r="DE136" s="1"/>
      <c r="DF136" s="1"/>
      <c r="DG136" s="1" t="s">
        <v>68</v>
      </c>
      <c r="DH136" s="1"/>
      <c r="DI136" s="1"/>
      <c r="DJ136" s="1" t="s">
        <v>41</v>
      </c>
      <c r="DK136" s="1"/>
      <c r="DL136" s="1"/>
      <c r="DM136" t="s">
        <v>78</v>
      </c>
      <c r="DP136" t="s">
        <v>58</v>
      </c>
      <c r="DQ136" s="1"/>
      <c r="DR136" s="1" t="s">
        <v>53</v>
      </c>
      <c r="DS136" s="1"/>
      <c r="DT136" s="1"/>
      <c r="DU136" s="83" t="s">
        <v>9</v>
      </c>
      <c r="DV136" s="1"/>
      <c r="DW136" s="1" t="s">
        <v>38</v>
      </c>
      <c r="EB136" t="s">
        <v>75</v>
      </c>
      <c r="EI136" s="1"/>
      <c r="EJ136" s="1" t="s">
        <v>54</v>
      </c>
      <c r="EK136" s="1"/>
      <c r="EL136" s="1"/>
      <c r="EM136" s="1" t="s">
        <v>58</v>
      </c>
      <c r="EN136" s="1"/>
      <c r="EO136" s="1" t="s">
        <v>61</v>
      </c>
      <c r="EP136" s="83" t="s">
        <v>9</v>
      </c>
      <c r="EQ136" s="1"/>
      <c r="ER136" s="1" t="s">
        <v>66</v>
      </c>
      <c r="ES136" s="1"/>
      <c r="ET136" s="1"/>
      <c r="EU136" s="1"/>
      <c r="EV136" s="1"/>
      <c r="EW136" s="1" t="s">
        <v>1</v>
      </c>
      <c r="EX136" s="1"/>
      <c r="EY136" s="1"/>
      <c r="EZ136" s="1"/>
      <c r="FA136" s="1"/>
      <c r="FB136" s="1" t="s">
        <v>59</v>
      </c>
      <c r="FC136" s="1"/>
      <c r="FD136" s="1"/>
      <c r="FE136" s="1"/>
      <c r="FF136" s="1"/>
      <c r="FG136" s="1" t="s">
        <v>55</v>
      </c>
      <c r="FH136" s="1"/>
      <c r="FI136" s="1"/>
      <c r="FJ136" s="1"/>
      <c r="FK136" s="1"/>
      <c r="FL136" s="1" t="s">
        <v>61</v>
      </c>
      <c r="FM136" s="1"/>
      <c r="FN136" s="1"/>
      <c r="FO136" s="1" t="s">
        <v>68</v>
      </c>
      <c r="FP136" s="1"/>
      <c r="FQ136" s="1"/>
      <c r="FR136" s="1"/>
      <c r="FS136" s="1"/>
      <c r="FT136" s="1" t="s">
        <v>41</v>
      </c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</row>
    <row r="137" spans="1:199" ht="15.75" thickBot="1" x14ac:dyDescent="0.3">
      <c r="A137" s="1" t="s">
        <v>24</v>
      </c>
      <c r="B137" s="73">
        <v>0</v>
      </c>
      <c r="C137" s="1"/>
      <c r="D137" s="1" t="s">
        <v>24</v>
      </c>
      <c r="E137" s="91">
        <v>-0.48871225000000001</v>
      </c>
      <c r="F137" s="92">
        <v>-0.17299248</v>
      </c>
      <c r="G137" s="1"/>
      <c r="H137" s="1" t="s">
        <v>27</v>
      </c>
      <c r="I137" s="93">
        <f>EW124</f>
        <v>10.284920010852073</v>
      </c>
      <c r="J137" s="94">
        <f t="shared" ref="J137:J138" si="282">EX124</f>
        <v>1.2308482083508085</v>
      </c>
      <c r="K137" s="95">
        <f t="shared" ref="K137:K138" si="283">EY124</f>
        <v>1.6746395876160745</v>
      </c>
      <c r="L137" s="1"/>
      <c r="M137" s="10" t="s">
        <v>24</v>
      </c>
      <c r="N137" s="11">
        <f>E137*I137+F137*I138</f>
        <v>-5.250734335042309</v>
      </c>
      <c r="O137" s="12">
        <f>E137*J137+F137*J138</f>
        <v>-1.1688268702112954</v>
      </c>
      <c r="P137" s="12">
        <f>E137*K137+F137*K138</f>
        <v>-6.3422355304791567E-2</v>
      </c>
      <c r="Q137" s="22"/>
      <c r="R137" s="22" t="s">
        <v>41</v>
      </c>
      <c r="S137" s="67">
        <f>FT124</f>
        <v>3.7651718239298466</v>
      </c>
      <c r="T137" s="68">
        <f t="shared" ref="T137" si="284">FU124</f>
        <v>-3.2508801530441929</v>
      </c>
      <c r="U137" s="98">
        <f t="shared" ref="U137" si="285">FV124</f>
        <v>-2.9159203537966798</v>
      </c>
      <c r="V137" s="22"/>
      <c r="W137" s="74" t="s">
        <v>24</v>
      </c>
      <c r="X137" s="69">
        <f>N137+S137</f>
        <v>-1.4855625111124624</v>
      </c>
      <c r="Y137" s="70">
        <f t="shared" ref="Y137" si="286">O137+T137</f>
        <v>-4.419707023255488</v>
      </c>
      <c r="Z137" s="71">
        <f t="shared" ref="Z137" si="287">P137+U137</f>
        <v>-2.9793427091014713</v>
      </c>
      <c r="AA137" s="22"/>
      <c r="AB137" s="22" t="s">
        <v>45</v>
      </c>
      <c r="AC137" s="72" t="s">
        <v>80</v>
      </c>
      <c r="AD137" s="72" t="s">
        <v>80</v>
      </c>
      <c r="AE137" s="72" t="s">
        <v>80</v>
      </c>
      <c r="AF137" s="22"/>
      <c r="AG137" s="22" t="s">
        <v>24</v>
      </c>
      <c r="AH137" s="81">
        <f>1/(1+2.71828182845904^(X137*-1))</f>
        <v>0.18458870461256593</v>
      </c>
      <c r="AI137" s="81">
        <f t="shared" ref="AI137:AI142" si="288">1/(1+2.71828182845904^(Y137*-1))</f>
        <v>1.1894574535127076E-2</v>
      </c>
      <c r="AJ137" s="81">
        <f t="shared" ref="AJ137:AJ142" si="289">1/(1+2.71828182845904^(Z137*-1))</f>
        <v>4.8367873803692306E-2</v>
      </c>
      <c r="AK137" s="10"/>
      <c r="AL137" s="1" t="s">
        <v>27</v>
      </c>
      <c r="AM137" s="8">
        <f>CU124</f>
        <v>14.480186995508104</v>
      </c>
      <c r="AN137" s="1"/>
      <c r="AO137" s="10" t="s">
        <v>24</v>
      </c>
      <c r="AP137" s="90">
        <f>AH137*AM137+AI137*AM138+AJ137*AM139</f>
        <v>1.5824383170606311</v>
      </c>
      <c r="AQ137" s="1"/>
      <c r="AR137" s="1" t="s">
        <v>41</v>
      </c>
      <c r="AS137" s="75">
        <f>DJ124</f>
        <v>-2.5315577787854506</v>
      </c>
      <c r="AT137" s="1"/>
      <c r="AU137" s="1" t="s">
        <v>24</v>
      </c>
      <c r="AV137" s="76">
        <f>AP137+AS137</f>
        <v>-0.94911946172481954</v>
      </c>
      <c r="AW137" s="1"/>
      <c r="AX137" s="1" t="s">
        <v>45</v>
      </c>
      <c r="AY137" s="72" t="s">
        <v>80</v>
      </c>
      <c r="AZ137" s="1"/>
      <c r="BA137" s="1" t="s">
        <v>24</v>
      </c>
      <c r="BB137" s="81">
        <f>1/(1+2.71828182845904^(AV137*-1))</f>
        <v>0.27906193981077154</v>
      </c>
      <c r="BC137" s="1"/>
      <c r="BD137" s="1" t="s">
        <v>24</v>
      </c>
      <c r="BE137" s="77">
        <f>(BB137-B137)^2</f>
        <v>7.7875566250950684E-2</v>
      </c>
      <c r="BF137" s="74"/>
      <c r="BG137" s="1" t="s">
        <v>52</v>
      </c>
      <c r="BH137" s="77">
        <f>(BE137+BE138+BE139+BE140+BE141+BE142)/2</f>
        <v>0.53901216822506903</v>
      </c>
      <c r="BI137" s="1"/>
      <c r="BJ137" s="1" t="s">
        <v>24</v>
      </c>
      <c r="BK137" s="106">
        <f>BB137-B137</f>
        <v>0.27906193981077154</v>
      </c>
      <c r="BL137" s="1"/>
      <c r="BM137" s="1" t="s">
        <v>24</v>
      </c>
      <c r="BN137" s="109">
        <f>BB137*(1-BB137)</f>
        <v>0.20118637355982086</v>
      </c>
      <c r="BO137" s="1"/>
      <c r="BP137" s="1" t="s">
        <v>24</v>
      </c>
      <c r="BQ137" s="110">
        <f>BK137*BN137</f>
        <v>5.6143459669098131E-2</v>
      </c>
      <c r="BR137" s="1"/>
      <c r="BS137" s="1" t="s">
        <v>30</v>
      </c>
      <c r="BT137" s="24">
        <f>AM137</f>
        <v>14.480186995508104</v>
      </c>
      <c r="BU137" s="24">
        <f>AM138</f>
        <v>-18.764280719121118</v>
      </c>
      <c r="BV137" s="24">
        <f>AM139</f>
        <v>-17.930238382942832</v>
      </c>
      <c r="BW137" s="1"/>
      <c r="BX137" s="1" t="s">
        <v>24</v>
      </c>
      <c r="BY137" s="111">
        <f>BQ137*BT137</f>
        <v>0.81296779458330848</v>
      </c>
      <c r="BZ137" s="111">
        <f>BQ137*BU137</f>
        <v>-1.0534916377736121</v>
      </c>
      <c r="CA137" s="111">
        <f>BQ137*BV137</f>
        <v>-1.0066656155100662</v>
      </c>
      <c r="CB137" s="1"/>
      <c r="CC137" s="1" t="s">
        <v>33</v>
      </c>
      <c r="CD137" s="86">
        <f>AH137</f>
        <v>0.18458870461256593</v>
      </c>
      <c r="CE137" s="82">
        <f>AH138</f>
        <v>0.98589097994149189</v>
      </c>
      <c r="CF137" s="82">
        <f>AH139</f>
        <v>0.99988779840364017</v>
      </c>
      <c r="CG137" s="82">
        <f>AH140</f>
        <v>0.99897771899550802</v>
      </c>
      <c r="CH137" s="82">
        <f>AH141</f>
        <v>5.1759155508689239E-3</v>
      </c>
      <c r="CI137" s="82">
        <f>AH142</f>
        <v>0.99999943149406645</v>
      </c>
      <c r="CJ137" s="1"/>
      <c r="CK137" s="1" t="s">
        <v>33</v>
      </c>
      <c r="CL137" s="113">
        <f>CD137*BQ137+CE137*BQ138+CF137*BQ139+CG137*BQ140+CH137*BQ141+CI137*BQ142</f>
        <v>9.342040231935439E-3</v>
      </c>
      <c r="CM137" s="1"/>
      <c r="CN137" s="1" t="s">
        <v>77</v>
      </c>
      <c r="CO137" s="112">
        <f>FL137</f>
        <v>0.99</v>
      </c>
      <c r="CP137" s="1"/>
      <c r="CQ137" s="1" t="s">
        <v>27</v>
      </c>
      <c r="CR137" s="114">
        <f>CL137*CO137</f>
        <v>9.2486198296160838E-3</v>
      </c>
      <c r="CS137" s="1"/>
      <c r="CT137" s="1" t="s">
        <v>27</v>
      </c>
      <c r="CU137" s="24">
        <f>AM137-CR137</f>
        <v>14.470938375678488</v>
      </c>
      <c r="CV137" s="1"/>
      <c r="CW137" s="1" t="s">
        <v>60</v>
      </c>
      <c r="CX137" s="85">
        <f>MEDIAN(BQ137:BQ142)</f>
        <v>2.0227602329919572E-5</v>
      </c>
      <c r="CY137" s="1"/>
      <c r="CZ137" s="1" t="s">
        <v>41</v>
      </c>
      <c r="DA137" s="107">
        <f>CX137</f>
        <v>2.0227602329919572E-5</v>
      </c>
      <c r="DB137" s="1"/>
      <c r="DC137" s="1" t="s">
        <v>77</v>
      </c>
      <c r="DD137" s="112">
        <f>FL137</f>
        <v>0.99</v>
      </c>
      <c r="DE137" s="1"/>
      <c r="DF137" s="1" t="s">
        <v>41</v>
      </c>
      <c r="DG137" s="116">
        <f>DA137*DD137</f>
        <v>2.0025326306620374E-5</v>
      </c>
      <c r="DH137" s="1"/>
      <c r="DI137" s="1" t="s">
        <v>41</v>
      </c>
      <c r="DJ137" s="24">
        <f>AS137-DG137</f>
        <v>-2.5315778041117571</v>
      </c>
      <c r="DK137" s="1"/>
      <c r="DL137" s="1" t="s">
        <v>24</v>
      </c>
      <c r="DM137" s="108">
        <f t="shared" ref="DM137:DO138" si="290">BY137</f>
        <v>0.81296779458330848</v>
      </c>
      <c r="DN137" s="108">
        <f t="shared" si="290"/>
        <v>-1.0534916377736121</v>
      </c>
      <c r="DO137" s="108">
        <f t="shared" si="290"/>
        <v>-1.0066656155100662</v>
      </c>
      <c r="DQ137" s="1" t="s">
        <v>24</v>
      </c>
      <c r="DR137" s="109">
        <f>AH137*(1-AH137)</f>
        <v>0.1505157147420208</v>
      </c>
      <c r="DS137" s="109">
        <f t="shared" ref="DS137:DS142" si="291">AI137*(1-AI137)</f>
        <v>1.1753093631755382E-2</v>
      </c>
      <c r="DT137" s="109">
        <f t="shared" ref="DT137:DT142" si="292">AJ137*(1-AJ137)</f>
        <v>4.6028422587402397E-2</v>
      </c>
      <c r="DU137" s="1"/>
      <c r="DV137" s="1" t="s">
        <v>24</v>
      </c>
      <c r="DW137" s="86">
        <f t="shared" ref="DW137:DY138" si="293">DM137*DR137</f>
        <v>0.12236442866395102</v>
      </c>
      <c r="DX137" s="86">
        <f t="shared" si="293"/>
        <v>-1.2381785859024587E-2</v>
      </c>
      <c r="DY137" s="86">
        <f t="shared" si="293"/>
        <v>-4.6335230354904867E-2</v>
      </c>
      <c r="EA137" t="s">
        <v>33</v>
      </c>
      <c r="EB137" s="81">
        <f>E137</f>
        <v>-0.48871225000000001</v>
      </c>
      <c r="EC137" s="80">
        <f>E138</f>
        <v>9.5752080000000003E-2</v>
      </c>
      <c r="ED137" s="80">
        <f>E139</f>
        <v>0.51673007000000004</v>
      </c>
      <c r="EE137" s="80">
        <f>E140</f>
        <v>0.19163239000000001</v>
      </c>
      <c r="EF137" s="80">
        <f>E141</f>
        <v>-0.80605309999999997</v>
      </c>
      <c r="EG137" s="80">
        <f>E142</f>
        <v>1.0349664300000001</v>
      </c>
      <c r="EI137" s="1" t="s">
        <v>33</v>
      </c>
      <c r="EJ137" s="115">
        <f>EB137*DW137+EC137*DW138+ED137*DW139+EE137*DW140+EF137*DW141+EG137*DW142</f>
        <v>-5.97898791548385E-2</v>
      </c>
      <c r="EK137" s="115">
        <f>EB137*DX137+EC137*DX138+ED137*DX139+EE137*DX140+EF137*DX141+EG137*DX142</f>
        <v>7.8532980632694625E-3</v>
      </c>
      <c r="EL137" s="115">
        <f>EB137*DY137+EC137*DY138+ED137*DY139+EE137*DY140+EF137*DY141+EG137*DY142</f>
        <v>2.2490993359364459E-2</v>
      </c>
      <c r="EM137" s="1"/>
      <c r="EN137" s="1" t="s">
        <v>77</v>
      </c>
      <c r="EO137" s="112">
        <f>FL137</f>
        <v>0.99</v>
      </c>
      <c r="EP137" s="1"/>
      <c r="EQ137" s="1" t="s">
        <v>27</v>
      </c>
      <c r="ER137" s="107">
        <f>EJ137*EO137</f>
        <v>-5.9191980363290111E-2</v>
      </c>
      <c r="ES137" s="107">
        <f>EK137*EO137</f>
        <v>7.7747650826367675E-3</v>
      </c>
      <c r="ET137" s="107">
        <f>EL137*EO137</f>
        <v>2.2266083425770813E-2</v>
      </c>
      <c r="EU137" s="1"/>
      <c r="EV137" s="1" t="s">
        <v>27</v>
      </c>
      <c r="EW137" s="24">
        <f t="shared" ref="EW137:EY138" si="294">I137-ER137</f>
        <v>10.344111991215362</v>
      </c>
      <c r="EX137" s="24">
        <f t="shared" si="294"/>
        <v>1.2230734432681718</v>
      </c>
      <c r="EY137" s="24">
        <f t="shared" si="294"/>
        <v>1.6523735041903036</v>
      </c>
      <c r="EZ137" s="1"/>
      <c r="FA137" s="1" t="s">
        <v>60</v>
      </c>
      <c r="FB137" s="107">
        <f>MEDIAN(DW137:DW142)</f>
        <v>1.5092536629552687E-6</v>
      </c>
      <c r="FC137" s="107">
        <f>MEDIAN(DX137:DX142)</f>
        <v>-8.3185327351209922E-7</v>
      </c>
      <c r="FD137" s="107">
        <f>MEDIAN(DY137:DY142)</f>
        <v>-4.4236701334809009E-5</v>
      </c>
      <c r="FE137" s="1"/>
      <c r="FF137" s="1" t="s">
        <v>41</v>
      </c>
      <c r="FG137" s="86">
        <f>FB137</f>
        <v>1.5092536629552687E-6</v>
      </c>
      <c r="FH137" s="86">
        <f t="shared" ref="FH137" si="295">FC137</f>
        <v>-8.3185327351209922E-7</v>
      </c>
      <c r="FI137" s="86">
        <f t="shared" ref="FI137" si="296">FD137</f>
        <v>-4.4236701334809009E-5</v>
      </c>
      <c r="FJ137" s="1"/>
      <c r="FK137" s="1" t="s">
        <v>77</v>
      </c>
      <c r="FL137" s="112">
        <f>FL124</f>
        <v>0.99</v>
      </c>
      <c r="FM137" s="1"/>
      <c r="FN137" s="1" t="s">
        <v>41</v>
      </c>
      <c r="FO137" s="85">
        <f>FG137*FL137</f>
        <v>1.494161126325716E-6</v>
      </c>
      <c r="FP137" s="85">
        <f>FH137*FL137</f>
        <v>-8.2353474077697819E-7</v>
      </c>
      <c r="FQ137" s="85">
        <f>FI137*FL137</f>
        <v>-4.3794334321460918E-5</v>
      </c>
      <c r="FR137" s="1"/>
      <c r="FS137" s="1" t="s">
        <v>41</v>
      </c>
      <c r="FT137" s="24">
        <f>S137-FO137</f>
        <v>3.7651703297687202</v>
      </c>
      <c r="FU137" s="24">
        <f>T137-FP137</f>
        <v>-3.250879329509452</v>
      </c>
      <c r="FV137" s="24">
        <f>U137-FQ137</f>
        <v>-2.9158765594623581</v>
      </c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</row>
    <row r="138" spans="1:199" x14ac:dyDescent="0.25">
      <c r="A138" s="1"/>
      <c r="B138" s="87">
        <v>0</v>
      </c>
      <c r="C138" s="74"/>
      <c r="D138" s="74"/>
      <c r="E138" s="117">
        <v>9.5752080000000003E-2</v>
      </c>
      <c r="F138" s="117">
        <v>-0.38801099999999999</v>
      </c>
      <c r="G138" s="1"/>
      <c r="H138" s="1" t="s">
        <v>28</v>
      </c>
      <c r="I138" s="16">
        <f>EW125</f>
        <v>1.2969808599123411</v>
      </c>
      <c r="J138" s="96">
        <f t="shared" si="282"/>
        <v>3.2793117533184275</v>
      </c>
      <c r="K138" s="97">
        <f t="shared" si="283"/>
        <v>-4.3643199143577363</v>
      </c>
      <c r="L138" s="1"/>
      <c r="M138" s="10"/>
      <c r="N138" s="88">
        <f>E138*I137+F138*I138</f>
        <v>0.48155964323726108</v>
      </c>
      <c r="O138" s="89">
        <f>E138*J137+F138*J138</f>
        <v>-1.154552756602973</v>
      </c>
      <c r="P138" s="89">
        <f>E138*K137+F138*K138</f>
        <v>1.8537543580544409</v>
      </c>
      <c r="Q138" s="22"/>
      <c r="R138" s="22"/>
      <c r="S138" s="22" t="s">
        <v>30</v>
      </c>
      <c r="T138" s="22" t="s">
        <v>31</v>
      </c>
      <c r="U138" s="22" t="s">
        <v>37</v>
      </c>
      <c r="V138" s="22"/>
      <c r="W138" s="22"/>
      <c r="X138" s="88">
        <f>N138+S137</f>
        <v>4.2467314671671073</v>
      </c>
      <c r="Y138" s="57">
        <f>O138+T137</f>
        <v>-4.4054329096471658</v>
      </c>
      <c r="Z138" s="89">
        <f>P138+U137</f>
        <v>-1.0621659957422389</v>
      </c>
      <c r="AA138" s="22"/>
      <c r="AB138" s="22"/>
      <c r="AC138" s="22" t="s">
        <v>30</v>
      </c>
      <c r="AD138" s="22" t="s">
        <v>31</v>
      </c>
      <c r="AE138" s="22" t="s">
        <v>37</v>
      </c>
      <c r="AF138" s="22"/>
      <c r="AG138" s="22"/>
      <c r="AH138" s="99">
        <f t="shared" ref="AH138:AH142" si="297">1/(1+2.71828182845904^(X138*-1))</f>
        <v>0.98589097994149189</v>
      </c>
      <c r="AI138" s="99">
        <f t="shared" si="288"/>
        <v>1.2063513705637307E-2</v>
      </c>
      <c r="AJ138" s="99">
        <f t="shared" si="289"/>
        <v>0.25689574773058071</v>
      </c>
      <c r="AK138" s="10"/>
      <c r="AL138" s="1" t="s">
        <v>28</v>
      </c>
      <c r="AM138" s="16">
        <f t="shared" ref="AM138:AM139" si="298">CU125</f>
        <v>-18.764280719121118</v>
      </c>
      <c r="AN138" s="1"/>
      <c r="AO138" s="1"/>
      <c r="AP138" s="87">
        <f>AH138*AM137+AI138*AM138+AJ138*AM139</f>
        <v>9.4433205927323343</v>
      </c>
      <c r="AQ138" s="1"/>
      <c r="AR138" s="1"/>
      <c r="AS138" s="1" t="s">
        <v>30</v>
      </c>
      <c r="AT138" s="1"/>
      <c r="AU138" s="1"/>
      <c r="AV138" s="87">
        <f>AP138+AS137</f>
        <v>6.9117628139468836</v>
      </c>
      <c r="AW138" s="1"/>
      <c r="AX138" s="1"/>
      <c r="AY138" s="1" t="s">
        <v>30</v>
      </c>
      <c r="AZ138" s="1"/>
      <c r="BA138" s="1"/>
      <c r="BB138" s="80">
        <f>1/(1+2.71828182845904^(AV138*-1))</f>
        <v>0.9990049905454117</v>
      </c>
      <c r="BC138" s="1"/>
      <c r="BD138" s="1"/>
      <c r="BE138" s="87">
        <f>(BB138-B138)^2</f>
        <v>0.9980109711346381</v>
      </c>
      <c r="BF138" s="74"/>
      <c r="BG138" s="1"/>
      <c r="BH138" s="1" t="s">
        <v>30</v>
      </c>
      <c r="BI138" s="1"/>
      <c r="BJ138" s="1"/>
      <c r="BK138" s="82">
        <f>BB138-B138</f>
        <v>0.9990049905454117</v>
      </c>
      <c r="BL138" s="1"/>
      <c r="BM138" s="1"/>
      <c r="BN138" s="80">
        <f t="shared" ref="BN138:BN142" si="299">BB138*(1-BB138)</f>
        <v>9.9401941077358253E-4</v>
      </c>
      <c r="BO138" s="1"/>
      <c r="BP138" s="1"/>
      <c r="BQ138" s="103">
        <f>BK138*BN138</f>
        <v>9.930303520618185E-4</v>
      </c>
      <c r="BR138" s="1"/>
      <c r="BS138" s="1"/>
      <c r="BT138" s="1" t="s">
        <v>27</v>
      </c>
      <c r="BU138" s="1" t="s">
        <v>28</v>
      </c>
      <c r="BV138" s="1" t="s">
        <v>29</v>
      </c>
      <c r="BW138" s="1"/>
      <c r="BX138" s="1"/>
      <c r="BY138" s="82">
        <f>BQ138*BT137</f>
        <v>1.4379265190070378E-2</v>
      </c>
      <c r="BZ138" s="82">
        <f>BQ138*BU137</f>
        <v>-1.8633500288695638E-2</v>
      </c>
      <c r="CA138" s="82">
        <f>BQ138*BV137</f>
        <v>-1.7805270933966052E-2</v>
      </c>
      <c r="CB138" s="1"/>
      <c r="CC138" s="1" t="s">
        <v>34</v>
      </c>
      <c r="CD138" s="86">
        <f>AI137</f>
        <v>1.1894574535127076E-2</v>
      </c>
      <c r="CE138" s="82">
        <f>AI138</f>
        <v>1.2063513705637307E-2</v>
      </c>
      <c r="CF138" s="82">
        <f>AI139</f>
        <v>7.0704241414835986E-2</v>
      </c>
      <c r="CG138" s="82">
        <f>AI140</f>
        <v>0.47231186144418341</v>
      </c>
      <c r="CH138" s="82">
        <f>AI141</f>
        <v>2.2430338788359838E-3</v>
      </c>
      <c r="CI138" s="82">
        <f>AI142</f>
        <v>0.11390149819076408</v>
      </c>
      <c r="CJ138" s="1"/>
      <c r="CK138" s="1" t="s">
        <v>34</v>
      </c>
      <c r="CL138" s="113">
        <f>CD138*BQ137+CE138*BQ138+CF138*BQ139+CG138*BQ140+CH138*BQ141+CI138*BQ142</f>
        <v>-2.5680490811205595E-4</v>
      </c>
      <c r="CM138" s="1"/>
      <c r="CN138" s="1"/>
      <c r="CO138" s="1"/>
      <c r="CP138" s="1"/>
      <c r="CQ138" s="1" t="s">
        <v>28</v>
      </c>
      <c r="CR138" s="114">
        <f>CL138*CO137</f>
        <v>-2.5423685903093538E-4</v>
      </c>
      <c r="CS138" s="1"/>
      <c r="CT138" s="1" t="s">
        <v>28</v>
      </c>
      <c r="CU138" s="24">
        <f>AM138-CR138</f>
        <v>-18.764026482262086</v>
      </c>
      <c r="CV138" s="1"/>
      <c r="CW138" s="1"/>
      <c r="CX138" s="1" t="s">
        <v>30</v>
      </c>
      <c r="CY138" s="1"/>
      <c r="CZ138" s="1"/>
      <c r="DA138" s="1" t="s">
        <v>30</v>
      </c>
      <c r="DB138" s="1"/>
      <c r="DC138" s="1"/>
      <c r="DD138" s="1"/>
      <c r="DE138" s="1"/>
      <c r="DF138" s="1"/>
      <c r="DG138" s="1" t="s">
        <v>30</v>
      </c>
      <c r="DH138" s="1"/>
      <c r="DI138" s="1"/>
      <c r="DJ138" s="1" t="s">
        <v>30</v>
      </c>
      <c r="DK138" s="1"/>
      <c r="DL138" s="1"/>
      <c r="DM138" s="80">
        <f t="shared" si="290"/>
        <v>1.4379265190070378E-2</v>
      </c>
      <c r="DN138" s="80">
        <f t="shared" si="290"/>
        <v>-1.8633500288695638E-2</v>
      </c>
      <c r="DO138" s="80">
        <f t="shared" si="290"/>
        <v>-1.7805270933966052E-2</v>
      </c>
      <c r="DQ138" s="1"/>
      <c r="DR138" s="80">
        <f t="shared" ref="DR138:DR142" si="300">AH138*(1-AH138)</f>
        <v>1.390995561149673E-2</v>
      </c>
      <c r="DS138" s="80">
        <f t="shared" si="291"/>
        <v>1.1917985342711207E-2</v>
      </c>
      <c r="DT138" s="80">
        <f t="shared" si="292"/>
        <v>0.19090032252852657</v>
      </c>
      <c r="DU138" s="1"/>
      <c r="DV138" s="1"/>
      <c r="DW138" s="82">
        <f t="shared" si="293"/>
        <v>2.0001494051981905E-4</v>
      </c>
      <c r="DX138" s="82">
        <f t="shared" si="293"/>
        <v>-2.2207378332407966E-4</v>
      </c>
      <c r="DY138" s="82">
        <f t="shared" si="293"/>
        <v>-3.3990319640019189E-3</v>
      </c>
      <c r="EA138" t="s">
        <v>34</v>
      </c>
      <c r="EB138" s="81">
        <f>F137</f>
        <v>-0.17299248</v>
      </c>
      <c r="EC138" s="80">
        <f>F138</f>
        <v>-0.38801099999999999</v>
      </c>
      <c r="ED138" s="80">
        <f>F139</f>
        <v>1.1875170000000001E-2</v>
      </c>
      <c r="EE138" s="80">
        <f>F140</f>
        <v>0.88559551999999997</v>
      </c>
      <c r="EF138" s="80">
        <f>F141</f>
        <v>-0.56556720999999999</v>
      </c>
      <c r="EG138" s="80">
        <f>F142</f>
        <v>-2.271834E-2</v>
      </c>
      <c r="EI138" s="1" t="s">
        <v>34</v>
      </c>
      <c r="EJ138" s="115">
        <f>EB138*DW137+EC138*DW138+ED138*DW139+EE138*DW140+EF138*DW141+EG138*DW142</f>
        <v>-2.1273331630912471E-2</v>
      </c>
      <c r="EK138" s="115">
        <f>EB138*DX137+EC138*DX138+ED138*DX139+EE138*DX140+EF138*DX141+EG138*DX142</f>
        <v>1.0415978672427965E-2</v>
      </c>
      <c r="EL138" s="115">
        <f>EB138*DY137+EC138*DY138+ED138*DY139+EE138*DY140+EF138*DY141+EG138*DY142</f>
        <v>9.4315706061423449E-3</v>
      </c>
      <c r="EM138" s="1"/>
      <c r="EN138" s="1"/>
      <c r="EO138" s="1"/>
      <c r="EP138" s="1"/>
      <c r="EQ138" s="1" t="s">
        <v>28</v>
      </c>
      <c r="ER138" s="107">
        <f>EJ138*EO137</f>
        <v>-2.1060598314603347E-2</v>
      </c>
      <c r="ES138" s="107">
        <f>EK138*EO137</f>
        <v>1.0311818885703686E-2</v>
      </c>
      <c r="ET138" s="107">
        <f>EL138*EO137</f>
        <v>9.3372549000809209E-3</v>
      </c>
      <c r="EU138" s="1"/>
      <c r="EV138" s="1" t="s">
        <v>28</v>
      </c>
      <c r="EW138" s="24">
        <f t="shared" si="294"/>
        <v>1.3180414582269444</v>
      </c>
      <c r="EX138" s="24">
        <f t="shared" si="294"/>
        <v>3.2689999344327236</v>
      </c>
      <c r="EY138" s="24">
        <f t="shared" si="294"/>
        <v>-4.3736571692578172</v>
      </c>
      <c r="EZ138" s="1"/>
      <c r="FA138" s="1"/>
      <c r="FB138" s="1" t="s">
        <v>30</v>
      </c>
      <c r="FC138" s="1" t="s">
        <v>31</v>
      </c>
      <c r="FD138" s="1" t="s">
        <v>37</v>
      </c>
      <c r="FE138" s="1"/>
      <c r="FF138" s="1"/>
      <c r="FG138" s="1" t="s">
        <v>30</v>
      </c>
      <c r="FH138" s="1" t="s">
        <v>31</v>
      </c>
      <c r="FI138" s="1" t="s">
        <v>37</v>
      </c>
      <c r="FJ138" s="1"/>
      <c r="FK138" s="1"/>
      <c r="FL138" s="1"/>
      <c r="FM138" s="1"/>
      <c r="FN138" s="1"/>
      <c r="FO138" s="1" t="s">
        <v>30</v>
      </c>
      <c r="FP138" s="1" t="s">
        <v>31</v>
      </c>
      <c r="FQ138" s="1" t="s">
        <v>37</v>
      </c>
      <c r="FR138" s="1"/>
      <c r="FS138" s="1"/>
      <c r="FT138" s="1" t="s">
        <v>30</v>
      </c>
      <c r="FU138" s="1" t="s">
        <v>31</v>
      </c>
      <c r="FV138" s="1" t="s">
        <v>37</v>
      </c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</row>
    <row r="139" spans="1:199" ht="15.75" thickBot="1" x14ac:dyDescent="0.3">
      <c r="A139" s="1"/>
      <c r="B139" s="82">
        <v>1</v>
      </c>
      <c r="C139" s="1"/>
      <c r="D139" s="1"/>
      <c r="E139" s="104">
        <v>0.51673007000000004</v>
      </c>
      <c r="F139" s="104">
        <v>1.1875170000000001E-2</v>
      </c>
      <c r="G139" s="1"/>
      <c r="H139" s="1"/>
      <c r="I139" s="1" t="s">
        <v>30</v>
      </c>
      <c r="J139" s="1" t="s">
        <v>31</v>
      </c>
      <c r="K139" s="1" t="s">
        <v>37</v>
      </c>
      <c r="L139" s="1"/>
      <c r="M139" s="10"/>
      <c r="N139" s="87">
        <f>E139*I137+F139*I138</f>
        <v>5.3299293053501984</v>
      </c>
      <c r="O139" s="87">
        <f>E139*J137+F139*J138</f>
        <v>0.67495866541414229</v>
      </c>
      <c r="P139" s="87">
        <f>E139*K137+F139*K138</f>
        <v>0.81350959041624182</v>
      </c>
      <c r="Q139" s="22"/>
      <c r="R139" s="22"/>
      <c r="S139" s="22"/>
      <c r="T139" s="22"/>
      <c r="U139" s="22"/>
      <c r="V139" s="22"/>
      <c r="W139" s="22"/>
      <c r="X139" s="87">
        <f>N139+S137</f>
        <v>9.0951011292800459</v>
      </c>
      <c r="Y139" s="87">
        <f>O139+T137</f>
        <v>-2.5759214876300507</v>
      </c>
      <c r="Z139" s="87">
        <f>P139+U137</f>
        <v>-2.1024107633804379</v>
      </c>
      <c r="AA139" s="74"/>
      <c r="AB139" s="74"/>
      <c r="AC139" s="74"/>
      <c r="AD139" s="74"/>
      <c r="AE139" s="74"/>
      <c r="AF139" s="74"/>
      <c r="AG139" s="74"/>
      <c r="AH139" s="99">
        <f t="shared" si="297"/>
        <v>0.99988779840364017</v>
      </c>
      <c r="AI139" s="99">
        <f t="shared" si="288"/>
        <v>7.0704241414835986E-2</v>
      </c>
      <c r="AJ139" s="99">
        <f t="shared" si="289"/>
        <v>0.10886272847702388</v>
      </c>
      <c r="AK139" s="10"/>
      <c r="AL139" s="1" t="s">
        <v>29</v>
      </c>
      <c r="AM139" s="20">
        <f t="shared" si="298"/>
        <v>-17.930238382942832</v>
      </c>
      <c r="AN139" s="1"/>
      <c r="AO139" s="1"/>
      <c r="AP139" s="87">
        <f>AH139*AM137+AI139*AM138+AJ139*AM139</f>
        <v>11.19991338886051</v>
      </c>
      <c r="AQ139" s="1"/>
      <c r="AR139" s="1"/>
      <c r="AS139" s="1"/>
      <c r="AT139" s="1"/>
      <c r="AU139" s="1"/>
      <c r="AV139" s="87">
        <f>AP139+AS137</f>
        <v>8.6683556100750607</v>
      </c>
      <c r="AW139" s="1"/>
      <c r="AX139" s="1"/>
      <c r="AY139" s="1"/>
      <c r="AZ139" s="1"/>
      <c r="BA139" s="1"/>
      <c r="BB139" s="80">
        <f t="shared" ref="BB139:BB142" si="301">1/(1+2.71828182845904^(AV139*-1))</f>
        <v>0.99982808794789713</v>
      </c>
      <c r="BC139" s="1"/>
      <c r="BD139" s="1"/>
      <c r="BE139" s="87">
        <f t="shared" ref="BE139:BE142" si="302">(BB139-B139)^2</f>
        <v>2.9553753658221215E-8</v>
      </c>
      <c r="BF139" s="1"/>
      <c r="BG139" s="1"/>
      <c r="BH139" s="1"/>
      <c r="BI139" s="1"/>
      <c r="BJ139" s="1"/>
      <c r="BK139" s="82">
        <f t="shared" ref="BK139:BK142" si="303">BB139-B139</f>
        <v>-1.7191205210287386E-4</v>
      </c>
      <c r="BL139" s="1"/>
      <c r="BM139" s="1"/>
      <c r="BN139" s="80">
        <f t="shared" si="299"/>
        <v>1.7188249834921565E-4</v>
      </c>
      <c r="BO139" s="1"/>
      <c r="BP139" s="1"/>
      <c r="BQ139" s="103">
        <f t="shared" ref="BQ139:BQ142" si="304">BK139*BN139</f>
        <v>-2.954867301178249E-8</v>
      </c>
      <c r="BR139" s="1"/>
      <c r="BS139" s="1"/>
      <c r="BT139" s="1"/>
      <c r="BU139" s="1"/>
      <c r="BV139" s="1"/>
      <c r="BW139" s="1"/>
      <c r="BX139" s="1"/>
      <c r="BY139" s="82">
        <f>BQ139*BT137</f>
        <v>-4.2787031067973409E-7</v>
      </c>
      <c r="BZ139" s="82">
        <f>BQ139*BU137</f>
        <v>5.544595952706047E-7</v>
      </c>
      <c r="CA139" s="82">
        <f>BQ139*BV137</f>
        <v>5.2981475100088942E-7</v>
      </c>
      <c r="CB139" s="1"/>
      <c r="CC139" s="1" t="s">
        <v>35</v>
      </c>
      <c r="CD139" s="86">
        <f>AJ137</f>
        <v>4.8367873803692306E-2</v>
      </c>
      <c r="CE139" s="82">
        <f>AJ138</f>
        <v>0.25689574773058071</v>
      </c>
      <c r="CF139" s="82">
        <f>AJ139</f>
        <v>0.10886272847702388</v>
      </c>
      <c r="CG139" s="82">
        <f>AJ140</f>
        <v>1.5623083166424212E-3</v>
      </c>
      <c r="CH139" s="82">
        <f>AJ141</f>
        <v>0.14216144765641939</v>
      </c>
      <c r="CI139" s="82">
        <f>AJ142</f>
        <v>0.25283017294738896</v>
      </c>
      <c r="CJ139" s="1"/>
      <c r="CK139" s="1" t="s">
        <v>35</v>
      </c>
      <c r="CL139" s="113">
        <f>CD139*BQ137+CE139*BQ138+CF139*BQ139+CG139*BQ140+CH139*BQ141+CI139*BQ142</f>
        <v>2.9668258633383194E-3</v>
      </c>
      <c r="CM139" s="1"/>
      <c r="CN139" s="1"/>
      <c r="CO139" s="1"/>
      <c r="CP139" s="1"/>
      <c r="CQ139" s="1" t="s">
        <v>29</v>
      </c>
      <c r="CR139" s="114">
        <f>CL139*CO137</f>
        <v>2.937157604704936E-3</v>
      </c>
      <c r="CS139" s="1"/>
      <c r="CT139" s="1" t="s">
        <v>29</v>
      </c>
      <c r="CU139" s="24">
        <f>AM139-CR139</f>
        <v>-17.933175540547538</v>
      </c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80">
        <f t="shared" ref="DM139:DM142" si="305">BY139</f>
        <v>-4.2787031067973409E-7</v>
      </c>
      <c r="DN139" s="80">
        <f t="shared" ref="DN139:DN142" si="306">BZ139</f>
        <v>5.544595952706047E-7</v>
      </c>
      <c r="DO139" s="80">
        <f t="shared" ref="DO139:DO142" si="307">CA139</f>
        <v>5.2981475100088942E-7</v>
      </c>
      <c r="DQ139" s="1"/>
      <c r="DR139" s="80">
        <f t="shared" si="300"/>
        <v>1.1218900716160316E-4</v>
      </c>
      <c r="DS139" s="80">
        <f t="shared" si="291"/>
        <v>6.570515166078858E-2</v>
      </c>
      <c r="DT139" s="80">
        <f t="shared" si="292"/>
        <v>9.701163482556166E-2</v>
      </c>
      <c r="DU139" s="1"/>
      <c r="DV139" s="1"/>
      <c r="DW139" s="82">
        <f t="shared" ref="DW139:DW142" si="308">DM139*DR139</f>
        <v>-4.8002345349086057E-11</v>
      </c>
      <c r="DX139" s="82">
        <f t="shared" ref="DX139:DX142" si="309">DN139*DS139</f>
        <v>3.6430851797034537E-8</v>
      </c>
      <c r="DY139" s="82">
        <f t="shared" ref="DY139:DY142" si="310">DO139*DT139</f>
        <v>5.1398195149294163E-8</v>
      </c>
      <c r="EA139" s="2"/>
      <c r="EB139" t="s">
        <v>24</v>
      </c>
      <c r="EG139" t="s">
        <v>32</v>
      </c>
      <c r="EI139" s="1"/>
      <c r="EJ139" s="1" t="s">
        <v>30</v>
      </c>
      <c r="EK139" s="1" t="s">
        <v>31</v>
      </c>
      <c r="EL139" s="10" t="s">
        <v>37</v>
      </c>
      <c r="EM139" s="1"/>
      <c r="EN139" s="1"/>
      <c r="EO139" s="1"/>
      <c r="EP139" s="1"/>
      <c r="EQ139" s="1"/>
      <c r="ER139" s="1" t="s">
        <v>30</v>
      </c>
      <c r="ES139" s="1" t="s">
        <v>31</v>
      </c>
      <c r="ET139" s="1" t="s">
        <v>37</v>
      </c>
      <c r="EU139" s="1"/>
      <c r="EV139" s="1"/>
      <c r="EW139" s="1" t="s">
        <v>30</v>
      </c>
      <c r="EX139" s="1" t="s">
        <v>31</v>
      </c>
      <c r="EY139" s="1" t="s">
        <v>37</v>
      </c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</row>
    <row r="140" spans="1:199" x14ac:dyDescent="0.25">
      <c r="A140" s="1"/>
      <c r="B140" s="82">
        <v>1</v>
      </c>
      <c r="C140" s="1"/>
      <c r="D140" s="1"/>
      <c r="E140" s="104">
        <v>0.19163239000000001</v>
      </c>
      <c r="F140" s="104">
        <v>0.88559551999999997</v>
      </c>
      <c r="G140" s="1"/>
      <c r="H140" s="1"/>
      <c r="I140" s="1"/>
      <c r="J140" s="1"/>
      <c r="K140" s="1"/>
      <c r="L140" s="1"/>
      <c r="M140" s="10"/>
      <c r="N140" s="87">
        <f>E140*I137+F140*I138</f>
        <v>3.1195242417025257</v>
      </c>
      <c r="O140" s="87">
        <f>E140*J137+F140*J138</f>
        <v>3.1400141813156277</v>
      </c>
      <c r="P140" s="87">
        <f>E140*K137+F140*K138</f>
        <v>-3.5441069774385121</v>
      </c>
      <c r="Q140" s="22"/>
      <c r="R140" s="22"/>
      <c r="S140" s="22"/>
      <c r="T140" s="22"/>
      <c r="U140" s="22"/>
      <c r="V140" s="22"/>
      <c r="W140" s="22"/>
      <c r="X140" s="87">
        <f>N140+S137</f>
        <v>6.8846960656323724</v>
      </c>
      <c r="Y140" s="87">
        <f>O140+T137</f>
        <v>-0.11086597172856516</v>
      </c>
      <c r="Z140" s="87">
        <f>P140+U137</f>
        <v>-6.4600273312351923</v>
      </c>
      <c r="AA140" s="22"/>
      <c r="AB140" s="22"/>
      <c r="AC140" s="22"/>
      <c r="AD140" s="22"/>
      <c r="AE140" s="22"/>
      <c r="AF140" s="22"/>
      <c r="AG140" s="22"/>
      <c r="AH140" s="99">
        <f t="shared" si="297"/>
        <v>0.99897771899550802</v>
      </c>
      <c r="AI140" s="99">
        <f t="shared" si="288"/>
        <v>0.47231186144418341</v>
      </c>
      <c r="AJ140" s="99">
        <f t="shared" si="289"/>
        <v>1.5623083166424212E-3</v>
      </c>
      <c r="AK140" s="10"/>
      <c r="AL140" s="1"/>
      <c r="AM140" s="1" t="s">
        <v>30</v>
      </c>
      <c r="AN140" s="1"/>
      <c r="AO140" s="1"/>
      <c r="AP140" s="87">
        <f>AH140*AM137+AI140*AM138+AJ140*AM139</f>
        <v>5.5747792597467551</v>
      </c>
      <c r="AQ140" s="1"/>
      <c r="AR140" s="1"/>
      <c r="AS140" s="1"/>
      <c r="AT140" s="1"/>
      <c r="AU140" s="1"/>
      <c r="AV140" s="87">
        <f>AP140+AS137</f>
        <v>3.0432214809613045</v>
      </c>
      <c r="AW140" s="1"/>
      <c r="AX140" s="1"/>
      <c r="AY140" s="1"/>
      <c r="AZ140" s="1"/>
      <c r="BA140" s="1"/>
      <c r="BB140" s="80">
        <f t="shared" si="301"/>
        <v>0.95448897468330995</v>
      </c>
      <c r="BC140" s="1"/>
      <c r="BD140" s="1"/>
      <c r="BE140" s="87">
        <f t="shared" si="302"/>
        <v>2.0712534253764024E-3</v>
      </c>
      <c r="BF140" s="1"/>
      <c r="BG140" s="1"/>
      <c r="BH140" s="1"/>
      <c r="BI140" s="1"/>
      <c r="BJ140" s="1"/>
      <c r="BK140" s="82">
        <f t="shared" si="303"/>
        <v>-4.5511025316690046E-2</v>
      </c>
      <c r="BL140" s="1"/>
      <c r="BM140" s="1"/>
      <c r="BN140" s="80">
        <f t="shared" si="299"/>
        <v>4.3439771891313643E-2</v>
      </c>
      <c r="BO140" s="1"/>
      <c r="BP140" s="1"/>
      <c r="BQ140" s="103">
        <f t="shared" si="304"/>
        <v>-1.9769885582968157E-3</v>
      </c>
      <c r="BR140" s="1"/>
      <c r="BS140" s="1"/>
      <c r="BT140" s="1"/>
      <c r="BU140" s="1"/>
      <c r="BV140" s="1"/>
      <c r="BW140" s="1"/>
      <c r="BX140" s="1"/>
      <c r="BY140" s="82">
        <f>BQ140*BT137</f>
        <v>-2.8627164012117866E-2</v>
      </c>
      <c r="BZ140" s="82">
        <f>BQ140*BU137</f>
        <v>3.7096768286371998E-2</v>
      </c>
      <c r="CA140" s="82">
        <f>BQ140*BV137</f>
        <v>3.5447876130612378E-2</v>
      </c>
      <c r="CB140" s="1"/>
      <c r="CC140" s="1"/>
      <c r="CD140" s="1" t="s">
        <v>24</v>
      </c>
      <c r="CE140" s="1" t="s">
        <v>25</v>
      </c>
      <c r="CF140" s="1"/>
      <c r="CG140" s="1"/>
      <c r="CH140" s="1"/>
      <c r="CI140" s="1" t="s">
        <v>32</v>
      </c>
      <c r="CJ140" s="1"/>
      <c r="CK140" s="1"/>
      <c r="CL140" s="1" t="s">
        <v>30</v>
      </c>
      <c r="CM140" s="1"/>
      <c r="CN140" s="1"/>
      <c r="CO140" s="1"/>
      <c r="CP140" s="1"/>
      <c r="CQ140" s="1"/>
      <c r="CR140" s="1" t="s">
        <v>30</v>
      </c>
      <c r="CS140" s="1"/>
      <c r="CT140" s="1"/>
      <c r="CU140" s="1" t="s">
        <v>30</v>
      </c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80">
        <f t="shared" si="305"/>
        <v>-2.8627164012117866E-2</v>
      </c>
      <c r="DN140" s="80">
        <f t="shared" si="306"/>
        <v>3.7096768286371998E-2</v>
      </c>
      <c r="DO140" s="80">
        <f t="shared" si="307"/>
        <v>3.5447876130612378E-2</v>
      </c>
      <c r="DQ140" s="1"/>
      <c r="DR140" s="80">
        <f t="shared" si="300"/>
        <v>1.021235946039831E-3</v>
      </c>
      <c r="DS140" s="80">
        <f t="shared" si="291"/>
        <v>0.24923336698331389</v>
      </c>
      <c r="DT140" s="80">
        <f t="shared" si="292"/>
        <v>1.5598675093661711E-3</v>
      </c>
      <c r="DU140" s="1"/>
      <c r="DV140" s="1"/>
      <c r="DW140" s="82">
        <f t="shared" si="308"/>
        <v>-2.9235088922352592E-5</v>
      </c>
      <c r="DX140" s="82">
        <f t="shared" si="309"/>
        <v>9.2457524642123121E-3</v>
      </c>
      <c r="DY140" s="82">
        <f t="shared" si="310"/>
        <v>5.5293990252178882E-5</v>
      </c>
      <c r="EA140" s="2"/>
      <c r="EB140" s="2"/>
      <c r="EC140" s="2"/>
      <c r="ED140" s="2"/>
      <c r="EE140" s="2"/>
      <c r="EF140" s="2"/>
      <c r="EG140" s="2"/>
      <c r="EI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</row>
    <row r="141" spans="1:199" x14ac:dyDescent="0.25">
      <c r="A141" s="1"/>
      <c r="B141" s="82">
        <v>0</v>
      </c>
      <c r="C141" s="1"/>
      <c r="D141" s="1"/>
      <c r="E141" s="104">
        <v>-0.80605309999999997</v>
      </c>
      <c r="F141" s="104">
        <v>-0.56556720999999999</v>
      </c>
      <c r="G141" s="1"/>
      <c r="H141" s="1"/>
      <c r="I141" s="1"/>
      <c r="J141" s="1"/>
      <c r="K141" s="1"/>
      <c r="L141" s="1"/>
      <c r="M141" s="1"/>
      <c r="N141" s="87">
        <f>E141*I137+F141*I138</f>
        <v>-9.023721504363369</v>
      </c>
      <c r="O141" s="87">
        <f>E141*J137+F141*J138</f>
        <v>-2.8468002130151264</v>
      </c>
      <c r="P141" s="87">
        <f>E141*K137+F141*K138</f>
        <v>1.1184678065300853</v>
      </c>
      <c r="Q141" s="22"/>
      <c r="R141" s="22"/>
      <c r="S141" s="22"/>
      <c r="T141" s="22"/>
      <c r="U141" s="22"/>
      <c r="V141" s="22"/>
      <c r="W141" s="22"/>
      <c r="X141" s="87">
        <f>N141+S137</f>
        <v>-5.2585496804335223</v>
      </c>
      <c r="Y141" s="87">
        <f>O141+T137</f>
        <v>-6.0976803660593193</v>
      </c>
      <c r="Z141" s="87">
        <f>P141+U137</f>
        <v>-1.7974525472665945</v>
      </c>
      <c r="AA141" s="22"/>
      <c r="AB141" s="22"/>
      <c r="AC141" s="22"/>
      <c r="AD141" s="22"/>
      <c r="AE141" s="22"/>
      <c r="AF141" s="22"/>
      <c r="AG141" s="22"/>
      <c r="AH141" s="99">
        <f t="shared" si="297"/>
        <v>5.1759155508689239E-3</v>
      </c>
      <c r="AI141" s="99">
        <f t="shared" si="288"/>
        <v>2.2430338788359838E-3</v>
      </c>
      <c r="AJ141" s="99">
        <f t="shared" si="289"/>
        <v>0.14216144765641939</v>
      </c>
      <c r="AK141" s="1"/>
      <c r="AL141" s="1"/>
      <c r="AM141" s="1"/>
      <c r="AN141" s="1"/>
      <c r="AO141" s="1"/>
      <c r="AP141" s="87">
        <f>AH141*AM137+AI141*AM138+AJ141*AM139</f>
        <v>-2.5161293376592861</v>
      </c>
      <c r="AQ141" s="1"/>
      <c r="AR141" s="1"/>
      <c r="AS141" s="1"/>
      <c r="AT141" s="1"/>
      <c r="AU141" s="1"/>
      <c r="AV141" s="87">
        <f>AP141+AS137</f>
        <v>-5.0476871164447363</v>
      </c>
      <c r="AW141" s="1"/>
      <c r="AX141" s="1"/>
      <c r="AY141" s="1"/>
      <c r="AZ141" s="1"/>
      <c r="BA141" s="1"/>
      <c r="BB141" s="80">
        <f t="shared" si="301"/>
        <v>6.3831680581591058E-3</v>
      </c>
      <c r="BC141" s="1"/>
      <c r="BD141" s="1"/>
      <c r="BE141" s="87">
        <f t="shared" si="302"/>
        <v>4.0744834458702693E-5</v>
      </c>
      <c r="BF141" s="1"/>
      <c r="BG141" s="1"/>
      <c r="BH141" s="1"/>
      <c r="BI141" s="1"/>
      <c r="BJ141" s="1"/>
      <c r="BK141" s="82">
        <f t="shared" si="303"/>
        <v>6.3831680581591058E-3</v>
      </c>
      <c r="BL141" s="1"/>
      <c r="BM141" s="1"/>
      <c r="BN141" s="80">
        <f t="shared" si="299"/>
        <v>6.3424232237004035E-3</v>
      </c>
      <c r="BO141" s="1"/>
      <c r="BP141" s="1"/>
      <c r="BQ141" s="103">
        <f t="shared" si="304"/>
        <v>4.0484753332850921E-5</v>
      </c>
      <c r="BR141" s="1"/>
      <c r="BS141" s="1"/>
      <c r="BT141" s="1"/>
      <c r="BU141" s="1"/>
      <c r="BV141" s="1"/>
      <c r="BW141" s="1"/>
      <c r="BX141" s="1"/>
      <c r="BY141" s="105">
        <f>BQ141*BT137</f>
        <v>5.8622679872670134E-4</v>
      </c>
      <c r="BZ141" s="105">
        <f>BQ141*BU137</f>
        <v>-7.5966727638198891E-4</v>
      </c>
      <c r="CA141" s="82">
        <f>BQ141*BV137</f>
        <v>-7.2590127813265638E-4</v>
      </c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80">
        <f t="shared" si="305"/>
        <v>5.8622679872670134E-4</v>
      </c>
      <c r="DN141" s="80">
        <f t="shared" si="306"/>
        <v>-7.5966727638198891E-4</v>
      </c>
      <c r="DO141" s="80">
        <f t="shared" si="307"/>
        <v>-7.2590127813265638E-4</v>
      </c>
      <c r="DQ141" s="1"/>
      <c r="DR141" s="80">
        <f t="shared" si="300"/>
        <v>5.1491254490791975E-3</v>
      </c>
      <c r="DS141" s="80">
        <f t="shared" si="291"/>
        <v>2.2380026778543779E-3</v>
      </c>
      <c r="DT141" s="80">
        <f t="shared" si="292"/>
        <v>0.12195157045665052</v>
      </c>
      <c r="DU141" s="1"/>
      <c r="DV141" s="1"/>
      <c r="DW141" s="82">
        <f t="shared" si="308"/>
        <v>3.0185553282558865E-6</v>
      </c>
      <c r="DX141" s="82">
        <f t="shared" si="309"/>
        <v>-1.7001373988212329E-6</v>
      </c>
      <c r="DY141" s="82">
        <f t="shared" si="310"/>
        <v>-8.8524800864767306E-5</v>
      </c>
      <c r="EA141" s="2"/>
      <c r="EB141" s="2"/>
      <c r="EC141" s="2"/>
      <c r="ED141" s="2"/>
      <c r="EE141" s="2"/>
      <c r="EF141" s="2"/>
      <c r="EG141" s="2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</row>
    <row r="142" spans="1:199" x14ac:dyDescent="0.25">
      <c r="A142" s="1" t="s">
        <v>32</v>
      </c>
      <c r="B142" s="82">
        <v>1</v>
      </c>
      <c r="C142" s="1"/>
      <c r="D142" s="1" t="s">
        <v>32</v>
      </c>
      <c r="E142" s="104">
        <v>1.0349664300000001</v>
      </c>
      <c r="F142" s="104">
        <v>-2.271834E-2</v>
      </c>
      <c r="G142" s="1"/>
      <c r="H142" s="1"/>
      <c r="I142" s="1"/>
      <c r="J142" s="1"/>
      <c r="K142" s="1"/>
      <c r="L142" s="1"/>
      <c r="M142" s="1" t="s">
        <v>32</v>
      </c>
      <c r="N142" s="87">
        <f>E142*I137+F142*I138</f>
        <v>10.615081694318151</v>
      </c>
      <c r="O142" s="87">
        <f>E142*J137+F142*J138</f>
        <v>1.1993860566908483</v>
      </c>
      <c r="P142" s="87">
        <f>E142*K137+F142*K138</f>
        <v>1.832345859214831</v>
      </c>
      <c r="Q142" s="22"/>
      <c r="R142" s="22"/>
      <c r="S142" s="22"/>
      <c r="T142" s="22"/>
      <c r="U142" s="22"/>
      <c r="V142" s="22"/>
      <c r="W142" s="22" t="s">
        <v>32</v>
      </c>
      <c r="X142" s="87">
        <f>N142+S137</f>
        <v>14.380253518247997</v>
      </c>
      <c r="Y142" s="87">
        <f>O142+T137</f>
        <v>-2.0514940963533448</v>
      </c>
      <c r="Z142" s="87">
        <f>P142+U137</f>
        <v>-1.0835744945818488</v>
      </c>
      <c r="AA142" s="22"/>
      <c r="AB142" s="22"/>
      <c r="AC142" s="22"/>
      <c r="AD142" s="22"/>
      <c r="AE142" s="22"/>
      <c r="AF142" s="22"/>
      <c r="AG142" s="22" t="s">
        <v>32</v>
      </c>
      <c r="AH142" s="99">
        <f t="shared" si="297"/>
        <v>0.99999943149406645</v>
      </c>
      <c r="AI142" s="99">
        <f t="shared" si="288"/>
        <v>0.11390149819076408</v>
      </c>
      <c r="AJ142" s="99">
        <f t="shared" si="289"/>
        <v>0.25283017294738896</v>
      </c>
      <c r="AK142" s="1"/>
      <c r="AL142" s="1"/>
      <c r="AM142" s="1"/>
      <c r="AN142" s="1"/>
      <c r="AO142" s="1" t="s">
        <v>32</v>
      </c>
      <c r="AP142" s="87">
        <f>AH142*AM137+AI142*AM138+AJ142*AM139</f>
        <v>7.8095938057085661</v>
      </c>
      <c r="AQ142" s="1"/>
      <c r="AR142" s="1"/>
      <c r="AS142" s="1"/>
      <c r="AT142" s="1"/>
      <c r="AU142" s="1" t="s">
        <v>32</v>
      </c>
      <c r="AV142" s="87">
        <f>AP142+AS137</f>
        <v>5.2780360269231155</v>
      </c>
      <c r="AW142" s="1"/>
      <c r="AX142" s="1"/>
      <c r="AY142" s="1"/>
      <c r="AZ142" s="1"/>
      <c r="BA142" s="1" t="s">
        <v>32</v>
      </c>
      <c r="BB142" s="80">
        <f t="shared" si="301"/>
        <v>0.99492346072993232</v>
      </c>
      <c r="BC142" s="1"/>
      <c r="BD142" s="1" t="s">
        <v>32</v>
      </c>
      <c r="BE142" s="87">
        <f t="shared" si="302"/>
        <v>2.5771250960539308E-5</v>
      </c>
      <c r="BF142" s="1"/>
      <c r="BG142" s="1"/>
      <c r="BH142" s="1"/>
      <c r="BI142" s="1"/>
      <c r="BJ142" s="1" t="s">
        <v>32</v>
      </c>
      <c r="BK142" s="82">
        <f t="shared" si="303"/>
        <v>-5.0765392700676815E-3</v>
      </c>
      <c r="BL142" s="1"/>
      <c r="BM142" s="1" t="s">
        <v>32</v>
      </c>
      <c r="BN142" s="80">
        <f t="shared" si="299"/>
        <v>5.0507680191071418E-3</v>
      </c>
      <c r="BO142" s="1"/>
      <c r="BP142" s="1" t="s">
        <v>32</v>
      </c>
      <c r="BQ142" s="103">
        <f t="shared" si="304"/>
        <v>-2.564042219299936E-5</v>
      </c>
      <c r="BR142" s="1"/>
      <c r="BS142" s="1"/>
      <c r="BT142" s="1"/>
      <c r="BU142" s="1"/>
      <c r="BV142" s="1"/>
      <c r="BW142" s="1"/>
      <c r="BX142" s="1" t="s">
        <v>32</v>
      </c>
      <c r="BY142" s="82">
        <f>BQ142*BT137</f>
        <v>-3.7127810799840672E-4</v>
      </c>
      <c r="BZ142" s="82">
        <f>BQ142*BU137</f>
        <v>4.8112407978622308E-4</v>
      </c>
      <c r="CA142" s="82">
        <f>BQ142*BV137</f>
        <v>4.5973888215977633E-4</v>
      </c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 t="s">
        <v>32</v>
      </c>
      <c r="DM142" s="80">
        <f t="shared" si="305"/>
        <v>-3.7127810799840672E-4</v>
      </c>
      <c r="DN142" s="80">
        <f t="shared" si="306"/>
        <v>4.8112407978622308E-4</v>
      </c>
      <c r="DO142" s="80">
        <f t="shared" si="307"/>
        <v>4.5973888215977633E-4</v>
      </c>
      <c r="DQ142" s="1" t="s">
        <v>32</v>
      </c>
      <c r="DR142" s="80">
        <f t="shared" si="300"/>
        <v>5.6850561035240325E-7</v>
      </c>
      <c r="DS142" s="80">
        <f t="shared" si="291"/>
        <v>0.10092794690066344</v>
      </c>
      <c r="DT142" s="80">
        <f t="shared" si="292"/>
        <v>0.18890707659478234</v>
      </c>
      <c r="DU142" s="1"/>
      <c r="DV142" s="1" t="s">
        <v>32</v>
      </c>
      <c r="DW142" s="82">
        <f t="shared" si="308"/>
        <v>-2.1107368739811969E-10</v>
      </c>
      <c r="DX142" s="82">
        <f t="shared" si="309"/>
        <v>4.8558865577294483E-5</v>
      </c>
      <c r="DY142" s="82">
        <f t="shared" si="310"/>
        <v>8.6847928225756475E-5</v>
      </c>
      <c r="EA142" s="2"/>
      <c r="EB142" s="2"/>
      <c r="EC142" s="2"/>
      <c r="ED142" s="2"/>
      <c r="EE142" s="2"/>
      <c r="EF142" s="2"/>
      <c r="EG142" s="2"/>
    </row>
    <row r="143" spans="1:199" x14ac:dyDescent="0.25">
      <c r="A143" s="1"/>
      <c r="B143" s="1" t="s">
        <v>50</v>
      </c>
      <c r="C143" s="1"/>
      <c r="D143" s="1"/>
      <c r="E143" s="1" t="s">
        <v>33</v>
      </c>
      <c r="F143" s="1" t="s">
        <v>34</v>
      </c>
      <c r="G143" s="1"/>
      <c r="H143" s="1"/>
      <c r="I143" s="1"/>
      <c r="J143" s="1"/>
      <c r="K143" s="1"/>
      <c r="L143" s="1"/>
      <c r="M143" s="1"/>
      <c r="N143" s="1" t="s">
        <v>30</v>
      </c>
      <c r="O143" s="1" t="s">
        <v>31</v>
      </c>
      <c r="P143" s="1" t="s">
        <v>37</v>
      </c>
      <c r="Q143" s="74"/>
      <c r="R143" s="74"/>
      <c r="S143" s="74"/>
      <c r="T143" s="74"/>
      <c r="U143" s="74"/>
      <c r="V143" s="74"/>
      <c r="W143" s="74"/>
      <c r="X143" s="22" t="s">
        <v>30</v>
      </c>
      <c r="Y143" s="22" t="s">
        <v>31</v>
      </c>
      <c r="Z143" s="22" t="s">
        <v>37</v>
      </c>
      <c r="AA143" s="22"/>
      <c r="AB143" s="22"/>
      <c r="AC143" s="22"/>
      <c r="AD143" s="22"/>
      <c r="AE143" s="22"/>
      <c r="AF143" s="22"/>
      <c r="AG143" s="22"/>
      <c r="AH143" s="74" t="s">
        <v>33</v>
      </c>
      <c r="AI143" s="74" t="s">
        <v>34</v>
      </c>
      <c r="AJ143" s="74" t="s">
        <v>35</v>
      </c>
      <c r="AK143" s="1"/>
      <c r="AL143" s="1"/>
      <c r="AM143" s="1"/>
      <c r="AN143" s="1"/>
      <c r="AO143" s="1"/>
      <c r="AP143" s="1" t="s">
        <v>30</v>
      </c>
      <c r="AQ143" s="1"/>
      <c r="AR143" s="1"/>
      <c r="AS143" s="1"/>
      <c r="AT143" s="1"/>
      <c r="AU143" s="1"/>
      <c r="AV143" s="1" t="s">
        <v>30</v>
      </c>
      <c r="AW143" s="1"/>
      <c r="AX143" s="1"/>
      <c r="AY143" s="1"/>
      <c r="AZ143" s="1"/>
      <c r="BA143" s="1"/>
      <c r="BB143" s="1" t="s">
        <v>30</v>
      </c>
      <c r="BC143" s="1"/>
      <c r="BD143" s="1"/>
      <c r="BE143" s="1" t="s">
        <v>30</v>
      </c>
      <c r="BF143" s="1"/>
      <c r="BG143" s="1"/>
      <c r="BH143" s="1"/>
      <c r="BI143" s="1"/>
      <c r="BJ143" s="1"/>
      <c r="BK143" s="1" t="s">
        <v>30</v>
      </c>
      <c r="BL143" s="1"/>
      <c r="BM143" s="1"/>
      <c r="BN143" s="1" t="s">
        <v>30</v>
      </c>
      <c r="BO143" s="1"/>
      <c r="BP143" s="1"/>
      <c r="BQ143" s="102" t="s">
        <v>30</v>
      </c>
      <c r="BR143" s="1"/>
      <c r="BS143" s="1"/>
      <c r="BT143" s="1"/>
      <c r="BU143" s="1"/>
      <c r="BV143" s="1"/>
      <c r="BW143" s="1"/>
      <c r="BX143" s="1"/>
      <c r="BY143" s="1" t="s">
        <v>27</v>
      </c>
      <c r="BZ143" s="1" t="s">
        <v>28</v>
      </c>
      <c r="CA143" s="1" t="s">
        <v>29</v>
      </c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t="s">
        <v>30</v>
      </c>
      <c r="DN143" t="s">
        <v>31</v>
      </c>
      <c r="DO143" t="s">
        <v>37</v>
      </c>
      <c r="DQ143" s="1"/>
      <c r="DR143" s="1" t="s">
        <v>30</v>
      </c>
      <c r="DS143" s="1" t="s">
        <v>31</v>
      </c>
      <c r="DT143" s="1" t="s">
        <v>37</v>
      </c>
      <c r="DU143" s="1"/>
      <c r="DV143" s="1"/>
      <c r="DW143" s="1" t="s">
        <v>30</v>
      </c>
      <c r="DX143" s="1" t="s">
        <v>31</v>
      </c>
      <c r="DY143" s="1" t="s">
        <v>37</v>
      </c>
    </row>
    <row r="144" spans="1:199" x14ac:dyDescent="0.25">
      <c r="AJ144" s="74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02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</row>
    <row r="145" spans="36:116" x14ac:dyDescent="0.25">
      <c r="AJ145" s="74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02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</row>
    <row r="146" spans="36:116" x14ac:dyDescent="0.25">
      <c r="AJ146" s="74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02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</row>
    <row r="147" spans="36:116" x14ac:dyDescent="0.25">
      <c r="AJ147" s="74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02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</row>
    <row r="148" spans="36:116" x14ac:dyDescent="0.25">
      <c r="AJ148" s="74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02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</row>
    <row r="149" spans="36:116" x14ac:dyDescent="0.25">
      <c r="AJ149" s="74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02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</row>
    <row r="150" spans="36:116" x14ac:dyDescent="0.25">
      <c r="AJ150" s="74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02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</row>
    <row r="151" spans="36:116" x14ac:dyDescent="0.25">
      <c r="AJ151" s="74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02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</row>
    <row r="152" spans="36:116" x14ac:dyDescent="0.25">
      <c r="AJ152" s="74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02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</row>
    <row r="153" spans="36:116" x14ac:dyDescent="0.25">
      <c r="AJ153" s="74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02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</row>
    <row r="154" spans="36:116" x14ac:dyDescent="0.25">
      <c r="AJ154" s="74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02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</row>
    <row r="155" spans="36:116" x14ac:dyDescent="0.25">
      <c r="AJ155" s="74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02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</row>
    <row r="156" spans="36:116" x14ac:dyDescent="0.25">
      <c r="AJ156" s="74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02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</row>
    <row r="157" spans="36:116" x14ac:dyDescent="0.25">
      <c r="AJ157" s="74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02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</row>
    <row r="158" spans="36:116" x14ac:dyDescent="0.25">
      <c r="AJ158" s="74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02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</row>
    <row r="159" spans="36:116" x14ac:dyDescent="0.25">
      <c r="AJ159" s="74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02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</row>
    <row r="160" spans="36:116" x14ac:dyDescent="0.25">
      <c r="AJ160" s="74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02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</row>
    <row r="161" spans="36:116" x14ac:dyDescent="0.25">
      <c r="AJ161" s="74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02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</row>
    <row r="162" spans="36:116" x14ac:dyDescent="0.25">
      <c r="AJ162" s="74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02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</row>
    <row r="163" spans="36:116" x14ac:dyDescent="0.25">
      <c r="AJ163" s="74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02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</row>
    <row r="164" spans="36:116" x14ac:dyDescent="0.25">
      <c r="AJ164" s="74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02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</row>
    <row r="165" spans="36:116" x14ac:dyDescent="0.25">
      <c r="AJ165" s="74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02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</row>
    <row r="166" spans="36:116" x14ac:dyDescent="0.25">
      <c r="AJ166" s="74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02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</row>
    <row r="167" spans="36:116" x14ac:dyDescent="0.25">
      <c r="AJ167" s="74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02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</row>
    <row r="168" spans="36:116" x14ac:dyDescent="0.25">
      <c r="AJ168" s="74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02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</row>
    <row r="169" spans="36:116" x14ac:dyDescent="0.25">
      <c r="AJ169" s="74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02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</row>
    <row r="170" spans="36:116" x14ac:dyDescent="0.25">
      <c r="AJ170" s="74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02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</row>
    <row r="171" spans="36:116" x14ac:dyDescent="0.25">
      <c r="AJ171" s="74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02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</row>
    <row r="172" spans="36:116" x14ac:dyDescent="0.25">
      <c r="AJ172" s="74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02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</row>
    <row r="173" spans="36:116" x14ac:dyDescent="0.25">
      <c r="AJ173" s="74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02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</row>
    <row r="174" spans="36:116" x14ac:dyDescent="0.25">
      <c r="AJ174" s="74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02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</row>
    <row r="175" spans="36:116" x14ac:dyDescent="0.25">
      <c r="AJ175" s="74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02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</row>
    <row r="176" spans="36:116" x14ac:dyDescent="0.25">
      <c r="AJ176" s="74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02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</row>
    <row r="177" spans="36:116" x14ac:dyDescent="0.25">
      <c r="AJ177" s="74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02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</row>
    <row r="178" spans="36:116" x14ac:dyDescent="0.25">
      <c r="AJ178" s="74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02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</row>
    <row r="179" spans="36:116" x14ac:dyDescent="0.25">
      <c r="AJ179" s="74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02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</row>
    <row r="180" spans="36:116" x14ac:dyDescent="0.25">
      <c r="AJ180" s="74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02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</row>
    <row r="181" spans="36:116" x14ac:dyDescent="0.25">
      <c r="AJ181" s="74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02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</row>
    <row r="182" spans="36:116" x14ac:dyDescent="0.25">
      <c r="AJ182" s="74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02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</row>
    <row r="183" spans="36:116" x14ac:dyDescent="0.25">
      <c r="AJ183" s="74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02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</row>
    <row r="184" spans="36:116" x14ac:dyDescent="0.25">
      <c r="AJ184" s="74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02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</row>
    <row r="185" spans="36:116" x14ac:dyDescent="0.25">
      <c r="AJ185" s="74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02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</row>
    <row r="186" spans="36:116" x14ac:dyDescent="0.25">
      <c r="AJ186" s="74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02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</row>
    <row r="187" spans="36:116" x14ac:dyDescent="0.25">
      <c r="AJ187" s="74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02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</row>
    <row r="188" spans="36:116" x14ac:dyDescent="0.25">
      <c r="AJ188" s="74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02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</row>
    <row r="189" spans="36:116" x14ac:dyDescent="0.25">
      <c r="AJ189" s="74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02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</row>
    <row r="190" spans="36:116" x14ac:dyDescent="0.25">
      <c r="AJ190" s="74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02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</row>
    <row r="191" spans="36:116" x14ac:dyDescent="0.25">
      <c r="AJ191" s="74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02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</row>
    <row r="192" spans="36:116" x14ac:dyDescent="0.25">
      <c r="AJ192" s="74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02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</row>
    <row r="193" spans="4:116" x14ac:dyDescent="0.25">
      <c r="AJ193" s="74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02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</row>
    <row r="194" spans="4:116" x14ac:dyDescent="0.25">
      <c r="AJ194" s="74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02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</row>
    <row r="195" spans="4:116" x14ac:dyDescent="0.25">
      <c r="AJ195" s="74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02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</row>
    <row r="196" spans="4:116" x14ac:dyDescent="0.25">
      <c r="AJ196" s="74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02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</row>
    <row r="197" spans="4:116" x14ac:dyDescent="0.25">
      <c r="AJ197" s="74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02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</row>
    <row r="198" spans="4:116" x14ac:dyDescent="0.25">
      <c r="AJ198" s="74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02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</row>
    <row r="199" spans="4:116" x14ac:dyDescent="0.25">
      <c r="AJ199" s="74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02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</row>
    <row r="200" spans="4:116" x14ac:dyDescent="0.25">
      <c r="AJ200" s="74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02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</row>
    <row r="201" spans="4:116" x14ac:dyDescent="0.25">
      <c r="AJ201" s="74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02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</row>
    <row r="202" spans="4:116" x14ac:dyDescent="0.25">
      <c r="E202" t="s">
        <v>13</v>
      </c>
      <c r="W202"/>
      <c r="X202" t="s">
        <v>14</v>
      </c>
      <c r="Y202"/>
      <c r="Z202"/>
      <c r="AA202"/>
      <c r="AB202"/>
      <c r="AC202"/>
      <c r="AD202"/>
      <c r="AE202"/>
      <c r="AF202"/>
      <c r="AG202"/>
      <c r="AH202" t="s">
        <v>15</v>
      </c>
      <c r="AI202"/>
      <c r="AJ202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02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</row>
    <row r="203" spans="4:116" x14ac:dyDescent="0.25"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02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</row>
    <row r="204" spans="4:116" ht="15.75" thickBot="1" x14ac:dyDescent="0.3">
      <c r="E204" t="s">
        <v>5</v>
      </c>
      <c r="H204" t="s">
        <v>8</v>
      </c>
      <c r="J204" t="s">
        <v>3</v>
      </c>
      <c r="L204" s="4" t="s">
        <v>9</v>
      </c>
      <c r="N204" t="s">
        <v>6</v>
      </c>
      <c r="W204"/>
      <c r="X204" t="s">
        <v>5</v>
      </c>
      <c r="Y204"/>
      <c r="Z204"/>
      <c r="AA204" t="s">
        <v>36</v>
      </c>
      <c r="AB204"/>
      <c r="AC204" t="s">
        <v>11</v>
      </c>
      <c r="AD204"/>
      <c r="AE204"/>
      <c r="AF204" t="s">
        <v>26</v>
      </c>
      <c r="AG204"/>
      <c r="AH204" t="s">
        <v>10</v>
      </c>
      <c r="AI204"/>
      <c r="AJ204"/>
      <c r="AM204" t="s">
        <v>12</v>
      </c>
      <c r="AQ204" t="s">
        <v>6</v>
      </c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02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</row>
    <row r="205" spans="4:116" ht="15.75" thickBot="1" x14ac:dyDescent="0.3">
      <c r="D205" t="s">
        <v>24</v>
      </c>
      <c r="E205" s="5">
        <v>1</v>
      </c>
      <c r="F205" s="6">
        <v>2</v>
      </c>
      <c r="G205" s="7">
        <v>3</v>
      </c>
      <c r="H205" s="1"/>
      <c r="I205" s="1" t="s">
        <v>27</v>
      </c>
      <c r="J205" s="8">
        <v>1</v>
      </c>
      <c r="K205" s="9">
        <v>2</v>
      </c>
      <c r="L205" s="1"/>
      <c r="M205" s="10" t="s">
        <v>24</v>
      </c>
      <c r="N205" s="11">
        <f>E205*J205+F205*J206+G205*J207</f>
        <v>22</v>
      </c>
      <c r="O205" s="12">
        <f>E205*K205+F205*K206+G205*K207</f>
        <v>28</v>
      </c>
      <c r="P205" s="3"/>
      <c r="W205" t="s">
        <v>24</v>
      </c>
      <c r="X205" s="5">
        <v>1</v>
      </c>
      <c r="Y205" s="6">
        <v>2</v>
      </c>
      <c r="Z205" s="7">
        <v>3</v>
      </c>
      <c r="AA205" s="1"/>
      <c r="AB205" s="1" t="s">
        <v>30</v>
      </c>
      <c r="AC205" s="8">
        <v>1</v>
      </c>
      <c r="AD205" s="16">
        <v>3</v>
      </c>
      <c r="AE205" s="20">
        <v>5</v>
      </c>
      <c r="AF205" s="1"/>
      <c r="AG205" s="1" t="s">
        <v>30</v>
      </c>
      <c r="AH205" s="28">
        <f>X205*AC205+Y205*AD205+Z205*AE205</f>
        <v>22</v>
      </c>
      <c r="AI205" s="49">
        <f>X206*AC205+Y206*AD205+Z206*AE205</f>
        <v>49</v>
      </c>
      <c r="AJ205" s="57"/>
      <c r="AK205" s="22"/>
      <c r="AL205" s="1" t="s">
        <v>24</v>
      </c>
      <c r="AM205" s="11">
        <v>22</v>
      </c>
      <c r="AN205" s="12">
        <v>28</v>
      </c>
      <c r="AQ205" s="59">
        <f>X205*AC205+Y205*AD205+Z205*AE205</f>
        <v>22</v>
      </c>
      <c r="AR205" s="59">
        <f>X205*AC206+Y205*AD206+Z205*AE206</f>
        <v>28</v>
      </c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02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</row>
    <row r="206" spans="4:116" ht="15.75" thickBot="1" x14ac:dyDescent="0.3">
      <c r="E206" s="40">
        <v>4</v>
      </c>
      <c r="F206" s="41">
        <v>5</v>
      </c>
      <c r="G206" s="42">
        <v>6</v>
      </c>
      <c r="H206" s="1"/>
      <c r="I206" s="1" t="s">
        <v>28</v>
      </c>
      <c r="J206" s="16">
        <v>3</v>
      </c>
      <c r="K206" s="17">
        <v>4</v>
      </c>
      <c r="L206" s="1"/>
      <c r="M206" s="10"/>
      <c r="N206" s="30">
        <f>E206*J205+F206*J206+G206*J207</f>
        <v>49</v>
      </c>
      <c r="O206" s="31">
        <f>E206*K205+F206*K206+G206*K207</f>
        <v>64</v>
      </c>
      <c r="P206" s="3"/>
      <c r="W206" t="s">
        <v>25</v>
      </c>
      <c r="X206" s="40">
        <v>4</v>
      </c>
      <c r="Y206" s="41">
        <v>5</v>
      </c>
      <c r="Z206" s="42">
        <v>6</v>
      </c>
      <c r="AA206" s="1"/>
      <c r="AB206" s="1" t="s">
        <v>31</v>
      </c>
      <c r="AC206" s="9">
        <v>2</v>
      </c>
      <c r="AD206" s="17">
        <v>4</v>
      </c>
      <c r="AE206" s="21">
        <v>6</v>
      </c>
      <c r="AF206" s="1"/>
      <c r="AG206" s="1" t="s">
        <v>31</v>
      </c>
      <c r="AH206" s="29">
        <f>X205*AC206+Y205*AD206+Z205*AE206</f>
        <v>28</v>
      </c>
      <c r="AI206" s="50">
        <f>X206*AC206+Y206*AD206+Z206*AE206</f>
        <v>64</v>
      </c>
      <c r="AJ206" s="58"/>
      <c r="AK206" s="22"/>
      <c r="AL206" s="1"/>
      <c r="AM206" s="30">
        <v>49</v>
      </c>
      <c r="AN206" s="31">
        <v>64</v>
      </c>
      <c r="AQ206" s="59">
        <f>X206*AC205+Y206*AD205+Z206*AE205</f>
        <v>49</v>
      </c>
      <c r="AR206" s="59">
        <f>X206*AC206+Y206*AD206+Z206*AE206</f>
        <v>64</v>
      </c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02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</row>
    <row r="207" spans="4:116" ht="15.75" thickBot="1" x14ac:dyDescent="0.3">
      <c r="E207" s="43"/>
      <c r="F207" s="44"/>
      <c r="G207" s="45"/>
      <c r="H207" s="1"/>
      <c r="I207" s="1" t="s">
        <v>29</v>
      </c>
      <c r="J207" s="20">
        <v>5</v>
      </c>
      <c r="K207" s="21">
        <v>6</v>
      </c>
      <c r="L207" s="1"/>
      <c r="M207" s="10"/>
      <c r="N207" s="32"/>
      <c r="O207" s="33"/>
      <c r="P207" s="3"/>
      <c r="W207"/>
      <c r="X207" s="51"/>
      <c r="Y207" s="52"/>
      <c r="Z207" s="53"/>
      <c r="AA207"/>
      <c r="AB207"/>
      <c r="AC207" t="s">
        <v>27</v>
      </c>
      <c r="AD207" t="s">
        <v>28</v>
      </c>
      <c r="AE207" t="s">
        <v>29</v>
      </c>
      <c r="AF207"/>
      <c r="AG207"/>
      <c r="AH207" t="s">
        <v>24</v>
      </c>
      <c r="AI207" t="s">
        <v>25</v>
      </c>
      <c r="AJ207" t="s">
        <v>32</v>
      </c>
      <c r="AM207" s="47"/>
      <c r="AN207" s="48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02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</row>
    <row r="208" spans="4:116" x14ac:dyDescent="0.25">
      <c r="E208" s="36"/>
      <c r="F208" s="2"/>
      <c r="G208" s="37"/>
      <c r="J208" t="s">
        <v>30</v>
      </c>
      <c r="K208" t="s">
        <v>31</v>
      </c>
      <c r="M208" s="2"/>
      <c r="N208" s="34"/>
      <c r="O208" s="35"/>
      <c r="P208" s="3"/>
      <c r="W208"/>
      <c r="X208" s="34"/>
      <c r="Y208" s="3"/>
      <c r="Z208" s="35"/>
      <c r="AA208"/>
      <c r="AB208"/>
      <c r="AC208"/>
      <c r="AD208"/>
      <c r="AE208"/>
      <c r="AF208"/>
      <c r="AG208"/>
      <c r="AH208"/>
      <c r="AI208"/>
      <c r="AJ208"/>
      <c r="AM208" s="36"/>
      <c r="AN208" s="37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02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</row>
    <row r="209" spans="4:204" x14ac:dyDescent="0.25">
      <c r="E209" s="36"/>
      <c r="F209" s="2"/>
      <c r="G209" s="37"/>
      <c r="N209" s="36"/>
      <c r="O209" s="37"/>
      <c r="W209"/>
      <c r="X209" s="34"/>
      <c r="Y209" s="3"/>
      <c r="Z209" s="35"/>
      <c r="AA209"/>
      <c r="AB209"/>
      <c r="AC209" s="4" t="s">
        <v>40</v>
      </c>
      <c r="AD209"/>
      <c r="AE209"/>
      <c r="AF209"/>
      <c r="AG209"/>
      <c r="AH209"/>
      <c r="AI209"/>
      <c r="AJ209"/>
      <c r="AM209" s="36"/>
      <c r="AN209" s="37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02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</row>
    <row r="210" spans="4:204" x14ac:dyDescent="0.25">
      <c r="D210" t="s">
        <v>32</v>
      </c>
      <c r="E210" s="38"/>
      <c r="F210" s="46"/>
      <c r="G210" s="39"/>
      <c r="M210" t="s">
        <v>32</v>
      </c>
      <c r="N210" s="38"/>
      <c r="O210" s="39"/>
      <c r="W210"/>
      <c r="X210"/>
      <c r="Y210" t="s">
        <v>32</v>
      </c>
      <c r="Z210" s="54"/>
      <c r="AA210" s="55"/>
      <c r="AB210" s="56"/>
      <c r="AC210"/>
      <c r="AD210"/>
      <c r="AE210"/>
      <c r="AF210"/>
      <c r="AG210"/>
      <c r="AH210"/>
      <c r="AI210"/>
      <c r="AJ210"/>
      <c r="AN210" t="s">
        <v>32</v>
      </c>
      <c r="AO210" s="38"/>
      <c r="AP210" s="39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02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</row>
    <row r="211" spans="4:204" x14ac:dyDescent="0.25">
      <c r="E211" t="s">
        <v>33</v>
      </c>
      <c r="F211" t="s">
        <v>34</v>
      </c>
      <c r="G211" t="s">
        <v>35</v>
      </c>
      <c r="N211" t="s">
        <v>30</v>
      </c>
      <c r="O211" t="s">
        <v>31</v>
      </c>
      <c r="W211"/>
      <c r="X211"/>
      <c r="Y211"/>
      <c r="Z211" t="s">
        <v>33</v>
      </c>
      <c r="AA211" t="s">
        <v>34</v>
      </c>
      <c r="AB211" t="s">
        <v>35</v>
      </c>
      <c r="AC211"/>
      <c r="AD211"/>
      <c r="AE211"/>
      <c r="AF211"/>
      <c r="AG211"/>
      <c r="AH211"/>
      <c r="AI211"/>
      <c r="AJ211"/>
      <c r="AO211" t="s">
        <v>30</v>
      </c>
      <c r="AP211" t="s">
        <v>31</v>
      </c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02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</row>
    <row r="212" spans="4:204" x14ac:dyDescent="0.25"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02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</row>
    <row r="213" spans="4:204" ht="15.75" thickBot="1" x14ac:dyDescent="0.3">
      <c r="W213"/>
      <c r="X213"/>
      <c r="Y213"/>
      <c r="Z213" t="s">
        <v>5</v>
      </c>
      <c r="AA213"/>
      <c r="AB213"/>
      <c r="AC213" t="s">
        <v>36</v>
      </c>
      <c r="AD213"/>
      <c r="AE213" t="s">
        <v>11</v>
      </c>
      <c r="AF213"/>
      <c r="AG213"/>
      <c r="AH213" t="s">
        <v>26</v>
      </c>
      <c r="AI213"/>
      <c r="AJ213" t="s">
        <v>10</v>
      </c>
      <c r="AO213" t="s">
        <v>12</v>
      </c>
      <c r="AS213" t="s">
        <v>6</v>
      </c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02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</row>
    <row r="214" spans="4:204" ht="15.75" thickBot="1" x14ac:dyDescent="0.3">
      <c r="W214"/>
      <c r="X214"/>
      <c r="Y214" t="s">
        <v>24</v>
      </c>
      <c r="Z214" s="5">
        <v>1</v>
      </c>
      <c r="AA214" s="6">
        <v>2</v>
      </c>
      <c r="AB214" s="7">
        <v>3</v>
      </c>
      <c r="AC214" s="1"/>
      <c r="AD214" s="1" t="s">
        <v>30</v>
      </c>
      <c r="AE214" s="8">
        <v>1</v>
      </c>
      <c r="AF214" s="16">
        <v>3</v>
      </c>
      <c r="AG214" s="20">
        <v>5</v>
      </c>
      <c r="AH214" s="1"/>
      <c r="AI214" s="1" t="s">
        <v>30</v>
      </c>
      <c r="AJ214" s="28">
        <f>Z214*AE214+AA214*AF214+AB214*AG214</f>
        <v>22</v>
      </c>
      <c r="AK214" s="49">
        <f>Z215*AE214+AA215*AF214+AB215*AG214</f>
        <v>49</v>
      </c>
      <c r="AL214" s="57"/>
      <c r="AM214" s="22"/>
      <c r="AN214" s="1" t="s">
        <v>24</v>
      </c>
      <c r="AO214" s="11">
        <v>22</v>
      </c>
      <c r="AP214" s="12">
        <v>28</v>
      </c>
      <c r="AS214" s="59">
        <f>Z214*AE214+AA214*AF214+AB214*AG214</f>
        <v>22</v>
      </c>
      <c r="AT214" s="59">
        <f>Z214*AE215+AA214*AF215+AB214*AG215</f>
        <v>28</v>
      </c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02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</row>
    <row r="215" spans="4:204" ht="15.75" thickBot="1" x14ac:dyDescent="0.3">
      <c r="E215" t="s">
        <v>5</v>
      </c>
      <c r="H215" t="s">
        <v>8</v>
      </c>
      <c r="J215" t="s">
        <v>3</v>
      </c>
      <c r="L215" s="4" t="s">
        <v>9</v>
      </c>
      <c r="N215" t="s">
        <v>6</v>
      </c>
      <c r="W215"/>
      <c r="X215"/>
      <c r="Y215" t="s">
        <v>25</v>
      </c>
      <c r="Z215" s="40">
        <v>4</v>
      </c>
      <c r="AA215" s="41">
        <v>5</v>
      </c>
      <c r="AB215" s="42">
        <v>6</v>
      </c>
      <c r="AC215" s="1"/>
      <c r="AD215" s="1" t="s">
        <v>31</v>
      </c>
      <c r="AE215" s="9">
        <v>2</v>
      </c>
      <c r="AF215" s="17">
        <v>4</v>
      </c>
      <c r="AG215" s="21">
        <v>6</v>
      </c>
      <c r="AH215" s="1"/>
      <c r="AI215" s="1" t="s">
        <v>31</v>
      </c>
      <c r="AJ215" s="29">
        <f>Z214*AE215+AA214*AF215+AB214*AG215</f>
        <v>28</v>
      </c>
      <c r="AK215" s="50">
        <f>Z215*AE215+AA215*AF215+AB215*AG215</f>
        <v>64</v>
      </c>
      <c r="AL215" s="58"/>
      <c r="AM215" s="22"/>
      <c r="AN215" s="1"/>
      <c r="AO215" s="30">
        <v>49</v>
      </c>
      <c r="AP215" s="31">
        <v>64</v>
      </c>
      <c r="AS215" s="59">
        <f>Z215*AE214+AA215*AF214+AB215*AG214</f>
        <v>49</v>
      </c>
      <c r="AT215" s="59">
        <f>Z215*AE215+AA215*AF215+AB215*AG215</f>
        <v>64</v>
      </c>
    </row>
    <row r="216" spans="4:204" x14ac:dyDescent="0.25">
      <c r="E216" s="5">
        <v>3</v>
      </c>
      <c r="F216" s="6">
        <v>2</v>
      </c>
      <c r="G216" s="7">
        <v>1</v>
      </c>
      <c r="H216" s="1"/>
      <c r="I216" s="1"/>
      <c r="J216" s="8">
        <v>2</v>
      </c>
      <c r="K216" s="9">
        <v>1</v>
      </c>
      <c r="L216" s="1"/>
      <c r="M216" s="1"/>
      <c r="N216" s="11">
        <f>E216*J216+F216*J217+G216*J218</f>
        <v>11</v>
      </c>
      <c r="O216" s="12">
        <f>E216*K216+F216*K217+G216*K218</f>
        <v>5</v>
      </c>
      <c r="W216"/>
      <c r="X216"/>
      <c r="Y216"/>
      <c r="Z216" s="51"/>
      <c r="AA216" s="52"/>
      <c r="AB216" s="53"/>
      <c r="AC216"/>
      <c r="AD216"/>
      <c r="AE216" t="s">
        <v>27</v>
      </c>
      <c r="AF216" t="s">
        <v>28</v>
      </c>
      <c r="AG216" t="s">
        <v>29</v>
      </c>
      <c r="AH216"/>
      <c r="AI216"/>
      <c r="AJ216" t="s">
        <v>24</v>
      </c>
      <c r="AK216" t="s">
        <v>25</v>
      </c>
      <c r="AL216" t="s">
        <v>32</v>
      </c>
      <c r="AO216" s="47"/>
      <c r="AP216" s="48"/>
    </row>
    <row r="217" spans="4:204" x14ac:dyDescent="0.25">
      <c r="E217" s="23">
        <v>1</v>
      </c>
      <c r="F217" s="24">
        <v>1</v>
      </c>
      <c r="G217" s="25">
        <v>3</v>
      </c>
      <c r="H217" s="1"/>
      <c r="I217" s="1"/>
      <c r="J217" s="16">
        <v>1</v>
      </c>
      <c r="K217" s="17">
        <v>0</v>
      </c>
      <c r="L217" s="1"/>
      <c r="M217" s="1"/>
      <c r="N217" s="26">
        <f>E217*J216+F217*J217+G217*J218</f>
        <v>12</v>
      </c>
      <c r="O217" s="27">
        <f>E217*K216+F217*K217+G217*K218</f>
        <v>7</v>
      </c>
      <c r="W217"/>
      <c r="X217"/>
      <c r="Y217"/>
      <c r="Z217" s="34"/>
      <c r="AA217" s="3"/>
      <c r="AB217" s="35"/>
      <c r="AC217"/>
      <c r="AD217"/>
      <c r="AE217"/>
      <c r="AF217"/>
      <c r="AG217"/>
      <c r="AH217"/>
      <c r="AI217"/>
      <c r="AJ217"/>
      <c r="AO217" s="36"/>
      <c r="AP217" s="37"/>
    </row>
    <row r="218" spans="4:204" ht="15.75" thickBot="1" x14ac:dyDescent="0.3">
      <c r="E218" s="13">
        <v>0</v>
      </c>
      <c r="F218" s="14">
        <v>2</v>
      </c>
      <c r="G218" s="15">
        <v>1</v>
      </c>
      <c r="H218" s="1"/>
      <c r="I218" s="1"/>
      <c r="J218" s="20">
        <v>3</v>
      </c>
      <c r="K218" s="21">
        <v>2</v>
      </c>
      <c r="L218" s="1"/>
      <c r="M218" s="1"/>
      <c r="N218" s="18">
        <f>E218*J216+F218*J217+G218*J218</f>
        <v>5</v>
      </c>
      <c r="O218" s="19">
        <f>E218*K216+F218*K217+G218*K218</f>
        <v>2</v>
      </c>
      <c r="W218"/>
      <c r="X218"/>
      <c r="Y218"/>
      <c r="Z218" s="34"/>
      <c r="AA218" s="3"/>
      <c r="AB218" s="35"/>
      <c r="AC218"/>
      <c r="AD218"/>
      <c r="AE218"/>
      <c r="AF218"/>
      <c r="AG218"/>
      <c r="AH218"/>
      <c r="AI218"/>
      <c r="AJ218"/>
      <c r="AO218" s="36"/>
      <c r="AP218" s="37"/>
    </row>
    <row r="219" spans="4:204" x14ac:dyDescent="0.25">
      <c r="W219"/>
      <c r="X219"/>
      <c r="Y219" t="s">
        <v>32</v>
      </c>
      <c r="Z219" s="54"/>
      <c r="AA219" s="55"/>
      <c r="AB219" s="56"/>
      <c r="AC219"/>
      <c r="AD219"/>
      <c r="AE219"/>
      <c r="AF219"/>
      <c r="AG219"/>
      <c r="AH219"/>
      <c r="AI219"/>
      <c r="AJ219"/>
      <c r="AN219" t="s">
        <v>32</v>
      </c>
      <c r="AO219" s="38"/>
      <c r="AP219" s="39"/>
    </row>
    <row r="220" spans="4:204" x14ac:dyDescent="0.25">
      <c r="N220" t="s">
        <v>7</v>
      </c>
      <c r="W220"/>
      <c r="X220" t="s">
        <v>33</v>
      </c>
      <c r="Y220" t="s">
        <v>34</v>
      </c>
      <c r="Z220" t="s">
        <v>35</v>
      </c>
      <c r="AA220"/>
      <c r="AB220"/>
      <c r="AC220"/>
      <c r="AD220"/>
      <c r="AE220"/>
      <c r="AF220"/>
      <c r="AG220"/>
      <c r="AH220"/>
      <c r="AI220"/>
      <c r="AJ220"/>
      <c r="AM220" t="s">
        <v>30</v>
      </c>
      <c r="AN220" t="s">
        <v>31</v>
      </c>
    </row>
    <row r="221" spans="4:204" x14ac:dyDescent="0.25"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4:204" x14ac:dyDescent="0.25">
      <c r="E222" t="s">
        <v>16</v>
      </c>
      <c r="K222" t="s">
        <v>18</v>
      </c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4:204" x14ac:dyDescent="0.25">
      <c r="E223" t="s">
        <v>17</v>
      </c>
      <c r="K223" t="s">
        <v>19</v>
      </c>
      <c r="AN223" t="s">
        <v>22</v>
      </c>
      <c r="GV223" t="s">
        <v>23</v>
      </c>
    </row>
    <row r="225" spans="5:5" x14ac:dyDescent="0.25">
      <c r="E225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multiplicacion</vt:lpstr>
      <vt:lpstr>redNeuronal</vt:lpstr>
    </vt:vector>
  </TitlesOfParts>
  <Company>EPA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2023-02-17T01:22:10Z</dcterms:created>
  <dcterms:modified xsi:type="dcterms:W3CDTF">2023-02-17T22:18:28Z</dcterms:modified>
</cp:coreProperties>
</file>