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4240" windowHeight="12345" activeTab="4"/>
  </bookViews>
  <sheets>
    <sheet name="Cámara de ionización" sheetId="1" r:id="rId1"/>
    <sheet name="Espectro" sheetId="2" r:id="rId2"/>
    <sheet name="Medidas" sheetId="3" r:id="rId3"/>
    <sheet name="Dosis en cámara" sheetId="4" r:id="rId4"/>
    <sheet name="Dosis en cámara (2)" sheetId="5" r:id="rId5"/>
    <sheet name="Comparación" sheetId="6" r:id="rId6"/>
  </sheets>
  <calcPr calcId="145621"/>
</workbook>
</file>

<file path=xl/calcChain.xml><?xml version="1.0" encoding="utf-8"?>
<calcChain xmlns="http://schemas.openxmlformats.org/spreadsheetml/2006/main">
  <c r="I31" i="4" l="1"/>
  <c r="J8" i="5"/>
  <c r="J9" i="5"/>
  <c r="J10" i="5"/>
  <c r="J11" i="5"/>
  <c r="J12" i="5"/>
  <c r="J13" i="5"/>
  <c r="J14" i="5"/>
  <c r="J15" i="5"/>
  <c r="J16" i="5"/>
  <c r="J7" i="5"/>
  <c r="O9" i="5"/>
  <c r="O10" i="5" s="1"/>
  <c r="O8" i="5"/>
  <c r="I8" i="5" l="1"/>
  <c r="I12" i="5"/>
  <c r="I16" i="5"/>
  <c r="I9" i="5"/>
  <c r="I13" i="5"/>
  <c r="I7" i="5"/>
  <c r="I10" i="5"/>
  <c r="I14" i="5"/>
  <c r="I11" i="5"/>
  <c r="I15" i="5"/>
  <c r="F28" i="5"/>
  <c r="F27" i="5"/>
  <c r="F26" i="5"/>
  <c r="F16" i="5"/>
  <c r="F15" i="5"/>
  <c r="F14" i="5"/>
  <c r="F13" i="5"/>
  <c r="F12" i="5"/>
  <c r="F11" i="5"/>
  <c r="C30" i="4"/>
  <c r="C3" i="5"/>
  <c r="G30" i="4"/>
  <c r="C1" i="5" s="1"/>
  <c r="C8" i="5" s="1"/>
  <c r="D8" i="5" s="1"/>
  <c r="H8" i="4"/>
  <c r="D12" i="3"/>
  <c r="D13" i="3"/>
  <c r="D14" i="3"/>
  <c r="D15" i="3"/>
  <c r="D16" i="3"/>
  <c r="D17" i="3"/>
  <c r="D18" i="3"/>
  <c r="D19" i="3"/>
  <c r="D20" i="3"/>
  <c r="D21" i="3"/>
  <c r="D11" i="3"/>
  <c r="F7" i="3"/>
  <c r="D8" i="3" s="1"/>
  <c r="F5" i="3"/>
  <c r="E13" i="2"/>
  <c r="E16" i="2" s="1"/>
  <c r="G8" i="5" l="1"/>
  <c r="G23" i="5" s="1"/>
  <c r="E7" i="6" s="1"/>
  <c r="K8" i="5"/>
  <c r="L8" i="5" s="1"/>
  <c r="F16" i="3"/>
  <c r="G16" i="3" s="1"/>
  <c r="H16" i="3" s="1"/>
  <c r="C22" i="5"/>
  <c r="D22" i="5" s="1"/>
  <c r="C26" i="5"/>
  <c r="D26" i="5" s="1"/>
  <c r="C30" i="5"/>
  <c r="D30" i="5" s="1"/>
  <c r="C23" i="5"/>
  <c r="D23" i="5" s="1"/>
  <c r="C27" i="5"/>
  <c r="D27" i="5" s="1"/>
  <c r="C31" i="5"/>
  <c r="D31" i="5" s="1"/>
  <c r="C24" i="5"/>
  <c r="D24" i="5" s="1"/>
  <c r="C28" i="5"/>
  <c r="D28" i="5" s="1"/>
  <c r="C25" i="5"/>
  <c r="D25" i="5" s="1"/>
  <c r="C29" i="5"/>
  <c r="D29" i="5" s="1"/>
  <c r="C7" i="5"/>
  <c r="D7" i="5" s="1"/>
  <c r="C11" i="5"/>
  <c r="D11" i="5" s="1"/>
  <c r="C15" i="5"/>
  <c r="D15" i="5" s="1"/>
  <c r="C14" i="5"/>
  <c r="D14" i="5" s="1"/>
  <c r="C10" i="5"/>
  <c r="D10" i="5" s="1"/>
  <c r="C13" i="5"/>
  <c r="D13" i="5" s="1"/>
  <c r="C9" i="5"/>
  <c r="D9" i="5" s="1"/>
  <c r="C16" i="5"/>
  <c r="D16" i="5" s="1"/>
  <c r="C12" i="5"/>
  <c r="D12" i="5" s="1"/>
  <c r="F12" i="3"/>
  <c r="G12" i="3" s="1"/>
  <c r="H12" i="3" s="1"/>
  <c r="F15" i="3"/>
  <c r="G15" i="3" s="1"/>
  <c r="H15" i="3" s="1"/>
  <c r="F21" i="3"/>
  <c r="G21" i="3" s="1"/>
  <c r="H21" i="3" s="1"/>
  <c r="F18" i="3"/>
  <c r="G18" i="3" s="1"/>
  <c r="H18" i="3" s="1"/>
  <c r="F20" i="3"/>
  <c r="G20" i="3" s="1"/>
  <c r="H20" i="3" s="1"/>
  <c r="F11" i="3"/>
  <c r="G11" i="3" s="1"/>
  <c r="H11" i="3" s="1"/>
  <c r="F14" i="3"/>
  <c r="G14" i="3" s="1"/>
  <c r="H14" i="3" s="1"/>
  <c r="F17" i="3"/>
  <c r="G17" i="3" s="1"/>
  <c r="H17" i="3" s="1"/>
  <c r="F13" i="3"/>
  <c r="G13" i="3" s="1"/>
  <c r="H13" i="3" s="1"/>
  <c r="F19" i="3"/>
  <c r="G19" i="3" s="1"/>
  <c r="H19" i="3" s="1"/>
  <c r="G13" i="5" l="1"/>
  <c r="G28" i="5" s="1"/>
  <c r="E12" i="6" s="1"/>
  <c r="K16" i="5"/>
  <c r="L16" i="5" s="1"/>
  <c r="G12" i="5"/>
  <c r="G27" i="5" s="1"/>
  <c r="E11" i="6" s="1"/>
  <c r="K13" i="5"/>
  <c r="L13" i="5" s="1"/>
  <c r="G14" i="5"/>
  <c r="G29" i="5" s="1"/>
  <c r="K11" i="5"/>
  <c r="L11" i="5" s="1"/>
  <c r="G11" i="5"/>
  <c r="G26" i="5" s="1"/>
  <c r="E10" i="6" s="1"/>
  <c r="K12" i="5"/>
  <c r="L12" i="5" s="1"/>
  <c r="G10" i="5"/>
  <c r="G25" i="5" s="1"/>
  <c r="E9" i="6" s="1"/>
  <c r="K10" i="5"/>
  <c r="L10" i="5" s="1"/>
  <c r="G7" i="5"/>
  <c r="G22" i="5" s="1"/>
  <c r="E6" i="6" s="1"/>
  <c r="K7" i="5"/>
  <c r="L7" i="5" s="1"/>
  <c r="G15" i="5"/>
  <c r="K14" i="5"/>
  <c r="L14" i="5" s="1"/>
  <c r="G9" i="5"/>
  <c r="G24" i="5" s="1"/>
  <c r="E8" i="6" s="1"/>
  <c r="K9" i="5"/>
  <c r="L9" i="5" s="1"/>
  <c r="G16" i="5"/>
  <c r="K15" i="5"/>
  <c r="L15" i="5" s="1"/>
  <c r="G34" i="5"/>
  <c r="E18" i="6" s="1"/>
  <c r="G30" i="5"/>
  <c r="E14" i="6" s="1"/>
  <c r="G37" i="5" l="1"/>
  <c r="E21" i="6" s="1"/>
  <c r="E13" i="6"/>
  <c r="G32" i="5"/>
  <c r="E16" i="6" s="1"/>
  <c r="G33" i="5"/>
  <c r="E17" i="6" s="1"/>
  <c r="G31" i="5"/>
  <c r="E15" i="6" s="1"/>
  <c r="G36" i="5"/>
  <c r="E20" i="6" s="1"/>
  <c r="G38" i="5"/>
  <c r="E22" i="6" s="1"/>
  <c r="G35" i="5"/>
  <c r="E19" i="6" s="1"/>
</calcChain>
</file>

<file path=xl/sharedStrings.xml><?xml version="1.0" encoding="utf-8"?>
<sst xmlns="http://schemas.openxmlformats.org/spreadsheetml/2006/main" count="124" uniqueCount="100">
  <si>
    <t>Cámara CC01 de Iba</t>
  </si>
  <si>
    <t>Volumen activo nominal:</t>
  </si>
  <si>
    <t>cc</t>
  </si>
  <si>
    <t>0.01</t>
  </si>
  <si>
    <t>Valores corregidos por eficiencia vs. energía</t>
  </si>
  <si>
    <t>Se mide el espectro en 2 configuariones:</t>
  </si>
  <si>
    <t xml:space="preserve"> Posición 1</t>
  </si>
  <si>
    <t>Posición 2</t>
  </si>
  <si>
    <t>Energía máxima de electrones emitidos 125I</t>
  </si>
  <si>
    <t>MeV</t>
  </si>
  <si>
    <t>Poder de frenado másico Ti para esta energía (NIST)</t>
  </si>
  <si>
    <t>MeVcm2/g</t>
  </si>
  <si>
    <t>Densidad Ti:</t>
  </si>
  <si>
    <t>g/cm3</t>
  </si>
  <si>
    <t>Pared d Ti necesaria para filtrar electrones:</t>
  </si>
  <si>
    <t>cm</t>
  </si>
  <si>
    <t>Pared de Ti de la cápsula de la semilla:</t>
  </si>
  <si>
    <t>Espectro de fotones</t>
  </si>
  <si>
    <t>Energía(eV)</t>
  </si>
  <si>
    <t>Promedio</t>
  </si>
  <si>
    <t>No se miden electrones</t>
  </si>
  <si>
    <t>A =</t>
  </si>
  <si>
    <t>f1 =</t>
  </si>
  <si>
    <t>factor de corrección por condiciones atmosféricas en la cavidad de aire (cámara). Todas las medidas se corrigen a P= 1013 mb y T=20ºC (condiciones estándar)</t>
  </si>
  <si>
    <t xml:space="preserve">f2 = </t>
  </si>
  <si>
    <t>factor de compensación por decay de la fuente. Aplicando el inmverso de este factor simulamos que todas las medidas se han realizado en la fecha de referencia de la actividad</t>
  </si>
  <si>
    <t>T_</t>
  </si>
  <si>
    <t>min</t>
  </si>
  <si>
    <t>en todas las medias</t>
  </si>
  <si>
    <t>h</t>
  </si>
  <si>
    <t>V_cámara =</t>
  </si>
  <si>
    <t>cm3</t>
  </si>
  <si>
    <t xml:space="preserve">Densidad aire en condiciones estándar </t>
  </si>
  <si>
    <t>kg/m3</t>
  </si>
  <si>
    <t>Masa de aire en cámara en condiciones estándar</t>
  </si>
  <si>
    <t>g de aire</t>
  </si>
  <si>
    <t xml:space="preserve">mCi esta es la actividad para una simulación de fuente puntual a fecha 22/1/2015 a las 12:00 </t>
  </si>
  <si>
    <t>depth(mm)</t>
  </si>
  <si>
    <t>crossplane(mm)</t>
  </si>
  <si>
    <t>inplane(mm)</t>
  </si>
  <si>
    <t>pC_corr</t>
  </si>
  <si>
    <t>pC/g</t>
  </si>
  <si>
    <t>pC/ (g*h)</t>
  </si>
  <si>
    <t>r(mm)</t>
  </si>
  <si>
    <t>Sk =</t>
  </si>
  <si>
    <t>U</t>
  </si>
  <si>
    <t>pC/ (g*h*U)</t>
  </si>
  <si>
    <t xml:space="preserve"> ratio de coeficientes másicos de absorción agua-aire para 28KeV =</t>
  </si>
  <si>
    <t>g =</t>
  </si>
  <si>
    <t>K ion =</t>
  </si>
  <si>
    <t>(tasa muy pequeña)</t>
  </si>
  <si>
    <t>siempre en el V del factor de calibración</t>
  </si>
  <si>
    <t>KV =</t>
  </si>
  <si>
    <t>cámara muy pequeña</t>
  </si>
  <si>
    <t>Kappl =</t>
  </si>
  <si>
    <t>Km.w =</t>
  </si>
  <si>
    <t>Kp =</t>
  </si>
  <si>
    <t>Kl,p =</t>
  </si>
  <si>
    <t>¿Nk(Yodo)?</t>
  </si>
  <si>
    <t>medimos en agua (maniqui-agua); ratio de dosis en agua rodeada de agua frente a dosis en medio rodeada de agua</t>
  </si>
  <si>
    <t>perturbación por medio agua frente aire</t>
  </si>
  <si>
    <r>
      <t>N</t>
    </r>
    <r>
      <rPr>
        <sz val="16"/>
        <color theme="1"/>
        <rFont val="Calibri"/>
        <family val="2"/>
        <scheme val="minor"/>
      </rPr>
      <t>w</t>
    </r>
    <r>
      <rPr>
        <sz val="24"/>
        <color theme="1"/>
        <rFont val="Calibri"/>
        <family val="2"/>
        <scheme val="minor"/>
      </rPr>
      <t xml:space="preserve"> = N</t>
    </r>
    <r>
      <rPr>
        <sz val="16"/>
        <color theme="1"/>
        <rFont val="Calibri"/>
        <family val="2"/>
        <scheme val="minor"/>
      </rPr>
      <t>k</t>
    </r>
    <r>
      <rPr>
        <sz val="24"/>
        <color theme="1"/>
        <rFont val="Calibri"/>
        <family val="2"/>
        <scheme val="minor"/>
      </rPr>
      <t>( 1-g) (µ</t>
    </r>
    <r>
      <rPr>
        <sz val="18"/>
        <color theme="1"/>
        <rFont val="Calibri"/>
        <family val="2"/>
        <scheme val="minor"/>
      </rPr>
      <t>en</t>
    </r>
    <r>
      <rPr>
        <sz val="24"/>
        <color theme="1"/>
        <rFont val="Calibri"/>
        <family val="2"/>
        <scheme val="minor"/>
      </rPr>
      <t>/</t>
    </r>
    <r>
      <rPr>
        <sz val="24"/>
        <color theme="1"/>
        <rFont val="Calibri"/>
        <family val="2"/>
      </rPr>
      <t>ρ</t>
    </r>
    <r>
      <rPr>
        <sz val="24"/>
        <color theme="1"/>
        <rFont val="Calibri"/>
        <family val="2"/>
        <scheme val="minor"/>
      </rPr>
      <t>)</t>
    </r>
    <r>
      <rPr>
        <sz val="18"/>
        <color theme="1"/>
        <rFont val="Calibri"/>
        <family val="2"/>
        <scheme val="minor"/>
      </rPr>
      <t>w,a</t>
    </r>
    <r>
      <rPr>
        <sz val="24"/>
        <color theme="1"/>
        <rFont val="Calibri"/>
        <family val="2"/>
        <scheme val="minor"/>
      </rPr>
      <t xml:space="preserve"> k</t>
    </r>
    <r>
      <rPr>
        <sz val="18"/>
        <color theme="1"/>
        <rFont val="Calibri"/>
        <family val="2"/>
        <scheme val="minor"/>
      </rPr>
      <t>a,p</t>
    </r>
  </si>
  <si>
    <t>Kw,p es perturbación por medio del manuqí frente a agua</t>
  </si>
  <si>
    <t>Tenemos Nw para Cobalto =</t>
  </si>
  <si>
    <t>Gy/C</t>
  </si>
  <si>
    <t>(µen/ρ)w,a</t>
  </si>
  <si>
    <t>Ka,p =</t>
  </si>
  <si>
    <t>Nk (Co) =</t>
  </si>
  <si>
    <t>Nk(Yodo) =</t>
  </si>
  <si>
    <t>??</t>
  </si>
  <si>
    <t>promedio_pC</t>
  </si>
  <si>
    <t>T(h) =</t>
  </si>
  <si>
    <t>(cGy/h*U)air</t>
  </si>
  <si>
    <t>(cGy/h*U)agua</t>
  </si>
  <si>
    <t>cGy/pC</t>
  </si>
  <si>
    <t>Medidas relativas adicionales con cámara más grande para tener más señal:</t>
  </si>
  <si>
    <t>ratio a 23 mm</t>
  </si>
  <si>
    <t>¿sw,air?</t>
  </si>
  <si>
    <t>Teniendo en cuenta las medidas con cámara grande:</t>
  </si>
  <si>
    <t>TPS</t>
  </si>
  <si>
    <t>MEDIDAS</t>
  </si>
  <si>
    <t>cGy/U*h_w</t>
  </si>
  <si>
    <t>MC</t>
  </si>
  <si>
    <t>mair =</t>
  </si>
  <si>
    <t>g</t>
  </si>
  <si>
    <t>1 Gy =</t>
  </si>
  <si>
    <t>eV/g</t>
  </si>
  <si>
    <t>1cGy =</t>
  </si>
  <si>
    <t>1C =</t>
  </si>
  <si>
    <t>e</t>
  </si>
  <si>
    <t>1pC=</t>
  </si>
  <si>
    <t>electrones</t>
  </si>
  <si>
    <t>e/(h*U*m)</t>
  </si>
  <si>
    <t>eV/e-</t>
  </si>
  <si>
    <t>energía perdida por par en aire (efecto electrodo)</t>
  </si>
  <si>
    <t>F* NK(Co) =</t>
  </si>
  <si>
    <t>F =</t>
  </si>
  <si>
    <t>eV/(h*U*m)</t>
  </si>
  <si>
    <t>1 J / 1 Kg =</t>
  </si>
  <si>
    <t>(A = 1,955 mCi)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</si>
</sst>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00"/>
    <numFmt numFmtId="165" formatCode="0.000000000"/>
    <numFmt numFmtId="166" formatCode="0.000000"/>
    <numFmt numFmtId="167" formatCode="0.00000"/>
    <numFmt numFmtId="168" formatCode="0.0000"/>
    <numFmt numFmtId="169" formatCode="0.000"/>
    <numFmt numFmtId="170" formatCode="d\-m\-yy\ h:mm;@"/>
    <numFmt numFmtId="171" formatCode="0.000E+00"/>
    <numFmt numFmtId="172" formatCode="0.0000E+00"/>
    <numFmt numFmtId="173" formatCode="0.0"/>
    <numFmt numFmtId="174" formatCode="#,##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1"/>
      <name val="Calibri"/>
      <family val="2"/>
    </font>
    <font>
      <sz val="18"/>
      <color theme="1"/>
      <name val="Calibri"/>
      <family val="2"/>
      <scheme val="minor"/>
    </font>
    <font>
      <sz val="24"/>
      <color theme="1"/>
      <name val="Calibri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0" fillId="3" borderId="0" xfId="0" applyFill="1"/>
    <xf numFmtId="0" fontId="3" fillId="2" borderId="0" xfId="0" applyFont="1" applyFill="1"/>
    <xf numFmtId="0" fontId="4" fillId="2" borderId="0" xfId="0" applyFont="1" applyFill="1" applyBorder="1" applyAlignment="1">
      <alignment horizontal="center"/>
    </xf>
    <xf numFmtId="164" fontId="2" fillId="2" borderId="0" xfId="0" applyNumberFormat="1" applyFont="1" applyFill="1"/>
    <xf numFmtId="2" fontId="2" fillId="2" borderId="0" xfId="0" applyNumberFormat="1" applyFont="1" applyFill="1" applyBorder="1" applyAlignment="1">
      <alignment horizontal="center"/>
    </xf>
    <xf numFmtId="165" fontId="2" fillId="2" borderId="0" xfId="0" applyNumberFormat="1" applyFont="1" applyFill="1"/>
    <xf numFmtId="2" fontId="2" fillId="2" borderId="1" xfId="0" applyNumberFormat="1" applyFont="1" applyFill="1" applyBorder="1" applyAlignment="1">
      <alignment horizontal="center"/>
    </xf>
    <xf numFmtId="165" fontId="2" fillId="2" borderId="0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4" fillId="4" borderId="2" xfId="0" applyFont="1" applyFill="1" applyBorder="1" applyAlignment="1">
      <alignment horizontal="center"/>
    </xf>
    <xf numFmtId="2" fontId="2" fillId="2" borderId="3" xfId="0" applyNumberFormat="1" applyFont="1" applyFill="1" applyBorder="1" applyAlignment="1">
      <alignment horizontal="center"/>
    </xf>
    <xf numFmtId="2" fontId="2" fillId="2" borderId="4" xfId="0" applyNumberFormat="1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2" fontId="2" fillId="2" borderId="8" xfId="0" applyNumberFormat="1" applyFont="1" applyFill="1" applyBorder="1" applyAlignment="1">
      <alignment horizontal="center"/>
    </xf>
    <xf numFmtId="166" fontId="2" fillId="2" borderId="1" xfId="0" applyNumberFormat="1" applyFont="1" applyFill="1" applyBorder="1" applyAlignment="1">
      <alignment horizontal="center"/>
    </xf>
    <xf numFmtId="2" fontId="2" fillId="2" borderId="3" xfId="0" applyNumberFormat="1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0" borderId="3" xfId="0" applyBorder="1"/>
    <xf numFmtId="0" fontId="0" fillId="0" borderId="1" xfId="0" applyBorder="1"/>
    <xf numFmtId="0" fontId="0" fillId="3" borderId="0" xfId="0" applyFill="1" applyBorder="1"/>
    <xf numFmtId="169" fontId="0" fillId="3" borderId="0" xfId="0" applyNumberFormat="1" applyFill="1" applyBorder="1"/>
    <xf numFmtId="171" fontId="0" fillId="3" borderId="0" xfId="0" applyNumberFormat="1" applyFill="1" applyBorder="1"/>
    <xf numFmtId="170" fontId="0" fillId="3" borderId="0" xfId="0" applyNumberFormat="1" applyFill="1" applyBorder="1"/>
    <xf numFmtId="172" fontId="0" fillId="3" borderId="0" xfId="0" applyNumberFormat="1" applyFill="1" applyBorder="1"/>
    <xf numFmtId="0" fontId="4" fillId="4" borderId="12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11" fontId="0" fillId="3" borderId="0" xfId="0" applyNumberFormat="1" applyFill="1" applyBorder="1" applyAlignment="1">
      <alignment horizontal="center"/>
    </xf>
    <xf numFmtId="2" fontId="0" fillId="3" borderId="10" xfId="0" applyNumberFormat="1" applyFill="1" applyBorder="1" applyAlignment="1">
      <alignment horizontal="center"/>
    </xf>
    <xf numFmtId="11" fontId="0" fillId="3" borderId="10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11" fontId="0" fillId="3" borderId="5" xfId="0" applyNumberFormat="1" applyFill="1" applyBorder="1" applyAlignment="1">
      <alignment horizontal="center"/>
    </xf>
    <xf numFmtId="0" fontId="5" fillId="3" borderId="0" xfId="0" applyFont="1" applyFill="1"/>
    <xf numFmtId="0" fontId="6" fillId="3" borderId="0" xfId="0" applyFont="1" applyFill="1"/>
    <xf numFmtId="0" fontId="7" fillId="3" borderId="0" xfId="0" applyFont="1" applyFill="1"/>
    <xf numFmtId="0" fontId="1" fillId="3" borderId="0" xfId="0" applyFont="1" applyFill="1"/>
    <xf numFmtId="0" fontId="8" fillId="3" borderId="0" xfId="0" applyFont="1" applyFill="1"/>
    <xf numFmtId="11" fontId="9" fillId="0" borderId="0" xfId="0" applyNumberFormat="1" applyFont="1"/>
    <xf numFmtId="0" fontId="9" fillId="3" borderId="0" xfId="0" applyFont="1" applyFill="1"/>
    <xf numFmtId="168" fontId="5" fillId="3" borderId="0" xfId="0" applyNumberFormat="1" applyFont="1" applyFill="1"/>
    <xf numFmtId="11" fontId="5" fillId="3" borderId="0" xfId="0" applyNumberFormat="1" applyFont="1" applyFill="1"/>
    <xf numFmtId="169" fontId="0" fillId="3" borderId="11" xfId="0" applyNumberFormat="1" applyFill="1" applyBorder="1" applyAlignment="1">
      <alignment horizontal="center"/>
    </xf>
    <xf numFmtId="169" fontId="0" fillId="3" borderId="1" xfId="0" applyNumberFormat="1" applyFill="1" applyBorder="1" applyAlignment="1">
      <alignment horizontal="center"/>
    </xf>
    <xf numFmtId="169" fontId="0" fillId="3" borderId="8" xfId="0" applyNumberForma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167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67" fontId="0" fillId="3" borderId="11" xfId="0" applyNumberFormat="1" applyFill="1" applyBorder="1" applyAlignment="1">
      <alignment horizontal="center"/>
    </xf>
    <xf numFmtId="167" fontId="0" fillId="3" borderId="1" xfId="0" applyNumberFormat="1" applyFill="1" applyBorder="1" applyAlignment="1">
      <alignment horizontal="center"/>
    </xf>
    <xf numFmtId="167" fontId="0" fillId="3" borderId="8" xfId="0" applyNumberFormat="1" applyFill="1" applyBorder="1" applyAlignment="1">
      <alignment horizontal="center"/>
    </xf>
    <xf numFmtId="173" fontId="0" fillId="3" borderId="9" xfId="0" applyNumberFormat="1" applyFill="1" applyBorder="1" applyAlignment="1">
      <alignment horizontal="center"/>
    </xf>
    <xf numFmtId="173" fontId="0" fillId="3" borderId="3" xfId="0" applyNumberFormat="1" applyFill="1" applyBorder="1" applyAlignment="1">
      <alignment horizontal="center"/>
    </xf>
    <xf numFmtId="173" fontId="0" fillId="3" borderId="4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2" fontId="0" fillId="3" borderId="1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11" fontId="0" fillId="3" borderId="12" xfId="0" applyNumberFormat="1" applyFill="1" applyBorder="1" applyAlignment="1">
      <alignment horizontal="center"/>
    </xf>
    <xf numFmtId="11" fontId="0" fillId="3" borderId="13" xfId="0" applyNumberFormat="1" applyFill="1" applyBorder="1" applyAlignment="1">
      <alignment horizontal="center"/>
    </xf>
    <xf numFmtId="11" fontId="0" fillId="3" borderId="14" xfId="0" applyNumberFormat="1" applyFill="1" applyBorder="1" applyAlignment="1">
      <alignment horizontal="center"/>
    </xf>
    <xf numFmtId="173" fontId="0" fillId="3" borderId="12" xfId="0" applyNumberFormat="1" applyFill="1" applyBorder="1" applyAlignment="1">
      <alignment horizontal="center"/>
    </xf>
    <xf numFmtId="173" fontId="0" fillId="3" borderId="13" xfId="0" applyNumberFormat="1" applyFill="1" applyBorder="1" applyAlignment="1">
      <alignment horizontal="center"/>
    </xf>
    <xf numFmtId="173" fontId="0" fillId="3" borderId="14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2" fontId="0" fillId="3" borderId="14" xfId="0" applyNumberFormat="1" applyFill="1" applyBorder="1" applyAlignment="1">
      <alignment horizontal="center"/>
    </xf>
    <xf numFmtId="174" fontId="0" fillId="3" borderId="12" xfId="0" applyNumberFormat="1" applyFill="1" applyBorder="1" applyAlignment="1">
      <alignment horizontal="center"/>
    </xf>
    <xf numFmtId="174" fontId="0" fillId="3" borderId="13" xfId="0" applyNumberFormat="1" applyFill="1" applyBorder="1" applyAlignment="1">
      <alignment horizontal="center"/>
    </xf>
    <xf numFmtId="174" fontId="0" fillId="3" borderId="14" xfId="0" applyNumberFormat="1" applyFill="1" applyBorder="1" applyAlignment="1">
      <alignment horizontal="center"/>
    </xf>
    <xf numFmtId="167" fontId="0" fillId="3" borderId="12" xfId="0" applyNumberFormat="1" applyFill="1" applyBorder="1" applyAlignment="1">
      <alignment horizontal="center"/>
    </xf>
    <xf numFmtId="167" fontId="0" fillId="3" borderId="13" xfId="0" applyNumberFormat="1" applyFill="1" applyBorder="1" applyAlignment="1">
      <alignment horizontal="center"/>
    </xf>
    <xf numFmtId="167" fontId="0" fillId="3" borderId="14" xfId="0" applyNumberForma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169" fontId="0" fillId="3" borderId="12" xfId="0" applyNumberFormat="1" applyFill="1" applyBorder="1" applyAlignment="1">
      <alignment horizontal="center"/>
    </xf>
    <xf numFmtId="169" fontId="0" fillId="3" borderId="13" xfId="0" applyNumberFormat="1" applyFill="1" applyBorder="1" applyAlignment="1">
      <alignment horizontal="center"/>
    </xf>
    <xf numFmtId="169" fontId="0" fillId="3" borderId="14" xfId="0" applyNumberForma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11" fontId="0" fillId="3" borderId="9" xfId="0" applyNumberFormat="1" applyFill="1" applyBorder="1" applyAlignment="1">
      <alignment horizontal="center"/>
    </xf>
    <xf numFmtId="11" fontId="0" fillId="3" borderId="3" xfId="0" applyNumberFormat="1" applyFill="1" applyBorder="1" applyAlignment="1">
      <alignment horizontal="center"/>
    </xf>
    <xf numFmtId="11" fontId="0" fillId="3" borderId="4" xfId="0" applyNumberForma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15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11" fontId="0" fillId="3" borderId="0" xfId="0" applyNumberFormat="1" applyFill="1"/>
    <xf numFmtId="0" fontId="0" fillId="3" borderId="2" xfId="0" applyFill="1" applyBorder="1" applyAlignment="1"/>
    <xf numFmtId="0" fontId="0" fillId="0" borderId="15" xfId="0" applyBorder="1" applyAlignment="1"/>
    <xf numFmtId="0" fontId="0" fillId="0" borderId="7" xfId="0" applyBorder="1" applyAlignment="1"/>
    <xf numFmtId="0" fontId="11" fillId="0" borderId="2" xfId="0" applyFont="1" applyBorder="1" applyAlignment="1">
      <alignment horizontal="center"/>
    </xf>
    <xf numFmtId="0" fontId="1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784878129903234E-2"/>
          <c:y val="5.0163612725979356E-2"/>
          <c:w val="0.74170162613970791"/>
          <c:h val="0.93082542252311951"/>
        </c:manualLayout>
      </c:layout>
      <c:scatterChart>
        <c:scatterStyle val="smoothMarker"/>
        <c:varyColors val="0"/>
        <c:ser>
          <c:idx val="0"/>
          <c:order val="0"/>
          <c:tx>
            <c:v>TPS</c:v>
          </c:tx>
          <c:xVal>
            <c:numRef>
              <c:f>Comparación!$A$6:$A$22</c:f>
              <c:numCache>
                <c:formatCode>0.0</c:formatCode>
                <c:ptCount val="17"/>
                <c:pt idx="0">
                  <c:v>4.8</c:v>
                </c:pt>
                <c:pt idx="1">
                  <c:v>6.8</c:v>
                </c:pt>
                <c:pt idx="2">
                  <c:v>9.8000000000000007</c:v>
                </c:pt>
                <c:pt idx="3">
                  <c:v>12.8</c:v>
                </c:pt>
                <c:pt idx="4">
                  <c:v>13.741906709041508</c:v>
                </c:pt>
                <c:pt idx="5">
                  <c:v>16.243152403397563</c:v>
                </c:pt>
                <c:pt idx="6">
                  <c:v>18.969449122207003</c:v>
                </c:pt>
                <c:pt idx="7">
                  <c:v>23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51</c:v>
                </c:pt>
                <c:pt idx="15">
                  <c:v>60</c:v>
                </c:pt>
                <c:pt idx="16">
                  <c:v>70</c:v>
                </c:pt>
              </c:numCache>
            </c:numRef>
          </c:xVal>
          <c:yVal>
            <c:numRef>
              <c:f>Comparación!$B$6:$B$22</c:f>
              <c:numCache>
                <c:formatCode>0.000</c:formatCode>
                <c:ptCount val="17"/>
                <c:pt idx="0">
                  <c:v>4.3885648051267276</c:v>
                </c:pt>
                <c:pt idx="1">
                  <c:v>2.2131150410907634</c:v>
                </c:pt>
                <c:pt idx="2">
                  <c:v>1.0553278211570032</c:v>
                </c:pt>
                <c:pt idx="3">
                  <c:v>0.60020284768398391</c:v>
                </c:pt>
                <c:pt idx="4">
                  <c:v>0.51422199676992553</c:v>
                </c:pt>
                <c:pt idx="5">
                  <c:v>0.35470271546700705</c:v>
                </c:pt>
                <c:pt idx="6">
                  <c:v>0.24751222079030455</c:v>
                </c:pt>
                <c:pt idx="7">
                  <c:v>0.15554447398190371</c:v>
                </c:pt>
                <c:pt idx="8">
                  <c:v>9.395257957440846E-2</c:v>
                </c:pt>
                <c:pt idx="9">
                  <c:v>6.5560732376088227E-2</c:v>
                </c:pt>
                <c:pt idx="10">
                  <c:v>4.6967727877403824E-2</c:v>
                </c:pt>
                <c:pt idx="11">
                  <c:v>3.4351667371601211E-2</c:v>
                </c:pt>
                <c:pt idx="12">
                  <c:v>2.5499866551538047E-2</c:v>
                </c:pt>
                <c:pt idx="13">
                  <c:v>1.9165817190297967E-2</c:v>
                </c:pt>
                <c:pt idx="14">
                  <c:v>1.5647505105154037E-2</c:v>
                </c:pt>
                <c:pt idx="15">
                  <c:v>8.8849002573570587E-3</c:v>
                </c:pt>
                <c:pt idx="16">
                  <c:v>4.8337897034342395E-3</c:v>
                </c:pt>
              </c:numCache>
            </c:numRef>
          </c:yVal>
          <c:smooth val="1"/>
        </c:ser>
        <c:ser>
          <c:idx val="1"/>
          <c:order val="1"/>
          <c:tx>
            <c:v>MEDIDAS</c:v>
          </c:tx>
          <c:spPr>
            <a:ln>
              <a:noFill/>
            </a:ln>
          </c:spPr>
          <c:xVal>
            <c:numRef>
              <c:f>Comparación!$D$6:$D$22</c:f>
              <c:numCache>
                <c:formatCode>0.0</c:formatCode>
                <c:ptCount val="17"/>
                <c:pt idx="0">
                  <c:v>4.8</c:v>
                </c:pt>
                <c:pt idx="1">
                  <c:v>6.8</c:v>
                </c:pt>
                <c:pt idx="2">
                  <c:v>9.8000000000000007</c:v>
                </c:pt>
                <c:pt idx="3">
                  <c:v>12.8</c:v>
                </c:pt>
                <c:pt idx="4">
                  <c:v>13.741906709041508</c:v>
                </c:pt>
                <c:pt idx="5">
                  <c:v>16.243152403397563</c:v>
                </c:pt>
                <c:pt idx="6">
                  <c:v>18.969449122207003</c:v>
                </c:pt>
                <c:pt idx="7">
                  <c:v>23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51</c:v>
                </c:pt>
                <c:pt idx="15">
                  <c:v>60</c:v>
                </c:pt>
                <c:pt idx="16">
                  <c:v>70</c:v>
                </c:pt>
              </c:numCache>
            </c:numRef>
          </c:xVal>
          <c:yVal>
            <c:numRef>
              <c:f>Comparación!$E$6:$E$22</c:f>
              <c:numCache>
                <c:formatCode>0.000</c:formatCode>
                <c:ptCount val="17"/>
                <c:pt idx="0">
                  <c:v>4.2344330901683049</c:v>
                </c:pt>
                <c:pt idx="1">
                  <c:v>2.2012263878418903</c:v>
                </c:pt>
                <c:pt idx="2">
                  <c:v>0.89412559684066695</c:v>
                </c:pt>
                <c:pt idx="3">
                  <c:v>0.6327027219187118</c:v>
                </c:pt>
                <c:pt idx="4">
                  <c:v>0.56592434761604249</c:v>
                </c:pt>
                <c:pt idx="5">
                  <c:v>0.40337642692875825</c:v>
                </c:pt>
                <c:pt idx="6">
                  <c:v>0.23713291405874221</c:v>
                </c:pt>
                <c:pt idx="7">
                  <c:v>0.18166417006391392</c:v>
                </c:pt>
                <c:pt idx="8">
                  <c:v>0.103689594785339</c:v>
                </c:pt>
                <c:pt idx="9">
                  <c:v>7.8804092036857634E-2</c:v>
                </c:pt>
                <c:pt idx="10">
                  <c:v>5.8895689838072543E-2</c:v>
                </c:pt>
                <c:pt idx="11">
                  <c:v>4.4379146568125083E-2</c:v>
                </c:pt>
                <c:pt idx="12">
                  <c:v>3.8987287639287452E-2</c:v>
                </c:pt>
                <c:pt idx="13">
                  <c:v>3.450789714456081E-2</c:v>
                </c:pt>
                <c:pt idx="14">
                  <c:v>2.4553696045168272E-2</c:v>
                </c:pt>
                <c:pt idx="15">
                  <c:v>1.775165862725003E-2</c:v>
                </c:pt>
                <c:pt idx="16">
                  <c:v>1.3438171484179931E-2</c:v>
                </c:pt>
              </c:numCache>
            </c:numRef>
          </c:yVal>
          <c:smooth val="1"/>
        </c:ser>
        <c:ser>
          <c:idx val="2"/>
          <c:order val="2"/>
          <c:tx>
            <c:v>MC</c:v>
          </c:tx>
          <c:xVal>
            <c:numRef>
              <c:f>Comparación!$G$6:$G$16</c:f>
              <c:numCache>
                <c:formatCode>0.0</c:formatCode>
                <c:ptCount val="11"/>
                <c:pt idx="0">
                  <c:v>4.8</c:v>
                </c:pt>
                <c:pt idx="1">
                  <c:v>6.8</c:v>
                </c:pt>
                <c:pt idx="2">
                  <c:v>9.8000000000000007</c:v>
                </c:pt>
                <c:pt idx="3">
                  <c:v>12.8</c:v>
                </c:pt>
                <c:pt idx="4">
                  <c:v>13.74</c:v>
                </c:pt>
                <c:pt idx="5">
                  <c:v>16.239999999999998</c:v>
                </c:pt>
                <c:pt idx="6">
                  <c:v>18.97</c:v>
                </c:pt>
                <c:pt idx="7">
                  <c:v>22.8</c:v>
                </c:pt>
                <c:pt idx="8">
                  <c:v>23.75</c:v>
                </c:pt>
                <c:pt idx="9">
                  <c:v>32.619999999999997</c:v>
                </c:pt>
                <c:pt idx="10">
                  <c:v>32.799999999999997</c:v>
                </c:pt>
              </c:numCache>
            </c:numRef>
          </c:xVal>
          <c:yVal>
            <c:numRef>
              <c:f>Comparación!$H$6:$H$16</c:f>
              <c:numCache>
                <c:formatCode>0.00</c:formatCode>
                <c:ptCount val="11"/>
                <c:pt idx="0">
                  <c:v>6.6843504531722058</c:v>
                </c:pt>
                <c:pt idx="1">
                  <c:v>3.1003021148036254</c:v>
                </c:pt>
                <c:pt idx="2">
                  <c:v>1.288785498489426</c:v>
                </c:pt>
                <c:pt idx="3">
                  <c:v>0.65139174219536766</c:v>
                </c:pt>
                <c:pt idx="4">
                  <c:v>0.51474723061430017</c:v>
                </c:pt>
                <c:pt idx="5">
                  <c:v>0.32535186304128905</c:v>
                </c:pt>
                <c:pt idx="6">
                  <c:v>0.21717865055387714</c:v>
                </c:pt>
                <c:pt idx="7">
                  <c:v>0.11345538771399799</c:v>
                </c:pt>
                <c:pt idx="8">
                  <c:v>9.9863444108761329E-2</c:v>
                </c:pt>
                <c:pt idx="9">
                  <c:v>3.2312265861027194E-2</c:v>
                </c:pt>
                <c:pt idx="10">
                  <c:v>3.1499979859013094E-2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67648"/>
        <c:axId val="203869184"/>
      </c:scatterChart>
      <c:valAx>
        <c:axId val="203867648"/>
        <c:scaling>
          <c:logBase val="10"/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203869184"/>
        <c:crosses val="autoZero"/>
        <c:crossBetween val="midCat"/>
      </c:valAx>
      <c:valAx>
        <c:axId val="203869184"/>
        <c:scaling>
          <c:logBase val="10"/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3867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 cmpd="thickThin"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143324</xdr:colOff>
      <xdr:row>0</xdr:row>
      <xdr:rowOff>5189</xdr:rowOff>
    </xdr:from>
    <xdr:to>
      <xdr:col>7</xdr:col>
      <xdr:colOff>66676</xdr:colOff>
      <xdr:row>16</xdr:row>
      <xdr:rowOff>0</xdr:rowOff>
    </xdr:to>
    <xdr:grpSp>
      <xdr:nvGrpSpPr>
        <xdr:cNvPr id="18" name="Group 33"/>
        <xdr:cNvGrpSpPr>
          <a:grpSpLocks/>
        </xdr:cNvGrpSpPr>
      </xdr:nvGrpSpPr>
      <xdr:grpSpPr bwMode="auto">
        <a:xfrm>
          <a:off x="143324" y="5189"/>
          <a:ext cx="4190552" cy="3042811"/>
          <a:chOff x="1882" y="5148"/>
          <a:chExt cx="9349" cy="4728"/>
        </a:xfrm>
      </xdr:grpSpPr>
      <xdr:sp macro="" textlink="">
        <xdr:nvSpPr>
          <xdr:cNvPr id="19" name="Text Box 10"/>
          <xdr:cNvSpPr txBox="1">
            <a:spLocks noChangeArrowheads="1"/>
          </xdr:cNvSpPr>
        </xdr:nvSpPr>
        <xdr:spPr bwMode="auto">
          <a:xfrm>
            <a:off x="2711" y="8024"/>
            <a:ext cx="4573" cy="417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6350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s-ES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L = 2.8 mm, acero 8.5 g/cm3, Ø =0.35 mm</a:t>
            </a:r>
          </a:p>
          <a:p>
            <a:pPr algn="l" rtl="0">
              <a:defRPr sz="1000"/>
            </a:pPr>
            <a:endParaRPr lang="es-E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grpSp>
        <xdr:nvGrpSpPr>
          <xdr:cNvPr id="20" name="Group 35"/>
          <xdr:cNvGrpSpPr>
            <a:grpSpLocks/>
          </xdr:cNvGrpSpPr>
        </xdr:nvGrpSpPr>
        <xdr:grpSpPr bwMode="auto">
          <a:xfrm>
            <a:off x="1882" y="5148"/>
            <a:ext cx="9349" cy="4728"/>
            <a:chOff x="627" y="11760"/>
            <a:chExt cx="11258" cy="4688"/>
          </a:xfrm>
        </xdr:grpSpPr>
        <xdr:cxnSp macro="">
          <xdr:nvCxnSpPr>
            <xdr:cNvPr id="21" name="Straight Arrow Connector 13"/>
            <xdr:cNvCxnSpPr>
              <a:cxnSpLocks noChangeShapeType="1"/>
            </xdr:cNvCxnSpPr>
          </xdr:nvCxnSpPr>
          <xdr:spPr bwMode="auto">
            <a:xfrm>
              <a:off x="1420" y="12568"/>
              <a:ext cx="0" cy="3080"/>
            </a:xfrm>
            <a:prstGeom prst="straightConnector1">
              <a:avLst/>
            </a:prstGeom>
            <a:noFill/>
            <a:ln w="9525">
              <a:solidFill>
                <a:srgbClr val="4579B8"/>
              </a:solidFill>
              <a:round/>
              <a:headEnd type="arrow" w="med" len="med"/>
              <a:tailEnd type="arrow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grpSp>
          <xdr:nvGrpSpPr>
            <xdr:cNvPr id="22" name="Group 37"/>
            <xdr:cNvGrpSpPr>
              <a:grpSpLocks/>
            </xdr:cNvGrpSpPr>
          </xdr:nvGrpSpPr>
          <xdr:grpSpPr bwMode="auto">
            <a:xfrm>
              <a:off x="627" y="11760"/>
              <a:ext cx="11258" cy="4688"/>
              <a:chOff x="627" y="11760"/>
              <a:chExt cx="11258" cy="4688"/>
            </a:xfrm>
          </xdr:grpSpPr>
          <xdr:sp macro="" textlink="">
            <xdr:nvSpPr>
              <xdr:cNvPr id="23" name="Flowchart: Delay 1"/>
              <xdr:cNvSpPr>
                <a:spLocks noChangeArrowheads="1"/>
              </xdr:cNvSpPr>
            </xdr:nvSpPr>
            <xdr:spPr bwMode="auto">
              <a:xfrm>
                <a:off x="1560" y="12668"/>
                <a:ext cx="7040" cy="2900"/>
              </a:xfrm>
              <a:prstGeom prst="flowChartDelay">
                <a:avLst/>
              </a:prstGeom>
              <a:noFill/>
              <a:ln w="25400">
                <a:solidFill>
                  <a:srgbClr val="243F6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sp>
          <xdr:sp macro="" textlink="">
            <xdr:nvSpPr>
              <xdr:cNvPr id="24" name="Flowchart: Delay 2"/>
              <xdr:cNvSpPr>
                <a:spLocks noChangeArrowheads="1"/>
              </xdr:cNvSpPr>
            </xdr:nvSpPr>
            <xdr:spPr bwMode="auto">
              <a:xfrm>
                <a:off x="1580" y="12588"/>
                <a:ext cx="7100" cy="3060"/>
              </a:xfrm>
              <a:prstGeom prst="flowChartDelay">
                <a:avLst/>
              </a:prstGeom>
              <a:noFill/>
              <a:ln w="25400">
                <a:solidFill>
                  <a:srgbClr val="385D8A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sp>
          <xdr:sp macro="" textlink="">
            <xdr:nvSpPr>
              <xdr:cNvPr id="25" name="Flowchart: Process 3"/>
              <xdr:cNvSpPr>
                <a:spLocks noChangeArrowheads="1"/>
              </xdr:cNvSpPr>
            </xdr:nvSpPr>
            <xdr:spPr bwMode="auto">
              <a:xfrm>
                <a:off x="1580" y="14068"/>
                <a:ext cx="4400" cy="72"/>
              </a:xfrm>
              <a:prstGeom prst="flowChartProcess">
                <a:avLst/>
              </a:prstGeom>
              <a:solidFill>
                <a:srgbClr val="4F81BD"/>
              </a:solidFill>
              <a:ln w="25400">
                <a:solidFill>
                  <a:srgbClr val="243F60"/>
                </a:solidFill>
                <a:miter lim="800000"/>
                <a:headEnd/>
                <a:tailEnd/>
              </a:ln>
            </xdr:spPr>
          </xdr:sp>
          <xdr:cxnSp macro="">
            <xdr:nvCxnSpPr>
              <xdr:cNvPr id="26" name="Straight Arrow Connector 4"/>
              <xdr:cNvCxnSpPr>
                <a:cxnSpLocks noChangeShapeType="1"/>
              </xdr:cNvCxnSpPr>
            </xdr:nvCxnSpPr>
            <xdr:spPr bwMode="auto">
              <a:xfrm flipV="1">
                <a:off x="1560" y="15828"/>
                <a:ext cx="7040" cy="100"/>
              </a:xfrm>
              <a:prstGeom prst="straightConnector1">
                <a:avLst/>
              </a:prstGeom>
              <a:noFill/>
              <a:ln w="9525">
                <a:solidFill>
                  <a:srgbClr val="4579B8"/>
                </a:solidFill>
                <a:round/>
                <a:headEnd type="arrow" w="med" len="med"/>
                <a:tailEnd type="arrow" w="med" len="med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cxnSp>
          <xdr:sp macro="" textlink="">
            <xdr:nvSpPr>
              <xdr:cNvPr id="27" name="Text Box 5"/>
              <xdr:cNvSpPr txBox="1">
                <a:spLocks noChangeArrowheads="1"/>
              </xdr:cNvSpPr>
            </xdr:nvSpPr>
            <xdr:spPr bwMode="auto">
              <a:xfrm>
                <a:off x="3624" y="16050"/>
                <a:ext cx="1693" cy="398"/>
              </a:xfrm>
              <a:prstGeom prst="rect">
                <a:avLst/>
              </a:prstGeom>
              <a:solidFill>
                <a:srgbClr val="FFFFFF"/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6350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91440" tIns="45720" rIns="91440" bIns="45720" anchor="t" upright="1"/>
              <a:lstStyle/>
              <a:p>
                <a:pPr algn="l" rtl="0">
                  <a:lnSpc>
                    <a:spcPts val="1200"/>
                  </a:lnSpc>
                  <a:defRPr sz="1000"/>
                </a:pPr>
                <a:r>
                  <a:rPr lang="es-ES" sz="1200" b="0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3.6 mm</a:t>
                </a:r>
              </a:p>
              <a:p>
                <a:pPr algn="l" rtl="0">
                  <a:lnSpc>
                    <a:spcPts val="1200"/>
                  </a:lnSpc>
                  <a:defRPr sz="1000"/>
                </a:pPr>
                <a:endParaRPr lang="es-ES" sz="12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endParaRPr>
              </a:p>
            </xdr:txBody>
          </xdr:sp>
          <xdr:cxnSp macro="">
            <xdr:nvCxnSpPr>
              <xdr:cNvPr id="28" name="Straight Arrow Connector 8"/>
              <xdr:cNvCxnSpPr>
                <a:cxnSpLocks noChangeShapeType="1"/>
              </xdr:cNvCxnSpPr>
            </xdr:nvCxnSpPr>
            <xdr:spPr bwMode="auto">
              <a:xfrm>
                <a:off x="1560" y="14448"/>
                <a:ext cx="4420" cy="0"/>
              </a:xfrm>
              <a:prstGeom prst="straightConnector1">
                <a:avLst/>
              </a:prstGeom>
              <a:noFill/>
              <a:ln w="9525">
                <a:solidFill>
                  <a:srgbClr val="4A7EBB"/>
                </a:solidFill>
                <a:round/>
                <a:headEnd type="arrow" w="med" len="med"/>
                <a:tailEnd type="arrow" w="med" len="med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cxnSp>
          <xdr:cxnSp macro="">
            <xdr:nvCxnSpPr>
              <xdr:cNvPr id="29" name="Straight Arrow Connector 11"/>
              <xdr:cNvCxnSpPr>
                <a:cxnSpLocks noChangeShapeType="1"/>
              </xdr:cNvCxnSpPr>
            </xdr:nvCxnSpPr>
            <xdr:spPr bwMode="auto">
              <a:xfrm>
                <a:off x="1560" y="12348"/>
                <a:ext cx="4000" cy="0"/>
              </a:xfrm>
              <a:prstGeom prst="straightConnector1">
                <a:avLst/>
              </a:prstGeom>
              <a:noFill/>
              <a:ln w="9525">
                <a:solidFill>
                  <a:srgbClr val="4A7EBB"/>
                </a:solidFill>
                <a:round/>
                <a:headEnd type="arrow" w="med" len="med"/>
                <a:tailEnd type="arrow" w="med" len="med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cxnSp>
          <xdr:sp macro="" textlink="">
            <xdr:nvSpPr>
              <xdr:cNvPr id="30" name="Text Box 12"/>
              <xdr:cNvSpPr txBox="1">
                <a:spLocks noChangeArrowheads="1"/>
              </xdr:cNvSpPr>
            </xdr:nvSpPr>
            <xdr:spPr bwMode="auto">
              <a:xfrm>
                <a:off x="1625" y="11808"/>
                <a:ext cx="3936" cy="398"/>
              </a:xfrm>
              <a:prstGeom prst="rect">
                <a:avLst/>
              </a:prstGeom>
              <a:solidFill>
                <a:srgbClr val="FFFFFF"/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6350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91440" tIns="45720" rIns="91440" bIns="45720" anchor="t" upright="1"/>
              <a:lstStyle/>
              <a:p>
                <a:pPr algn="l" rtl="0">
                  <a:lnSpc>
                    <a:spcPts val="1300"/>
                  </a:lnSpc>
                  <a:defRPr sz="1000"/>
                </a:pPr>
                <a:r>
                  <a:rPr lang="es-ES" sz="1200" b="0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2.6 mm parte recta de la cámara</a:t>
                </a:r>
              </a:p>
              <a:p>
                <a:pPr algn="l" rtl="0">
                  <a:defRPr sz="1000"/>
                </a:pPr>
                <a:endParaRPr lang="es-ES" sz="12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endParaRPr>
              </a:p>
            </xdr:txBody>
          </xdr:sp>
          <xdr:sp macro="" textlink="">
            <xdr:nvSpPr>
              <xdr:cNvPr id="31" name="Text Box 14"/>
              <xdr:cNvSpPr txBox="1">
                <a:spLocks noChangeArrowheads="1"/>
              </xdr:cNvSpPr>
            </xdr:nvSpPr>
            <xdr:spPr bwMode="auto">
              <a:xfrm>
                <a:off x="6921" y="11760"/>
                <a:ext cx="4964" cy="680"/>
              </a:xfrm>
              <a:prstGeom prst="rect">
                <a:avLst/>
              </a:prstGeom>
              <a:solidFill>
                <a:srgbClr val="FFFFFF"/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6350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91440" tIns="45720" rIns="91440" bIns="45720" anchor="t" upright="1"/>
              <a:lstStyle/>
              <a:p>
                <a:pPr algn="l" rtl="0">
                  <a:lnSpc>
                    <a:spcPts val="1300"/>
                  </a:lnSpc>
                  <a:defRPr sz="1000"/>
                </a:pPr>
                <a:r>
                  <a:rPr lang="es-ES" sz="1200" b="0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Shonka (C-552)1.7 g/cm3, Ø =0.5 mm</a:t>
                </a:r>
              </a:p>
              <a:p>
                <a:pPr algn="l" rtl="0">
                  <a:defRPr sz="1000"/>
                </a:pPr>
                <a:endParaRPr lang="es-ES" sz="12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endParaRPr>
              </a:p>
            </xdr:txBody>
          </xdr:sp>
          <xdr:cxnSp macro="">
            <xdr:nvCxnSpPr>
              <xdr:cNvPr id="32" name="Straight Arrow Connector 15"/>
              <xdr:cNvCxnSpPr>
                <a:cxnSpLocks noChangeShapeType="1"/>
              </xdr:cNvCxnSpPr>
            </xdr:nvCxnSpPr>
            <xdr:spPr bwMode="auto">
              <a:xfrm flipV="1">
                <a:off x="7200" y="12208"/>
                <a:ext cx="960" cy="680"/>
              </a:xfrm>
              <a:prstGeom prst="straightConnector1">
                <a:avLst/>
              </a:prstGeom>
              <a:noFill/>
              <a:ln w="9525">
                <a:solidFill>
                  <a:srgbClr val="4579B8"/>
                </a:solidFill>
                <a:round/>
                <a:headEnd/>
                <a:tailEnd type="arrow" w="med" len="med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cxnSp>
          <xdr:sp macro="" textlink="">
            <xdr:nvSpPr>
              <xdr:cNvPr id="33" name="Text Box 16"/>
              <xdr:cNvSpPr txBox="1">
                <a:spLocks noChangeArrowheads="1"/>
              </xdr:cNvSpPr>
            </xdr:nvSpPr>
            <xdr:spPr bwMode="auto">
              <a:xfrm rot="5400000" flipV="1">
                <a:off x="-428" y="13689"/>
                <a:ext cx="2741" cy="632"/>
              </a:xfrm>
              <a:prstGeom prst="rect">
                <a:avLst/>
              </a:prstGeom>
              <a:solidFill>
                <a:srgbClr val="FFFFFF"/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6350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91440" tIns="45720" rIns="91440" bIns="45720" anchor="t" upright="1"/>
              <a:lstStyle/>
              <a:p>
                <a:pPr algn="l" rtl="0">
                  <a:defRPr sz="1000"/>
                </a:pPr>
                <a:r>
                  <a:rPr lang="es-ES" sz="1200" b="0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3.0 mm Ø externo</a:t>
                </a:r>
              </a:p>
              <a:p>
                <a:pPr algn="l" rtl="0">
                  <a:defRPr sz="1000"/>
                </a:pPr>
                <a:endParaRPr lang="es-ES" sz="12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endParaRPr>
              </a:p>
            </xdr:txBody>
          </xdr:sp>
        </xdr:grp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2</xdr:row>
      <xdr:rowOff>76200</xdr:rowOff>
    </xdr:from>
    <xdr:to>
      <xdr:col>6</xdr:col>
      <xdr:colOff>0</xdr:colOff>
      <xdr:row>11</xdr:row>
      <xdr:rowOff>57150</xdr:rowOff>
    </xdr:to>
    <xdr:grpSp>
      <xdr:nvGrpSpPr>
        <xdr:cNvPr id="2" name="Group 76"/>
        <xdr:cNvGrpSpPr>
          <a:grpSpLocks noChangeAspect="1"/>
        </xdr:cNvGrpSpPr>
      </xdr:nvGrpSpPr>
      <xdr:grpSpPr bwMode="auto">
        <a:xfrm>
          <a:off x="676275" y="466725"/>
          <a:ext cx="2981325" cy="1695450"/>
          <a:chOff x="1881" y="1417"/>
          <a:chExt cx="4140" cy="1980"/>
        </a:xfrm>
      </xdr:grpSpPr>
      <xdr:sp macro="" textlink="">
        <xdr:nvSpPr>
          <xdr:cNvPr id="3" name="AutoShape 77"/>
          <xdr:cNvSpPr>
            <a:spLocks noChangeAspect="1" noChangeArrowheads="1" noTextEdit="1"/>
          </xdr:cNvSpPr>
        </xdr:nvSpPr>
        <xdr:spPr bwMode="auto">
          <a:xfrm>
            <a:off x="1881" y="1417"/>
            <a:ext cx="4140" cy="198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4" name="AutoShape 78"/>
          <xdr:cNvSpPr>
            <a:spLocks noChangeArrowheads="1"/>
          </xdr:cNvSpPr>
        </xdr:nvSpPr>
        <xdr:spPr bwMode="auto">
          <a:xfrm>
            <a:off x="2601" y="1778"/>
            <a:ext cx="180" cy="359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" name="AutoShape 79"/>
          <xdr:cNvSpPr>
            <a:spLocks noChangeArrowheads="1"/>
          </xdr:cNvSpPr>
        </xdr:nvSpPr>
        <xdr:spPr bwMode="auto">
          <a:xfrm>
            <a:off x="2421" y="2497"/>
            <a:ext cx="360" cy="180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" name="Line 80"/>
          <xdr:cNvSpPr>
            <a:spLocks noChangeShapeType="1"/>
          </xdr:cNvSpPr>
        </xdr:nvSpPr>
        <xdr:spPr bwMode="auto">
          <a:xfrm>
            <a:off x="4040" y="1597"/>
            <a:ext cx="0" cy="144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Text Box 81"/>
          <xdr:cNvSpPr txBox="1">
            <a:spLocks noChangeArrowheads="1"/>
          </xdr:cNvSpPr>
        </xdr:nvSpPr>
        <xdr:spPr bwMode="auto">
          <a:xfrm>
            <a:off x="4401" y="1771"/>
            <a:ext cx="1260" cy="55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300"/>
              </a:lnSpc>
              <a:defRPr sz="1000"/>
            </a:pPr>
            <a:r>
              <a:rPr lang="es-ES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detector</a:t>
            </a:r>
          </a:p>
          <a:p>
            <a:pPr algn="l" rtl="0">
              <a:lnSpc>
                <a:spcPts val="1200"/>
              </a:lnSpc>
              <a:defRPr sz="1000"/>
            </a:pPr>
            <a:endParaRPr lang="es-E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 editAs="oneCell">
    <xdr:from>
      <xdr:col>0</xdr:col>
      <xdr:colOff>180975</xdr:colOff>
      <xdr:row>18</xdr:row>
      <xdr:rowOff>123826</xdr:rowOff>
    </xdr:from>
    <xdr:to>
      <xdr:col>9</xdr:col>
      <xdr:colOff>219075</xdr:colOff>
      <xdr:row>36</xdr:row>
      <xdr:rowOff>142876</xdr:rowOff>
    </xdr:to>
    <xdr:pic>
      <xdr:nvPicPr>
        <xdr:cNvPr id="8" name="Picture 84" descr="expetctro_final_con_desve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3562351"/>
          <a:ext cx="5524500" cy="3448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1171575</xdr:colOff>
      <xdr:row>5</xdr:row>
      <xdr:rowOff>57150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820025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161925</xdr:rowOff>
    </xdr:from>
    <xdr:to>
      <xdr:col>8</xdr:col>
      <xdr:colOff>123825</xdr:colOff>
      <xdr:row>22</xdr:row>
      <xdr:rowOff>142875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9050"/>
          <a:ext cx="5915025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1514475</xdr:colOff>
      <xdr:row>13</xdr:row>
      <xdr:rowOff>47624</xdr:rowOff>
    </xdr:from>
    <xdr:to>
      <xdr:col>21</xdr:col>
      <xdr:colOff>240843</xdr:colOff>
      <xdr:row>34</xdr:row>
      <xdr:rowOff>171449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2925" y="2524124"/>
          <a:ext cx="7117893" cy="511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561976</xdr:colOff>
      <xdr:row>29</xdr:row>
      <xdr:rowOff>161925</xdr:rowOff>
    </xdr:from>
    <xdr:to>
      <xdr:col>13</xdr:col>
      <xdr:colOff>38100</xdr:colOff>
      <xdr:row>29</xdr:row>
      <xdr:rowOff>171450</xdr:rowOff>
    </xdr:to>
    <xdr:cxnSp macro="">
      <xdr:nvCxnSpPr>
        <xdr:cNvPr id="10" name="Straight Connector 9"/>
        <xdr:cNvCxnSpPr/>
      </xdr:nvCxnSpPr>
      <xdr:spPr>
        <a:xfrm flipH="1">
          <a:off x="8896351" y="6419850"/>
          <a:ext cx="1304924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5</xdr:row>
      <xdr:rowOff>85725</xdr:rowOff>
    </xdr:from>
    <xdr:to>
      <xdr:col>19</xdr:col>
      <xdr:colOff>47626</xdr:colOff>
      <xdr:row>22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L21" sqref="L21"/>
    </sheetView>
  </sheetViews>
  <sheetFormatPr defaultColWidth="9.140625" defaultRowHeight="15" x14ac:dyDescent="0.25"/>
  <cols>
    <col min="1" max="16384" width="9.140625" style="3"/>
  </cols>
  <sheetData>
    <row r="1" spans="1:7" x14ac:dyDescent="0.25">
      <c r="A1" s="2"/>
      <c r="B1" s="2"/>
      <c r="C1" s="2"/>
      <c r="D1" s="2"/>
      <c r="E1" s="2"/>
      <c r="F1" s="2"/>
      <c r="G1" s="2"/>
    </row>
    <row r="2" spans="1:7" x14ac:dyDescent="0.25">
      <c r="A2" s="2"/>
      <c r="B2" s="2"/>
      <c r="C2" s="2"/>
      <c r="D2" s="2"/>
      <c r="E2" s="2"/>
      <c r="F2" s="2"/>
      <c r="G2" s="2"/>
    </row>
    <row r="3" spans="1:7" x14ac:dyDescent="0.25">
      <c r="A3" s="2"/>
      <c r="B3" s="2"/>
      <c r="C3" s="2"/>
      <c r="D3" s="2"/>
      <c r="E3" s="2"/>
      <c r="F3" s="2"/>
      <c r="G3" s="2"/>
    </row>
    <row r="4" spans="1:7" x14ac:dyDescent="0.25">
      <c r="A4" s="2"/>
      <c r="B4" s="2"/>
      <c r="C4" s="2"/>
      <c r="D4" s="2"/>
      <c r="E4" s="2"/>
      <c r="F4" s="2"/>
      <c r="G4" s="2"/>
    </row>
    <row r="5" spans="1:7" x14ac:dyDescent="0.25">
      <c r="A5" s="2"/>
      <c r="B5" s="2"/>
      <c r="C5" s="2"/>
      <c r="D5" s="2"/>
      <c r="E5" s="2"/>
      <c r="F5" s="2"/>
      <c r="G5" s="2"/>
    </row>
    <row r="6" spans="1:7" x14ac:dyDescent="0.25">
      <c r="A6" s="2"/>
      <c r="B6" s="2"/>
      <c r="C6" s="2"/>
      <c r="D6" s="2"/>
      <c r="E6" s="2"/>
      <c r="F6" s="2"/>
      <c r="G6" s="2"/>
    </row>
    <row r="7" spans="1:7" x14ac:dyDescent="0.25">
      <c r="A7" s="2"/>
      <c r="B7" s="2"/>
      <c r="C7" s="2"/>
      <c r="D7" s="2"/>
      <c r="E7" s="2"/>
      <c r="F7" s="2"/>
      <c r="G7" s="2"/>
    </row>
    <row r="8" spans="1:7" x14ac:dyDescent="0.25">
      <c r="A8" s="2"/>
      <c r="B8" s="2"/>
      <c r="C8" s="2"/>
      <c r="D8" s="2"/>
      <c r="E8" s="2"/>
      <c r="F8" s="2"/>
      <c r="G8" s="2"/>
    </row>
    <row r="9" spans="1:7" x14ac:dyDescent="0.25">
      <c r="A9" s="2"/>
      <c r="B9" s="2"/>
      <c r="C9" s="2"/>
      <c r="D9" s="2"/>
      <c r="E9" s="2"/>
      <c r="F9" s="2"/>
      <c r="G9" s="2"/>
    </row>
    <row r="10" spans="1:7" x14ac:dyDescent="0.25">
      <c r="A10" s="2"/>
      <c r="B10" s="2"/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2"/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x14ac:dyDescent="0.25">
      <c r="A14" s="2"/>
      <c r="B14" s="2"/>
      <c r="C14" s="2"/>
      <c r="D14" s="2"/>
      <c r="E14" s="2"/>
      <c r="F14" s="2"/>
      <c r="G14" s="2"/>
    </row>
    <row r="15" spans="1:7" x14ac:dyDescent="0.25">
      <c r="A15" s="2"/>
      <c r="B15" s="2"/>
      <c r="C15" s="2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x14ac:dyDescent="0.25">
      <c r="A17" s="2"/>
      <c r="B17" s="2"/>
      <c r="C17" s="2"/>
      <c r="D17" s="2"/>
      <c r="E17" s="2"/>
      <c r="F17" s="2"/>
      <c r="G17" s="2"/>
    </row>
    <row r="20" spans="1:7" x14ac:dyDescent="0.25">
      <c r="A20" s="3" t="s">
        <v>0</v>
      </c>
    </row>
    <row r="21" spans="1:7" x14ac:dyDescent="0.25">
      <c r="A21" s="3" t="s">
        <v>1</v>
      </c>
      <c r="D21" s="3" t="s">
        <v>3</v>
      </c>
      <c r="E21" s="3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44"/>
  <sheetViews>
    <sheetView topLeftCell="A107" workbookViewId="0">
      <selection activeCell="R122" sqref="R122"/>
    </sheetView>
  </sheetViews>
  <sheetFormatPr defaultColWidth="9.140625" defaultRowHeight="15" x14ac:dyDescent="0.25"/>
  <cols>
    <col min="1" max="10" width="9.140625" style="3"/>
    <col min="11" max="11" width="11.28515625" style="22" customWidth="1"/>
    <col min="12" max="12" width="12.7109375" style="23" customWidth="1"/>
    <col min="13" max="16384" width="9.140625" style="3"/>
  </cols>
  <sheetData>
    <row r="1" spans="1:12" ht="15.75" thickBot="1" x14ac:dyDescent="0.3">
      <c r="A1" s="1"/>
      <c r="B1" s="1" t="s">
        <v>4</v>
      </c>
      <c r="C1" s="1"/>
      <c r="D1" s="1"/>
      <c r="E1" s="1"/>
      <c r="F1" s="1"/>
      <c r="G1" s="1"/>
      <c r="H1" s="1"/>
      <c r="I1" s="1"/>
      <c r="K1" s="13" t="s">
        <v>18</v>
      </c>
      <c r="L1" s="16" t="s">
        <v>19</v>
      </c>
    </row>
    <row r="2" spans="1:12" x14ac:dyDescent="0.25">
      <c r="A2" s="1"/>
      <c r="B2" s="1" t="s">
        <v>5</v>
      </c>
      <c r="C2" s="1"/>
      <c r="D2" s="1"/>
      <c r="E2" s="1"/>
      <c r="F2" s="1"/>
      <c r="G2" s="1"/>
      <c r="H2" s="1"/>
      <c r="I2" s="1"/>
      <c r="K2" s="14">
        <v>0.04</v>
      </c>
      <c r="L2" s="9">
        <v>0</v>
      </c>
    </row>
    <row r="3" spans="1:12" x14ac:dyDescent="0.25">
      <c r="A3" s="1"/>
      <c r="B3" s="1"/>
      <c r="C3" s="1"/>
      <c r="D3" s="1"/>
      <c r="E3" s="1"/>
      <c r="F3" s="1"/>
      <c r="G3" s="1"/>
      <c r="H3" s="1"/>
      <c r="I3" s="1"/>
      <c r="K3" s="14">
        <v>0.43</v>
      </c>
      <c r="L3" s="9">
        <v>0</v>
      </c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K4" s="14">
        <v>0.82</v>
      </c>
      <c r="L4" s="9">
        <v>0</v>
      </c>
    </row>
    <row r="5" spans="1:12" x14ac:dyDescent="0.25">
      <c r="A5" s="1" t="s">
        <v>6</v>
      </c>
      <c r="B5" s="1"/>
      <c r="C5" s="1"/>
      <c r="D5" s="1"/>
      <c r="E5" s="1"/>
      <c r="F5" s="1"/>
      <c r="G5" s="1"/>
      <c r="H5" s="1"/>
      <c r="I5" s="1"/>
      <c r="K5" s="14">
        <v>1.21</v>
      </c>
      <c r="L5" s="9">
        <v>0</v>
      </c>
    </row>
    <row r="6" spans="1:12" x14ac:dyDescent="0.25">
      <c r="A6" s="1"/>
      <c r="B6" s="1"/>
      <c r="C6" s="1"/>
      <c r="D6" s="1"/>
      <c r="E6" s="1"/>
      <c r="F6" s="1"/>
      <c r="G6" s="1"/>
      <c r="H6" s="1"/>
      <c r="I6" s="1"/>
      <c r="K6" s="14">
        <v>1.6</v>
      </c>
      <c r="L6" s="9">
        <v>0</v>
      </c>
    </row>
    <row r="7" spans="1:12" x14ac:dyDescent="0.25">
      <c r="A7" s="1"/>
      <c r="B7" s="1"/>
      <c r="C7" s="1"/>
      <c r="D7" s="1"/>
      <c r="E7" s="1"/>
      <c r="F7" s="1"/>
      <c r="G7" s="1"/>
      <c r="H7" s="1"/>
      <c r="I7" s="1"/>
      <c r="K7" s="14">
        <v>1.99</v>
      </c>
      <c r="L7" s="9">
        <v>0</v>
      </c>
    </row>
    <row r="8" spans="1:12" x14ac:dyDescent="0.25">
      <c r="A8" s="1" t="s">
        <v>7</v>
      </c>
      <c r="B8" s="1"/>
      <c r="C8" s="1"/>
      <c r="D8" s="1"/>
      <c r="E8" s="1"/>
      <c r="F8" s="1"/>
      <c r="G8" s="1"/>
      <c r="H8" s="1"/>
      <c r="I8" s="1"/>
      <c r="K8" s="14">
        <v>2.38</v>
      </c>
      <c r="L8" s="9">
        <v>0</v>
      </c>
    </row>
    <row r="9" spans="1:12" x14ac:dyDescent="0.25">
      <c r="A9" s="1"/>
      <c r="B9" s="1"/>
      <c r="C9" s="1"/>
      <c r="D9" s="1"/>
      <c r="E9" s="1"/>
      <c r="F9" s="1"/>
      <c r="G9" s="1"/>
      <c r="H9" s="1"/>
      <c r="I9" s="1"/>
      <c r="K9" s="14">
        <v>2.77</v>
      </c>
      <c r="L9" s="9">
        <v>0</v>
      </c>
    </row>
    <row r="10" spans="1:12" x14ac:dyDescent="0.25">
      <c r="A10" s="1"/>
      <c r="B10" s="1"/>
      <c r="C10" s="1"/>
      <c r="D10" s="1"/>
      <c r="E10" s="1"/>
      <c r="F10" s="1"/>
      <c r="G10" s="1"/>
      <c r="H10" s="1"/>
      <c r="I10" s="1"/>
      <c r="K10" s="14">
        <v>3.16</v>
      </c>
      <c r="L10" s="9">
        <v>1.26536969030262E-6</v>
      </c>
    </row>
    <row r="11" spans="1:12" x14ac:dyDescent="0.25">
      <c r="A11" s="1"/>
      <c r="B11" s="1"/>
      <c r="C11" s="1"/>
      <c r="D11" s="1"/>
      <c r="E11" s="1"/>
      <c r="F11" s="1"/>
      <c r="G11" s="1"/>
      <c r="H11" s="1"/>
      <c r="I11" s="1"/>
      <c r="K11" s="14">
        <v>3.55</v>
      </c>
      <c r="L11" s="9">
        <v>1.11771572171725E-3</v>
      </c>
    </row>
    <row r="12" spans="1:12" x14ac:dyDescent="0.25">
      <c r="A12" s="1"/>
      <c r="B12" s="1"/>
      <c r="C12" s="1"/>
      <c r="D12" s="1"/>
      <c r="E12" s="1"/>
      <c r="F12" s="1"/>
      <c r="G12" s="1"/>
      <c r="H12" s="1"/>
      <c r="I12" s="1"/>
      <c r="K12" s="14">
        <v>3.94</v>
      </c>
      <c r="L12" s="9">
        <v>6.6166409601908904E-3</v>
      </c>
    </row>
    <row r="13" spans="1:12" x14ac:dyDescent="0.25">
      <c r="A13" s="1" t="s">
        <v>8</v>
      </c>
      <c r="B13" s="1"/>
      <c r="C13" s="1"/>
      <c r="D13" s="1"/>
      <c r="E13" s="1">
        <f>34.5/1000</f>
        <v>3.4500000000000003E-2</v>
      </c>
      <c r="F13" s="1" t="s">
        <v>9</v>
      </c>
      <c r="G13" s="1"/>
      <c r="H13" s="1"/>
      <c r="I13" s="1"/>
      <c r="K13" s="14">
        <v>4.33</v>
      </c>
      <c r="L13" s="9">
        <v>7.2824040450266501E-3</v>
      </c>
    </row>
    <row r="14" spans="1:12" x14ac:dyDescent="0.25">
      <c r="A14" s="1" t="s">
        <v>10</v>
      </c>
      <c r="B14" s="1"/>
      <c r="C14" s="1"/>
      <c r="D14" s="1"/>
      <c r="E14" s="1">
        <v>5.83</v>
      </c>
      <c r="F14" s="1" t="s">
        <v>11</v>
      </c>
      <c r="G14" s="1"/>
      <c r="H14" s="1"/>
      <c r="I14" s="1"/>
      <c r="K14" s="14">
        <v>4.72</v>
      </c>
      <c r="L14" s="9">
        <v>1.03089528601862E-2</v>
      </c>
    </row>
    <row r="15" spans="1:12" x14ac:dyDescent="0.25">
      <c r="A15" s="1" t="s">
        <v>12</v>
      </c>
      <c r="B15" s="1"/>
      <c r="C15" s="1"/>
      <c r="D15" s="1"/>
      <c r="E15" s="1">
        <v>4.5060000000000002</v>
      </c>
      <c r="F15" s="1" t="s">
        <v>13</v>
      </c>
      <c r="G15" s="1"/>
      <c r="H15" s="1"/>
      <c r="I15" s="1"/>
      <c r="K15" s="14">
        <v>5.1100000000000003</v>
      </c>
      <c r="L15" s="9">
        <v>1.10971198076289E-2</v>
      </c>
    </row>
    <row r="16" spans="1:12" x14ac:dyDescent="0.25">
      <c r="A16" s="1" t="s">
        <v>14</v>
      </c>
      <c r="B16" s="1"/>
      <c r="C16" s="1"/>
      <c r="D16" s="1"/>
      <c r="E16" s="1">
        <f>E13/(E14*E15)</f>
        <v>1.3132861159391824E-3</v>
      </c>
      <c r="F16" s="1" t="s">
        <v>15</v>
      </c>
      <c r="G16" s="3" t="s">
        <v>20</v>
      </c>
      <c r="H16" s="1"/>
      <c r="I16" s="1"/>
      <c r="K16" s="14">
        <v>5.5</v>
      </c>
      <c r="L16" s="9">
        <v>7.1649868497919902E-3</v>
      </c>
    </row>
    <row r="17" spans="1:12" x14ac:dyDescent="0.25">
      <c r="A17" s="1" t="s">
        <v>16</v>
      </c>
      <c r="B17" s="1"/>
      <c r="C17" s="1"/>
      <c r="D17" s="1"/>
      <c r="E17" s="1">
        <v>5.0000000000000001E-3</v>
      </c>
      <c r="F17" s="1" t="s">
        <v>15</v>
      </c>
      <c r="G17" s="1"/>
      <c r="H17" s="1"/>
      <c r="I17" s="1"/>
      <c r="K17" s="14">
        <v>5.89</v>
      </c>
      <c r="L17" s="9">
        <v>4.7222715449864103E-3</v>
      </c>
    </row>
    <row r="18" spans="1:12" x14ac:dyDescent="0.25">
      <c r="A18" s="4" t="s">
        <v>17</v>
      </c>
      <c r="B18" s="1"/>
      <c r="C18" s="1"/>
      <c r="D18" s="1"/>
      <c r="E18" s="1"/>
      <c r="F18" s="1"/>
      <c r="G18" s="1"/>
      <c r="H18" s="1"/>
      <c r="I18" s="1"/>
      <c r="K18" s="14">
        <v>6.28</v>
      </c>
      <c r="L18" s="9">
        <v>3.6320650955803399E-3</v>
      </c>
    </row>
    <row r="19" spans="1:12" x14ac:dyDescent="0.25">
      <c r="A19" s="1"/>
      <c r="B19" s="1"/>
      <c r="C19" s="1"/>
      <c r="D19" s="1"/>
      <c r="E19" s="1"/>
      <c r="F19" s="1"/>
      <c r="G19" s="1"/>
      <c r="H19" s="1"/>
      <c r="I19" s="1"/>
      <c r="K19" s="14">
        <v>6.67</v>
      </c>
      <c r="L19" s="9">
        <v>2.9577942528338599E-3</v>
      </c>
    </row>
    <row r="20" spans="1:12" x14ac:dyDescent="0.25">
      <c r="A20" s="1"/>
      <c r="B20" s="1"/>
      <c r="C20" s="5"/>
      <c r="D20" s="5"/>
      <c r="E20" s="1"/>
      <c r="F20" s="6"/>
      <c r="G20" s="1"/>
      <c r="H20" s="1"/>
      <c r="I20" s="1"/>
      <c r="K20" s="14">
        <v>7.06</v>
      </c>
      <c r="L20" s="9">
        <v>2.61151555311875E-3</v>
      </c>
    </row>
    <row r="21" spans="1:12" x14ac:dyDescent="0.25">
      <c r="A21" s="1"/>
      <c r="B21" s="1"/>
      <c r="C21" s="7"/>
      <c r="D21" s="7"/>
      <c r="E21" s="7"/>
      <c r="F21" s="1"/>
      <c r="G21" s="8"/>
      <c r="H21" s="9"/>
      <c r="I21" s="1"/>
      <c r="K21" s="14">
        <v>7.45</v>
      </c>
      <c r="L21" s="9">
        <v>2.4981531034588399E-3</v>
      </c>
    </row>
    <row r="22" spans="1:12" x14ac:dyDescent="0.25">
      <c r="A22" s="1"/>
      <c r="B22" s="1"/>
      <c r="C22" s="7"/>
      <c r="D22" s="7"/>
      <c r="E22" s="7"/>
      <c r="F22" s="1"/>
      <c r="G22" s="10"/>
      <c r="H22" s="9"/>
      <c r="I22" s="1"/>
      <c r="K22" s="14">
        <v>7.84</v>
      </c>
      <c r="L22" s="9">
        <v>2.28998154534398E-3</v>
      </c>
    </row>
    <row r="23" spans="1:12" x14ac:dyDescent="0.25">
      <c r="A23" s="1"/>
      <c r="B23" s="1"/>
      <c r="C23" s="7"/>
      <c r="D23" s="7"/>
      <c r="E23" s="11"/>
      <c r="F23" s="1"/>
      <c r="G23" s="12"/>
      <c r="H23" s="1"/>
      <c r="I23" s="1"/>
      <c r="K23" s="14">
        <v>8.23</v>
      </c>
      <c r="L23" s="9">
        <v>2.30586467936772E-3</v>
      </c>
    </row>
    <row r="24" spans="1:12" x14ac:dyDescent="0.25">
      <c r="A24" s="1"/>
      <c r="B24" s="1"/>
      <c r="C24" s="7"/>
      <c r="D24" s="7"/>
      <c r="E24" s="7"/>
      <c r="F24" s="1"/>
      <c r="G24" s="1"/>
      <c r="H24" s="9"/>
      <c r="I24" s="1"/>
      <c r="K24" s="14">
        <v>8.6199999999999992</v>
      </c>
      <c r="L24" s="9">
        <v>2.2589296069884502E-3</v>
      </c>
    </row>
    <row r="25" spans="1:12" x14ac:dyDescent="0.25">
      <c r="A25" s="1"/>
      <c r="B25" s="1"/>
      <c r="C25" s="7"/>
      <c r="D25" s="7"/>
      <c r="E25" s="1"/>
      <c r="F25" s="1"/>
      <c r="G25" s="1"/>
      <c r="H25" s="1"/>
      <c r="I25" s="1"/>
      <c r="K25" s="14">
        <v>9.01</v>
      </c>
      <c r="L25" s="9">
        <v>2.1911704991599899E-3</v>
      </c>
    </row>
    <row r="26" spans="1:12" x14ac:dyDescent="0.25">
      <c r="A26" s="1"/>
      <c r="B26" s="1"/>
      <c r="C26" s="7"/>
      <c r="D26" s="7"/>
      <c r="E26" s="1"/>
      <c r="F26" s="1"/>
      <c r="G26" s="1"/>
      <c r="H26" s="1"/>
      <c r="I26" s="1"/>
      <c r="K26" s="14">
        <v>9.4</v>
      </c>
      <c r="L26" s="9">
        <v>2.2449054921515801E-3</v>
      </c>
    </row>
    <row r="27" spans="1:12" x14ac:dyDescent="0.25">
      <c r="A27" s="1"/>
      <c r="B27" s="1"/>
      <c r="C27" s="7"/>
      <c r="D27" s="7"/>
      <c r="E27" s="1"/>
      <c r="F27" s="1"/>
      <c r="G27" s="1"/>
      <c r="H27" s="1"/>
      <c r="I27" s="1"/>
      <c r="K27" s="14">
        <v>9.7899999999999991</v>
      </c>
      <c r="L27" s="9">
        <v>2.2564238882876102E-3</v>
      </c>
    </row>
    <row r="28" spans="1:12" x14ac:dyDescent="0.25">
      <c r="A28" s="1"/>
      <c r="B28" s="1"/>
      <c r="C28" s="7"/>
      <c r="D28" s="7"/>
      <c r="E28" s="1"/>
      <c r="F28" s="1"/>
      <c r="G28" s="1"/>
      <c r="H28" s="1"/>
      <c r="I28" s="1"/>
      <c r="K28" s="14">
        <v>10.18</v>
      </c>
      <c r="L28" s="9">
        <v>2.5415010844816702E-3</v>
      </c>
    </row>
    <row r="29" spans="1:12" x14ac:dyDescent="0.25">
      <c r="A29" s="1"/>
      <c r="B29" s="1"/>
      <c r="C29" s="7"/>
      <c r="D29" s="7"/>
      <c r="E29" s="1"/>
      <c r="F29" s="1"/>
      <c r="G29" s="1"/>
      <c r="H29" s="1"/>
      <c r="I29" s="1"/>
      <c r="K29" s="14">
        <v>10.57</v>
      </c>
      <c r="L29" s="9">
        <v>3.3124964375174501E-3</v>
      </c>
    </row>
    <row r="30" spans="1:12" x14ac:dyDescent="0.25">
      <c r="A30" s="1"/>
      <c r="B30" s="1"/>
      <c r="C30" s="7"/>
      <c r="D30" s="7"/>
      <c r="E30" s="1"/>
      <c r="F30" s="1"/>
      <c r="G30" s="1"/>
      <c r="H30" s="1"/>
      <c r="I30" s="1"/>
      <c r="K30" s="14">
        <v>10.96</v>
      </c>
      <c r="L30" s="9">
        <v>3.4990537371917701E-3</v>
      </c>
    </row>
    <row r="31" spans="1:12" x14ac:dyDescent="0.25">
      <c r="A31" s="1"/>
      <c r="B31" s="1"/>
      <c r="C31" s="7"/>
      <c r="D31" s="7"/>
      <c r="E31" s="1"/>
      <c r="F31" s="1"/>
      <c r="G31" s="1"/>
      <c r="H31" s="1"/>
      <c r="I31" s="1"/>
      <c r="K31" s="14">
        <v>11.35</v>
      </c>
      <c r="L31" s="9">
        <v>2.7469222631234698E-3</v>
      </c>
    </row>
    <row r="32" spans="1:12" x14ac:dyDescent="0.25">
      <c r="A32" s="1"/>
      <c r="B32" s="1"/>
      <c r="C32" s="7"/>
      <c r="D32" s="7"/>
      <c r="E32" s="1"/>
      <c r="F32" s="1"/>
      <c r="G32" s="1"/>
      <c r="H32" s="1"/>
      <c r="I32" s="1"/>
      <c r="K32" s="14">
        <v>11.74</v>
      </c>
      <c r="L32" s="9">
        <v>2.2339625870313102E-3</v>
      </c>
    </row>
    <row r="33" spans="1:12" x14ac:dyDescent="0.25">
      <c r="A33" s="1"/>
      <c r="B33" s="1"/>
      <c r="C33" s="7"/>
      <c r="D33" s="7"/>
      <c r="E33" s="1"/>
      <c r="F33" s="1"/>
      <c r="G33" s="1"/>
      <c r="H33" s="1"/>
      <c r="I33" s="1"/>
      <c r="K33" s="14">
        <v>12.13</v>
      </c>
      <c r="L33" s="9">
        <v>2.2565800450084902E-3</v>
      </c>
    </row>
    <row r="34" spans="1:12" x14ac:dyDescent="0.25">
      <c r="A34" s="1"/>
      <c r="B34" s="1"/>
      <c r="C34" s="7"/>
      <c r="D34" s="7"/>
      <c r="E34" s="1"/>
      <c r="F34" s="1"/>
      <c r="G34" s="1"/>
      <c r="H34" s="1"/>
      <c r="I34" s="1"/>
      <c r="K34" s="14">
        <v>12.52</v>
      </c>
      <c r="L34" s="9">
        <v>2.2704153782769402E-3</v>
      </c>
    </row>
    <row r="35" spans="1:12" x14ac:dyDescent="0.25">
      <c r="A35" s="1"/>
      <c r="B35" s="1"/>
      <c r="C35" s="7"/>
      <c r="D35" s="7"/>
      <c r="E35" s="1"/>
      <c r="F35" s="1"/>
      <c r="G35" s="1"/>
      <c r="H35" s="1"/>
      <c r="I35" s="1"/>
      <c r="K35" s="14">
        <v>12.91</v>
      </c>
      <c r="L35" s="9">
        <v>2.1258503310463001E-3</v>
      </c>
    </row>
    <row r="36" spans="1:12" x14ac:dyDescent="0.25">
      <c r="A36" s="1"/>
      <c r="B36" s="1"/>
      <c r="C36" s="7"/>
      <c r="D36" s="7"/>
      <c r="E36" s="1"/>
      <c r="F36" s="1"/>
      <c r="G36" s="1"/>
      <c r="H36" s="1"/>
      <c r="I36" s="1"/>
      <c r="K36" s="14">
        <v>13.3</v>
      </c>
      <c r="L36" s="9">
        <v>2.0028934383876399E-3</v>
      </c>
    </row>
    <row r="37" spans="1:12" x14ac:dyDescent="0.25">
      <c r="A37" s="1"/>
      <c r="B37" s="1"/>
      <c r="C37" s="7"/>
      <c r="D37" s="7"/>
      <c r="E37" s="1"/>
      <c r="F37" s="1"/>
      <c r="G37" s="1"/>
      <c r="H37" s="1"/>
      <c r="I37" s="1"/>
      <c r="K37" s="14">
        <v>13.69</v>
      </c>
      <c r="L37" s="9">
        <v>1.9896251739753E-3</v>
      </c>
    </row>
    <row r="38" spans="1:12" x14ac:dyDescent="0.25">
      <c r="A38" s="1"/>
      <c r="B38" s="1"/>
      <c r="C38" s="7"/>
      <c r="D38" s="7"/>
      <c r="E38" s="1"/>
      <c r="F38" s="1"/>
      <c r="G38" s="1"/>
      <c r="H38" s="1"/>
      <c r="I38" s="1"/>
      <c r="K38" s="14">
        <v>14.08</v>
      </c>
      <c r="L38" s="9">
        <v>1.9912011997608699E-3</v>
      </c>
    </row>
    <row r="39" spans="1:12" x14ac:dyDescent="0.25">
      <c r="A39" s="1"/>
      <c r="B39" s="1"/>
      <c r="C39" s="7"/>
      <c r="D39" s="7"/>
      <c r="E39" s="1"/>
      <c r="F39" s="1"/>
      <c r="G39" s="1"/>
      <c r="H39" s="1"/>
      <c r="I39" s="1"/>
      <c r="K39" s="14">
        <v>14.47</v>
      </c>
      <c r="L39" s="9">
        <v>1.9755523672544701E-3</v>
      </c>
    </row>
    <row r="40" spans="1:12" x14ac:dyDescent="0.25">
      <c r="A40" s="1"/>
      <c r="B40" s="1"/>
      <c r="C40" s="7"/>
      <c r="D40" s="7"/>
      <c r="E40" s="1"/>
      <c r="F40" s="1"/>
      <c r="G40" s="1"/>
      <c r="H40" s="1"/>
      <c r="I40" s="1"/>
      <c r="K40" s="14">
        <v>14.86</v>
      </c>
      <c r="L40" s="9">
        <v>1.93888248964815E-3</v>
      </c>
    </row>
    <row r="41" spans="1:12" x14ac:dyDescent="0.25">
      <c r="A41" s="1"/>
      <c r="B41" s="1"/>
      <c r="C41" s="7"/>
      <c r="D41" s="7"/>
      <c r="E41" s="1"/>
      <c r="F41" s="1"/>
      <c r="G41" s="1"/>
      <c r="H41" s="1"/>
      <c r="I41" s="1"/>
      <c r="K41" s="14">
        <v>15.25</v>
      </c>
      <c r="L41" s="9">
        <v>1.9156824183043501E-3</v>
      </c>
    </row>
    <row r="42" spans="1:12" x14ac:dyDescent="0.25">
      <c r="A42" s="1"/>
      <c r="B42" s="1"/>
      <c r="C42" s="7"/>
      <c r="D42" s="7"/>
      <c r="E42" s="1"/>
      <c r="F42" s="1"/>
      <c r="G42" s="1"/>
      <c r="H42" s="1"/>
      <c r="I42" s="1"/>
      <c r="K42" s="14">
        <v>15.64</v>
      </c>
      <c r="L42" s="9">
        <v>1.95857691302716E-3</v>
      </c>
    </row>
    <row r="43" spans="1:12" x14ac:dyDescent="0.25">
      <c r="A43" s="1"/>
      <c r="B43" s="1"/>
      <c r="C43" s="7"/>
      <c r="D43" s="7"/>
      <c r="E43" s="1"/>
      <c r="F43" s="1"/>
      <c r="G43" s="1"/>
      <c r="H43" s="1"/>
      <c r="I43" s="1"/>
      <c r="K43" s="14">
        <v>16.03</v>
      </c>
      <c r="L43" s="9">
        <v>2.0043200537113101E-3</v>
      </c>
    </row>
    <row r="44" spans="1:12" x14ac:dyDescent="0.25">
      <c r="A44" s="1"/>
      <c r="B44" s="1"/>
      <c r="C44" s="7"/>
      <c r="D44" s="7"/>
      <c r="E44" s="1"/>
      <c r="F44" s="1"/>
      <c r="G44" s="1"/>
      <c r="H44" s="1"/>
      <c r="I44" s="1"/>
      <c r="K44" s="14">
        <v>16.420000000000002</v>
      </c>
      <c r="L44" s="9">
        <v>2.2808877622359398E-3</v>
      </c>
    </row>
    <row r="45" spans="1:12" x14ac:dyDescent="0.25">
      <c r="K45" s="14">
        <v>16.809999999999999</v>
      </c>
      <c r="L45" s="9">
        <v>2.5243568967466701E-3</v>
      </c>
    </row>
    <row r="46" spans="1:12" x14ac:dyDescent="0.25">
      <c r="K46" s="14">
        <v>17.2</v>
      </c>
      <c r="L46" s="9">
        <v>2.3162089678836601E-3</v>
      </c>
    </row>
    <row r="47" spans="1:12" x14ac:dyDescent="0.25">
      <c r="K47" s="14">
        <v>17.59</v>
      </c>
      <c r="L47" s="9">
        <v>2.0951788078445201E-3</v>
      </c>
    </row>
    <row r="48" spans="1:12" x14ac:dyDescent="0.25">
      <c r="K48" s="14">
        <v>17.98</v>
      </c>
      <c r="L48" s="9">
        <v>2.0378162699399701E-3</v>
      </c>
    </row>
    <row r="49" spans="11:12" x14ac:dyDescent="0.25">
      <c r="K49" s="14">
        <v>18.37</v>
      </c>
      <c r="L49" s="9">
        <v>2.14298203053936E-3</v>
      </c>
    </row>
    <row r="50" spans="11:12" x14ac:dyDescent="0.25">
      <c r="K50" s="14">
        <v>18.760000000000002</v>
      </c>
      <c r="L50" s="9">
        <v>2.2883638142866202E-3</v>
      </c>
    </row>
    <row r="51" spans="11:12" x14ac:dyDescent="0.25">
      <c r="K51" s="14">
        <v>19.149999999999999</v>
      </c>
      <c r="L51" s="9">
        <v>2.61231322086044E-3</v>
      </c>
    </row>
    <row r="52" spans="11:12" x14ac:dyDescent="0.25">
      <c r="K52" s="14">
        <v>19.54</v>
      </c>
      <c r="L52" s="9">
        <v>2.8932899597585498E-3</v>
      </c>
    </row>
    <row r="53" spans="11:12" x14ac:dyDescent="0.25">
      <c r="K53" s="14">
        <v>19.93</v>
      </c>
      <c r="L53" s="9">
        <v>3.3902735454268002E-3</v>
      </c>
    </row>
    <row r="54" spans="11:12" x14ac:dyDescent="0.25">
      <c r="K54" s="14">
        <v>20.32</v>
      </c>
      <c r="L54" s="9">
        <v>3.9174810883923E-3</v>
      </c>
    </row>
    <row r="55" spans="11:12" x14ac:dyDescent="0.25">
      <c r="K55" s="14">
        <v>20.71</v>
      </c>
      <c r="L55" s="9">
        <v>4.4695339697749699E-3</v>
      </c>
    </row>
    <row r="56" spans="11:12" x14ac:dyDescent="0.25">
      <c r="K56" s="14">
        <v>21.1</v>
      </c>
      <c r="L56" s="9">
        <v>7.9776068247050195E-3</v>
      </c>
    </row>
    <row r="57" spans="11:12" x14ac:dyDescent="0.25">
      <c r="K57" s="14">
        <v>21.49</v>
      </c>
      <c r="L57" s="9">
        <v>1.6985431555705401E-2</v>
      </c>
    </row>
    <row r="58" spans="11:12" x14ac:dyDescent="0.25">
      <c r="K58" s="14">
        <v>21.88</v>
      </c>
      <c r="L58" s="9">
        <v>2.1285871357338702E-2</v>
      </c>
    </row>
    <row r="59" spans="11:12" x14ac:dyDescent="0.25">
      <c r="K59" s="14">
        <v>22.27</v>
      </c>
      <c r="L59" s="9">
        <v>1.4269004575118101E-2</v>
      </c>
    </row>
    <row r="60" spans="11:12" x14ac:dyDescent="0.25">
      <c r="K60" s="14">
        <v>22.66</v>
      </c>
      <c r="L60" s="9">
        <v>1.0247472976656499E-2</v>
      </c>
    </row>
    <row r="61" spans="11:12" x14ac:dyDescent="0.25">
      <c r="K61" s="14">
        <v>23.05</v>
      </c>
      <c r="L61" s="9">
        <v>1.22745632492281E-2</v>
      </c>
    </row>
    <row r="62" spans="11:12" x14ac:dyDescent="0.25">
      <c r="K62" s="14">
        <v>23.44</v>
      </c>
      <c r="L62" s="9">
        <v>1.7345166174925101E-2</v>
      </c>
    </row>
    <row r="63" spans="11:12" x14ac:dyDescent="0.25">
      <c r="K63" s="14">
        <v>23.83</v>
      </c>
      <c r="L63" s="9">
        <v>2.7547003974311601E-2</v>
      </c>
    </row>
    <row r="64" spans="11:12" x14ac:dyDescent="0.25">
      <c r="K64" s="14">
        <v>24.22</v>
      </c>
      <c r="L64" s="9">
        <v>4.7184752759667603E-2</v>
      </c>
    </row>
    <row r="65" spans="11:12" x14ac:dyDescent="0.25">
      <c r="K65" s="14">
        <v>24.61</v>
      </c>
      <c r="L65" s="9">
        <v>7.3782405260044606E-2</v>
      </c>
    </row>
    <row r="66" spans="11:12" x14ac:dyDescent="0.25">
      <c r="K66" s="14">
        <v>25</v>
      </c>
      <c r="L66" s="9">
        <v>9.0234333665913602E-2</v>
      </c>
    </row>
    <row r="67" spans="11:12" x14ac:dyDescent="0.25">
      <c r="K67" s="14">
        <v>25.39</v>
      </c>
      <c r="L67" s="9">
        <v>8.9983336844152495E-2</v>
      </c>
    </row>
    <row r="68" spans="11:12" x14ac:dyDescent="0.25">
      <c r="K68" s="14">
        <v>25.78</v>
      </c>
      <c r="L68" s="9">
        <v>8.1583782665575796E-2</v>
      </c>
    </row>
    <row r="69" spans="11:12" x14ac:dyDescent="0.25">
      <c r="K69" s="14">
        <v>26.17</v>
      </c>
      <c r="L69" s="9">
        <v>8.0146770729448799E-2</v>
      </c>
    </row>
    <row r="70" spans="11:12" x14ac:dyDescent="0.25">
      <c r="K70" s="14">
        <v>26.56</v>
      </c>
      <c r="L70" s="9">
        <v>0.169755975261009</v>
      </c>
    </row>
    <row r="71" spans="11:12" x14ac:dyDescent="0.25">
      <c r="K71" s="14">
        <v>26.95</v>
      </c>
      <c r="L71" s="9">
        <v>0.55401683305988403</v>
      </c>
    </row>
    <row r="72" spans="11:12" x14ac:dyDescent="0.25">
      <c r="K72" s="14">
        <v>27.34</v>
      </c>
      <c r="L72" s="9">
        <v>1</v>
      </c>
    </row>
    <row r="73" spans="11:12" x14ac:dyDescent="0.25">
      <c r="K73" s="14">
        <v>27.73</v>
      </c>
      <c r="L73" s="9">
        <v>0.78635772136247994</v>
      </c>
    </row>
    <row r="74" spans="11:12" x14ac:dyDescent="0.25">
      <c r="K74" s="14">
        <v>28.12</v>
      </c>
      <c r="L74" s="9">
        <v>0.26671039452989398</v>
      </c>
    </row>
    <row r="75" spans="11:12" x14ac:dyDescent="0.25">
      <c r="K75" s="14">
        <v>28.51</v>
      </c>
      <c r="L75" s="9">
        <v>5.4998550714826899E-2</v>
      </c>
    </row>
    <row r="76" spans="11:12" x14ac:dyDescent="0.25">
      <c r="K76" s="14">
        <v>28.9</v>
      </c>
      <c r="L76" s="9">
        <v>2.37051527155261E-2</v>
      </c>
    </row>
    <row r="77" spans="11:12" x14ac:dyDescent="0.25">
      <c r="K77" s="14">
        <v>29.29</v>
      </c>
      <c r="L77" s="9">
        <v>2.0424203106849299E-2</v>
      </c>
    </row>
    <row r="78" spans="11:12" x14ac:dyDescent="0.25">
      <c r="K78" s="14">
        <v>29.68</v>
      </c>
      <c r="L78" s="9">
        <v>1.9166255679792601E-2</v>
      </c>
    </row>
    <row r="79" spans="11:12" x14ac:dyDescent="0.25">
      <c r="K79" s="14">
        <v>30.07</v>
      </c>
      <c r="L79" s="9">
        <v>2.04025419758944E-2</v>
      </c>
    </row>
    <row r="80" spans="11:12" x14ac:dyDescent="0.25">
      <c r="K80" s="14">
        <v>30.46</v>
      </c>
      <c r="L80" s="9">
        <v>4.5126229619744399E-2</v>
      </c>
    </row>
    <row r="81" spans="11:12" x14ac:dyDescent="0.25">
      <c r="K81" s="14">
        <v>30.85</v>
      </c>
      <c r="L81" s="9">
        <v>0.15008042025920301</v>
      </c>
    </row>
    <row r="82" spans="11:12" x14ac:dyDescent="0.25">
      <c r="K82" s="14">
        <v>31.24</v>
      </c>
      <c r="L82" s="9">
        <v>0.26004588450219401</v>
      </c>
    </row>
    <row r="83" spans="11:12" x14ac:dyDescent="0.25">
      <c r="K83" s="14">
        <v>31.63</v>
      </c>
      <c r="L83" s="9">
        <v>0.204506383961751</v>
      </c>
    </row>
    <row r="84" spans="11:12" x14ac:dyDescent="0.25">
      <c r="K84" s="14">
        <v>32.020000000000003</v>
      </c>
      <c r="L84" s="9">
        <v>0.105564361724779</v>
      </c>
    </row>
    <row r="85" spans="11:12" x14ac:dyDescent="0.25">
      <c r="K85" s="14">
        <v>32.409999999999997</v>
      </c>
      <c r="L85" s="9">
        <v>4.7305534053962102E-2</v>
      </c>
    </row>
    <row r="86" spans="11:12" x14ac:dyDescent="0.25">
      <c r="K86" s="14">
        <v>32.799999999999997</v>
      </c>
      <c r="L86" s="9">
        <v>1.4582858509372101E-2</v>
      </c>
    </row>
    <row r="87" spans="11:12" x14ac:dyDescent="0.25">
      <c r="K87" s="14">
        <v>33.19</v>
      </c>
      <c r="L87" s="9">
        <v>5.1930493588531398E-3</v>
      </c>
    </row>
    <row r="88" spans="11:12" x14ac:dyDescent="0.25">
      <c r="K88" s="14">
        <v>33.58</v>
      </c>
      <c r="L88" s="9">
        <v>3.9634581116643804E-3</v>
      </c>
    </row>
    <row r="89" spans="11:12" x14ac:dyDescent="0.25">
      <c r="K89" s="14">
        <v>33.97</v>
      </c>
      <c r="L89" s="9">
        <v>4.0312211420972703E-3</v>
      </c>
    </row>
    <row r="90" spans="11:12" x14ac:dyDescent="0.25">
      <c r="K90" s="14">
        <v>34.36</v>
      </c>
      <c r="L90" s="9">
        <v>4.2895228065703301E-3</v>
      </c>
    </row>
    <row r="91" spans="11:12" x14ac:dyDescent="0.25">
      <c r="K91" s="14">
        <v>34.75</v>
      </c>
      <c r="L91" s="9">
        <v>4.3621455236558197E-3</v>
      </c>
    </row>
    <row r="92" spans="11:12" x14ac:dyDescent="0.25">
      <c r="K92" s="14">
        <v>35.14</v>
      </c>
      <c r="L92" s="9">
        <v>8.1585310828432307E-3</v>
      </c>
    </row>
    <row r="93" spans="11:12" x14ac:dyDescent="0.25">
      <c r="K93" s="14">
        <v>35.53</v>
      </c>
      <c r="L93" s="9">
        <v>3.4093246787737702E-2</v>
      </c>
    </row>
    <row r="94" spans="11:12" x14ac:dyDescent="0.25">
      <c r="K94" s="14">
        <v>35.92</v>
      </c>
      <c r="L94" s="9">
        <v>8.3361058157371798E-2</v>
      </c>
    </row>
    <row r="95" spans="11:12" x14ac:dyDescent="0.25">
      <c r="K95" s="14">
        <v>36.31</v>
      </c>
      <c r="L95" s="9">
        <v>8.0575058092094198E-2</v>
      </c>
    </row>
    <row r="96" spans="11:12" x14ac:dyDescent="0.25">
      <c r="K96" s="14">
        <v>36.700000000000003</v>
      </c>
      <c r="L96" s="9">
        <v>3.0007353914642002E-2</v>
      </c>
    </row>
    <row r="97" spans="11:12" x14ac:dyDescent="0.25">
      <c r="K97" s="14">
        <v>37.090000000000003</v>
      </c>
      <c r="L97" s="9">
        <v>4.71954301699333E-3</v>
      </c>
    </row>
    <row r="98" spans="11:12" x14ac:dyDescent="0.25">
      <c r="K98" s="14">
        <v>37.479999999999997</v>
      </c>
      <c r="L98" s="9">
        <v>9.4278582007383297E-4</v>
      </c>
    </row>
    <row r="99" spans="11:12" x14ac:dyDescent="0.25">
      <c r="K99" s="14">
        <v>37.869999999999997</v>
      </c>
      <c r="L99" s="9">
        <v>8.0055877512129304E-4</v>
      </c>
    </row>
    <row r="100" spans="11:12" x14ac:dyDescent="0.25">
      <c r="K100" s="14">
        <v>38.26</v>
      </c>
      <c r="L100" s="9">
        <v>8.3129557351546604E-4</v>
      </c>
    </row>
    <row r="101" spans="11:12" x14ac:dyDescent="0.25">
      <c r="K101" s="14">
        <v>38.65</v>
      </c>
      <c r="L101" s="9">
        <v>8.0635587057602395E-4</v>
      </c>
    </row>
    <row r="102" spans="11:12" x14ac:dyDescent="0.25">
      <c r="K102" s="14">
        <v>39.04</v>
      </c>
      <c r="L102" s="9">
        <v>8.4565351244571295E-4</v>
      </c>
    </row>
    <row r="103" spans="11:12" x14ac:dyDescent="0.25">
      <c r="K103" s="14">
        <v>39.43</v>
      </c>
      <c r="L103" s="9">
        <v>8.5653847563768603E-4</v>
      </c>
    </row>
    <row r="104" spans="11:12" x14ac:dyDescent="0.25">
      <c r="K104" s="14">
        <v>39.82</v>
      </c>
      <c r="L104" s="9">
        <v>8.7693826007030704E-4</v>
      </c>
    </row>
    <row r="105" spans="11:12" x14ac:dyDescent="0.25">
      <c r="K105" s="14">
        <v>40.21</v>
      </c>
      <c r="L105" s="9">
        <v>9.0130123979069205E-4</v>
      </c>
    </row>
    <row r="106" spans="11:12" x14ac:dyDescent="0.25">
      <c r="K106" s="14">
        <v>40.6</v>
      </c>
      <c r="L106" s="9">
        <v>9.0575173313075705E-4</v>
      </c>
    </row>
    <row r="107" spans="11:12" x14ac:dyDescent="0.25">
      <c r="K107" s="14">
        <v>40.99</v>
      </c>
      <c r="L107" s="9">
        <v>9.2975674650205798E-4</v>
      </c>
    </row>
    <row r="108" spans="11:12" x14ac:dyDescent="0.25">
      <c r="K108" s="14">
        <v>41.38</v>
      </c>
      <c r="L108" s="9">
        <v>9.1979800618262797E-4</v>
      </c>
    </row>
    <row r="109" spans="11:12" x14ac:dyDescent="0.25">
      <c r="K109" s="14">
        <v>41.77</v>
      </c>
      <c r="L109" s="9">
        <v>9.7657824432865895E-4</v>
      </c>
    </row>
    <row r="110" spans="11:12" x14ac:dyDescent="0.25">
      <c r="K110" s="14">
        <v>42.16</v>
      </c>
      <c r="L110" s="9">
        <v>9.7733843931215991E-4</v>
      </c>
    </row>
    <row r="111" spans="11:12" x14ac:dyDescent="0.25">
      <c r="K111" s="14">
        <v>42.55</v>
      </c>
      <c r="L111" s="9">
        <v>1.0090778890118699E-3</v>
      </c>
    </row>
    <row r="112" spans="11:12" x14ac:dyDescent="0.25">
      <c r="K112" s="14">
        <v>42.94</v>
      </c>
      <c r="L112" s="9">
        <v>9.7917255484929601E-4</v>
      </c>
    </row>
    <row r="113" spans="11:12" x14ac:dyDescent="0.25">
      <c r="K113" s="14">
        <v>43.33</v>
      </c>
      <c r="L113" s="9">
        <v>1.05582145457371E-3</v>
      </c>
    </row>
    <row r="114" spans="11:12" x14ac:dyDescent="0.25">
      <c r="K114" s="14">
        <v>43.72</v>
      </c>
      <c r="L114" s="9">
        <v>1.0159872504627899E-3</v>
      </c>
    </row>
    <row r="115" spans="11:12" x14ac:dyDescent="0.25">
      <c r="K115" s="14">
        <v>44.11</v>
      </c>
      <c r="L115" s="9">
        <v>1.07357201896823E-3</v>
      </c>
    </row>
    <row r="116" spans="11:12" x14ac:dyDescent="0.25">
      <c r="K116" s="14">
        <v>44.5</v>
      </c>
      <c r="L116" s="9">
        <v>1.1265580435352201E-3</v>
      </c>
    </row>
    <row r="117" spans="11:12" x14ac:dyDescent="0.25">
      <c r="K117" s="14">
        <v>44.89</v>
      </c>
      <c r="L117" s="9">
        <v>1.12745230075417E-3</v>
      </c>
    </row>
    <row r="118" spans="11:12" x14ac:dyDescent="0.25">
      <c r="K118" s="14">
        <v>45.28</v>
      </c>
      <c r="L118" s="9">
        <v>1.1826162606847399E-3</v>
      </c>
    </row>
    <row r="119" spans="11:12" x14ac:dyDescent="0.25">
      <c r="K119" s="14">
        <v>45.67</v>
      </c>
      <c r="L119" s="9">
        <v>1.2365609969062501E-3</v>
      </c>
    </row>
    <row r="120" spans="11:12" x14ac:dyDescent="0.25">
      <c r="K120" s="14">
        <v>46.06</v>
      </c>
      <c r="L120" s="9">
        <v>1.27427179571943E-3</v>
      </c>
    </row>
    <row r="121" spans="11:12" x14ac:dyDescent="0.25">
      <c r="K121" s="14">
        <v>46.45</v>
      </c>
      <c r="L121" s="9">
        <v>1.23477288978306E-3</v>
      </c>
    </row>
    <row r="122" spans="11:12" x14ac:dyDescent="0.25">
      <c r="K122" s="14">
        <v>46.84</v>
      </c>
      <c r="L122" s="9">
        <v>1.31628384794609E-3</v>
      </c>
    </row>
    <row r="123" spans="11:12" x14ac:dyDescent="0.25">
      <c r="K123" s="14">
        <v>47.23</v>
      </c>
      <c r="L123" s="9">
        <v>1.3892422923641699E-3</v>
      </c>
    </row>
    <row r="124" spans="11:12" x14ac:dyDescent="0.25">
      <c r="K124" s="14">
        <v>47.62</v>
      </c>
      <c r="L124" s="9">
        <v>1.3651004570600601E-3</v>
      </c>
    </row>
    <row r="125" spans="11:12" x14ac:dyDescent="0.25">
      <c r="K125" s="14">
        <v>48.01</v>
      </c>
      <c r="L125" s="9">
        <v>1.5116083880851901E-3</v>
      </c>
    </row>
    <row r="126" spans="11:12" x14ac:dyDescent="0.25">
      <c r="K126" s="14">
        <v>48.4</v>
      </c>
      <c r="L126" s="9">
        <v>1.54928172291612E-3</v>
      </c>
    </row>
    <row r="127" spans="11:12" x14ac:dyDescent="0.25">
      <c r="K127" s="14">
        <v>48.79</v>
      </c>
      <c r="L127" s="9">
        <v>1.5598389552454999E-3</v>
      </c>
    </row>
    <row r="128" spans="11:12" x14ac:dyDescent="0.25">
      <c r="K128" s="14">
        <v>49.18</v>
      </c>
      <c r="L128" s="9">
        <v>1.65455177888991E-3</v>
      </c>
    </row>
    <row r="129" spans="11:12" x14ac:dyDescent="0.25">
      <c r="K129" s="14">
        <v>49.57</v>
      </c>
      <c r="L129" s="9">
        <v>1.68647990654763E-3</v>
      </c>
    </row>
    <row r="130" spans="11:12" x14ac:dyDescent="0.25">
      <c r="K130" s="14">
        <v>49.96</v>
      </c>
      <c r="L130" s="9">
        <v>1.83817518485331E-3</v>
      </c>
    </row>
    <row r="131" spans="11:12" x14ac:dyDescent="0.25">
      <c r="K131" s="14">
        <v>50.35</v>
      </c>
      <c r="L131" s="9">
        <v>1.9056906887944399E-3</v>
      </c>
    </row>
    <row r="132" spans="11:12" x14ac:dyDescent="0.25">
      <c r="K132" s="14">
        <v>50.74</v>
      </c>
      <c r="L132" s="9">
        <v>1.96525739631916E-3</v>
      </c>
    </row>
    <row r="133" spans="11:12" x14ac:dyDescent="0.25">
      <c r="K133" s="14">
        <v>51.13</v>
      </c>
      <c r="L133" s="9">
        <v>2.1059930579986502E-3</v>
      </c>
    </row>
    <row r="134" spans="11:12" x14ac:dyDescent="0.25">
      <c r="K134" s="14">
        <v>51.52</v>
      </c>
      <c r="L134" s="9">
        <v>2.09894965532469E-3</v>
      </c>
    </row>
    <row r="135" spans="11:12" x14ac:dyDescent="0.25">
      <c r="K135" s="14">
        <v>51.91</v>
      </c>
      <c r="L135" s="9">
        <v>2.2618117340024498E-3</v>
      </c>
    </row>
    <row r="136" spans="11:12" x14ac:dyDescent="0.25">
      <c r="K136" s="14">
        <v>52.3</v>
      </c>
      <c r="L136" s="9">
        <v>2.26252258300863E-3</v>
      </c>
    </row>
    <row r="137" spans="11:12" x14ac:dyDescent="0.25">
      <c r="K137" s="14">
        <v>52.69</v>
      </c>
      <c r="L137" s="9">
        <v>2.4219605950728299E-3</v>
      </c>
    </row>
    <row r="138" spans="11:12" x14ac:dyDescent="0.25">
      <c r="K138" s="14">
        <v>53.08</v>
      </c>
      <c r="L138" s="9">
        <v>2.6803669859673499E-3</v>
      </c>
    </row>
    <row r="139" spans="11:12" x14ac:dyDescent="0.25">
      <c r="K139" s="14">
        <v>53.47</v>
      </c>
      <c r="L139" s="9">
        <v>2.7644883948022602E-3</v>
      </c>
    </row>
    <row r="140" spans="11:12" x14ac:dyDescent="0.25">
      <c r="K140" s="14">
        <v>53.86</v>
      </c>
      <c r="L140" s="9">
        <v>3.0638081907255702E-3</v>
      </c>
    </row>
    <row r="141" spans="11:12" x14ac:dyDescent="0.25">
      <c r="K141" s="14">
        <v>54.25</v>
      </c>
      <c r="L141" s="9">
        <v>3.0321509336721599E-3</v>
      </c>
    </row>
    <row r="142" spans="11:12" x14ac:dyDescent="0.25">
      <c r="K142" s="14">
        <v>54.64</v>
      </c>
      <c r="L142" s="9">
        <v>3.2369087956963202E-3</v>
      </c>
    </row>
    <row r="143" spans="11:12" x14ac:dyDescent="0.25">
      <c r="K143" s="14">
        <v>55.03</v>
      </c>
      <c r="L143" s="9">
        <v>3.3435661668580799E-3</v>
      </c>
    </row>
    <row r="144" spans="11:12" x14ac:dyDescent="0.25">
      <c r="K144" s="14">
        <v>55.42</v>
      </c>
      <c r="L144" s="9">
        <v>3.4698670495378202E-3</v>
      </c>
    </row>
    <row r="145" spans="11:12" x14ac:dyDescent="0.25">
      <c r="K145" s="14">
        <v>55.81</v>
      </c>
      <c r="L145" s="9">
        <v>3.9028471868130998E-3</v>
      </c>
    </row>
    <row r="146" spans="11:12" x14ac:dyDescent="0.25">
      <c r="K146" s="14">
        <v>56.2</v>
      </c>
      <c r="L146" s="9">
        <v>4.6350253881811696E-3</v>
      </c>
    </row>
    <row r="147" spans="11:12" x14ac:dyDescent="0.25">
      <c r="K147" s="14">
        <v>56.59</v>
      </c>
      <c r="L147" s="9">
        <v>4.8175028304709797E-3</v>
      </c>
    </row>
    <row r="148" spans="11:12" x14ac:dyDescent="0.25">
      <c r="K148" s="14">
        <v>56.98</v>
      </c>
      <c r="L148" s="9">
        <v>3.5268680110591998E-3</v>
      </c>
    </row>
    <row r="149" spans="11:12" x14ac:dyDescent="0.25">
      <c r="K149" s="14">
        <v>57.37</v>
      </c>
      <c r="L149" s="9">
        <v>2.1277103522217601E-3</v>
      </c>
    </row>
    <row r="150" spans="11:12" x14ac:dyDescent="0.25">
      <c r="K150" s="14">
        <v>57.76</v>
      </c>
      <c r="L150" s="9">
        <v>1.6659310113482199E-3</v>
      </c>
    </row>
    <row r="151" spans="11:12" x14ac:dyDescent="0.25">
      <c r="K151" s="14">
        <v>58.15</v>
      </c>
      <c r="L151" s="9">
        <v>1.72553804969997E-3</v>
      </c>
    </row>
    <row r="152" spans="11:12" x14ac:dyDescent="0.25">
      <c r="K152" s="14">
        <v>58.54</v>
      </c>
      <c r="L152" s="9">
        <v>1.6374643413188199E-3</v>
      </c>
    </row>
    <row r="153" spans="11:12" x14ac:dyDescent="0.25">
      <c r="K153" s="14">
        <v>58.93</v>
      </c>
      <c r="L153" s="9">
        <v>1.67326757846966E-3</v>
      </c>
    </row>
    <row r="154" spans="11:12" x14ac:dyDescent="0.25">
      <c r="K154" s="14">
        <v>59.32</v>
      </c>
      <c r="L154" s="9">
        <v>1.8183851109320199E-3</v>
      </c>
    </row>
    <row r="155" spans="11:12" x14ac:dyDescent="0.25">
      <c r="K155" s="14">
        <v>59.71</v>
      </c>
      <c r="L155" s="9">
        <v>2.0782275931557799E-3</v>
      </c>
    </row>
    <row r="156" spans="11:12" x14ac:dyDescent="0.25">
      <c r="K156" s="14">
        <v>60.1</v>
      </c>
      <c r="L156" s="9">
        <v>2.4916138727944502E-3</v>
      </c>
    </row>
    <row r="157" spans="11:12" x14ac:dyDescent="0.25">
      <c r="K157" s="14">
        <v>60.49</v>
      </c>
      <c r="L157" s="9">
        <v>2.4019627915056502E-3</v>
      </c>
    </row>
    <row r="158" spans="11:12" x14ac:dyDescent="0.25">
      <c r="K158" s="14">
        <v>60.88</v>
      </c>
      <c r="L158" s="9">
        <v>1.6965821506226199E-3</v>
      </c>
    </row>
    <row r="159" spans="11:12" x14ac:dyDescent="0.25">
      <c r="K159" s="14">
        <v>61.27</v>
      </c>
      <c r="L159" s="9">
        <v>1.20166447368643E-3</v>
      </c>
    </row>
    <row r="160" spans="11:12" x14ac:dyDescent="0.25">
      <c r="K160" s="14">
        <v>61.66</v>
      </c>
      <c r="L160" s="9">
        <v>8.1671578513950395E-4</v>
      </c>
    </row>
    <row r="161" spans="11:12" x14ac:dyDescent="0.25">
      <c r="K161" s="14">
        <v>62.05</v>
      </c>
      <c r="L161" s="9">
        <v>7.4281345535146296E-4</v>
      </c>
    </row>
    <row r="162" spans="11:12" x14ac:dyDescent="0.25">
      <c r="K162" s="14">
        <v>62.44</v>
      </c>
      <c r="L162" s="9">
        <v>5.9803573528984899E-4</v>
      </c>
    </row>
    <row r="163" spans="11:12" x14ac:dyDescent="0.25">
      <c r="K163" s="14">
        <v>62.83</v>
      </c>
      <c r="L163" s="9">
        <v>6.2288024686755995E-4</v>
      </c>
    </row>
    <row r="164" spans="11:12" x14ac:dyDescent="0.25">
      <c r="K164" s="14">
        <v>63.22</v>
      </c>
      <c r="L164" s="9">
        <v>6.44116225243817E-4</v>
      </c>
    </row>
    <row r="165" spans="11:12" x14ac:dyDescent="0.25">
      <c r="K165" s="14">
        <v>63.61</v>
      </c>
      <c r="L165" s="9">
        <v>6.1976119271420704E-4</v>
      </c>
    </row>
    <row r="166" spans="11:12" x14ac:dyDescent="0.25">
      <c r="K166" s="14">
        <v>64</v>
      </c>
      <c r="L166" s="9">
        <v>7.3417961078163605E-4</v>
      </c>
    </row>
    <row r="167" spans="11:12" x14ac:dyDescent="0.25">
      <c r="K167" s="14">
        <v>64.39</v>
      </c>
      <c r="L167" s="9">
        <v>8.4045886260203297E-4</v>
      </c>
    </row>
    <row r="168" spans="11:12" x14ac:dyDescent="0.25">
      <c r="K168" s="14">
        <v>64.78</v>
      </c>
      <c r="L168" s="9">
        <v>8.3837690796115705E-4</v>
      </c>
    </row>
    <row r="169" spans="11:12" x14ac:dyDescent="0.25">
      <c r="K169" s="14">
        <v>65.17</v>
      </c>
      <c r="L169" s="9">
        <v>8.2034092393062799E-4</v>
      </c>
    </row>
    <row r="170" spans="11:12" x14ac:dyDescent="0.25">
      <c r="K170" s="14">
        <v>65.56</v>
      </c>
      <c r="L170" s="9">
        <v>6.3158137714052398E-4</v>
      </c>
    </row>
    <row r="171" spans="11:12" x14ac:dyDescent="0.25">
      <c r="K171" s="14">
        <v>65.95</v>
      </c>
      <c r="L171" s="9">
        <v>2.7801352422068799E-4</v>
      </c>
    </row>
    <row r="172" spans="11:12" x14ac:dyDescent="0.25">
      <c r="K172" s="14">
        <v>66.34</v>
      </c>
      <c r="L172" s="9">
        <v>1.53759909698879E-4</v>
      </c>
    </row>
    <row r="173" spans="11:12" x14ac:dyDescent="0.25">
      <c r="K173" s="14">
        <v>66.73</v>
      </c>
      <c r="L173" s="9">
        <v>1.5147533524278E-4</v>
      </c>
    </row>
    <row r="174" spans="11:12" x14ac:dyDescent="0.25">
      <c r="K174" s="14">
        <v>67.12</v>
      </c>
      <c r="L174" s="9">
        <v>1.11948209837654E-4</v>
      </c>
    </row>
    <row r="175" spans="11:12" x14ac:dyDescent="0.25">
      <c r="K175" s="14">
        <v>67.510000000000005</v>
      </c>
      <c r="L175" s="9">
        <v>1.33192577988992E-4</v>
      </c>
    </row>
    <row r="176" spans="11:12" x14ac:dyDescent="0.25">
      <c r="K176" s="14">
        <v>67.900000000000006</v>
      </c>
      <c r="L176" s="9">
        <v>1.77659941005025E-4</v>
      </c>
    </row>
    <row r="177" spans="11:12" x14ac:dyDescent="0.25">
      <c r="K177" s="14">
        <v>68.290000000000006</v>
      </c>
      <c r="L177" s="9">
        <v>1.82606380895653E-4</v>
      </c>
    </row>
    <row r="178" spans="11:12" x14ac:dyDescent="0.25">
      <c r="K178" s="14">
        <v>68.680000000000007</v>
      </c>
      <c r="L178" s="9">
        <v>2.2222837396744101E-4</v>
      </c>
    </row>
    <row r="179" spans="11:12" x14ac:dyDescent="0.25">
      <c r="K179" s="14">
        <v>69.069999999999993</v>
      </c>
      <c r="L179" s="9">
        <v>2.3387105531276801E-4</v>
      </c>
    </row>
    <row r="180" spans="11:12" x14ac:dyDescent="0.25">
      <c r="K180" s="14">
        <v>69.459999999999994</v>
      </c>
      <c r="L180" s="9">
        <v>1.4878583063352699E-4</v>
      </c>
    </row>
    <row r="181" spans="11:12" x14ac:dyDescent="0.25">
      <c r="K181" s="14">
        <v>69.849999999999994</v>
      </c>
      <c r="L181" s="9">
        <v>1.1942774394627501E-4</v>
      </c>
    </row>
    <row r="182" spans="11:12" x14ac:dyDescent="0.25">
      <c r="K182" s="14">
        <v>70.239999999999995</v>
      </c>
      <c r="L182" s="9">
        <v>6.2817103242650003E-5</v>
      </c>
    </row>
    <row r="183" spans="11:12" x14ac:dyDescent="0.25">
      <c r="K183" s="14">
        <v>70.63</v>
      </c>
      <c r="L183" s="9">
        <v>6.8503475962268206E-5</v>
      </c>
    </row>
    <row r="184" spans="11:12" x14ac:dyDescent="0.25">
      <c r="K184" s="14">
        <v>71.02</v>
      </c>
      <c r="L184" s="9">
        <v>4.9190860789060299E-5</v>
      </c>
    </row>
    <row r="185" spans="11:12" x14ac:dyDescent="0.25">
      <c r="K185" s="14">
        <v>71.41</v>
      </c>
      <c r="L185" s="9">
        <v>3.87071874290057E-5</v>
      </c>
    </row>
    <row r="186" spans="11:12" x14ac:dyDescent="0.25">
      <c r="K186" s="14">
        <v>71.8</v>
      </c>
      <c r="L186" s="9">
        <v>6.2673341755806896E-5</v>
      </c>
    </row>
    <row r="187" spans="11:12" x14ac:dyDescent="0.25">
      <c r="K187" s="14">
        <v>72.19</v>
      </c>
      <c r="L187" s="9">
        <v>5.5136667900987001E-5</v>
      </c>
    </row>
    <row r="188" spans="11:12" x14ac:dyDescent="0.25">
      <c r="K188" s="14">
        <v>72.58</v>
      </c>
      <c r="L188" s="9">
        <v>7.6859337338421103E-5</v>
      </c>
    </row>
    <row r="189" spans="11:12" x14ac:dyDescent="0.25">
      <c r="K189" s="14">
        <v>72.97</v>
      </c>
      <c r="L189" s="9">
        <v>5.3692413022743001E-5</v>
      </c>
    </row>
    <row r="190" spans="11:12" x14ac:dyDescent="0.25">
      <c r="K190" s="14">
        <v>73.36</v>
      </c>
      <c r="L190" s="9">
        <v>7.4125619775762896E-5</v>
      </c>
    </row>
    <row r="191" spans="11:12" x14ac:dyDescent="0.25">
      <c r="K191" s="14">
        <v>73.75</v>
      </c>
      <c r="L191" s="9">
        <v>4.6994317684929399E-5</v>
      </c>
    </row>
    <row r="192" spans="11:12" x14ac:dyDescent="0.25">
      <c r="K192" s="14">
        <v>74.14</v>
      </c>
      <c r="L192" s="9">
        <v>8.4393105045692905E-5</v>
      </c>
    </row>
    <row r="193" spans="11:12" x14ac:dyDescent="0.25">
      <c r="K193" s="14">
        <v>74.53</v>
      </c>
      <c r="L193" s="9">
        <v>5.5516873403364601E-5</v>
      </c>
    </row>
    <row r="194" spans="11:12" x14ac:dyDescent="0.25">
      <c r="K194" s="14">
        <v>74.92</v>
      </c>
      <c r="L194" s="9">
        <v>4.6773189003985003E-5</v>
      </c>
    </row>
    <row r="195" spans="11:12" x14ac:dyDescent="0.25">
      <c r="K195" s="14">
        <v>75.31</v>
      </c>
      <c r="L195" s="9">
        <v>3.7135264140666001E-5</v>
      </c>
    </row>
    <row r="196" spans="11:12" x14ac:dyDescent="0.25">
      <c r="K196" s="14">
        <v>75.7</v>
      </c>
      <c r="L196" s="9">
        <v>4.4455155888907103E-5</v>
      </c>
    </row>
    <row r="197" spans="11:12" x14ac:dyDescent="0.25">
      <c r="K197" s="14">
        <v>76.09</v>
      </c>
      <c r="L197" s="9">
        <v>4.1909520416877603E-5</v>
      </c>
    </row>
    <row r="198" spans="11:12" x14ac:dyDescent="0.25">
      <c r="K198" s="14">
        <v>76.48</v>
      </c>
      <c r="L198" s="9">
        <v>5.6805815114303903E-5</v>
      </c>
    </row>
    <row r="199" spans="11:12" x14ac:dyDescent="0.25">
      <c r="K199" s="14">
        <v>76.87</v>
      </c>
      <c r="L199" s="9">
        <v>4.0462970816354498E-5</v>
      </c>
    </row>
    <row r="200" spans="11:12" x14ac:dyDescent="0.25">
      <c r="K200" s="14">
        <v>77.260000000000005</v>
      </c>
      <c r="L200" s="9">
        <v>6.6888089901171794E-5</v>
      </c>
    </row>
    <row r="201" spans="11:12" x14ac:dyDescent="0.25">
      <c r="K201" s="14">
        <v>77.650000000000006</v>
      </c>
      <c r="L201" s="9">
        <v>6.1412630328419005E-5</v>
      </c>
    </row>
    <row r="202" spans="11:12" x14ac:dyDescent="0.25">
      <c r="K202" s="14">
        <v>78.040000000000006</v>
      </c>
      <c r="L202" s="9">
        <v>5.5759896351596997E-5</v>
      </c>
    </row>
    <row r="203" spans="11:12" x14ac:dyDescent="0.25">
      <c r="K203" s="14">
        <v>78.430000000000007</v>
      </c>
      <c r="L203" s="9">
        <v>5.7132019873956899E-5</v>
      </c>
    </row>
    <row r="204" spans="11:12" x14ac:dyDescent="0.25">
      <c r="K204" s="14">
        <v>78.819999999999993</v>
      </c>
      <c r="L204" s="9">
        <v>6.8492127265932406E-5</v>
      </c>
    </row>
    <row r="205" spans="11:12" x14ac:dyDescent="0.25">
      <c r="K205" s="14">
        <v>79.209999999999994</v>
      </c>
      <c r="L205" s="9">
        <v>4.5690600669407698E-5</v>
      </c>
    </row>
    <row r="206" spans="11:12" x14ac:dyDescent="0.25">
      <c r="K206" s="14">
        <v>79.599999999999994</v>
      </c>
      <c r="L206" s="9">
        <v>4.5820688121275799E-5</v>
      </c>
    </row>
    <row r="207" spans="11:12" x14ac:dyDescent="0.25">
      <c r="K207" s="14">
        <v>79.989999999999995</v>
      </c>
      <c r="L207" s="9">
        <v>7.1163726459315198E-5</v>
      </c>
    </row>
    <row r="208" spans="11:12" x14ac:dyDescent="0.25">
      <c r="K208" s="14">
        <v>80.38</v>
      </c>
      <c r="L208" s="9">
        <v>6.9652422564013406E-5</v>
      </c>
    </row>
    <row r="209" spans="11:12" x14ac:dyDescent="0.25">
      <c r="K209" s="14">
        <v>80.77</v>
      </c>
      <c r="L209" s="9">
        <v>6.0124214622107401E-5</v>
      </c>
    </row>
    <row r="210" spans="11:12" x14ac:dyDescent="0.25">
      <c r="K210" s="14">
        <v>81.16</v>
      </c>
      <c r="L210" s="9">
        <v>1.01537685452889E-4</v>
      </c>
    </row>
    <row r="211" spans="11:12" x14ac:dyDescent="0.25">
      <c r="K211" s="14">
        <v>81.55</v>
      </c>
      <c r="L211" s="9">
        <v>1.97123540595016E-5</v>
      </c>
    </row>
    <row r="212" spans="11:12" x14ac:dyDescent="0.25">
      <c r="K212" s="14">
        <v>81.94</v>
      </c>
      <c r="L212" s="9">
        <v>4.2922237581368302E-5</v>
      </c>
    </row>
    <row r="213" spans="11:12" x14ac:dyDescent="0.25">
      <c r="K213" s="14">
        <v>82.33</v>
      </c>
      <c r="L213" s="9">
        <v>5.5533938167969199E-5</v>
      </c>
    </row>
    <row r="214" spans="11:12" x14ac:dyDescent="0.25">
      <c r="K214" s="14">
        <v>82.72</v>
      </c>
      <c r="L214" s="9">
        <v>6.5690399132914697E-5</v>
      </c>
    </row>
    <row r="215" spans="11:12" x14ac:dyDescent="0.25">
      <c r="K215" s="14">
        <v>83.11</v>
      </c>
      <c r="L215" s="9">
        <v>6.7600325299343401E-5</v>
      </c>
    </row>
    <row r="216" spans="11:12" x14ac:dyDescent="0.25">
      <c r="K216" s="14">
        <v>83.5</v>
      </c>
      <c r="L216" s="9">
        <v>5.53295286077959E-5</v>
      </c>
    </row>
    <row r="217" spans="11:12" x14ac:dyDescent="0.25">
      <c r="K217" s="14">
        <v>83.89</v>
      </c>
      <c r="L217" s="9">
        <v>4.9307908078054897E-5</v>
      </c>
    </row>
    <row r="218" spans="11:12" x14ac:dyDescent="0.25">
      <c r="K218" s="14">
        <v>84.28</v>
      </c>
      <c r="L218" s="9">
        <v>7.6877008933655603E-5</v>
      </c>
    </row>
    <row r="219" spans="11:12" x14ac:dyDescent="0.25">
      <c r="K219" s="14">
        <v>84.67</v>
      </c>
      <c r="L219" s="9">
        <v>5.0864820132876602E-5</v>
      </c>
    </row>
    <row r="220" spans="11:12" x14ac:dyDescent="0.25">
      <c r="K220" s="14">
        <v>85.06</v>
      </c>
      <c r="L220" s="9">
        <v>3.4483650553658403E-5</v>
      </c>
    </row>
    <row r="221" spans="11:12" x14ac:dyDescent="0.25">
      <c r="K221" s="14">
        <v>85.45</v>
      </c>
      <c r="L221" s="9">
        <v>4.1690620256453799E-5</v>
      </c>
    </row>
    <row r="222" spans="11:12" x14ac:dyDescent="0.25">
      <c r="K222" s="14">
        <v>85.84</v>
      </c>
      <c r="L222" s="9">
        <v>2.6132515952284799E-5</v>
      </c>
    </row>
    <row r="223" spans="11:12" x14ac:dyDescent="0.25">
      <c r="K223" s="14">
        <v>86.23</v>
      </c>
      <c r="L223" s="9">
        <v>7.4751627623941306E-5</v>
      </c>
    </row>
    <row r="224" spans="11:12" x14ac:dyDescent="0.25">
      <c r="K224" s="14">
        <v>86.62</v>
      </c>
      <c r="L224" s="9">
        <v>6.4934159040198205E-5</v>
      </c>
    </row>
    <row r="225" spans="11:12" x14ac:dyDescent="0.25">
      <c r="K225" s="14">
        <v>87.01</v>
      </c>
      <c r="L225" s="9">
        <v>5.3156532747125803E-5</v>
      </c>
    </row>
    <row r="226" spans="11:12" x14ac:dyDescent="0.25">
      <c r="K226" s="14">
        <v>87.4</v>
      </c>
      <c r="L226" s="9">
        <v>1.23282489146419E-5</v>
      </c>
    </row>
    <row r="227" spans="11:12" x14ac:dyDescent="0.25">
      <c r="K227" s="14">
        <v>87.79</v>
      </c>
      <c r="L227" s="9">
        <v>3.41615356456512E-5</v>
      </c>
    </row>
    <row r="228" spans="11:12" x14ac:dyDescent="0.25">
      <c r="K228" s="14">
        <v>88.18</v>
      </c>
      <c r="L228" s="9">
        <v>2.52673780776864E-5</v>
      </c>
    </row>
    <row r="229" spans="11:12" x14ac:dyDescent="0.25">
      <c r="K229" s="14">
        <v>88.57</v>
      </c>
      <c r="L229" s="9">
        <v>5.8151004638196402E-5</v>
      </c>
    </row>
    <row r="230" spans="11:12" x14ac:dyDescent="0.25">
      <c r="K230" s="14">
        <v>88.96</v>
      </c>
      <c r="L230" s="9">
        <v>2.0151675614994699E-5</v>
      </c>
    </row>
    <row r="231" spans="11:12" x14ac:dyDescent="0.25">
      <c r="K231" s="14">
        <v>89.35</v>
      </c>
      <c r="L231" s="9">
        <v>2.1868870955893301E-5</v>
      </c>
    </row>
    <row r="232" spans="11:12" x14ac:dyDescent="0.25">
      <c r="K232" s="14">
        <v>89.74</v>
      </c>
      <c r="L232" s="9">
        <v>4.0818563274904497E-5</v>
      </c>
    </row>
    <row r="233" spans="11:12" x14ac:dyDescent="0.25">
      <c r="K233" s="14">
        <v>90.13</v>
      </c>
      <c r="L233" s="9">
        <v>4.6800869213331797E-5</v>
      </c>
    </row>
    <row r="234" spans="11:12" x14ac:dyDescent="0.25">
      <c r="K234" s="14">
        <v>90.52</v>
      </c>
      <c r="L234" s="9">
        <v>2.27468510408945E-5</v>
      </c>
    </row>
    <row r="235" spans="11:12" x14ac:dyDescent="0.25">
      <c r="K235" s="14">
        <v>90.91</v>
      </c>
      <c r="L235" s="9">
        <v>2.8646320184225301E-5</v>
      </c>
    </row>
    <row r="236" spans="11:12" x14ac:dyDescent="0.25">
      <c r="K236" s="14">
        <v>91.3</v>
      </c>
      <c r="L236" s="9">
        <v>4.4056996296650099E-5</v>
      </c>
    </row>
    <row r="237" spans="11:12" x14ac:dyDescent="0.25">
      <c r="K237" s="14">
        <v>91.69</v>
      </c>
      <c r="L237" s="9">
        <v>4.36640742058247E-5</v>
      </c>
    </row>
    <row r="238" spans="11:12" x14ac:dyDescent="0.25">
      <c r="K238" s="14">
        <v>92.08</v>
      </c>
      <c r="L238" s="9">
        <v>3.9474785687468897E-5</v>
      </c>
    </row>
    <row r="239" spans="11:12" x14ac:dyDescent="0.25">
      <c r="K239" s="14">
        <v>92.47</v>
      </c>
      <c r="L239" s="9">
        <v>4.6541751855431701E-5</v>
      </c>
    </row>
    <row r="240" spans="11:12" x14ac:dyDescent="0.25">
      <c r="K240" s="14">
        <v>92.86</v>
      </c>
      <c r="L240" s="9">
        <v>4.8270115159009401E-5</v>
      </c>
    </row>
    <row r="241" spans="11:12" x14ac:dyDescent="0.25">
      <c r="K241" s="14">
        <v>93.25</v>
      </c>
      <c r="L241" s="9">
        <v>3.8943671764447003E-5</v>
      </c>
    </row>
    <row r="242" spans="11:12" x14ac:dyDescent="0.25">
      <c r="K242" s="14">
        <v>93.64</v>
      </c>
      <c r="L242" s="9">
        <v>1.86810123399396E-5</v>
      </c>
    </row>
    <row r="243" spans="11:12" x14ac:dyDescent="0.25">
      <c r="K243" s="14">
        <v>94.03</v>
      </c>
      <c r="L243" s="9">
        <v>4.5926062001411397E-5</v>
      </c>
    </row>
    <row r="244" spans="11:12" x14ac:dyDescent="0.25">
      <c r="K244" s="14">
        <v>94.42</v>
      </c>
      <c r="L244" s="9">
        <v>1.9258259460437101E-5</v>
      </c>
    </row>
    <row r="245" spans="11:12" x14ac:dyDescent="0.25">
      <c r="K245" s="14">
        <v>94.81</v>
      </c>
      <c r="L245" s="9">
        <v>5.9170420635244502E-5</v>
      </c>
    </row>
    <row r="246" spans="11:12" x14ac:dyDescent="0.25">
      <c r="K246" s="14">
        <v>95.2</v>
      </c>
      <c r="L246" s="9">
        <v>2.34854669353922E-5</v>
      </c>
    </row>
    <row r="247" spans="11:12" x14ac:dyDescent="0.25">
      <c r="K247" s="14">
        <v>95.59</v>
      </c>
      <c r="L247" s="9">
        <v>4.3394730955486201E-5</v>
      </c>
    </row>
    <row r="248" spans="11:12" x14ac:dyDescent="0.25">
      <c r="K248" s="14">
        <v>95.98</v>
      </c>
      <c r="L248" s="9">
        <v>5.4629344031355102E-5</v>
      </c>
    </row>
    <row r="249" spans="11:12" x14ac:dyDescent="0.25">
      <c r="K249" s="14">
        <v>96.37</v>
      </c>
      <c r="L249" s="9">
        <v>3.72586155525298E-5</v>
      </c>
    </row>
    <row r="250" spans="11:12" x14ac:dyDescent="0.25">
      <c r="K250" s="14">
        <v>96.76</v>
      </c>
      <c r="L250" s="9">
        <v>2.6315308522479701E-5</v>
      </c>
    </row>
    <row r="251" spans="11:12" x14ac:dyDescent="0.25">
      <c r="K251" s="14">
        <v>97.15</v>
      </c>
      <c r="L251" s="9">
        <v>5.22909255942032E-5</v>
      </c>
    </row>
    <row r="252" spans="11:12" x14ac:dyDescent="0.25">
      <c r="K252" s="14">
        <v>97.54</v>
      </c>
      <c r="L252" s="9">
        <v>4.5222111037574401E-5</v>
      </c>
    </row>
    <row r="253" spans="11:12" x14ac:dyDescent="0.25">
      <c r="K253" s="14">
        <v>97.93</v>
      </c>
      <c r="L253" s="9">
        <v>5.3430541784138903E-5</v>
      </c>
    </row>
    <row r="254" spans="11:12" x14ac:dyDescent="0.25">
      <c r="K254" s="14">
        <v>98.32</v>
      </c>
      <c r="L254" s="9">
        <v>4.48041586251387E-5</v>
      </c>
    </row>
    <row r="255" spans="11:12" x14ac:dyDescent="0.25">
      <c r="K255" s="14">
        <v>98.71</v>
      </c>
      <c r="L255" s="9">
        <v>4.5638120190496498E-5</v>
      </c>
    </row>
    <row r="256" spans="11:12" x14ac:dyDescent="0.25">
      <c r="K256" s="14">
        <v>99.1</v>
      </c>
      <c r="L256" s="9">
        <v>6.0769153190814397E-5</v>
      </c>
    </row>
    <row r="257" spans="11:12" x14ac:dyDescent="0.25">
      <c r="K257" s="14">
        <v>99.49</v>
      </c>
      <c r="L257" s="9">
        <v>3.2861548893469199E-5</v>
      </c>
    </row>
    <row r="258" spans="11:12" x14ac:dyDescent="0.25">
      <c r="K258" s="14">
        <v>99.88</v>
      </c>
      <c r="L258" s="9">
        <v>8.0227064830770001E-5</v>
      </c>
    </row>
    <row r="259" spans="11:12" x14ac:dyDescent="0.25">
      <c r="K259" s="14">
        <v>100.27</v>
      </c>
      <c r="L259" s="9">
        <v>1.35385440194845E-5</v>
      </c>
    </row>
    <row r="260" spans="11:12" x14ac:dyDescent="0.25">
      <c r="K260" s="14">
        <v>100.66</v>
      </c>
      <c r="L260" s="9">
        <v>3.5486218082880502E-5</v>
      </c>
    </row>
    <row r="261" spans="11:12" x14ac:dyDescent="0.25">
      <c r="K261" s="14">
        <v>101.05</v>
      </c>
      <c r="L261" s="9">
        <v>1.8258633253983898E-5</v>
      </c>
    </row>
    <row r="262" spans="11:12" x14ac:dyDescent="0.25">
      <c r="K262" s="14">
        <v>101.44</v>
      </c>
      <c r="L262" s="9">
        <v>4.2782492334941097E-5</v>
      </c>
    </row>
    <row r="263" spans="11:12" x14ac:dyDescent="0.25">
      <c r="K263" s="14">
        <v>101.83</v>
      </c>
      <c r="L263" s="9">
        <v>4.3030929381594998E-5</v>
      </c>
    </row>
    <row r="264" spans="11:12" x14ac:dyDescent="0.25">
      <c r="K264" s="14">
        <v>102.22</v>
      </c>
      <c r="L264" s="9">
        <v>4.0959946911727101E-5</v>
      </c>
    </row>
    <row r="265" spans="11:12" x14ac:dyDescent="0.25">
      <c r="K265" s="14">
        <v>102.61</v>
      </c>
      <c r="L265" s="9">
        <v>7.7729259024803601E-5</v>
      </c>
    </row>
    <row r="266" spans="11:12" x14ac:dyDescent="0.25">
      <c r="K266" s="14">
        <v>103</v>
      </c>
      <c r="L266" s="9">
        <v>7.0287525906928398E-5</v>
      </c>
    </row>
    <row r="267" spans="11:12" x14ac:dyDescent="0.25">
      <c r="K267" s="14">
        <v>103.39</v>
      </c>
      <c r="L267" s="9">
        <v>4.8781698702584999E-5</v>
      </c>
    </row>
    <row r="268" spans="11:12" x14ac:dyDescent="0.25">
      <c r="K268" s="14">
        <v>103.78</v>
      </c>
      <c r="L268" s="9">
        <v>9.5115098348223506E-6</v>
      </c>
    </row>
    <row r="269" spans="11:12" x14ac:dyDescent="0.25">
      <c r="K269" s="14">
        <v>104.17</v>
      </c>
      <c r="L269" s="9">
        <v>3.7407778449391498E-5</v>
      </c>
    </row>
    <row r="270" spans="11:12" x14ac:dyDescent="0.25">
      <c r="K270" s="14">
        <v>104.56</v>
      </c>
      <c r="L270" s="9">
        <v>3.0414216249173601E-5</v>
      </c>
    </row>
    <row r="271" spans="11:12" x14ac:dyDescent="0.25">
      <c r="K271" s="14">
        <v>104.95</v>
      </c>
      <c r="L271" s="9">
        <v>2.1791884470275901E-5</v>
      </c>
    </row>
    <row r="272" spans="11:12" x14ac:dyDescent="0.25">
      <c r="K272" s="14">
        <v>105.34</v>
      </c>
      <c r="L272" s="9">
        <v>4.7840019430057697E-5</v>
      </c>
    </row>
    <row r="273" spans="11:12" x14ac:dyDescent="0.25">
      <c r="K273" s="14">
        <v>105.73</v>
      </c>
      <c r="L273" s="9">
        <v>2.6962928006440698E-5</v>
      </c>
    </row>
    <row r="274" spans="11:12" x14ac:dyDescent="0.25">
      <c r="K274" s="14">
        <v>106.12</v>
      </c>
      <c r="L274" s="9">
        <v>7.46696636186668E-5</v>
      </c>
    </row>
    <row r="275" spans="11:12" x14ac:dyDescent="0.25">
      <c r="K275" s="14">
        <v>106.51</v>
      </c>
      <c r="L275" s="9">
        <v>2.2335979112676199E-5</v>
      </c>
    </row>
    <row r="276" spans="11:12" x14ac:dyDescent="0.25">
      <c r="K276" s="14">
        <v>106.9</v>
      </c>
      <c r="L276" s="9">
        <v>1.7481546986399799E-5</v>
      </c>
    </row>
    <row r="277" spans="11:12" x14ac:dyDescent="0.25">
      <c r="K277" s="14">
        <v>107.29</v>
      </c>
      <c r="L277" s="9">
        <v>4.1812519389553202E-5</v>
      </c>
    </row>
    <row r="278" spans="11:12" x14ac:dyDescent="0.25">
      <c r="K278" s="14">
        <v>107.68</v>
      </c>
      <c r="L278" s="9">
        <v>1.2645678019141099E-5</v>
      </c>
    </row>
    <row r="279" spans="11:12" x14ac:dyDescent="0.25">
      <c r="K279" s="14">
        <v>108.07</v>
      </c>
      <c r="L279" s="9">
        <v>2.0362612573802301E-5</v>
      </c>
    </row>
    <row r="280" spans="11:12" x14ac:dyDescent="0.25">
      <c r="K280" s="14">
        <v>108.46</v>
      </c>
      <c r="L280" s="9">
        <v>1.02244888782442E-4</v>
      </c>
    </row>
    <row r="281" spans="11:12" x14ac:dyDescent="0.25">
      <c r="K281" s="14">
        <v>108.85</v>
      </c>
      <c r="L281" s="9">
        <v>5.3210457930528797E-5</v>
      </c>
    </row>
    <row r="282" spans="11:12" x14ac:dyDescent="0.25">
      <c r="K282" s="14">
        <v>109.24</v>
      </c>
      <c r="L282" s="9">
        <v>1.81661735012599E-5</v>
      </c>
    </row>
    <row r="283" spans="11:12" x14ac:dyDescent="0.25">
      <c r="K283" s="14">
        <v>109.63</v>
      </c>
      <c r="L283" s="9">
        <v>1.5673307654935199E-5</v>
      </c>
    </row>
    <row r="284" spans="11:12" x14ac:dyDescent="0.25">
      <c r="K284" s="14">
        <v>110.02</v>
      </c>
      <c r="L284" s="9">
        <v>2.3665443886793399E-5</v>
      </c>
    </row>
    <row r="285" spans="11:12" x14ac:dyDescent="0.25">
      <c r="K285" s="14">
        <v>110.41</v>
      </c>
      <c r="L285" s="9">
        <v>3.4410995000582602E-5</v>
      </c>
    </row>
    <row r="286" spans="11:12" x14ac:dyDescent="0.25">
      <c r="K286" s="14">
        <v>110.8</v>
      </c>
      <c r="L286" s="9">
        <v>5.4993571669057097E-5</v>
      </c>
    </row>
    <row r="287" spans="11:12" x14ac:dyDescent="0.25">
      <c r="K287" s="14">
        <v>111.19</v>
      </c>
      <c r="L287" s="9">
        <v>1.3413600116670901E-5</v>
      </c>
    </row>
    <row r="288" spans="11:12" x14ac:dyDescent="0.25">
      <c r="K288" s="14">
        <v>111.58</v>
      </c>
      <c r="L288" s="9">
        <v>4.4936956735400998E-5</v>
      </c>
    </row>
    <row r="289" spans="11:12" x14ac:dyDescent="0.25">
      <c r="K289" s="14">
        <v>111.97</v>
      </c>
      <c r="L289" s="9">
        <v>7.14526946569378E-5</v>
      </c>
    </row>
    <row r="290" spans="11:12" x14ac:dyDescent="0.25">
      <c r="K290" s="14">
        <v>112.36</v>
      </c>
      <c r="L290" s="9">
        <v>4.2817749450379401E-5</v>
      </c>
    </row>
    <row r="291" spans="11:12" x14ac:dyDescent="0.25">
      <c r="K291" s="14">
        <v>112.75</v>
      </c>
      <c r="L291" s="9">
        <v>3.0328466033196702E-5</v>
      </c>
    </row>
    <row r="292" spans="11:12" x14ac:dyDescent="0.25">
      <c r="K292" s="14">
        <v>113.14</v>
      </c>
      <c r="L292" s="9">
        <v>7.0173153831816501E-5</v>
      </c>
    </row>
    <row r="293" spans="11:12" x14ac:dyDescent="0.25">
      <c r="K293" s="14">
        <v>113.53</v>
      </c>
      <c r="L293" s="9">
        <v>1.05999919676776E-4</v>
      </c>
    </row>
    <row r="294" spans="11:12" x14ac:dyDescent="0.25">
      <c r="K294" s="14">
        <v>113.92</v>
      </c>
      <c r="L294" s="9">
        <v>2.2525678943701301E-5</v>
      </c>
    </row>
    <row r="295" spans="11:12" x14ac:dyDescent="0.25">
      <c r="K295" s="14">
        <v>114.31</v>
      </c>
      <c r="L295" s="9">
        <v>1.41789622453506E-5</v>
      </c>
    </row>
    <row r="296" spans="11:12" x14ac:dyDescent="0.25">
      <c r="K296" s="14">
        <v>114.7</v>
      </c>
      <c r="L296" s="9">
        <v>2.2849308475087299E-5</v>
      </c>
    </row>
    <row r="297" spans="11:12" x14ac:dyDescent="0.25">
      <c r="K297" s="14">
        <v>115.09</v>
      </c>
      <c r="L297" s="9">
        <v>8.4219177055869899E-5</v>
      </c>
    </row>
    <row r="298" spans="11:12" x14ac:dyDescent="0.25">
      <c r="K298" s="14">
        <v>115.48</v>
      </c>
      <c r="L298" s="9">
        <v>4.2416495024472099E-5</v>
      </c>
    </row>
    <row r="299" spans="11:12" x14ac:dyDescent="0.25">
      <c r="K299" s="14">
        <v>115.87</v>
      </c>
      <c r="L299" s="9">
        <v>3.98088363916575E-5</v>
      </c>
    </row>
    <row r="300" spans="11:12" x14ac:dyDescent="0.25">
      <c r="K300" s="14">
        <v>116.26</v>
      </c>
      <c r="L300" s="9">
        <v>2.6465951988130699E-5</v>
      </c>
    </row>
    <row r="301" spans="11:12" x14ac:dyDescent="0.25">
      <c r="K301" s="14">
        <v>116.65</v>
      </c>
      <c r="L301" s="9">
        <v>7.19164488107876E-5</v>
      </c>
    </row>
    <row r="302" spans="11:12" x14ac:dyDescent="0.25">
      <c r="K302" s="14">
        <v>117.04</v>
      </c>
      <c r="L302" s="9">
        <v>3.58177587289536E-5</v>
      </c>
    </row>
    <row r="303" spans="11:12" x14ac:dyDescent="0.25">
      <c r="K303" s="14">
        <v>117.43</v>
      </c>
      <c r="L303" s="9">
        <v>3.30812912897421E-5</v>
      </c>
    </row>
    <row r="304" spans="11:12" x14ac:dyDescent="0.25">
      <c r="K304" s="14">
        <v>117.82</v>
      </c>
      <c r="L304" s="9">
        <v>2.4242489198011001E-5</v>
      </c>
    </row>
    <row r="305" spans="11:12" x14ac:dyDescent="0.25">
      <c r="K305" s="14">
        <v>118.21</v>
      </c>
      <c r="L305" s="9">
        <v>2.1375089778513201E-5</v>
      </c>
    </row>
    <row r="306" spans="11:12" x14ac:dyDescent="0.25">
      <c r="K306" s="14">
        <v>118.6</v>
      </c>
      <c r="L306" s="9">
        <v>3.0772176048414802E-5</v>
      </c>
    </row>
    <row r="307" spans="11:12" x14ac:dyDescent="0.25">
      <c r="K307" s="14">
        <v>118.99</v>
      </c>
      <c r="L307" s="9">
        <v>6.7102636848533905E-5</v>
      </c>
    </row>
    <row r="308" spans="11:12" x14ac:dyDescent="0.25">
      <c r="K308" s="14">
        <v>119.38</v>
      </c>
      <c r="L308" s="9">
        <v>6.4504547014743903E-5</v>
      </c>
    </row>
    <row r="309" spans="11:12" x14ac:dyDescent="0.25">
      <c r="K309" s="14">
        <v>119.77</v>
      </c>
      <c r="L309" s="9">
        <v>6.70240044886975E-5</v>
      </c>
    </row>
    <row r="310" spans="11:12" x14ac:dyDescent="0.25">
      <c r="K310" s="14">
        <v>120.16</v>
      </c>
      <c r="L310" s="9">
        <v>1.58776305269029E-5</v>
      </c>
    </row>
    <row r="311" spans="11:12" x14ac:dyDescent="0.25">
      <c r="K311" s="14">
        <v>120.55</v>
      </c>
      <c r="L311" s="9">
        <v>2.8809833358904801E-5</v>
      </c>
    </row>
    <row r="312" spans="11:12" x14ac:dyDescent="0.25">
      <c r="K312" s="14">
        <v>120.94</v>
      </c>
      <c r="L312" s="9">
        <v>2.9043666933920599E-5</v>
      </c>
    </row>
    <row r="313" spans="11:12" x14ac:dyDescent="0.25">
      <c r="K313" s="14">
        <v>121.33</v>
      </c>
      <c r="L313" s="9">
        <v>8.2231721533703803E-5</v>
      </c>
    </row>
    <row r="314" spans="11:12" x14ac:dyDescent="0.25">
      <c r="K314" s="14">
        <v>121.72</v>
      </c>
      <c r="L314" s="9">
        <v>3.8174758882149799E-5</v>
      </c>
    </row>
    <row r="315" spans="11:12" x14ac:dyDescent="0.25">
      <c r="K315" s="14">
        <v>122.11</v>
      </c>
      <c r="L315" s="9">
        <v>5.5030396758236203E-5</v>
      </c>
    </row>
    <row r="316" spans="11:12" x14ac:dyDescent="0.25">
      <c r="K316" s="14">
        <v>122.5</v>
      </c>
      <c r="L316" s="9">
        <v>3.8815239654624698E-5</v>
      </c>
    </row>
    <row r="317" spans="11:12" x14ac:dyDescent="0.25">
      <c r="K317" s="14">
        <v>122.89</v>
      </c>
      <c r="L317" s="9">
        <v>2.0181453421407E-5</v>
      </c>
    </row>
    <row r="318" spans="11:12" x14ac:dyDescent="0.25">
      <c r="K318" s="14">
        <v>123.28</v>
      </c>
      <c r="L318" s="9">
        <v>3.05304606997939E-5</v>
      </c>
    </row>
    <row r="319" spans="11:12" x14ac:dyDescent="0.25">
      <c r="K319" s="14">
        <v>123.67</v>
      </c>
      <c r="L319" s="9">
        <v>4.3238762758349898E-5</v>
      </c>
    </row>
    <row r="320" spans="11:12" x14ac:dyDescent="0.25">
      <c r="K320" s="14">
        <v>124.06</v>
      </c>
      <c r="L320" s="9">
        <v>2.4158145807132699E-5</v>
      </c>
    </row>
    <row r="321" spans="11:12" x14ac:dyDescent="0.25">
      <c r="K321" s="14">
        <v>124.45</v>
      </c>
      <c r="L321" s="9">
        <v>3.7033200871009797E-5</v>
      </c>
    </row>
    <row r="322" spans="11:12" x14ac:dyDescent="0.25">
      <c r="K322" s="14">
        <v>124.84</v>
      </c>
      <c r="L322" s="9">
        <v>2.45849433902032E-5</v>
      </c>
    </row>
    <row r="323" spans="11:12" x14ac:dyDescent="0.25">
      <c r="K323" s="14">
        <v>125.23</v>
      </c>
      <c r="L323" s="9">
        <v>4.8323596716703798E-5</v>
      </c>
    </row>
    <row r="324" spans="11:12" x14ac:dyDescent="0.25">
      <c r="K324" s="14">
        <v>125.62</v>
      </c>
      <c r="L324" s="9">
        <v>1.43011957125355E-5</v>
      </c>
    </row>
    <row r="325" spans="11:12" x14ac:dyDescent="0.25">
      <c r="K325" s="14">
        <v>126.01</v>
      </c>
      <c r="L325" s="9">
        <v>6.3631523574505597E-5</v>
      </c>
    </row>
    <row r="326" spans="11:12" x14ac:dyDescent="0.25">
      <c r="K326" s="14">
        <v>126.4</v>
      </c>
      <c r="L326" s="9">
        <v>1.47633479482238E-4</v>
      </c>
    </row>
    <row r="327" spans="11:12" x14ac:dyDescent="0.25">
      <c r="K327" s="14">
        <v>126.79</v>
      </c>
      <c r="L327" s="9">
        <v>1.8372115956324301E-5</v>
      </c>
    </row>
    <row r="328" spans="11:12" x14ac:dyDescent="0.25">
      <c r="K328" s="14">
        <v>127.18</v>
      </c>
      <c r="L328" s="9">
        <v>1.4834789702266499E-5</v>
      </c>
    </row>
    <row r="329" spans="11:12" x14ac:dyDescent="0.25">
      <c r="K329" s="14">
        <v>127.57</v>
      </c>
      <c r="L329" s="9">
        <v>1.15724552541037E-4</v>
      </c>
    </row>
    <row r="330" spans="11:12" x14ac:dyDescent="0.25">
      <c r="K330" s="14">
        <v>127.96</v>
      </c>
      <c r="L330" s="9">
        <v>7.0434847166300405E-5</v>
      </c>
    </row>
    <row r="331" spans="11:12" x14ac:dyDescent="0.25">
      <c r="K331" s="14">
        <v>128.35</v>
      </c>
      <c r="L331" s="9">
        <v>1.52618680328887E-5</v>
      </c>
    </row>
    <row r="332" spans="11:12" x14ac:dyDescent="0.25">
      <c r="K332" s="14">
        <v>128.74</v>
      </c>
      <c r="L332" s="9">
        <v>1.05075190974459E-4</v>
      </c>
    </row>
    <row r="333" spans="11:12" x14ac:dyDescent="0.25">
      <c r="K333" s="14">
        <v>129.13</v>
      </c>
      <c r="L333" s="9">
        <v>5.6941757800622697E-5</v>
      </c>
    </row>
    <row r="334" spans="11:12" x14ac:dyDescent="0.25">
      <c r="K334" s="14">
        <v>129.52000000000001</v>
      </c>
      <c r="L334" s="9">
        <v>2.7499964745279902E-5</v>
      </c>
    </row>
    <row r="335" spans="11:12" x14ac:dyDescent="0.25">
      <c r="K335" s="14">
        <v>129.91</v>
      </c>
      <c r="L335" s="9">
        <v>8.8382093077992398E-5</v>
      </c>
    </row>
    <row r="336" spans="11:12" x14ac:dyDescent="0.25">
      <c r="K336" s="14">
        <v>130.30000000000001</v>
      </c>
      <c r="L336" s="9">
        <v>3.6069895010071701E-5</v>
      </c>
    </row>
    <row r="337" spans="11:12" x14ac:dyDescent="0.25">
      <c r="K337" s="14">
        <v>130.69</v>
      </c>
      <c r="L337" s="9">
        <v>2.8340029640848301E-5</v>
      </c>
    </row>
    <row r="338" spans="11:12" x14ac:dyDescent="0.25">
      <c r="K338" s="14">
        <v>131.08000000000001</v>
      </c>
      <c r="L338" s="9">
        <v>4.4992473456035803E-5</v>
      </c>
    </row>
    <row r="339" spans="11:12" x14ac:dyDescent="0.25">
      <c r="K339" s="14">
        <v>131.47</v>
      </c>
      <c r="L339" s="9">
        <v>5.6360236270550497E-5</v>
      </c>
    </row>
    <row r="340" spans="11:12" x14ac:dyDescent="0.25">
      <c r="K340" s="14">
        <v>131.86000000000001</v>
      </c>
      <c r="L340" s="9">
        <v>1.2491901583284499E-4</v>
      </c>
    </row>
    <row r="341" spans="11:12" x14ac:dyDescent="0.25">
      <c r="K341" s="14">
        <v>132.25</v>
      </c>
      <c r="L341" s="9">
        <v>1.6881910838412201E-5</v>
      </c>
    </row>
    <row r="342" spans="11:12" x14ac:dyDescent="0.25">
      <c r="K342" s="14">
        <v>132.63999999999999</v>
      </c>
      <c r="L342" s="9">
        <v>2.1328793059388999E-5</v>
      </c>
    </row>
    <row r="343" spans="11:12" x14ac:dyDescent="0.25">
      <c r="K343" s="14">
        <v>133.03</v>
      </c>
      <c r="L343" s="9">
        <v>5.8805191532318201E-5</v>
      </c>
    </row>
    <row r="344" spans="11:12" x14ac:dyDescent="0.25">
      <c r="K344" s="14">
        <v>133.41999999999999</v>
      </c>
      <c r="L344" s="9">
        <v>2.1796496042386101E-5</v>
      </c>
    </row>
    <row r="345" spans="11:12" x14ac:dyDescent="0.25">
      <c r="K345" s="14">
        <v>133.81</v>
      </c>
      <c r="L345" s="9">
        <v>6.0108981040663902E-5</v>
      </c>
    </row>
    <row r="346" spans="11:12" x14ac:dyDescent="0.25">
      <c r="K346" s="14">
        <v>134.19999999999999</v>
      </c>
      <c r="L346" s="9">
        <v>1.7828136566418699E-5</v>
      </c>
    </row>
    <row r="347" spans="11:12" x14ac:dyDescent="0.25">
      <c r="K347" s="14">
        <v>134.59</v>
      </c>
      <c r="L347" s="9">
        <v>4.95832000734357E-5</v>
      </c>
    </row>
    <row r="348" spans="11:12" x14ac:dyDescent="0.25">
      <c r="K348" s="14">
        <v>134.97999999999999</v>
      </c>
      <c r="L348" s="9">
        <v>1.03210062626335E-4</v>
      </c>
    </row>
    <row r="349" spans="11:12" x14ac:dyDescent="0.25">
      <c r="K349" s="14">
        <v>135.37</v>
      </c>
      <c r="L349" s="9">
        <v>6.7510187751140206E-5</v>
      </c>
    </row>
    <row r="350" spans="11:12" x14ac:dyDescent="0.25">
      <c r="K350" s="14">
        <v>135.76</v>
      </c>
      <c r="L350" s="9">
        <v>1.8665073718206901E-5</v>
      </c>
    </row>
    <row r="351" spans="11:12" x14ac:dyDescent="0.25">
      <c r="K351" s="14">
        <v>136.15</v>
      </c>
      <c r="L351" s="9">
        <v>2.8330097812938001E-5</v>
      </c>
    </row>
    <row r="352" spans="11:12" x14ac:dyDescent="0.25">
      <c r="K352" s="14">
        <v>136.54</v>
      </c>
      <c r="L352" s="9">
        <v>1.11217937181714E-4</v>
      </c>
    </row>
    <row r="353" spans="11:12" x14ac:dyDescent="0.25">
      <c r="K353" s="14">
        <v>136.93</v>
      </c>
      <c r="L353" s="9">
        <v>1.45096697425397E-5</v>
      </c>
    </row>
    <row r="354" spans="11:12" x14ac:dyDescent="0.25">
      <c r="K354" s="14">
        <v>137.32</v>
      </c>
      <c r="L354" s="9">
        <v>8.1459113084072306E-5</v>
      </c>
    </row>
    <row r="355" spans="11:12" x14ac:dyDescent="0.25">
      <c r="K355" s="14">
        <v>137.71</v>
      </c>
      <c r="L355" s="9">
        <v>6.7603252273100802E-5</v>
      </c>
    </row>
    <row r="356" spans="11:12" x14ac:dyDescent="0.25">
      <c r="K356" s="14">
        <v>138.1</v>
      </c>
      <c r="L356" s="9">
        <v>5.0197442791485797E-5</v>
      </c>
    </row>
    <row r="357" spans="11:12" x14ac:dyDescent="0.25">
      <c r="K357" s="14">
        <v>138.49</v>
      </c>
      <c r="L357" s="9">
        <v>3.0503579925992101E-5</v>
      </c>
    </row>
    <row r="358" spans="11:12" x14ac:dyDescent="0.25">
      <c r="K358" s="14">
        <v>138.88</v>
      </c>
      <c r="L358" s="9">
        <v>3.6048448777682203E-5</v>
      </c>
    </row>
    <row r="359" spans="11:12" x14ac:dyDescent="0.25">
      <c r="K359" s="14">
        <v>139.27000000000001</v>
      </c>
      <c r="L359" s="9">
        <v>7.6369028316062196E-5</v>
      </c>
    </row>
    <row r="360" spans="11:12" x14ac:dyDescent="0.25">
      <c r="K360" s="14">
        <v>139.66</v>
      </c>
      <c r="L360" s="9">
        <v>2.1146914473495599E-5</v>
      </c>
    </row>
    <row r="361" spans="11:12" x14ac:dyDescent="0.25">
      <c r="K361" s="14">
        <v>140.05000000000001</v>
      </c>
      <c r="L361" s="9">
        <v>7.8427310366874806E-5</v>
      </c>
    </row>
    <row r="362" spans="11:12" x14ac:dyDescent="0.25">
      <c r="K362" s="14">
        <v>140.44</v>
      </c>
      <c r="L362" s="9">
        <v>2.1724647146799799E-5</v>
      </c>
    </row>
    <row r="363" spans="11:12" x14ac:dyDescent="0.25">
      <c r="K363" s="14">
        <v>140.83000000000001</v>
      </c>
      <c r="L363" s="9">
        <v>7.5093235497524402E-5</v>
      </c>
    </row>
    <row r="364" spans="11:12" x14ac:dyDescent="0.25">
      <c r="K364" s="14">
        <v>141.22</v>
      </c>
      <c r="L364" s="9">
        <v>8.7315235277471998E-5</v>
      </c>
    </row>
    <row r="365" spans="11:12" x14ac:dyDescent="0.25">
      <c r="K365" s="14">
        <v>141.61000000000001</v>
      </c>
      <c r="L365" s="9">
        <v>2.2652963954440801E-5</v>
      </c>
    </row>
    <row r="366" spans="11:12" x14ac:dyDescent="0.25">
      <c r="K366" s="14">
        <v>142</v>
      </c>
      <c r="L366" s="9">
        <v>2.2980287835280899E-5</v>
      </c>
    </row>
    <row r="367" spans="11:12" x14ac:dyDescent="0.25">
      <c r="K367" s="14">
        <v>142.38999999999999</v>
      </c>
      <c r="L367" s="9">
        <v>1.7487907298932901E-5</v>
      </c>
    </row>
    <row r="368" spans="11:12" x14ac:dyDescent="0.25">
      <c r="K368" s="14">
        <v>142.78</v>
      </c>
      <c r="L368" s="9">
        <v>4.1412276649226703E-5</v>
      </c>
    </row>
    <row r="369" spans="11:12" x14ac:dyDescent="0.25">
      <c r="K369" s="14">
        <v>143.16999999999999</v>
      </c>
      <c r="L369" s="9">
        <v>2.40215872214096E-5</v>
      </c>
    </row>
    <row r="370" spans="11:12" x14ac:dyDescent="0.25">
      <c r="K370" s="14">
        <v>143.56</v>
      </c>
      <c r="L370" s="9">
        <v>1.82924845022393E-5</v>
      </c>
    </row>
    <row r="371" spans="11:12" x14ac:dyDescent="0.25">
      <c r="K371" s="14">
        <v>143.94999999999999</v>
      </c>
      <c r="L371" s="9">
        <v>1.23849233331432E-5</v>
      </c>
    </row>
    <row r="372" spans="11:12" x14ac:dyDescent="0.25">
      <c r="K372" s="14">
        <v>144.34</v>
      </c>
      <c r="L372" s="9">
        <v>9.2076213910298197E-5</v>
      </c>
    </row>
    <row r="373" spans="11:12" x14ac:dyDescent="0.25">
      <c r="K373" s="14">
        <v>144.72999999999999</v>
      </c>
      <c r="L373" s="9">
        <v>1.9174665454002401E-5</v>
      </c>
    </row>
    <row r="374" spans="11:12" x14ac:dyDescent="0.25">
      <c r="K374" s="14">
        <v>145.12</v>
      </c>
      <c r="L374" s="9">
        <v>1.5119394809409801E-4</v>
      </c>
    </row>
    <row r="375" spans="11:12" x14ac:dyDescent="0.25">
      <c r="K375" s="14">
        <v>145.51</v>
      </c>
      <c r="L375" s="9">
        <v>9.0060352634767701E-5</v>
      </c>
    </row>
    <row r="376" spans="11:12" x14ac:dyDescent="0.25">
      <c r="K376" s="14">
        <v>145.9</v>
      </c>
      <c r="L376" s="9">
        <v>4.0292493423340503E-5</v>
      </c>
    </row>
    <row r="377" spans="11:12" x14ac:dyDescent="0.25">
      <c r="K377" s="14">
        <v>146.29</v>
      </c>
      <c r="L377" s="9">
        <v>1.3413958677285101E-4</v>
      </c>
    </row>
    <row r="378" spans="11:12" x14ac:dyDescent="0.25">
      <c r="K378" s="14">
        <v>146.68</v>
      </c>
      <c r="L378" s="9">
        <v>8.0882868340980001E-5</v>
      </c>
    </row>
    <row r="379" spans="11:12" x14ac:dyDescent="0.25">
      <c r="K379" s="14">
        <v>147.07</v>
      </c>
      <c r="L379" s="9">
        <v>4.2443086752063602E-5</v>
      </c>
    </row>
    <row r="380" spans="11:12" x14ac:dyDescent="0.25">
      <c r="K380" s="14">
        <v>147.46</v>
      </c>
      <c r="L380" s="9">
        <v>5.76158556121944E-5</v>
      </c>
    </row>
    <row r="381" spans="11:12" x14ac:dyDescent="0.25">
      <c r="K381" s="14">
        <v>147.85</v>
      </c>
      <c r="L381" s="9">
        <v>9.2694080770448303E-5</v>
      </c>
    </row>
    <row r="382" spans="11:12" x14ac:dyDescent="0.25">
      <c r="K382" s="14">
        <v>148.24</v>
      </c>
      <c r="L382" s="9">
        <v>2.9890798825465099E-5</v>
      </c>
    </row>
    <row r="383" spans="11:12" x14ac:dyDescent="0.25">
      <c r="K383" s="14">
        <v>148.63</v>
      </c>
      <c r="L383" s="9">
        <v>4.5695021101353902E-5</v>
      </c>
    </row>
    <row r="384" spans="11:12" x14ac:dyDescent="0.25">
      <c r="K384" s="14">
        <v>149.02000000000001</v>
      </c>
      <c r="L384" s="9">
        <v>1.2141837113706099E-4</v>
      </c>
    </row>
    <row r="385" spans="11:12" x14ac:dyDescent="0.25">
      <c r="K385" s="14">
        <v>149.41</v>
      </c>
      <c r="L385" s="9">
        <v>3.9596084617215102E-5</v>
      </c>
    </row>
    <row r="386" spans="11:12" x14ac:dyDescent="0.25">
      <c r="K386" s="14">
        <v>149.80000000000001</v>
      </c>
      <c r="L386" s="9">
        <v>1.7190528483172299E-4</v>
      </c>
    </row>
    <row r="387" spans="11:12" x14ac:dyDescent="0.25">
      <c r="K387" s="14">
        <v>150.19</v>
      </c>
      <c r="L387" s="9">
        <v>3.2735225285507898E-5</v>
      </c>
    </row>
    <row r="388" spans="11:12" x14ac:dyDescent="0.25">
      <c r="K388" s="14">
        <v>150.58000000000001</v>
      </c>
      <c r="L388" s="9">
        <v>1.64443153317634E-5</v>
      </c>
    </row>
    <row r="389" spans="11:12" x14ac:dyDescent="0.25">
      <c r="K389" s="14">
        <v>150.97</v>
      </c>
      <c r="L389" s="9">
        <v>2.4782610451763301E-5</v>
      </c>
    </row>
    <row r="390" spans="11:12" x14ac:dyDescent="0.25">
      <c r="K390" s="14">
        <v>151.36000000000001</v>
      </c>
      <c r="L390" s="9">
        <v>1.04890596383038E-4</v>
      </c>
    </row>
    <row r="391" spans="11:12" x14ac:dyDescent="0.25">
      <c r="K391" s="14">
        <v>151.75</v>
      </c>
      <c r="L391" s="9">
        <v>1.0538914873087E-4</v>
      </c>
    </row>
    <row r="392" spans="11:12" x14ac:dyDescent="0.25">
      <c r="K392" s="14">
        <v>152.13999999999999</v>
      </c>
      <c r="L392" s="9">
        <v>3.35169047503434E-5</v>
      </c>
    </row>
    <row r="393" spans="11:12" x14ac:dyDescent="0.25">
      <c r="K393" s="14">
        <v>152.53</v>
      </c>
      <c r="L393" s="9">
        <v>5.0516612828119098E-5</v>
      </c>
    </row>
    <row r="394" spans="11:12" x14ac:dyDescent="0.25">
      <c r="K394" s="14">
        <v>152.91999999999999</v>
      </c>
      <c r="L394" s="9">
        <v>9.8453620443619198E-5</v>
      </c>
    </row>
    <row r="395" spans="11:12" x14ac:dyDescent="0.25">
      <c r="K395" s="14">
        <v>153.31</v>
      </c>
      <c r="L395" s="9">
        <v>3.4004091872570398E-5</v>
      </c>
    </row>
    <row r="396" spans="11:12" x14ac:dyDescent="0.25">
      <c r="K396" s="14">
        <v>153.69999999999999</v>
      </c>
      <c r="L396" s="9">
        <v>5.9796887945755099E-5</v>
      </c>
    </row>
    <row r="397" spans="11:12" x14ac:dyDescent="0.25">
      <c r="K397" s="14">
        <v>154.09</v>
      </c>
      <c r="L397" s="9">
        <v>6.8673657316965206E-5</v>
      </c>
    </row>
    <row r="398" spans="11:12" x14ac:dyDescent="0.25">
      <c r="K398" s="14">
        <v>154.47999999999999</v>
      </c>
      <c r="L398" s="9">
        <v>8.3137044669410695E-5</v>
      </c>
    </row>
    <row r="399" spans="11:12" x14ac:dyDescent="0.25">
      <c r="K399" s="14">
        <v>154.87</v>
      </c>
      <c r="L399" s="9">
        <v>3.4676141584167802E-5</v>
      </c>
    </row>
    <row r="400" spans="11:12" x14ac:dyDescent="0.25">
      <c r="K400" s="14">
        <v>155.26</v>
      </c>
      <c r="L400" s="9">
        <v>4.3560406656392503E-5</v>
      </c>
    </row>
    <row r="401" spans="11:12" x14ac:dyDescent="0.25">
      <c r="K401" s="14">
        <v>155.65</v>
      </c>
      <c r="L401" s="9">
        <v>8.7555568873832004E-5</v>
      </c>
    </row>
    <row r="402" spans="11:12" x14ac:dyDescent="0.25">
      <c r="K402" s="14">
        <v>156.04</v>
      </c>
      <c r="L402" s="9">
        <v>7.0395748226987603E-5</v>
      </c>
    </row>
    <row r="403" spans="11:12" x14ac:dyDescent="0.25">
      <c r="K403" s="14">
        <v>156.43</v>
      </c>
      <c r="L403" s="9">
        <v>1.7687645697191799E-5</v>
      </c>
    </row>
    <row r="404" spans="11:12" x14ac:dyDescent="0.25">
      <c r="K404" s="14">
        <v>156.82</v>
      </c>
      <c r="L404" s="9">
        <v>1.21218636524169E-4</v>
      </c>
    </row>
    <row r="405" spans="11:12" x14ac:dyDescent="0.25">
      <c r="K405" s="14">
        <v>157.21</v>
      </c>
      <c r="L405" s="9">
        <v>5.3603319454074997E-5</v>
      </c>
    </row>
    <row r="406" spans="11:12" x14ac:dyDescent="0.25">
      <c r="K406" s="14">
        <v>157.6</v>
      </c>
      <c r="L406" s="9">
        <v>3.5918439412397701E-5</v>
      </c>
    </row>
    <row r="407" spans="11:12" x14ac:dyDescent="0.25">
      <c r="K407" s="14">
        <v>157.99</v>
      </c>
      <c r="L407" s="9">
        <v>5.4154821347953399E-5</v>
      </c>
    </row>
    <row r="408" spans="11:12" x14ac:dyDescent="0.25">
      <c r="K408" s="14">
        <v>158.38</v>
      </c>
      <c r="L408" s="9">
        <v>5.44348499276556E-5</v>
      </c>
    </row>
    <row r="409" spans="11:12" x14ac:dyDescent="0.25">
      <c r="K409" s="14">
        <v>158.77000000000001</v>
      </c>
      <c r="L409" s="9">
        <v>1.84900513283308E-4</v>
      </c>
    </row>
    <row r="410" spans="11:12" x14ac:dyDescent="0.25">
      <c r="K410" s="14">
        <v>159.16</v>
      </c>
      <c r="L410" s="9">
        <v>1.2501878563946799E-4</v>
      </c>
    </row>
    <row r="411" spans="11:12" x14ac:dyDescent="0.25">
      <c r="K411" s="14">
        <v>159.55000000000001</v>
      </c>
      <c r="L411" s="9">
        <v>1.96058275046623E-4</v>
      </c>
    </row>
    <row r="412" spans="11:12" x14ac:dyDescent="0.25">
      <c r="K412" s="14">
        <v>159.94</v>
      </c>
      <c r="L412" s="9">
        <v>1.17074919824072E-4</v>
      </c>
    </row>
    <row r="413" spans="11:12" x14ac:dyDescent="0.25">
      <c r="K413" s="14">
        <v>160.33000000000001</v>
      </c>
      <c r="L413" s="9">
        <v>1.86265285505118E-5</v>
      </c>
    </row>
    <row r="414" spans="11:12" x14ac:dyDescent="0.25">
      <c r="K414" s="14">
        <v>160.72</v>
      </c>
      <c r="L414" s="9">
        <v>3.7451856344000103E-5</v>
      </c>
    </row>
    <row r="415" spans="11:12" x14ac:dyDescent="0.25">
      <c r="K415" s="14">
        <v>161.11000000000001</v>
      </c>
      <c r="L415" s="9">
        <v>4.7065985920811501E-5</v>
      </c>
    </row>
    <row r="416" spans="11:12" x14ac:dyDescent="0.25">
      <c r="K416" s="14">
        <v>161.5</v>
      </c>
      <c r="L416" s="9">
        <v>3.78558887977549E-5</v>
      </c>
    </row>
    <row r="417" spans="11:12" x14ac:dyDescent="0.25">
      <c r="K417" s="14">
        <v>161.88999999999999</v>
      </c>
      <c r="L417" s="9">
        <v>4.7576489743651598E-5</v>
      </c>
    </row>
    <row r="418" spans="11:12" x14ac:dyDescent="0.25">
      <c r="K418" s="14">
        <v>162.28</v>
      </c>
      <c r="L418" s="9">
        <v>2.1310899305746901E-4</v>
      </c>
    </row>
    <row r="419" spans="11:12" x14ac:dyDescent="0.25">
      <c r="K419" s="14">
        <v>162.66999999999999</v>
      </c>
      <c r="L419" s="9">
        <v>2.88589136513388E-5</v>
      </c>
    </row>
    <row r="420" spans="11:12" x14ac:dyDescent="0.25">
      <c r="K420" s="14">
        <v>163.06</v>
      </c>
      <c r="L420" s="9">
        <v>2.1545872123806601E-4</v>
      </c>
    </row>
    <row r="421" spans="11:12" x14ac:dyDescent="0.25">
      <c r="K421" s="14">
        <v>163.44999999999999</v>
      </c>
      <c r="L421" s="9">
        <v>1.1318970774647401E-4</v>
      </c>
    </row>
    <row r="422" spans="11:12" x14ac:dyDescent="0.25">
      <c r="K422" s="14">
        <v>163.84</v>
      </c>
      <c r="L422" s="9">
        <v>1.3338169667617101E-4</v>
      </c>
    </row>
    <row r="423" spans="11:12" x14ac:dyDescent="0.25">
      <c r="K423" s="14">
        <v>164.23</v>
      </c>
      <c r="L423" s="9">
        <v>2.9506009546009001E-5</v>
      </c>
    </row>
    <row r="424" spans="11:12" x14ac:dyDescent="0.25">
      <c r="K424" s="14">
        <v>164.62</v>
      </c>
      <c r="L424" s="9">
        <v>4.9453905583628399E-5</v>
      </c>
    </row>
    <row r="425" spans="11:12" x14ac:dyDescent="0.25">
      <c r="K425" s="14">
        <v>165.01</v>
      </c>
      <c r="L425" s="9">
        <v>5.9681126256908499E-5</v>
      </c>
    </row>
    <row r="426" spans="11:12" x14ac:dyDescent="0.25">
      <c r="K426" s="14">
        <v>165.4</v>
      </c>
      <c r="L426" s="9">
        <v>2.0007134093247699E-5</v>
      </c>
    </row>
    <row r="427" spans="11:12" x14ac:dyDescent="0.25">
      <c r="K427" s="14">
        <v>165.79</v>
      </c>
      <c r="L427" s="9">
        <v>7.0426510894570199E-5</v>
      </c>
    </row>
    <row r="428" spans="11:12" x14ac:dyDescent="0.25">
      <c r="K428" s="14">
        <v>166.18</v>
      </c>
      <c r="L428" s="9">
        <v>3.0356864619223401E-5</v>
      </c>
    </row>
    <row r="429" spans="11:12" x14ac:dyDescent="0.25">
      <c r="K429" s="14">
        <v>166.57</v>
      </c>
      <c r="L429" s="9">
        <v>2.0355305593963899E-5</v>
      </c>
    </row>
    <row r="430" spans="11:12" x14ac:dyDescent="0.25">
      <c r="K430" s="14">
        <v>166.96</v>
      </c>
      <c r="L430" s="9">
        <v>2.0474071365544599E-5</v>
      </c>
    </row>
    <row r="431" spans="11:12" x14ac:dyDescent="0.25">
      <c r="K431" s="14">
        <v>167.35</v>
      </c>
      <c r="L431" s="9">
        <v>1.02971155903175E-4</v>
      </c>
    </row>
    <row r="432" spans="11:12" x14ac:dyDescent="0.25">
      <c r="K432" s="14">
        <v>167.74</v>
      </c>
      <c r="L432" s="9">
        <v>6.2147429185635504E-5</v>
      </c>
    </row>
    <row r="433" spans="11:12" x14ac:dyDescent="0.25">
      <c r="K433" s="14">
        <v>168.13</v>
      </c>
      <c r="L433" s="9">
        <v>2.0838832285063001E-5</v>
      </c>
    </row>
    <row r="434" spans="11:12" x14ac:dyDescent="0.25">
      <c r="K434" s="14">
        <v>168.52</v>
      </c>
      <c r="L434" s="9">
        <v>9.0535348764548504E-5</v>
      </c>
    </row>
    <row r="435" spans="11:12" x14ac:dyDescent="0.25">
      <c r="K435" s="14">
        <v>168.91</v>
      </c>
      <c r="L435" s="9">
        <v>2.2433755310467601E-4</v>
      </c>
    </row>
    <row r="436" spans="11:12" x14ac:dyDescent="0.25">
      <c r="K436" s="14">
        <v>169.3</v>
      </c>
      <c r="L436" s="9">
        <v>1.44672221802155E-4</v>
      </c>
    </row>
    <row r="437" spans="11:12" x14ac:dyDescent="0.25">
      <c r="K437" s="14">
        <v>169.69</v>
      </c>
      <c r="L437" s="9">
        <v>6.4037668915891302E-5</v>
      </c>
    </row>
    <row r="438" spans="11:12" x14ac:dyDescent="0.25">
      <c r="K438" s="14">
        <v>170.08</v>
      </c>
      <c r="L438" s="9">
        <v>2.00134433267751E-4</v>
      </c>
    </row>
    <row r="439" spans="11:12" x14ac:dyDescent="0.25">
      <c r="K439" s="14">
        <v>170.47</v>
      </c>
      <c r="L439" s="9">
        <v>7.5630749935401802E-5</v>
      </c>
    </row>
    <row r="440" spans="11:12" x14ac:dyDescent="0.25">
      <c r="K440" s="14">
        <v>170.86</v>
      </c>
      <c r="L440" s="9">
        <v>2.1742677142625401E-5</v>
      </c>
    </row>
    <row r="441" spans="11:12" x14ac:dyDescent="0.25">
      <c r="K441" s="14">
        <v>171.25</v>
      </c>
      <c r="L441" s="9">
        <v>3.2817357239122603E-5</v>
      </c>
    </row>
    <row r="442" spans="11:12" x14ac:dyDescent="0.25">
      <c r="K442" s="14">
        <v>171.64</v>
      </c>
      <c r="L442" s="9">
        <v>3.30232502555612E-5</v>
      </c>
    </row>
    <row r="443" spans="11:12" x14ac:dyDescent="0.25">
      <c r="K443" s="14">
        <v>172.03</v>
      </c>
      <c r="L443" s="9">
        <v>4.4308990786533197E-5</v>
      </c>
    </row>
    <row r="444" spans="11:12" x14ac:dyDescent="0.25">
      <c r="K444" s="14">
        <v>172.42</v>
      </c>
      <c r="L444" s="9">
        <v>4.45905137293113E-5</v>
      </c>
    </row>
    <row r="445" spans="11:12" x14ac:dyDescent="0.25">
      <c r="K445" s="14">
        <v>172.81</v>
      </c>
      <c r="L445" s="9">
        <v>6.7313455398244502E-5</v>
      </c>
    </row>
    <row r="446" spans="11:12" x14ac:dyDescent="0.25">
      <c r="K446" s="14">
        <v>173.2</v>
      </c>
      <c r="L446" s="9">
        <v>1.6527357499591E-4</v>
      </c>
    </row>
    <row r="447" spans="11:12" x14ac:dyDescent="0.25">
      <c r="K447" s="14">
        <v>173.59</v>
      </c>
      <c r="L447" s="9">
        <v>4.5456963948559699E-5</v>
      </c>
    </row>
    <row r="448" spans="11:12" x14ac:dyDescent="0.25">
      <c r="K448" s="14">
        <v>173.98</v>
      </c>
      <c r="L448" s="9">
        <v>4.5753312238098801E-5</v>
      </c>
    </row>
    <row r="449" spans="11:12" x14ac:dyDescent="0.25">
      <c r="K449" s="14">
        <v>174.37</v>
      </c>
      <c r="L449" s="9">
        <v>3.4540162394559E-5</v>
      </c>
    </row>
    <row r="450" spans="11:12" x14ac:dyDescent="0.25">
      <c r="K450" s="14">
        <v>174.76</v>
      </c>
      <c r="L450" s="9">
        <v>1.23282640776581E-4</v>
      </c>
    </row>
    <row r="451" spans="11:12" x14ac:dyDescent="0.25">
      <c r="K451" s="14">
        <v>175.15</v>
      </c>
      <c r="L451" s="9">
        <v>4.6666003436324898E-5</v>
      </c>
    </row>
    <row r="452" spans="11:12" x14ac:dyDescent="0.25">
      <c r="K452" s="14">
        <v>175.54</v>
      </c>
      <c r="L452" s="9">
        <v>1.6016690236918699E-4</v>
      </c>
    </row>
    <row r="453" spans="11:12" x14ac:dyDescent="0.25">
      <c r="K453" s="14">
        <v>175.93</v>
      </c>
      <c r="L453" s="9">
        <v>4.7294966270916801E-5</v>
      </c>
    </row>
    <row r="454" spans="11:12" x14ac:dyDescent="0.25">
      <c r="K454" s="14">
        <v>176.32</v>
      </c>
      <c r="L454" s="9">
        <v>1.19039621698582E-5</v>
      </c>
    </row>
    <row r="455" spans="11:12" x14ac:dyDescent="0.25">
      <c r="K455" s="14">
        <v>176.71</v>
      </c>
      <c r="L455" s="9">
        <v>0</v>
      </c>
    </row>
    <row r="456" spans="11:12" x14ac:dyDescent="0.25">
      <c r="K456" s="14">
        <v>177.1</v>
      </c>
      <c r="L456" s="9">
        <v>4.8270855741397601E-5</v>
      </c>
    </row>
    <row r="457" spans="11:12" x14ac:dyDescent="0.25">
      <c r="K457" s="14">
        <v>177.49</v>
      </c>
      <c r="L457" s="9">
        <v>1.2151290954428999E-5</v>
      </c>
    </row>
    <row r="458" spans="11:12" x14ac:dyDescent="0.25">
      <c r="K458" s="14">
        <v>177.88</v>
      </c>
      <c r="L458" s="9">
        <v>4.8944134803456501E-5</v>
      </c>
    </row>
    <row r="459" spans="11:12" x14ac:dyDescent="0.25">
      <c r="K459" s="14">
        <v>178.27</v>
      </c>
      <c r="L459" s="9">
        <v>1.68040809697589E-4</v>
      </c>
    </row>
    <row r="460" spans="11:12" x14ac:dyDescent="0.25">
      <c r="K460" s="14">
        <v>178.66</v>
      </c>
      <c r="L460" s="9">
        <v>1.6922929834169601E-4</v>
      </c>
    </row>
    <row r="461" spans="11:12" x14ac:dyDescent="0.25">
      <c r="K461" s="14">
        <v>179.05</v>
      </c>
      <c r="L461" s="9">
        <v>6.2487527042449098E-5</v>
      </c>
    </row>
    <row r="462" spans="11:12" x14ac:dyDescent="0.25">
      <c r="K462" s="14">
        <v>179.44</v>
      </c>
      <c r="L462" s="9">
        <v>1.7165743363718199E-4</v>
      </c>
    </row>
    <row r="463" spans="11:12" x14ac:dyDescent="0.25">
      <c r="K463" s="14">
        <v>179.83</v>
      </c>
      <c r="L463" s="9">
        <v>2.5356235616214099E-5</v>
      </c>
    </row>
    <row r="464" spans="11:12" x14ac:dyDescent="0.25">
      <c r="K464" s="14">
        <v>180.22</v>
      </c>
      <c r="L464" s="9">
        <v>5.1081583590735403E-5</v>
      </c>
    </row>
    <row r="465" spans="11:12" x14ac:dyDescent="0.25">
      <c r="K465" s="14">
        <v>180.61</v>
      </c>
      <c r="L465" s="9">
        <v>6.4320135671452094E-5</v>
      </c>
    </row>
    <row r="466" spans="11:12" x14ac:dyDescent="0.25">
      <c r="K466" s="14">
        <v>181</v>
      </c>
      <c r="L466" s="9">
        <v>9.0713290508173395E-5</v>
      </c>
    </row>
    <row r="467" spans="11:12" x14ac:dyDescent="0.25">
      <c r="K467" s="14">
        <v>181.39</v>
      </c>
      <c r="L467" s="9">
        <v>1.3055469873979001E-5</v>
      </c>
    </row>
    <row r="468" spans="11:12" x14ac:dyDescent="0.25">
      <c r="K468" s="14">
        <v>181.78</v>
      </c>
      <c r="L468" s="9">
        <v>7.8920064325572101E-5</v>
      </c>
    </row>
    <row r="469" spans="11:12" x14ac:dyDescent="0.25">
      <c r="K469" s="14">
        <v>182.17</v>
      </c>
      <c r="L469" s="9">
        <v>3.97580904131877E-5</v>
      </c>
    </row>
    <row r="470" spans="11:12" x14ac:dyDescent="0.25">
      <c r="K470" s="14">
        <v>182.56</v>
      </c>
      <c r="L470" s="9">
        <v>1.68755625682028E-4</v>
      </c>
    </row>
    <row r="471" spans="11:12" x14ac:dyDescent="0.25">
      <c r="K471" s="14">
        <v>182.95</v>
      </c>
      <c r="L471" s="9">
        <v>9.4191818623070407E-5</v>
      </c>
    </row>
    <row r="472" spans="11:12" x14ac:dyDescent="0.25">
      <c r="K472" s="14">
        <v>183.34</v>
      </c>
      <c r="L472" s="9">
        <v>6.7799846450201305E-5</v>
      </c>
    </row>
    <row r="473" spans="11:12" x14ac:dyDescent="0.25">
      <c r="K473" s="14">
        <v>183.73</v>
      </c>
      <c r="L473" s="9">
        <v>5.4662337903729397E-5</v>
      </c>
    </row>
    <row r="474" spans="11:12" x14ac:dyDescent="0.25">
      <c r="K474" s="14">
        <v>184.12</v>
      </c>
      <c r="L474" s="9">
        <v>8.2637146780741196E-5</v>
      </c>
    </row>
    <row r="475" spans="11:12" x14ac:dyDescent="0.25">
      <c r="K475" s="14">
        <v>184.51</v>
      </c>
      <c r="L475" s="9">
        <v>2.7763657220183601E-5</v>
      </c>
    </row>
    <row r="476" spans="11:12" x14ac:dyDescent="0.25">
      <c r="K476" s="14">
        <v>184.9</v>
      </c>
      <c r="L476" s="9">
        <v>4.1977612586501498E-5</v>
      </c>
    </row>
    <row r="477" spans="11:12" x14ac:dyDescent="0.25">
      <c r="K477" s="14">
        <v>185.29</v>
      </c>
      <c r="L477" s="9">
        <v>1.6414723222806901E-4</v>
      </c>
    </row>
    <row r="478" spans="11:12" x14ac:dyDescent="0.25">
      <c r="K478" s="14">
        <v>185.68</v>
      </c>
      <c r="L478" s="9">
        <v>7.1096693587373094E-5</v>
      </c>
    </row>
    <row r="479" spans="11:12" x14ac:dyDescent="0.25">
      <c r="K479" s="14">
        <v>186.07</v>
      </c>
      <c r="L479" s="9">
        <v>7.1677594787863003E-5</v>
      </c>
    </row>
    <row r="480" spans="11:12" x14ac:dyDescent="0.25">
      <c r="K480" s="14">
        <v>186.46</v>
      </c>
      <c r="L480" s="9">
        <v>1.68203911775902E-4</v>
      </c>
    </row>
    <row r="481" spans="11:12" x14ac:dyDescent="0.25">
      <c r="K481" s="14">
        <v>186.85</v>
      </c>
      <c r="L481" s="9">
        <v>1.8417473598214001E-4</v>
      </c>
    </row>
    <row r="482" spans="11:12" x14ac:dyDescent="0.25">
      <c r="K482" s="14">
        <v>187.24</v>
      </c>
      <c r="L482" s="9">
        <v>1.4695737028968E-5</v>
      </c>
    </row>
    <row r="483" spans="11:12" x14ac:dyDescent="0.25">
      <c r="K483" s="14">
        <v>187.63</v>
      </c>
      <c r="L483" s="9">
        <v>4.4459599681032E-5</v>
      </c>
    </row>
    <row r="484" spans="11:12" x14ac:dyDescent="0.25">
      <c r="K484" s="14">
        <v>188.02</v>
      </c>
      <c r="L484" s="9">
        <v>1.4946110908573501E-5</v>
      </c>
    </row>
    <row r="485" spans="11:12" x14ac:dyDescent="0.25">
      <c r="K485" s="14">
        <v>188.41</v>
      </c>
      <c r="L485" s="9">
        <v>0</v>
      </c>
    </row>
    <row r="486" spans="11:12" x14ac:dyDescent="0.25">
      <c r="K486" s="14">
        <v>188.8</v>
      </c>
      <c r="L486" s="9">
        <v>1.76950081502624E-4</v>
      </c>
    </row>
    <row r="487" spans="11:12" x14ac:dyDescent="0.25">
      <c r="K487" s="14">
        <v>189.19</v>
      </c>
      <c r="L487" s="9">
        <v>3.1097969476813801E-4</v>
      </c>
    </row>
    <row r="488" spans="11:12" x14ac:dyDescent="0.25">
      <c r="K488" s="14">
        <v>189.58</v>
      </c>
      <c r="L488" s="9">
        <v>4.6420066548302499E-5</v>
      </c>
    </row>
    <row r="489" spans="11:12" x14ac:dyDescent="0.25">
      <c r="K489" s="14">
        <v>189.97</v>
      </c>
      <c r="L489" s="9">
        <v>3.1222061315043497E-5</v>
      </c>
    </row>
    <row r="490" spans="11:12" x14ac:dyDescent="0.25">
      <c r="K490" s="14">
        <v>190.36</v>
      </c>
      <c r="L490" s="9">
        <v>1.6755313830646499E-4</v>
      </c>
    </row>
    <row r="491" spans="11:12" x14ac:dyDescent="0.25">
      <c r="K491" s="14">
        <v>190.75</v>
      </c>
      <c r="L491" s="9">
        <v>2.48540282329894E-4</v>
      </c>
    </row>
    <row r="492" spans="11:12" x14ac:dyDescent="0.25">
      <c r="K492" s="14">
        <v>191.14</v>
      </c>
      <c r="L492" s="9">
        <v>4.8117476681502498E-5</v>
      </c>
    </row>
    <row r="493" spans="11:12" x14ac:dyDescent="0.25">
      <c r="K493" s="14">
        <v>191.53</v>
      </c>
      <c r="L493" s="9">
        <v>4.8561404416141801E-5</v>
      </c>
    </row>
    <row r="494" spans="11:12" x14ac:dyDescent="0.25">
      <c r="K494" s="14">
        <v>191.92</v>
      </c>
      <c r="L494" s="9">
        <v>8.1689332842241504E-5</v>
      </c>
    </row>
    <row r="495" spans="11:12" x14ac:dyDescent="0.25">
      <c r="K495" s="14">
        <v>192.31</v>
      </c>
      <c r="L495" s="9">
        <v>2.08410454946928E-4</v>
      </c>
    </row>
    <row r="496" spans="11:12" x14ac:dyDescent="0.25">
      <c r="K496" s="14">
        <v>192.7</v>
      </c>
      <c r="L496" s="9">
        <v>6.6591645748408996E-5</v>
      </c>
    </row>
    <row r="497" spans="11:12" x14ac:dyDescent="0.25">
      <c r="K497" s="14">
        <v>193.09</v>
      </c>
      <c r="L497" s="9">
        <v>3.36147779028818E-5</v>
      </c>
    </row>
    <row r="498" spans="11:12" x14ac:dyDescent="0.25">
      <c r="K498" s="14">
        <v>193.48</v>
      </c>
      <c r="L498" s="9">
        <v>1.6969951425539701E-5</v>
      </c>
    </row>
    <row r="499" spans="11:12" x14ac:dyDescent="0.25">
      <c r="K499" s="14">
        <v>193.87</v>
      </c>
      <c r="L499" s="9">
        <v>1.19949824733261E-4</v>
      </c>
    </row>
    <row r="500" spans="11:12" x14ac:dyDescent="0.25">
      <c r="K500" s="14">
        <v>194.26</v>
      </c>
      <c r="L500" s="9">
        <v>5.1914089115423602E-5</v>
      </c>
    </row>
    <row r="501" spans="11:12" x14ac:dyDescent="0.25">
      <c r="K501" s="14">
        <v>194.65</v>
      </c>
      <c r="L501" s="9">
        <v>1.7477070495850899E-5</v>
      </c>
    </row>
    <row r="502" spans="11:12" x14ac:dyDescent="0.25">
      <c r="K502" s="14">
        <v>195.04</v>
      </c>
      <c r="L502" s="9">
        <v>3.4025986949040999E-4</v>
      </c>
    </row>
    <row r="503" spans="11:12" x14ac:dyDescent="0.25">
      <c r="K503" s="14">
        <v>195.43</v>
      </c>
      <c r="L503" s="9">
        <v>8.9161651967662606E-5</v>
      </c>
    </row>
    <row r="504" spans="11:12" x14ac:dyDescent="0.25">
      <c r="K504" s="14">
        <v>195.82</v>
      </c>
      <c r="L504" s="9">
        <v>9.0077160167742294E-5</v>
      </c>
    </row>
    <row r="505" spans="11:12" x14ac:dyDescent="0.25">
      <c r="K505" s="14">
        <v>196.21</v>
      </c>
      <c r="L505" s="9">
        <v>7.28093313744276E-5</v>
      </c>
    </row>
    <row r="506" spans="11:12" x14ac:dyDescent="0.25">
      <c r="K506" s="14">
        <v>196.6</v>
      </c>
      <c r="L506" s="9">
        <v>5.51794569196991E-5</v>
      </c>
    </row>
    <row r="507" spans="11:12" x14ac:dyDescent="0.25">
      <c r="K507" s="14">
        <v>196.99</v>
      </c>
      <c r="L507" s="9">
        <v>1.8588014968636901E-5</v>
      </c>
    </row>
    <row r="508" spans="11:12" x14ac:dyDescent="0.25">
      <c r="K508" s="14">
        <v>197.38</v>
      </c>
      <c r="L508" s="9">
        <v>7.5148202841859906E-5</v>
      </c>
    </row>
    <row r="509" spans="11:12" x14ac:dyDescent="0.25">
      <c r="K509" s="14">
        <v>197.77</v>
      </c>
      <c r="L509" s="9">
        <v>3.7980790071648301E-5</v>
      </c>
    </row>
    <row r="510" spans="11:12" x14ac:dyDescent="0.25">
      <c r="K510" s="14">
        <v>198.16</v>
      </c>
      <c r="L510" s="9">
        <v>1.85022531985933E-4</v>
      </c>
    </row>
    <row r="511" spans="11:12" x14ac:dyDescent="0.25">
      <c r="K511" s="14">
        <v>198.55</v>
      </c>
      <c r="L511" s="9">
        <v>1.16463488604873E-4</v>
      </c>
    </row>
    <row r="512" spans="11:12" x14ac:dyDescent="0.25">
      <c r="K512" s="14">
        <v>198.94</v>
      </c>
      <c r="L512" s="9">
        <v>9.8138627513919395E-5</v>
      </c>
    </row>
    <row r="513" spans="11:12" x14ac:dyDescent="0.25">
      <c r="K513" s="14">
        <v>199.33</v>
      </c>
      <c r="L513" s="9">
        <v>2.7070139511996602E-4</v>
      </c>
    </row>
    <row r="514" spans="11:12" x14ac:dyDescent="0.25">
      <c r="K514" s="14">
        <v>199.72</v>
      </c>
      <c r="L514" s="9">
        <v>4.01538444077174E-5</v>
      </c>
    </row>
    <row r="515" spans="11:12" x14ac:dyDescent="0.25">
      <c r="K515" s="14">
        <v>200.11</v>
      </c>
      <c r="L515" s="9">
        <v>2.3576511632014501E-4</v>
      </c>
    </row>
    <row r="516" spans="11:12" x14ac:dyDescent="0.25">
      <c r="K516" s="14">
        <v>200.5</v>
      </c>
      <c r="L516" s="9">
        <v>8.1262063922436499E-5</v>
      </c>
    </row>
    <row r="517" spans="11:12" x14ac:dyDescent="0.25">
      <c r="K517" s="14">
        <v>200.89</v>
      </c>
      <c r="L517" s="9">
        <v>2.5745440733495798E-4</v>
      </c>
    </row>
    <row r="518" spans="11:12" x14ac:dyDescent="0.25">
      <c r="K518" s="14">
        <v>201.28</v>
      </c>
      <c r="L518" s="9">
        <v>2.58175517727171E-4</v>
      </c>
    </row>
    <row r="519" spans="11:12" x14ac:dyDescent="0.25">
      <c r="K519" s="14">
        <v>201.67</v>
      </c>
      <c r="L519" s="9">
        <v>3.9488114514802303E-4</v>
      </c>
    </row>
    <row r="520" spans="11:12" x14ac:dyDescent="0.25">
      <c r="K520" s="14">
        <v>202.06</v>
      </c>
      <c r="L520" s="9">
        <v>2.0544407111053699E-4</v>
      </c>
    </row>
    <row r="521" spans="11:12" x14ac:dyDescent="0.25">
      <c r="K521" s="14">
        <v>202.45</v>
      </c>
      <c r="L521" s="9">
        <v>4.12048761361591E-5</v>
      </c>
    </row>
    <row r="522" spans="11:12" x14ac:dyDescent="0.25">
      <c r="K522" s="14">
        <v>202.84</v>
      </c>
      <c r="L522" s="9">
        <v>1.44625584524072E-4</v>
      </c>
    </row>
    <row r="523" spans="11:12" x14ac:dyDescent="0.25">
      <c r="K523" s="14">
        <v>203.23</v>
      </c>
      <c r="L523" s="9">
        <v>1.0359744538021E-4</v>
      </c>
    </row>
    <row r="524" spans="11:12" x14ac:dyDescent="0.25">
      <c r="K524" s="14">
        <v>203.62</v>
      </c>
      <c r="L524" s="9">
        <v>1.2467108857464401E-4</v>
      </c>
    </row>
    <row r="525" spans="11:12" x14ac:dyDescent="0.25">
      <c r="K525" s="14">
        <v>204.01</v>
      </c>
      <c r="L525" s="9">
        <v>2.8417653762308399E-4</v>
      </c>
    </row>
    <row r="526" spans="11:12" x14ac:dyDescent="0.25">
      <c r="K526" s="14">
        <v>204.4</v>
      </c>
      <c r="L526" s="9">
        <v>4.1795161661844402E-5</v>
      </c>
    </row>
    <row r="527" spans="11:12" x14ac:dyDescent="0.25">
      <c r="K527" s="14">
        <v>204.79</v>
      </c>
      <c r="L527" s="9">
        <v>4.19152540883427E-5</v>
      </c>
    </row>
    <row r="528" spans="11:12" x14ac:dyDescent="0.25">
      <c r="K528" s="14">
        <v>205.18</v>
      </c>
      <c r="L528" s="9">
        <v>5.8666540464217805E-4</v>
      </c>
    </row>
    <row r="529" spans="11:12" x14ac:dyDescent="0.25">
      <c r="K529" s="14">
        <v>205.57</v>
      </c>
      <c r="L529" s="9">
        <v>1.47551324615659E-4</v>
      </c>
    </row>
    <row r="530" spans="11:12" x14ac:dyDescent="0.25">
      <c r="K530" s="14">
        <v>205.96</v>
      </c>
      <c r="L530" s="9">
        <v>2.4601503205827198E-4</v>
      </c>
    </row>
    <row r="531" spans="11:12" x14ac:dyDescent="0.25">
      <c r="K531" s="14">
        <v>206.35</v>
      </c>
      <c r="L531" s="9">
        <v>4.2402605405627897E-5</v>
      </c>
    </row>
    <row r="532" spans="11:12" x14ac:dyDescent="0.25">
      <c r="K532" s="14">
        <v>206.74</v>
      </c>
      <c r="L532" s="9">
        <v>6.37893287510678E-5</v>
      </c>
    </row>
    <row r="533" spans="11:12" x14ac:dyDescent="0.25">
      <c r="K533" s="14">
        <v>207.13</v>
      </c>
      <c r="L533" s="9">
        <v>6.39758336458129E-5</v>
      </c>
    </row>
    <row r="534" spans="11:12" x14ac:dyDescent="0.25">
      <c r="K534" s="14">
        <v>207.52</v>
      </c>
      <c r="L534" s="9">
        <v>2.4890062768927098E-4</v>
      </c>
    </row>
    <row r="535" spans="11:12" x14ac:dyDescent="0.25">
      <c r="K535" s="14">
        <v>207.91</v>
      </c>
      <c r="L535" s="9">
        <v>6.4352134456573394E-5</v>
      </c>
    </row>
    <row r="536" spans="11:12" x14ac:dyDescent="0.25">
      <c r="K536" s="14">
        <v>208.3</v>
      </c>
      <c r="L536" s="9">
        <v>8.6055933049618703E-5</v>
      </c>
    </row>
    <row r="537" spans="11:12" x14ac:dyDescent="0.25">
      <c r="K537" s="14">
        <v>208.69</v>
      </c>
      <c r="L537" s="9">
        <v>1.8637675354286001E-4</v>
      </c>
    </row>
    <row r="538" spans="11:12" x14ac:dyDescent="0.25">
      <c r="K538" s="14">
        <v>209.08</v>
      </c>
      <c r="L538" s="9">
        <v>4.3283306466445502E-5</v>
      </c>
    </row>
    <row r="539" spans="11:12" x14ac:dyDescent="0.25">
      <c r="K539" s="14">
        <v>209.47</v>
      </c>
      <c r="L539" s="9">
        <v>2.0919211471410001E-4</v>
      </c>
    </row>
    <row r="540" spans="11:12" x14ac:dyDescent="0.25">
      <c r="K540" s="14">
        <v>209.86</v>
      </c>
      <c r="L540" s="9">
        <v>2.3158736977702801E-4</v>
      </c>
    </row>
    <row r="541" spans="11:12" x14ac:dyDescent="0.25">
      <c r="K541" s="14">
        <v>210.25</v>
      </c>
      <c r="L541" s="9">
        <v>2.5411671814371299E-4</v>
      </c>
    </row>
    <row r="542" spans="11:12" x14ac:dyDescent="0.25">
      <c r="K542" s="14">
        <v>210.64</v>
      </c>
      <c r="L542" s="9">
        <v>3.7834998714489999E-4</v>
      </c>
    </row>
    <row r="543" spans="11:12" x14ac:dyDescent="0.25">
      <c r="K543" s="14">
        <v>211.03</v>
      </c>
      <c r="L543" s="9">
        <v>2.5564742667744702E-4</v>
      </c>
    </row>
    <row r="544" spans="11:12" x14ac:dyDescent="0.25">
      <c r="K544" s="14">
        <v>211.42</v>
      </c>
      <c r="L544" s="9">
        <v>8.8135677939589295E-5</v>
      </c>
    </row>
    <row r="545" spans="11:12" x14ac:dyDescent="0.25">
      <c r="K545" s="14">
        <v>211.81</v>
      </c>
      <c r="L545" s="9">
        <v>4.42013677770283E-5</v>
      </c>
    </row>
    <row r="546" spans="11:12" x14ac:dyDescent="0.25">
      <c r="K546" s="14">
        <v>212.2</v>
      </c>
      <c r="L546" s="9">
        <v>4.4335708247961602E-5</v>
      </c>
    </row>
    <row r="547" spans="11:12" x14ac:dyDescent="0.25">
      <c r="K547" s="14">
        <v>212.59</v>
      </c>
      <c r="L547" s="9">
        <v>2.22354339028914E-5</v>
      </c>
    </row>
    <row r="548" spans="11:12" x14ac:dyDescent="0.25">
      <c r="K548" s="14">
        <v>212.98</v>
      </c>
      <c r="L548" s="9">
        <v>8.9213707928954405E-5</v>
      </c>
    </row>
    <row r="549" spans="11:12" x14ac:dyDescent="0.25">
      <c r="K549" s="14">
        <v>213.37</v>
      </c>
      <c r="L549" s="9">
        <v>8.9487348660437902E-5</v>
      </c>
    </row>
    <row r="550" spans="11:12" x14ac:dyDescent="0.25">
      <c r="K550" s="14">
        <v>213.76</v>
      </c>
      <c r="L550" s="9">
        <v>6.7322004904184199E-5</v>
      </c>
    </row>
    <row r="551" spans="11:12" x14ac:dyDescent="0.25">
      <c r="K551" s="14">
        <v>214.15</v>
      </c>
      <c r="L551" s="9">
        <v>1.3505954573106601E-4</v>
      </c>
    </row>
    <row r="552" spans="11:12" x14ac:dyDescent="0.25">
      <c r="K552" s="14">
        <v>214.54</v>
      </c>
      <c r="L552" s="9">
        <v>9.0318436288545003E-5</v>
      </c>
    </row>
    <row r="553" spans="11:12" x14ac:dyDescent="0.25">
      <c r="K553" s="14">
        <v>214.93</v>
      </c>
      <c r="L553" s="9">
        <v>1.3589835988175701E-4</v>
      </c>
    </row>
    <row r="554" spans="11:12" x14ac:dyDescent="0.25">
      <c r="K554" s="14">
        <v>215.32</v>
      </c>
      <c r="L554" s="9">
        <v>4.5440562114887601E-5</v>
      </c>
    </row>
    <row r="555" spans="11:12" x14ac:dyDescent="0.25">
      <c r="K555" s="14">
        <v>215.71</v>
      </c>
      <c r="L555" s="9">
        <v>4.5582552797208201E-5</v>
      </c>
    </row>
    <row r="556" spans="11:12" x14ac:dyDescent="0.25">
      <c r="K556" s="14">
        <v>216.1</v>
      </c>
      <c r="L556" s="9">
        <v>4.5725433633598898E-5</v>
      </c>
    </row>
    <row r="557" spans="11:12" x14ac:dyDescent="0.25">
      <c r="K557" s="14">
        <v>216.49</v>
      </c>
      <c r="L557" s="9">
        <v>2.4396685506549199E-4</v>
      </c>
    </row>
    <row r="558" spans="11:12" x14ac:dyDescent="0.25">
      <c r="K558" s="14">
        <v>216.88</v>
      </c>
      <c r="L558" s="9">
        <v>2.3006949731311E-5</v>
      </c>
    </row>
    <row r="559" spans="11:12" x14ac:dyDescent="0.25">
      <c r="K559" s="14">
        <v>217.27</v>
      </c>
      <c r="L559" s="9">
        <v>6.9239252353223596E-5</v>
      </c>
    </row>
    <row r="560" spans="11:12" x14ac:dyDescent="0.25">
      <c r="K560" s="14">
        <v>217.66</v>
      </c>
      <c r="L560" s="9">
        <v>2.3153014029793301E-5</v>
      </c>
    </row>
    <row r="561" spans="11:12" x14ac:dyDescent="0.25">
      <c r="K561" s="14">
        <v>218.05</v>
      </c>
      <c r="L561" s="9">
        <v>2.3226743882966199E-5</v>
      </c>
    </row>
    <row r="562" spans="11:12" x14ac:dyDescent="0.25">
      <c r="K562" s="14">
        <v>218.44</v>
      </c>
      <c r="L562" s="9">
        <v>6.9902834447547297E-5</v>
      </c>
    </row>
    <row r="563" spans="11:12" x14ac:dyDescent="0.25">
      <c r="K563" s="14">
        <v>218.83</v>
      </c>
      <c r="L563" s="9">
        <v>2.7203377144267502E-4</v>
      </c>
    </row>
    <row r="564" spans="11:12" x14ac:dyDescent="0.25">
      <c r="K564" s="14">
        <v>219.22</v>
      </c>
      <c r="L564" s="9">
        <v>4.6901556191991203E-5</v>
      </c>
    </row>
    <row r="565" spans="11:12" x14ac:dyDescent="0.25">
      <c r="K565" s="14">
        <v>219.61</v>
      </c>
      <c r="L565" s="9">
        <v>4.7052839354894497E-5</v>
      </c>
    </row>
    <row r="566" spans="11:12" x14ac:dyDescent="0.25">
      <c r="K566" s="14">
        <v>220</v>
      </c>
      <c r="L566" s="9">
        <v>4.7205101617764197E-5</v>
      </c>
    </row>
    <row r="567" spans="11:12" x14ac:dyDescent="0.25">
      <c r="K567" s="14">
        <v>220.39</v>
      </c>
      <c r="L567" s="9">
        <v>0</v>
      </c>
    </row>
    <row r="568" spans="11:12" x14ac:dyDescent="0.25">
      <c r="K568" s="14">
        <v>220.78</v>
      </c>
      <c r="L568" s="9">
        <v>9.5025203422600995E-5</v>
      </c>
    </row>
    <row r="569" spans="11:12" x14ac:dyDescent="0.25">
      <c r="K569" s="14">
        <v>221.17</v>
      </c>
      <c r="L569" s="9">
        <v>0</v>
      </c>
    </row>
    <row r="570" spans="11:12" x14ac:dyDescent="0.25">
      <c r="K570" s="14">
        <v>221.56</v>
      </c>
      <c r="L570" s="9">
        <v>4.7824134262977602E-5</v>
      </c>
    </row>
    <row r="571" spans="11:12" x14ac:dyDescent="0.25">
      <c r="K571" s="14">
        <v>221.95</v>
      </c>
      <c r="L571" s="9">
        <v>7.1972156369736097E-5</v>
      </c>
    </row>
    <row r="572" spans="11:12" x14ac:dyDescent="0.25">
      <c r="K572" s="14">
        <v>222.34</v>
      </c>
      <c r="L572" s="9">
        <v>2.4069889558437599E-5</v>
      </c>
    </row>
    <row r="573" spans="11:12" x14ac:dyDescent="0.25">
      <c r="K573" s="14">
        <v>222.73</v>
      </c>
      <c r="L573" s="9">
        <v>4.8299169186724397E-5</v>
      </c>
    </row>
    <row r="574" spans="11:12" x14ac:dyDescent="0.25">
      <c r="K574" s="14">
        <v>223.12</v>
      </c>
      <c r="L574" s="9">
        <v>7.2689427358497597E-5</v>
      </c>
    </row>
    <row r="575" spans="11:12" x14ac:dyDescent="0.25">
      <c r="K575" s="14">
        <v>223.51</v>
      </c>
      <c r="L575" s="9">
        <v>4.8621136862640498E-5</v>
      </c>
    </row>
    <row r="576" spans="11:12" x14ac:dyDescent="0.25">
      <c r="K576" s="14">
        <v>223.9</v>
      </c>
      <c r="L576" s="9">
        <v>2.5946847165511899E-4</v>
      </c>
    </row>
    <row r="577" spans="11:12" x14ac:dyDescent="0.25">
      <c r="K577" s="14">
        <v>224.29</v>
      </c>
      <c r="L577" s="9">
        <v>2.6033909830862898E-4</v>
      </c>
    </row>
    <row r="578" spans="11:12" x14ac:dyDescent="0.25">
      <c r="K578" s="14">
        <v>224.68</v>
      </c>
      <c r="L578" s="9">
        <v>4.9112218190209098E-5</v>
      </c>
    </row>
    <row r="579" spans="11:12" x14ac:dyDescent="0.25">
      <c r="K579" s="14">
        <v>225.07</v>
      </c>
      <c r="L579" s="9">
        <v>7.3917185786426706E-5</v>
      </c>
    </row>
    <row r="580" spans="11:12" x14ac:dyDescent="0.25">
      <c r="K580" s="14">
        <v>225.46</v>
      </c>
      <c r="L580" s="9">
        <v>7.4167731321090894E-5</v>
      </c>
    </row>
    <row r="581" spans="11:12" x14ac:dyDescent="0.25">
      <c r="K581" s="14">
        <v>225.85</v>
      </c>
      <c r="L581" s="9">
        <v>4.9613320734982099E-5</v>
      </c>
    </row>
    <row r="582" spans="11:12" x14ac:dyDescent="0.25">
      <c r="K582" s="14">
        <v>226.24</v>
      </c>
      <c r="L582" s="9">
        <v>2.4891317526237399E-5</v>
      </c>
    </row>
    <row r="583" spans="11:12" x14ac:dyDescent="0.25">
      <c r="K583" s="14">
        <v>226.63</v>
      </c>
      <c r="L583" s="9">
        <v>2.9066462912758802E-4</v>
      </c>
    </row>
    <row r="584" spans="11:12" x14ac:dyDescent="0.25">
      <c r="K584" s="14">
        <v>227.02</v>
      </c>
      <c r="L584" s="9">
        <v>2.5062377202466298E-5</v>
      </c>
    </row>
    <row r="585" spans="11:12" x14ac:dyDescent="0.25">
      <c r="K585" s="14">
        <v>227.41</v>
      </c>
      <c r="L585" s="9">
        <v>1.5089275053521901E-4</v>
      </c>
    </row>
    <row r="586" spans="11:12" x14ac:dyDescent="0.25">
      <c r="K586" s="14">
        <v>227.8</v>
      </c>
      <c r="L586" s="9">
        <v>7.5707412846671494E-5</v>
      </c>
    </row>
    <row r="587" spans="11:12" x14ac:dyDescent="0.25">
      <c r="K587" s="14">
        <v>228.19</v>
      </c>
      <c r="L587" s="9">
        <v>2.53234210098737E-5</v>
      </c>
    </row>
    <row r="588" spans="11:12" x14ac:dyDescent="0.25">
      <c r="K588" s="14">
        <v>228.58</v>
      </c>
      <c r="L588" s="9">
        <v>7.6234944761889397E-5</v>
      </c>
    </row>
    <row r="589" spans="11:12" x14ac:dyDescent="0.25">
      <c r="K589" s="14">
        <v>228.97</v>
      </c>
      <c r="L589" s="9">
        <v>5.1000984835904003E-5</v>
      </c>
    </row>
    <row r="590" spans="11:12" x14ac:dyDescent="0.25">
      <c r="K590" s="14">
        <v>229.36</v>
      </c>
      <c r="L590" s="9">
        <v>2.55899599951653E-5</v>
      </c>
    </row>
    <row r="591" spans="11:12" x14ac:dyDescent="0.25">
      <c r="K591" s="14">
        <v>229.75</v>
      </c>
      <c r="L591" s="9">
        <v>7.7040172711125899E-5</v>
      </c>
    </row>
    <row r="592" spans="11:12" x14ac:dyDescent="0.25">
      <c r="K592" s="14">
        <v>230.14</v>
      </c>
      <c r="L592" s="9">
        <v>7.7312375464251494E-5</v>
      </c>
    </row>
    <row r="593" spans="11:12" x14ac:dyDescent="0.25">
      <c r="K593" s="14">
        <v>230.53</v>
      </c>
      <c r="L593" s="9">
        <v>5.1724339041677201E-5</v>
      </c>
    </row>
    <row r="594" spans="11:12" x14ac:dyDescent="0.25">
      <c r="K594" s="14">
        <v>230.92</v>
      </c>
      <c r="L594" s="9">
        <v>2.7608775175990601E-4</v>
      </c>
    </row>
    <row r="595" spans="11:12" x14ac:dyDescent="0.25">
      <c r="K595" s="14">
        <v>231.31</v>
      </c>
      <c r="L595" s="9">
        <v>4.0730810575669398E-4</v>
      </c>
    </row>
    <row r="596" spans="11:12" x14ac:dyDescent="0.25">
      <c r="K596" s="14">
        <v>231.7</v>
      </c>
      <c r="L596" s="9">
        <v>1.3070116245594699E-4</v>
      </c>
    </row>
    <row r="597" spans="11:12" x14ac:dyDescent="0.25">
      <c r="K597" s="14">
        <v>232.09</v>
      </c>
      <c r="L597" s="9">
        <v>7.87027609908138E-5</v>
      </c>
    </row>
    <row r="598" spans="11:12" x14ac:dyDescent="0.25">
      <c r="K598" s="14">
        <v>232.48</v>
      </c>
      <c r="L598" s="9">
        <v>1.05315814512363E-4</v>
      </c>
    </row>
    <row r="599" spans="11:12" x14ac:dyDescent="0.25">
      <c r="K599" s="14">
        <v>232.87</v>
      </c>
      <c r="L599" s="9">
        <v>7.92730192864666E-5</v>
      </c>
    </row>
    <row r="600" spans="11:12" x14ac:dyDescent="0.25">
      <c r="K600" s="14">
        <v>233.26</v>
      </c>
      <c r="L600" s="9">
        <v>1.3260209775303001E-4</v>
      </c>
    </row>
    <row r="601" spans="11:12" x14ac:dyDescent="0.25">
      <c r="K601" s="14">
        <v>233.65</v>
      </c>
      <c r="L601" s="9">
        <v>5.32344011750129E-5</v>
      </c>
    </row>
    <row r="602" spans="11:12" x14ac:dyDescent="0.25">
      <c r="K602" s="14">
        <v>234.04</v>
      </c>
      <c r="L602" s="9">
        <v>8.0144071734538106E-5</v>
      </c>
    </row>
    <row r="603" spans="11:12" x14ac:dyDescent="0.25">
      <c r="K603" s="14">
        <v>234.43</v>
      </c>
      <c r="L603" s="9">
        <v>5.3625794682500898E-5</v>
      </c>
    </row>
    <row r="604" spans="11:12" x14ac:dyDescent="0.25">
      <c r="K604" s="14">
        <v>234.82</v>
      </c>
      <c r="L604" s="9">
        <v>5.3823657621477499E-5</v>
      </c>
    </row>
    <row r="605" spans="11:12" x14ac:dyDescent="0.25">
      <c r="K605" s="14">
        <v>235.21</v>
      </c>
      <c r="L605" s="9">
        <v>5.4022986076387297E-5</v>
      </c>
    </row>
    <row r="606" spans="11:12" x14ac:dyDescent="0.25">
      <c r="K606" s="14">
        <v>235.6</v>
      </c>
      <c r="L606" s="9">
        <v>5.49693684619068E-4</v>
      </c>
    </row>
    <row r="607" spans="11:12" x14ac:dyDescent="0.25">
      <c r="K607" s="14">
        <v>235.99</v>
      </c>
      <c r="L607" s="9">
        <v>8.1639157722018004E-5</v>
      </c>
    </row>
    <row r="608" spans="11:12" x14ac:dyDescent="0.25">
      <c r="K608" s="14">
        <v>236.38</v>
      </c>
      <c r="L608" s="9">
        <v>2.1851971674414399E-4</v>
      </c>
    </row>
    <row r="609" spans="11:12" x14ac:dyDescent="0.25">
      <c r="K609" s="14">
        <v>236.77</v>
      </c>
      <c r="L609" s="9">
        <v>2.7417642795923801E-5</v>
      </c>
    </row>
    <row r="610" spans="11:12" x14ac:dyDescent="0.25">
      <c r="K610" s="14">
        <v>237.16</v>
      </c>
      <c r="L610" s="9">
        <v>1.37605479278433E-4</v>
      </c>
    </row>
    <row r="611" spans="11:12" x14ac:dyDescent="0.25">
      <c r="K611" s="14">
        <v>237.55</v>
      </c>
      <c r="L611" s="9">
        <v>5.5250665153331402E-5</v>
      </c>
    </row>
    <row r="612" spans="11:12" x14ac:dyDescent="0.25">
      <c r="K612" s="14">
        <v>237.94</v>
      </c>
      <c r="L612" s="9">
        <v>2.77303618971141E-5</v>
      </c>
    </row>
    <row r="613" spans="11:12" x14ac:dyDescent="0.25">
      <c r="K613" s="14">
        <v>238.33</v>
      </c>
      <c r="L613" s="9">
        <v>5.5672385783467703E-5</v>
      </c>
    </row>
    <row r="614" spans="11:12" x14ac:dyDescent="0.25">
      <c r="K614" s="14">
        <v>238.72</v>
      </c>
      <c r="L614" s="9">
        <v>2.6929904371030699E-4</v>
      </c>
    </row>
    <row r="615" spans="11:12" x14ac:dyDescent="0.25">
      <c r="K615" s="14">
        <v>239.11</v>
      </c>
      <c r="L615" s="9">
        <v>8.4150890700846804E-5</v>
      </c>
    </row>
    <row r="616" spans="11:12" x14ac:dyDescent="0.25">
      <c r="K616" s="14">
        <v>239.5</v>
      </c>
      <c r="L616" s="9">
        <v>2.7137837263689201E-4</v>
      </c>
    </row>
    <row r="617" spans="11:12" x14ac:dyDescent="0.25">
      <c r="K617" s="14">
        <v>239.89</v>
      </c>
      <c r="L617" s="9">
        <v>8.4803160089239805E-5</v>
      </c>
    </row>
    <row r="618" spans="11:12" x14ac:dyDescent="0.25">
      <c r="K618" s="14">
        <v>240.28</v>
      </c>
      <c r="L618" s="9">
        <v>2.8377700477847201E-5</v>
      </c>
    </row>
    <row r="619" spans="11:12" x14ac:dyDescent="0.25">
      <c r="K619" s="14">
        <v>240.67</v>
      </c>
      <c r="L619" s="9">
        <v>3.0304681799247298E-4</v>
      </c>
    </row>
    <row r="620" spans="11:12" x14ac:dyDescent="0.25">
      <c r="K620" s="14">
        <v>241.06</v>
      </c>
      <c r="L620" s="9">
        <v>5.7200497792095103E-5</v>
      </c>
    </row>
    <row r="621" spans="11:12" x14ac:dyDescent="0.25">
      <c r="K621" s="14">
        <v>241.45</v>
      </c>
      <c r="L621" s="9">
        <v>3.6285845344431701E-4</v>
      </c>
    </row>
    <row r="622" spans="11:12" x14ac:dyDescent="0.25">
      <c r="K622" s="14">
        <v>241.84</v>
      </c>
      <c r="L622" s="9">
        <v>1.1530526207701099E-4</v>
      </c>
    </row>
    <row r="623" spans="11:12" x14ac:dyDescent="0.25">
      <c r="K623" s="14">
        <v>242.23</v>
      </c>
      <c r="L623" s="9">
        <v>2.4997521992426699E-4</v>
      </c>
    </row>
    <row r="624" spans="11:12" x14ac:dyDescent="0.25">
      <c r="K624" s="14">
        <v>242.62</v>
      </c>
      <c r="L624" s="9">
        <v>5.6005404511432399E-4</v>
      </c>
    </row>
    <row r="625" spans="11:12" x14ac:dyDescent="0.25">
      <c r="K625" s="14">
        <v>243.01</v>
      </c>
      <c r="L625" s="9">
        <v>8.7516590327309097E-5</v>
      </c>
    </row>
    <row r="626" spans="11:12" x14ac:dyDescent="0.25">
      <c r="K626" s="14">
        <v>243.4</v>
      </c>
      <c r="L626" s="9">
        <v>5.85786849015773E-5</v>
      </c>
    </row>
    <row r="627" spans="11:12" x14ac:dyDescent="0.25">
      <c r="K627" s="14">
        <v>243.79</v>
      </c>
      <c r="L627" s="9">
        <v>0</v>
      </c>
    </row>
    <row r="628" spans="11:12" x14ac:dyDescent="0.25">
      <c r="K628" s="14">
        <v>244.18</v>
      </c>
      <c r="L628" s="9">
        <v>5.9052958314497801E-5</v>
      </c>
    </row>
    <row r="629" spans="11:12" x14ac:dyDescent="0.25">
      <c r="K629" s="14">
        <v>244.57</v>
      </c>
      <c r="L629" s="9">
        <v>8.8939479957967599E-5</v>
      </c>
    </row>
    <row r="630" spans="11:12" x14ac:dyDescent="0.25">
      <c r="K630" s="14">
        <v>244.96</v>
      </c>
      <c r="L630" s="9">
        <v>5.9534974178101099E-5</v>
      </c>
    </row>
    <row r="631" spans="11:12" x14ac:dyDescent="0.25">
      <c r="K631" s="14">
        <v>245.35</v>
      </c>
      <c r="L631" s="9">
        <v>8.9668417528672399E-5</v>
      </c>
    </row>
    <row r="632" spans="11:12" x14ac:dyDescent="0.25">
      <c r="K632" s="14">
        <v>245.74</v>
      </c>
      <c r="L632" s="9">
        <v>0</v>
      </c>
    </row>
    <row r="633" spans="11:12" x14ac:dyDescent="0.25">
      <c r="K633" s="14">
        <v>246.13</v>
      </c>
      <c r="L633" s="9">
        <v>1.8081880482361901E-4</v>
      </c>
    </row>
    <row r="634" spans="11:12" x14ac:dyDescent="0.25">
      <c r="K634" s="14">
        <v>246.52</v>
      </c>
      <c r="L634" s="9">
        <v>9.0784506314925306E-5</v>
      </c>
    </row>
    <row r="635" spans="11:12" x14ac:dyDescent="0.25">
      <c r="K635" s="14">
        <v>246.91</v>
      </c>
      <c r="L635" s="9">
        <v>0</v>
      </c>
    </row>
    <row r="636" spans="11:12" x14ac:dyDescent="0.25">
      <c r="K636" s="14">
        <v>247.3</v>
      </c>
      <c r="L636" s="9">
        <v>1.22058839963048E-4</v>
      </c>
    </row>
    <row r="637" spans="11:12" x14ac:dyDescent="0.25">
      <c r="K637" s="14">
        <v>247.69</v>
      </c>
      <c r="L637" s="9">
        <v>6.2128493446983902E-4</v>
      </c>
    </row>
    <row r="638" spans="11:12" x14ac:dyDescent="0.25">
      <c r="K638" s="14">
        <v>248.08</v>
      </c>
      <c r="L638" s="9">
        <v>2.9656696144169498E-4</v>
      </c>
    </row>
    <row r="639" spans="11:12" x14ac:dyDescent="0.25">
      <c r="K639" s="14">
        <v>248.47</v>
      </c>
      <c r="L639" s="9">
        <v>1.2361027131731E-4</v>
      </c>
    </row>
    <row r="640" spans="11:12" x14ac:dyDescent="0.25">
      <c r="K640" s="14">
        <v>248.86</v>
      </c>
      <c r="L640" s="9">
        <v>3.1034054153678498E-5</v>
      </c>
    </row>
    <row r="641" spans="11:12" x14ac:dyDescent="0.25">
      <c r="K641" s="14">
        <v>249.25</v>
      </c>
      <c r="L641" s="9">
        <v>3.1166664172917503E-5</v>
      </c>
    </row>
    <row r="642" spans="11:12" x14ac:dyDescent="0.25">
      <c r="K642" s="14">
        <v>249.64</v>
      </c>
      <c r="L642" s="9">
        <v>9.39012370610077E-5</v>
      </c>
    </row>
    <row r="643" spans="11:12" x14ac:dyDescent="0.25">
      <c r="K643" s="14">
        <v>250.03</v>
      </c>
      <c r="L643" s="9">
        <v>1.57176567059783E-4</v>
      </c>
    </row>
    <row r="644" spans="11:12" x14ac:dyDescent="0.25">
      <c r="K644" s="14">
        <v>250.42</v>
      </c>
      <c r="L644" s="9">
        <v>9.4714146955792195E-5</v>
      </c>
    </row>
    <row r="645" spans="11:12" x14ac:dyDescent="0.25">
      <c r="K645" s="14">
        <v>250.81</v>
      </c>
      <c r="L645" s="9">
        <v>3.1708634304743599E-5</v>
      </c>
    </row>
    <row r="646" spans="11:12" x14ac:dyDescent="0.25">
      <c r="K646" s="14">
        <v>251.2</v>
      </c>
      <c r="L646" s="9">
        <v>3.0692625029180498E-4</v>
      </c>
    </row>
    <row r="647" spans="11:12" x14ac:dyDescent="0.25">
      <c r="K647" s="14">
        <v>251.59</v>
      </c>
      <c r="L647" s="9">
        <v>3.1986749776079502E-5</v>
      </c>
    </row>
    <row r="648" spans="11:12" x14ac:dyDescent="0.25">
      <c r="K648" s="14">
        <v>251.98</v>
      </c>
      <c r="L648" s="9">
        <v>6.4255290154291694E-5</v>
      </c>
    </row>
    <row r="649" spans="11:12" x14ac:dyDescent="0.25">
      <c r="K649" s="14">
        <v>252.37</v>
      </c>
      <c r="L649" s="9">
        <v>1.61348935508023E-4</v>
      </c>
    </row>
    <row r="650" spans="11:12" x14ac:dyDescent="0.25">
      <c r="K650" s="14">
        <v>252.76</v>
      </c>
      <c r="L650" s="9">
        <v>3.2413192470590697E-5</v>
      </c>
    </row>
    <row r="651" spans="11:12" x14ac:dyDescent="0.25">
      <c r="K651" s="14">
        <v>253.15</v>
      </c>
      <c r="L651" s="9">
        <v>6.51157562040238E-5</v>
      </c>
    </row>
    <row r="652" spans="11:12" x14ac:dyDescent="0.25">
      <c r="K652" s="14">
        <v>253.54</v>
      </c>
      <c r="L652" s="9">
        <v>1.30815444868809E-4</v>
      </c>
    </row>
    <row r="653" spans="11:12" x14ac:dyDescent="0.25">
      <c r="K653" s="14">
        <v>253.93</v>
      </c>
      <c r="L653" s="9">
        <v>3.1660301714504102E-4</v>
      </c>
    </row>
    <row r="654" spans="11:12" x14ac:dyDescent="0.25">
      <c r="K654" s="14">
        <v>254.32</v>
      </c>
      <c r="L654" s="9">
        <v>1.3199916137016999E-4</v>
      </c>
    </row>
    <row r="655" spans="11:12" x14ac:dyDescent="0.25">
      <c r="K655" s="14">
        <v>254.71</v>
      </c>
      <c r="L655" s="9">
        <v>3.3149772374923897E-5</v>
      </c>
    </row>
    <row r="656" spans="11:12" x14ac:dyDescent="0.25">
      <c r="K656" s="14">
        <v>255.1</v>
      </c>
      <c r="L656" s="9">
        <v>6.6602247900309001E-5</v>
      </c>
    </row>
    <row r="657" spans="11:12" x14ac:dyDescent="0.25">
      <c r="K657" s="14">
        <v>255.49</v>
      </c>
      <c r="L657" s="9">
        <v>1.33815455651988E-4</v>
      </c>
    </row>
    <row r="658" spans="11:12" x14ac:dyDescent="0.25">
      <c r="K658" s="14">
        <v>255.88</v>
      </c>
      <c r="L658" s="9">
        <v>3.3608011455542902E-5</v>
      </c>
    </row>
    <row r="659" spans="11:12" x14ac:dyDescent="0.25">
      <c r="K659" s="14">
        <v>256.27</v>
      </c>
      <c r="L659" s="9">
        <v>3.3763586125251499E-5</v>
      </c>
    </row>
    <row r="660" spans="11:12" x14ac:dyDescent="0.25">
      <c r="K660" s="14">
        <v>256.66000000000003</v>
      </c>
      <c r="L660" s="9">
        <v>6.7841215666427794E-5</v>
      </c>
    </row>
    <row r="661" spans="11:12" x14ac:dyDescent="0.25">
      <c r="K661" s="14">
        <v>257.05</v>
      </c>
      <c r="L661" s="9">
        <v>3.4079096862647498E-5</v>
      </c>
    </row>
    <row r="662" spans="11:12" x14ac:dyDescent="0.25">
      <c r="K662" s="14">
        <v>257.44</v>
      </c>
      <c r="L662" s="9">
        <v>1.02717221632892E-4</v>
      </c>
    </row>
    <row r="663" spans="11:12" x14ac:dyDescent="0.25">
      <c r="K663" s="14">
        <v>257.83</v>
      </c>
      <c r="L663" s="9">
        <v>1.3760223972833599E-4</v>
      </c>
    </row>
    <row r="664" spans="11:12" x14ac:dyDescent="0.25">
      <c r="K664" s="14">
        <v>258.22000000000003</v>
      </c>
      <c r="L664" s="9">
        <v>6.91271529580151E-5</v>
      </c>
    </row>
    <row r="665" spans="11:12" x14ac:dyDescent="0.25">
      <c r="K665" s="14">
        <v>258.61</v>
      </c>
      <c r="L665" s="9">
        <v>1.04184436139944E-4</v>
      </c>
    </row>
    <row r="666" spans="11:12" x14ac:dyDescent="0.25">
      <c r="K666" s="14">
        <v>259</v>
      </c>
      <c r="L666" s="9">
        <v>3.0139938750154397E-4</v>
      </c>
    </row>
    <row r="667" spans="11:12" x14ac:dyDescent="0.25">
      <c r="K667" s="14">
        <v>259.39</v>
      </c>
      <c r="L667" s="9">
        <v>7.0124059584443697E-5</v>
      </c>
    </row>
    <row r="668" spans="11:12" x14ac:dyDescent="0.25">
      <c r="K668" s="14">
        <v>259.77999999999997</v>
      </c>
      <c r="L668" s="9">
        <v>3.3954249897412598E-4</v>
      </c>
    </row>
    <row r="669" spans="11:12" x14ac:dyDescent="0.25">
      <c r="K669" s="14">
        <v>260.17</v>
      </c>
      <c r="L669" s="9">
        <v>3.5402396611561902E-5</v>
      </c>
    </row>
    <row r="670" spans="11:12" x14ac:dyDescent="0.25">
      <c r="K670" s="14">
        <v>260.56</v>
      </c>
      <c r="L670" s="9">
        <v>1.42300280827942E-4</v>
      </c>
    </row>
    <row r="671" spans="11:12" x14ac:dyDescent="0.25">
      <c r="K671" s="14">
        <v>260.95</v>
      </c>
      <c r="L671" s="9">
        <v>3.5749436473710798E-5</v>
      </c>
    </row>
    <row r="672" spans="11:12" x14ac:dyDescent="0.25">
      <c r="K672" s="14">
        <v>261.33999999999997</v>
      </c>
      <c r="L672" s="9">
        <v>3.5925520423509401E-5</v>
      </c>
    </row>
    <row r="673" spans="11:12" x14ac:dyDescent="0.25">
      <c r="K673" s="14">
        <v>261.73</v>
      </c>
      <c r="L673" s="9">
        <v>3.1184263043394398E-4</v>
      </c>
    </row>
    <row r="674" spans="11:12" x14ac:dyDescent="0.25">
      <c r="K674" s="14">
        <v>262.12</v>
      </c>
      <c r="L674" s="9">
        <v>3.8595978150507301E-4</v>
      </c>
    </row>
    <row r="675" spans="11:12" x14ac:dyDescent="0.25">
      <c r="K675" s="14">
        <v>262.51</v>
      </c>
      <c r="L675" s="9">
        <v>1.09393007974975E-4</v>
      </c>
    </row>
    <row r="676" spans="11:12" x14ac:dyDescent="0.25">
      <c r="K676" s="14">
        <v>262.89999999999998</v>
      </c>
      <c r="L676" s="9">
        <v>3.6647550882887501E-5</v>
      </c>
    </row>
    <row r="677" spans="11:12" x14ac:dyDescent="0.25">
      <c r="K677" s="14">
        <v>263.29000000000002</v>
      </c>
      <c r="L677" s="9">
        <v>1.10497848589017E-4</v>
      </c>
    </row>
    <row r="678" spans="11:12" x14ac:dyDescent="0.25">
      <c r="K678" s="14">
        <v>263.68</v>
      </c>
      <c r="L678" s="9">
        <v>4.3081509573937701E-4</v>
      </c>
    </row>
    <row r="679" spans="11:12" x14ac:dyDescent="0.25">
      <c r="K679" s="14">
        <v>264.07</v>
      </c>
      <c r="L679" s="9">
        <v>3.5859602935618901E-4</v>
      </c>
    </row>
    <row r="680" spans="11:12" x14ac:dyDescent="0.25">
      <c r="K680" s="14">
        <v>264.45999999999998</v>
      </c>
      <c r="L680" s="9">
        <v>1.12197597941815E-4</v>
      </c>
    </row>
    <row r="681" spans="11:12" x14ac:dyDescent="0.25">
      <c r="K681" s="14">
        <v>264.85000000000002</v>
      </c>
      <c r="L681" s="9">
        <v>3.6229242010362702E-4</v>
      </c>
    </row>
    <row r="682" spans="11:12" x14ac:dyDescent="0.25">
      <c r="K682" s="14">
        <v>265.24</v>
      </c>
      <c r="L682" s="9">
        <v>7.5573411346313704E-5</v>
      </c>
    </row>
    <row r="683" spans="11:12" x14ac:dyDescent="0.25">
      <c r="K683" s="14">
        <v>265.63</v>
      </c>
      <c r="L683" s="9">
        <v>7.5966971705445E-5</v>
      </c>
    </row>
    <row r="684" spans="11:12" x14ac:dyDescent="0.25">
      <c r="K684" s="14">
        <v>266.02</v>
      </c>
      <c r="L684" s="9">
        <v>1.14546978865551E-4</v>
      </c>
    </row>
    <row r="685" spans="11:12" x14ac:dyDescent="0.25">
      <c r="K685" s="14">
        <v>266.41000000000003</v>
      </c>
      <c r="L685" s="9">
        <v>5.2345166522072895E-4</v>
      </c>
    </row>
    <row r="686" spans="11:12" x14ac:dyDescent="0.25">
      <c r="K686" s="14">
        <v>266.8</v>
      </c>
      <c r="L686" s="9">
        <v>1.15758956164321E-4</v>
      </c>
    </row>
    <row r="687" spans="11:12" x14ac:dyDescent="0.25">
      <c r="K687" s="14">
        <v>267.19</v>
      </c>
      <c r="L687" s="9">
        <v>1.16374613561779E-4</v>
      </c>
    </row>
    <row r="688" spans="11:12" x14ac:dyDescent="0.25">
      <c r="K688" s="14">
        <v>267.58</v>
      </c>
      <c r="L688" s="9">
        <v>1.1699685465164601E-4</v>
      </c>
    </row>
    <row r="689" spans="11:12" x14ac:dyDescent="0.25">
      <c r="K689" s="14">
        <v>267.97000000000003</v>
      </c>
      <c r="L689" s="9">
        <v>7.8417190405509005E-5</v>
      </c>
    </row>
    <row r="690" spans="11:12" x14ac:dyDescent="0.25">
      <c r="K690" s="14">
        <v>268.36</v>
      </c>
      <c r="L690" s="9">
        <v>3.9420504967107698E-5</v>
      </c>
    </row>
    <row r="691" spans="11:12" x14ac:dyDescent="0.25">
      <c r="K691" s="14">
        <v>268.75</v>
      </c>
      <c r="L691" s="9">
        <v>5.00883708537069E-4</v>
      </c>
    </row>
    <row r="692" spans="11:12" x14ac:dyDescent="0.25">
      <c r="K692" s="14">
        <v>269.14</v>
      </c>
      <c r="L692" s="9">
        <v>3.98512714095112E-5</v>
      </c>
    </row>
    <row r="693" spans="11:12" x14ac:dyDescent="0.25">
      <c r="K693" s="14">
        <v>269.52999999999997</v>
      </c>
      <c r="L693" s="9">
        <v>1.20210613250416E-4</v>
      </c>
    </row>
    <row r="694" spans="11:12" x14ac:dyDescent="0.25">
      <c r="K694" s="14">
        <v>269.92</v>
      </c>
      <c r="L694" s="9">
        <v>1.6116622495930099E-4</v>
      </c>
    </row>
    <row r="695" spans="11:12" x14ac:dyDescent="0.25">
      <c r="K695" s="14">
        <v>270.31</v>
      </c>
      <c r="L695" s="9">
        <v>1.2154610155973099E-4</v>
      </c>
    </row>
    <row r="696" spans="11:12" x14ac:dyDescent="0.25">
      <c r="K696" s="14">
        <v>270.7</v>
      </c>
      <c r="L696" s="9">
        <v>4.33389566147262E-4</v>
      </c>
    </row>
    <row r="697" spans="11:12" x14ac:dyDescent="0.25">
      <c r="K697" s="14">
        <v>271.08999999999997</v>
      </c>
      <c r="L697" s="9">
        <v>2.8679372548160202E-4</v>
      </c>
    </row>
    <row r="698" spans="11:12" x14ac:dyDescent="0.25">
      <c r="K698" s="14">
        <v>271.48</v>
      </c>
      <c r="L698" s="9">
        <v>8.2403943022189204E-5</v>
      </c>
    </row>
    <row r="699" spans="11:12" x14ac:dyDescent="0.25">
      <c r="K699" s="14">
        <v>271.87</v>
      </c>
      <c r="L699" s="9">
        <v>2.0718020214838099E-4</v>
      </c>
    </row>
    <row r="700" spans="11:12" x14ac:dyDescent="0.25">
      <c r="K700" s="14">
        <v>272.26</v>
      </c>
      <c r="L700" s="9">
        <v>4.1672784040159602E-5</v>
      </c>
    </row>
    <row r="701" spans="11:12" x14ac:dyDescent="0.25">
      <c r="K701" s="14">
        <v>272.64999999999998</v>
      </c>
      <c r="L701" s="9">
        <v>4.4584150326232899E-4</v>
      </c>
    </row>
    <row r="702" spans="11:12" x14ac:dyDescent="0.25">
      <c r="K702" s="14">
        <v>273.04000000000002</v>
      </c>
      <c r="L702" s="9">
        <v>4.4841825004488097E-4</v>
      </c>
    </row>
    <row r="703" spans="11:12" x14ac:dyDescent="0.25">
      <c r="K703" s="14">
        <v>273.43</v>
      </c>
      <c r="L703" s="9">
        <v>1.69598117885463E-4</v>
      </c>
    </row>
    <row r="704" spans="11:12" x14ac:dyDescent="0.25">
      <c r="K704" s="14">
        <v>273.82</v>
      </c>
      <c r="L704" s="9">
        <v>0</v>
      </c>
    </row>
    <row r="705" spans="11:12" x14ac:dyDescent="0.25">
      <c r="K705" s="14">
        <v>274.20999999999998</v>
      </c>
      <c r="L705" s="9">
        <v>4.28982742441899E-5</v>
      </c>
    </row>
    <row r="706" spans="11:12" x14ac:dyDescent="0.25">
      <c r="K706" s="14">
        <v>274.60000000000002</v>
      </c>
      <c r="L706" s="9">
        <v>4.3152072705715698E-5</v>
      </c>
    </row>
    <row r="707" spans="11:12" x14ac:dyDescent="0.25">
      <c r="K707" s="14">
        <v>274.99</v>
      </c>
      <c r="L707" s="9">
        <v>8.6817784257418304E-5</v>
      </c>
    </row>
    <row r="708" spans="11:12" x14ac:dyDescent="0.25">
      <c r="K708" s="14">
        <v>275.38</v>
      </c>
      <c r="L708" s="9">
        <v>1.7467514709532E-4</v>
      </c>
    </row>
    <row r="709" spans="11:12" x14ac:dyDescent="0.25">
      <c r="K709" s="14">
        <v>275.77</v>
      </c>
      <c r="L709" s="9">
        <v>4.6732461082505902E-4</v>
      </c>
    </row>
    <row r="710" spans="11:12" x14ac:dyDescent="0.25">
      <c r="K710" s="14">
        <v>276.16000000000003</v>
      </c>
      <c r="L710" s="9">
        <v>8.8396050698295197E-5</v>
      </c>
    </row>
    <row r="711" spans="11:12" x14ac:dyDescent="0.25">
      <c r="K711" s="14">
        <v>276.55</v>
      </c>
      <c r="L711" s="9">
        <v>4.44674844969942E-5</v>
      </c>
    </row>
    <row r="712" spans="11:12" x14ac:dyDescent="0.25">
      <c r="K712" s="14">
        <v>276.94</v>
      </c>
      <c r="L712" s="9">
        <v>1.3422074815768299E-4</v>
      </c>
    </row>
    <row r="713" spans="11:12" x14ac:dyDescent="0.25">
      <c r="K713" s="14">
        <v>277.33</v>
      </c>
      <c r="L713" s="9">
        <v>1.8006552489538199E-4</v>
      </c>
    </row>
    <row r="714" spans="11:12" x14ac:dyDescent="0.25">
      <c r="K714" s="14">
        <v>277.72000000000003</v>
      </c>
      <c r="L714" s="9">
        <v>1.81183770957217E-4</v>
      </c>
    </row>
    <row r="715" spans="11:12" x14ac:dyDescent="0.25">
      <c r="K715" s="14">
        <v>278.11</v>
      </c>
      <c r="L715" s="9">
        <v>0</v>
      </c>
    </row>
    <row r="716" spans="11:12" x14ac:dyDescent="0.25">
      <c r="K716" s="14">
        <v>278.5</v>
      </c>
      <c r="L716" s="9">
        <v>1.3759684081712201E-4</v>
      </c>
    </row>
    <row r="717" spans="11:12" x14ac:dyDescent="0.25">
      <c r="K717" s="14">
        <v>278.89</v>
      </c>
      <c r="L717" s="9">
        <v>1.84623425809878E-4</v>
      </c>
    </row>
    <row r="718" spans="11:12" x14ac:dyDescent="0.25">
      <c r="K718" s="14">
        <v>279.27999999999997</v>
      </c>
      <c r="L718" s="9">
        <v>1.85799184290692E-4</v>
      </c>
    </row>
    <row r="719" spans="11:12" x14ac:dyDescent="0.25">
      <c r="K719" s="14">
        <v>279.67</v>
      </c>
      <c r="L719" s="9">
        <v>4.6747503546742401E-5</v>
      </c>
    </row>
    <row r="720" spans="11:12" x14ac:dyDescent="0.25">
      <c r="K720" s="14">
        <v>280.06</v>
      </c>
      <c r="L720" s="9">
        <v>1.41147155367425E-4</v>
      </c>
    </row>
    <row r="721" spans="11:12" x14ac:dyDescent="0.25">
      <c r="K721" s="14">
        <v>280.45</v>
      </c>
      <c r="L721" s="9">
        <v>9.47090312158176E-5</v>
      </c>
    </row>
    <row r="722" spans="11:12" x14ac:dyDescent="0.25">
      <c r="K722" s="14">
        <v>280.83999999999997</v>
      </c>
      <c r="L722" s="9">
        <v>1.42991915299589E-4</v>
      </c>
    </row>
    <row r="723" spans="11:12" x14ac:dyDescent="0.25">
      <c r="K723" s="14">
        <v>281.23</v>
      </c>
      <c r="L723" s="9">
        <v>4.7977499048249602E-5</v>
      </c>
    </row>
    <row r="724" spans="11:12" x14ac:dyDescent="0.25">
      <c r="K724" s="14">
        <v>281.62</v>
      </c>
      <c r="L724" s="9">
        <v>9.65903566458846E-5</v>
      </c>
    </row>
    <row r="725" spans="11:12" x14ac:dyDescent="0.25">
      <c r="K725" s="14">
        <v>282.01</v>
      </c>
      <c r="L725" s="9">
        <v>9.7234185233306203E-5</v>
      </c>
    </row>
    <row r="726" spans="11:12" x14ac:dyDescent="0.25">
      <c r="K726" s="14">
        <v>282.39999999999998</v>
      </c>
      <c r="L726" s="9">
        <v>4.8943327183941001E-5</v>
      </c>
    </row>
    <row r="727" spans="11:12" x14ac:dyDescent="0.25">
      <c r="K727" s="14">
        <v>282.79000000000002</v>
      </c>
      <c r="L727" s="9">
        <v>0</v>
      </c>
    </row>
    <row r="728" spans="11:12" x14ac:dyDescent="0.25">
      <c r="K728" s="14">
        <v>283.18</v>
      </c>
      <c r="L728" s="9">
        <v>9.9218219509549302E-5</v>
      </c>
    </row>
    <row r="729" spans="11:12" x14ac:dyDescent="0.25">
      <c r="K729" s="14">
        <v>283.57</v>
      </c>
      <c r="L729" s="9">
        <v>9.9897680205977694E-5</v>
      </c>
    </row>
    <row r="730" spans="11:12" x14ac:dyDescent="0.25">
      <c r="K730" s="14">
        <v>283.95999999999998</v>
      </c>
      <c r="L730" s="9">
        <v>2.01173022322495E-4</v>
      </c>
    </row>
    <row r="731" spans="11:12" x14ac:dyDescent="0.25">
      <c r="K731" s="14">
        <v>284.35000000000002</v>
      </c>
      <c r="L731" s="9">
        <v>5.0642453777628097E-5</v>
      </c>
    </row>
    <row r="732" spans="11:12" x14ac:dyDescent="0.25">
      <c r="K732" s="14">
        <v>284.74</v>
      </c>
      <c r="L732" s="9">
        <v>5.0996535013263297E-5</v>
      </c>
    </row>
    <row r="733" spans="11:12" x14ac:dyDescent="0.25">
      <c r="K733" s="14">
        <v>285.13</v>
      </c>
      <c r="L733" s="9">
        <v>1.0271120486437699E-4</v>
      </c>
    </row>
    <row r="734" spans="11:12" x14ac:dyDescent="0.25">
      <c r="K734" s="14">
        <v>285.52</v>
      </c>
      <c r="L734" s="9">
        <v>1.0343952420927E-4</v>
      </c>
    </row>
    <row r="735" spans="11:12" x14ac:dyDescent="0.25">
      <c r="K735" s="14">
        <v>285.91000000000003</v>
      </c>
      <c r="L735" s="9">
        <v>1.56267369392617E-4</v>
      </c>
    </row>
    <row r="736" spans="11:12" x14ac:dyDescent="0.25">
      <c r="K736" s="14">
        <v>286.3</v>
      </c>
      <c r="L736" s="9">
        <v>1.04927595500362E-4</v>
      </c>
    </row>
    <row r="737" spans="11:12" x14ac:dyDescent="0.25">
      <c r="K737" s="14">
        <v>286.69</v>
      </c>
      <c r="L737" s="9">
        <v>5.2843901454567299E-5</v>
      </c>
    </row>
    <row r="738" spans="11:12" x14ac:dyDescent="0.25">
      <c r="K738" s="14">
        <v>287.08</v>
      </c>
      <c r="L738" s="9">
        <v>5.6622932083872702E-4</v>
      </c>
    </row>
    <row r="739" spans="11:12" x14ac:dyDescent="0.25">
      <c r="K739" s="14">
        <v>287.47000000000003</v>
      </c>
      <c r="L739" s="9">
        <v>1.07241750135196E-4</v>
      </c>
    </row>
    <row r="740" spans="11:12" x14ac:dyDescent="0.25">
      <c r="K740" s="14">
        <v>287.86</v>
      </c>
      <c r="L740" s="9">
        <v>4.6658036620144202E-4</v>
      </c>
    </row>
    <row r="741" spans="11:12" x14ac:dyDescent="0.25">
      <c r="K741" s="14">
        <v>288.25</v>
      </c>
      <c r="L741" s="9">
        <v>5.4421037603823002E-5</v>
      </c>
    </row>
    <row r="742" spans="11:12" x14ac:dyDescent="0.25">
      <c r="K742" s="14">
        <v>288.64</v>
      </c>
      <c r="L742" s="9">
        <v>5.4830141568310401E-5</v>
      </c>
    </row>
    <row r="743" spans="11:12" x14ac:dyDescent="0.25">
      <c r="K743" s="14">
        <v>289.02999999999997</v>
      </c>
      <c r="L743" s="9">
        <v>1.10490885811903E-4</v>
      </c>
    </row>
    <row r="744" spans="11:12" x14ac:dyDescent="0.25">
      <c r="K744" s="14">
        <v>289.42</v>
      </c>
      <c r="L744" s="9">
        <v>1.1133416702857701E-4</v>
      </c>
    </row>
    <row r="745" spans="11:12" x14ac:dyDescent="0.25">
      <c r="K745" s="14">
        <v>289.81</v>
      </c>
      <c r="L745" s="9">
        <v>0</v>
      </c>
    </row>
    <row r="746" spans="11:12" x14ac:dyDescent="0.25">
      <c r="K746" s="14">
        <v>290.2</v>
      </c>
      <c r="L746" s="9">
        <v>5.6529972128581999E-5</v>
      </c>
    </row>
    <row r="747" spans="11:12" x14ac:dyDescent="0.25">
      <c r="K747" s="14">
        <v>290.58999999999997</v>
      </c>
      <c r="L747" s="9">
        <v>5.6971526440401899E-5</v>
      </c>
    </row>
    <row r="748" spans="11:12" x14ac:dyDescent="0.25">
      <c r="K748" s="14">
        <v>290.98</v>
      </c>
      <c r="L748" s="9">
        <v>0</v>
      </c>
    </row>
    <row r="749" spans="11:12" x14ac:dyDescent="0.25">
      <c r="K749" s="14">
        <v>291.37</v>
      </c>
      <c r="L749" s="9">
        <v>5.7875657295808802E-5</v>
      </c>
    </row>
    <row r="750" spans="11:12" x14ac:dyDescent="0.25">
      <c r="K750" s="14">
        <v>291.76</v>
      </c>
      <c r="L750" s="9">
        <v>2.3335428051184001E-4</v>
      </c>
    </row>
    <row r="751" spans="11:12" x14ac:dyDescent="0.25">
      <c r="K751" s="14">
        <v>292.14999999999998</v>
      </c>
      <c r="L751" s="9">
        <v>1.7642684338094601E-4</v>
      </c>
    </row>
    <row r="752" spans="11:12" x14ac:dyDescent="0.25">
      <c r="K752" s="14">
        <v>292.54000000000002</v>
      </c>
      <c r="L752" s="9">
        <v>1.18573944650098E-4</v>
      </c>
    </row>
    <row r="753" spans="11:12" x14ac:dyDescent="0.25">
      <c r="K753" s="14">
        <v>292.93</v>
      </c>
      <c r="L753" s="9">
        <v>1.7931849516415101E-4</v>
      </c>
    </row>
    <row r="754" spans="11:12" x14ac:dyDescent="0.25">
      <c r="K754" s="14">
        <v>293.32</v>
      </c>
      <c r="L754" s="9">
        <v>6.0266720195443201E-5</v>
      </c>
    </row>
    <row r="755" spans="11:12" x14ac:dyDescent="0.25">
      <c r="K755" s="14">
        <v>293.70999999999998</v>
      </c>
      <c r="L755" s="9">
        <v>5.2489078448806302E-4</v>
      </c>
    </row>
    <row r="756" spans="11:12" x14ac:dyDescent="0.25">
      <c r="K756" s="14">
        <v>294.10000000000002</v>
      </c>
      <c r="L756" s="9">
        <v>0</v>
      </c>
    </row>
    <row r="757" spans="11:12" x14ac:dyDescent="0.25">
      <c r="K757" s="14">
        <v>294.49</v>
      </c>
      <c r="L757" s="9">
        <v>0</v>
      </c>
    </row>
    <row r="758" spans="11:12" x14ac:dyDescent="0.25">
      <c r="K758" s="14">
        <v>294.88</v>
      </c>
      <c r="L758" s="9">
        <v>1.24653362933114E-4</v>
      </c>
    </row>
    <row r="759" spans="11:12" x14ac:dyDescent="0.25">
      <c r="K759" s="14">
        <v>295.27</v>
      </c>
      <c r="L759" s="9">
        <v>1.88591594603836E-4</v>
      </c>
    </row>
    <row r="760" spans="11:12" x14ac:dyDescent="0.25">
      <c r="K760" s="14">
        <v>295.66000000000003</v>
      </c>
      <c r="L760" s="9">
        <v>6.3410388562288699E-5</v>
      </c>
    </row>
    <row r="761" spans="11:12" x14ac:dyDescent="0.25">
      <c r="K761" s="14">
        <v>296.05</v>
      </c>
      <c r="L761" s="9">
        <v>1.27932996585939E-4</v>
      </c>
    </row>
    <row r="762" spans="11:12" x14ac:dyDescent="0.25">
      <c r="K762" s="14">
        <v>296.44</v>
      </c>
      <c r="L762" s="9">
        <v>6.4532448500331205E-5</v>
      </c>
    </row>
    <row r="763" spans="11:12" x14ac:dyDescent="0.25">
      <c r="K763" s="14">
        <v>296.83</v>
      </c>
      <c r="L763" s="9">
        <v>6.5108502709846801E-5</v>
      </c>
    </row>
    <row r="764" spans="11:12" x14ac:dyDescent="0.25">
      <c r="K764" s="14">
        <v>297.22000000000003</v>
      </c>
      <c r="L764" s="9">
        <v>0</v>
      </c>
    </row>
    <row r="765" spans="11:12" x14ac:dyDescent="0.25">
      <c r="K765" s="14">
        <v>297.61</v>
      </c>
      <c r="L765" s="9">
        <v>1.9887607542026401E-4</v>
      </c>
    </row>
    <row r="766" spans="11:12" x14ac:dyDescent="0.25">
      <c r="K766" s="14">
        <v>298</v>
      </c>
      <c r="L766" s="9">
        <v>1.33800139265479E-4</v>
      </c>
    </row>
    <row r="767" spans="11:12" x14ac:dyDescent="0.25">
      <c r="K767" s="14">
        <v>298.39</v>
      </c>
      <c r="L767" s="9">
        <v>6.7519371607090899E-5</v>
      </c>
    </row>
    <row r="768" spans="11:12" x14ac:dyDescent="0.25">
      <c r="K768" s="14">
        <v>298.77999999999997</v>
      </c>
      <c r="L768" s="9">
        <v>2.7260098647946399E-4</v>
      </c>
    </row>
    <row r="769" spans="11:12" x14ac:dyDescent="0.25">
      <c r="K769" s="14">
        <v>299.17</v>
      </c>
      <c r="L769" s="9">
        <v>0</v>
      </c>
    </row>
    <row r="770" spans="11:12" x14ac:dyDescent="0.25">
      <c r="K770" s="14">
        <v>299.56</v>
      </c>
      <c r="L770" s="9">
        <v>6.9448038079344097E-5</v>
      </c>
    </row>
    <row r="771" spans="11:12" x14ac:dyDescent="0.25">
      <c r="K771" s="14">
        <v>299.95</v>
      </c>
      <c r="L771" s="9">
        <v>2.8046258985702199E-4</v>
      </c>
    </row>
    <row r="772" spans="11:12" x14ac:dyDescent="0.25">
      <c r="K772" s="14">
        <v>300.33999999999997</v>
      </c>
      <c r="L772" s="9">
        <v>9.5923580906938203E-4</v>
      </c>
    </row>
    <row r="773" spans="11:12" x14ac:dyDescent="0.25">
      <c r="K773" s="14">
        <v>300.73</v>
      </c>
      <c r="L773" s="9">
        <v>2.11484033039624E-4</v>
      </c>
    </row>
    <row r="774" spans="11:12" x14ac:dyDescent="0.25">
      <c r="K774" s="14">
        <v>301.12</v>
      </c>
      <c r="L774" s="9">
        <v>1.4130390259153701E-4</v>
      </c>
    </row>
    <row r="775" spans="11:12" x14ac:dyDescent="0.25">
      <c r="K775" s="14">
        <v>301.51</v>
      </c>
      <c r="L775" s="9">
        <v>1.4161985647121499E-4</v>
      </c>
    </row>
    <row r="776" spans="11:12" x14ac:dyDescent="0.25">
      <c r="K776" s="14">
        <v>301.89999999999998</v>
      </c>
      <c r="L776" s="9">
        <v>8.2589716932045297E-4</v>
      </c>
    </row>
    <row r="777" spans="11:12" x14ac:dyDescent="0.25">
      <c r="K777" s="14">
        <v>302.29000000000002</v>
      </c>
      <c r="L777" s="9">
        <v>0</v>
      </c>
    </row>
    <row r="778" spans="11:12" x14ac:dyDescent="0.25">
      <c r="K778" s="14">
        <v>302.68</v>
      </c>
      <c r="L778" s="9">
        <v>7.1288126496129204E-5</v>
      </c>
    </row>
    <row r="779" spans="11:12" x14ac:dyDescent="0.25">
      <c r="K779" s="14">
        <v>303.07</v>
      </c>
      <c r="L779" s="9">
        <v>0</v>
      </c>
    </row>
    <row r="780" spans="11:12" x14ac:dyDescent="0.25">
      <c r="K780" s="14">
        <v>303.45999999999998</v>
      </c>
      <c r="L780" s="9">
        <v>1.43221059572959E-4</v>
      </c>
    </row>
    <row r="781" spans="11:12" x14ac:dyDescent="0.25">
      <c r="K781" s="14">
        <v>303.85000000000002</v>
      </c>
      <c r="L781" s="9">
        <v>1.4354565494208599E-4</v>
      </c>
    </row>
    <row r="782" spans="11:12" x14ac:dyDescent="0.25">
      <c r="K782" s="14">
        <v>304.24</v>
      </c>
      <c r="L782" s="9">
        <v>7.1935862487732297E-5</v>
      </c>
    </row>
    <row r="783" spans="11:12" x14ac:dyDescent="0.25">
      <c r="K783" s="14">
        <v>304.63</v>
      </c>
      <c r="L783" s="9">
        <v>2.16298919617889E-4</v>
      </c>
    </row>
    <row r="784" spans="11:12" x14ac:dyDescent="0.25">
      <c r="K784" s="14">
        <v>305.02</v>
      </c>
      <c r="L784" s="9">
        <v>2.16792494123359E-4</v>
      </c>
    </row>
    <row r="785" spans="11:12" x14ac:dyDescent="0.25">
      <c r="K785" s="14">
        <v>305.41000000000003</v>
      </c>
      <c r="L785" s="9">
        <v>1.44858884243492E-4</v>
      </c>
    </row>
    <row r="786" spans="11:12" x14ac:dyDescent="0.25">
      <c r="K786" s="14">
        <v>305.8</v>
      </c>
      <c r="L786" s="9">
        <v>2.17786431870236E-4</v>
      </c>
    </row>
    <row r="787" spans="11:12" x14ac:dyDescent="0.25">
      <c r="K787" s="14">
        <v>306.19</v>
      </c>
      <c r="L787" s="9">
        <v>7.2762275435920402E-5</v>
      </c>
    </row>
    <row r="788" spans="11:12" x14ac:dyDescent="0.25">
      <c r="K788" s="14">
        <v>306.58</v>
      </c>
      <c r="L788" s="9">
        <v>7.2929841830521802E-5</v>
      </c>
    </row>
    <row r="789" spans="11:12" x14ac:dyDescent="0.25">
      <c r="K789" s="14">
        <v>306.97000000000003</v>
      </c>
      <c r="L789" s="9">
        <v>1.46196363587605E-4</v>
      </c>
    </row>
    <row r="790" spans="11:12" x14ac:dyDescent="0.25">
      <c r="K790" s="14">
        <v>307.36</v>
      </c>
      <c r="L790" s="9">
        <v>7.7938084184967903E-4</v>
      </c>
    </row>
    <row r="791" spans="11:12" x14ac:dyDescent="0.25">
      <c r="K791" s="14">
        <v>307.75</v>
      </c>
      <c r="L791" s="9">
        <v>2.2031161185844E-4</v>
      </c>
    </row>
    <row r="792" spans="11:12" x14ac:dyDescent="0.25">
      <c r="K792" s="14">
        <v>308.14</v>
      </c>
      <c r="L792" s="9">
        <v>7.3607897036836198E-5</v>
      </c>
    </row>
    <row r="793" spans="11:12" x14ac:dyDescent="0.25">
      <c r="K793" s="14">
        <v>308.52999999999997</v>
      </c>
      <c r="L793" s="9">
        <v>6.3726937219693103E-4</v>
      </c>
    </row>
    <row r="794" spans="11:12" x14ac:dyDescent="0.25">
      <c r="K794" s="14">
        <v>308.92</v>
      </c>
      <c r="L794" s="9">
        <v>1.4790334963208501E-4</v>
      </c>
    </row>
    <row r="795" spans="11:12" x14ac:dyDescent="0.25">
      <c r="K795" s="14">
        <v>309.31</v>
      </c>
      <c r="L795" s="9">
        <v>0</v>
      </c>
    </row>
    <row r="796" spans="11:12" x14ac:dyDescent="0.25">
      <c r="K796" s="14">
        <v>309.7</v>
      </c>
      <c r="L796" s="9">
        <v>7.42986788173793E-5</v>
      </c>
    </row>
    <row r="797" spans="11:12" x14ac:dyDescent="0.25">
      <c r="K797" s="14">
        <v>310.08999999999997</v>
      </c>
      <c r="L797" s="9">
        <v>2.9789361950798899E-4</v>
      </c>
    </row>
    <row r="798" spans="11:12" x14ac:dyDescent="0.25">
      <c r="K798" s="14">
        <v>310.48</v>
      </c>
      <c r="L798" s="9">
        <v>7.4648954670233594E-5</v>
      </c>
    </row>
    <row r="799" spans="11:12" x14ac:dyDescent="0.25">
      <c r="K799" s="14">
        <v>310.87</v>
      </c>
      <c r="L799" s="9">
        <v>4.4895200421601601E-4</v>
      </c>
    </row>
    <row r="800" spans="11:12" x14ac:dyDescent="0.25">
      <c r="K800" s="14">
        <v>311.26</v>
      </c>
      <c r="L800" s="9">
        <v>1.5000509773706701E-4</v>
      </c>
    </row>
    <row r="801" spans="11:12" x14ac:dyDescent="0.25">
      <c r="K801" s="14">
        <v>311.64999999999998</v>
      </c>
      <c r="L801" s="9">
        <v>1.5036121023605399E-4</v>
      </c>
    </row>
    <row r="802" spans="11:12" x14ac:dyDescent="0.25">
      <c r="K802" s="14">
        <v>312.04000000000002</v>
      </c>
      <c r="L802" s="9">
        <v>0</v>
      </c>
    </row>
    <row r="803" spans="11:12" x14ac:dyDescent="0.25">
      <c r="K803" s="14">
        <v>312.43</v>
      </c>
      <c r="L803" s="9">
        <v>1.5107853190513999E-4</v>
      </c>
    </row>
    <row r="804" spans="11:12" x14ac:dyDescent="0.25">
      <c r="K804" s="14">
        <v>312.82</v>
      </c>
      <c r="L804" s="9">
        <v>2.2715964817176301E-4</v>
      </c>
    </row>
    <row r="805" spans="11:12" x14ac:dyDescent="0.25">
      <c r="K805" s="14">
        <v>313.20999999999998</v>
      </c>
      <c r="L805" s="9">
        <v>7.5901365286218405E-5</v>
      </c>
    </row>
    <row r="806" spans="11:12" x14ac:dyDescent="0.25">
      <c r="K806" s="14">
        <v>313.60000000000002</v>
      </c>
      <c r="L806" s="9">
        <v>7.6083719879703696E-5</v>
      </c>
    </row>
    <row r="807" spans="11:12" x14ac:dyDescent="0.25">
      <c r="K807" s="14">
        <v>313.99</v>
      </c>
      <c r="L807" s="9">
        <v>0</v>
      </c>
    </row>
    <row r="808" spans="11:12" x14ac:dyDescent="0.25">
      <c r="K808" s="14">
        <v>314.38</v>
      </c>
      <c r="L808" s="9">
        <v>0</v>
      </c>
    </row>
    <row r="809" spans="11:12" x14ac:dyDescent="0.25">
      <c r="K809" s="14">
        <v>314.77</v>
      </c>
      <c r="L809" s="9">
        <v>0</v>
      </c>
    </row>
    <row r="810" spans="11:12" x14ac:dyDescent="0.25">
      <c r="K810" s="14">
        <v>315.16000000000003</v>
      </c>
      <c r="L810" s="9">
        <v>1.5364397097929999E-4</v>
      </c>
    </row>
    <row r="811" spans="11:12" x14ac:dyDescent="0.25">
      <c r="K811" s="14">
        <v>315.55</v>
      </c>
      <c r="L811" s="9">
        <v>1.05020738224123E-3</v>
      </c>
    </row>
    <row r="812" spans="11:12" x14ac:dyDescent="0.25">
      <c r="K812" s="14">
        <v>315.94</v>
      </c>
      <c r="L812" s="9">
        <v>2.3158955164722501E-4</v>
      </c>
    </row>
    <row r="813" spans="11:12" x14ac:dyDescent="0.25">
      <c r="K813" s="14">
        <v>316.33</v>
      </c>
      <c r="L813" s="9">
        <v>1.54770311793258E-4</v>
      </c>
    </row>
    <row r="814" spans="11:12" x14ac:dyDescent="0.25">
      <c r="K814" s="14">
        <v>316.72000000000003</v>
      </c>
      <c r="L814" s="9">
        <v>0</v>
      </c>
    </row>
    <row r="815" spans="11:12" x14ac:dyDescent="0.25">
      <c r="K815" s="14">
        <v>317.11</v>
      </c>
      <c r="L815" s="9">
        <v>0</v>
      </c>
    </row>
    <row r="816" spans="11:12" x14ac:dyDescent="0.25">
      <c r="K816" s="14">
        <v>317.5</v>
      </c>
      <c r="L816" s="9">
        <v>7.7956644316599596E-5</v>
      </c>
    </row>
    <row r="817" spans="11:12" x14ac:dyDescent="0.25">
      <c r="K817" s="14">
        <v>317.89</v>
      </c>
      <c r="L817" s="9">
        <v>7.8149020834298005E-5</v>
      </c>
    </row>
    <row r="818" spans="11:12" x14ac:dyDescent="0.25">
      <c r="K818" s="14">
        <v>318.27999999999997</v>
      </c>
      <c r="L818" s="9">
        <v>7.8342349170244398E-5</v>
      </c>
    </row>
    <row r="819" spans="11:12" x14ac:dyDescent="0.25">
      <c r="K819" s="14">
        <v>318.67</v>
      </c>
      <c r="L819" s="9">
        <v>7.8536636405901198E-5</v>
      </c>
    </row>
    <row r="820" spans="11:12" x14ac:dyDescent="0.25">
      <c r="K820" s="14">
        <v>319.06</v>
      </c>
      <c r="L820" s="9">
        <v>1.57463779386306E-4</v>
      </c>
    </row>
    <row r="821" spans="11:12" x14ac:dyDescent="0.25">
      <c r="K821" s="14">
        <v>319.45</v>
      </c>
      <c r="L821" s="9">
        <v>7.8928116255183906E-5</v>
      </c>
    </row>
    <row r="822" spans="11:12" x14ac:dyDescent="0.25">
      <c r="K822" s="14">
        <v>319.83999999999997</v>
      </c>
      <c r="L822" s="9">
        <v>0</v>
      </c>
    </row>
    <row r="823" spans="11:12" x14ac:dyDescent="0.25">
      <c r="K823" s="14">
        <v>320.23</v>
      </c>
      <c r="L823" s="9">
        <v>1.58647036916355E-4</v>
      </c>
    </row>
    <row r="824" spans="11:12" x14ac:dyDescent="0.25">
      <c r="K824" s="14">
        <v>320.62</v>
      </c>
      <c r="L824" s="9">
        <v>7.9522708910090598E-5</v>
      </c>
    </row>
    <row r="825" spans="11:12" x14ac:dyDescent="0.25">
      <c r="K825" s="14">
        <v>321.01</v>
      </c>
      <c r="L825" s="9">
        <v>7.9722902260534101E-5</v>
      </c>
    </row>
    <row r="826" spans="11:12" x14ac:dyDescent="0.25">
      <c r="K826" s="14">
        <v>321.39999999999998</v>
      </c>
      <c r="L826" s="9">
        <v>0</v>
      </c>
    </row>
    <row r="827" spans="11:12" x14ac:dyDescent="0.25">
      <c r="K827" s="14">
        <v>321.79000000000002</v>
      </c>
      <c r="L827" s="9">
        <v>8.0126328107121806E-5</v>
      </c>
    </row>
    <row r="828" spans="11:12" x14ac:dyDescent="0.25">
      <c r="K828" s="14">
        <v>322.18</v>
      </c>
      <c r="L828" s="9">
        <v>8.5450578895623702E-4</v>
      </c>
    </row>
    <row r="829" spans="11:12" x14ac:dyDescent="0.25">
      <c r="K829" s="14">
        <v>322.57</v>
      </c>
      <c r="L829" s="9">
        <v>2.41601573017559E-4</v>
      </c>
    </row>
    <row r="830" spans="11:12" x14ac:dyDescent="0.25">
      <c r="K830" s="14">
        <v>322.95999999999998</v>
      </c>
      <c r="L830" s="9">
        <v>0</v>
      </c>
    </row>
    <row r="831" spans="11:12" x14ac:dyDescent="0.25">
      <c r="K831" s="14">
        <v>323.35000000000002</v>
      </c>
      <c r="L831" s="9">
        <v>2.4283666167735401E-4</v>
      </c>
    </row>
    <row r="832" spans="11:12" x14ac:dyDescent="0.25">
      <c r="K832" s="14">
        <v>323.74</v>
      </c>
      <c r="L832" s="9">
        <v>8.1152984518077805E-5</v>
      </c>
    </row>
    <row r="833" spans="11:12" x14ac:dyDescent="0.25">
      <c r="K833" s="14">
        <v>324.13</v>
      </c>
      <c r="L833" s="9">
        <v>0</v>
      </c>
    </row>
    <row r="834" spans="11:12" x14ac:dyDescent="0.25">
      <c r="K834" s="14">
        <v>324.52</v>
      </c>
      <c r="L834" s="9">
        <v>8.6771198385594405E-4</v>
      </c>
    </row>
    <row r="835" spans="11:12" x14ac:dyDescent="0.25">
      <c r="K835" s="14">
        <v>324.91000000000003</v>
      </c>
      <c r="L835" s="9">
        <v>0</v>
      </c>
    </row>
    <row r="836" spans="11:12" x14ac:dyDescent="0.25">
      <c r="K836" s="14">
        <v>325.3</v>
      </c>
      <c r="L836" s="9">
        <v>1.6398689666885901E-4</v>
      </c>
    </row>
    <row r="837" spans="11:12" x14ac:dyDescent="0.25">
      <c r="K837" s="14">
        <v>325.69</v>
      </c>
      <c r="L837" s="9">
        <v>0</v>
      </c>
    </row>
    <row r="838" spans="11:12" x14ac:dyDescent="0.25">
      <c r="K838" s="14">
        <v>326.08</v>
      </c>
      <c r="L838" s="9">
        <v>1.64840484887707E-4</v>
      </c>
    </row>
    <row r="839" spans="11:12" x14ac:dyDescent="0.25">
      <c r="K839" s="14">
        <v>326.47000000000003</v>
      </c>
      <c r="L839" s="9">
        <v>0</v>
      </c>
    </row>
    <row r="840" spans="11:12" x14ac:dyDescent="0.25">
      <c r="K840" s="14">
        <v>326.86</v>
      </c>
      <c r="L840" s="9">
        <v>8.2851502917959593E-5</v>
      </c>
    </row>
    <row r="841" spans="11:12" x14ac:dyDescent="0.25">
      <c r="K841" s="14">
        <v>327.25</v>
      </c>
      <c r="L841" s="9">
        <v>0</v>
      </c>
    </row>
    <row r="842" spans="11:12" x14ac:dyDescent="0.25">
      <c r="K842" s="14">
        <v>327.64</v>
      </c>
      <c r="L842" s="9">
        <v>2.4986190070717799E-4</v>
      </c>
    </row>
    <row r="843" spans="11:12" x14ac:dyDescent="0.25">
      <c r="K843" s="14">
        <v>328.03</v>
      </c>
      <c r="L843" s="9">
        <v>8.3506922642204401E-5</v>
      </c>
    </row>
    <row r="844" spans="11:12" x14ac:dyDescent="0.25">
      <c r="K844" s="14">
        <v>328.42</v>
      </c>
      <c r="L844" s="9">
        <v>0</v>
      </c>
    </row>
    <row r="845" spans="11:12" x14ac:dyDescent="0.25">
      <c r="K845" s="14">
        <v>328.81</v>
      </c>
      <c r="L845" s="9">
        <v>8.3949660645280105E-5</v>
      </c>
    </row>
    <row r="846" spans="11:12" x14ac:dyDescent="0.25">
      <c r="K846" s="14">
        <v>329.2</v>
      </c>
      <c r="L846" s="9">
        <v>8.4172794811340502E-5</v>
      </c>
    </row>
    <row r="847" spans="11:12" x14ac:dyDescent="0.25">
      <c r="K847" s="14">
        <v>329.59</v>
      </c>
      <c r="L847" s="9">
        <v>8.1337714778188103E-4</v>
      </c>
    </row>
    <row r="848" spans="11:12" x14ac:dyDescent="0.25">
      <c r="K848" s="14">
        <v>329.98</v>
      </c>
      <c r="L848" s="9">
        <v>1.6924528128094401E-4</v>
      </c>
    </row>
    <row r="849" spans="11:12" x14ac:dyDescent="0.25">
      <c r="K849" s="14">
        <v>330.37</v>
      </c>
      <c r="L849" s="9">
        <v>0</v>
      </c>
    </row>
    <row r="850" spans="11:12" x14ac:dyDescent="0.25">
      <c r="K850" s="14">
        <v>330.76</v>
      </c>
      <c r="L850" s="9">
        <v>2.5523196161680297E-4</v>
      </c>
    </row>
    <row r="851" spans="11:12" x14ac:dyDescent="0.25">
      <c r="K851" s="14">
        <v>331.15</v>
      </c>
      <c r="L851" s="9">
        <v>1.70612995360006E-4</v>
      </c>
    </row>
    <row r="852" spans="11:12" x14ac:dyDescent="0.25">
      <c r="K852" s="14">
        <v>331.54</v>
      </c>
      <c r="L852" s="9">
        <v>0</v>
      </c>
    </row>
    <row r="853" spans="11:12" x14ac:dyDescent="0.25">
      <c r="K853" s="14">
        <v>331.93</v>
      </c>
      <c r="L853" s="9">
        <v>8.5768576103262097E-5</v>
      </c>
    </row>
    <row r="854" spans="11:12" x14ac:dyDescent="0.25">
      <c r="K854" s="14">
        <v>332.32</v>
      </c>
      <c r="L854" s="9">
        <v>1.72002995225469E-4</v>
      </c>
    </row>
    <row r="855" spans="11:12" x14ac:dyDescent="0.25">
      <c r="K855" s="14">
        <v>332.71</v>
      </c>
      <c r="L855" s="9">
        <v>0</v>
      </c>
    </row>
    <row r="856" spans="11:12" x14ac:dyDescent="0.25">
      <c r="K856" s="14">
        <v>333.1</v>
      </c>
      <c r="L856" s="9">
        <v>1.7294231324807099E-4</v>
      </c>
    </row>
    <row r="857" spans="11:12" x14ac:dyDescent="0.25">
      <c r="K857" s="14">
        <v>333.49</v>
      </c>
      <c r="L857" s="9">
        <v>1.73415830044542E-4</v>
      </c>
    </row>
    <row r="858" spans="11:12" x14ac:dyDescent="0.25">
      <c r="K858" s="14">
        <v>333.88</v>
      </c>
      <c r="L858" s="9">
        <v>3.4778389388429297E-4</v>
      </c>
    </row>
    <row r="859" spans="11:12" x14ac:dyDescent="0.25">
      <c r="K859" s="14">
        <v>334.27</v>
      </c>
      <c r="L859" s="9">
        <v>8.7185342707872497E-5</v>
      </c>
    </row>
    <row r="860" spans="11:12" x14ac:dyDescent="0.25">
      <c r="K860" s="14">
        <v>334.66</v>
      </c>
      <c r="L860" s="9">
        <v>8.7426033588669497E-5</v>
      </c>
    </row>
    <row r="861" spans="11:12" x14ac:dyDescent="0.25">
      <c r="K861" s="14">
        <v>335.05</v>
      </c>
      <c r="L861" s="9">
        <v>1.7533611417935299E-4</v>
      </c>
    </row>
    <row r="862" spans="11:12" x14ac:dyDescent="0.25">
      <c r="K862" s="14">
        <v>335.44</v>
      </c>
      <c r="L862" s="9">
        <v>8.7911424308986796E-5</v>
      </c>
    </row>
    <row r="863" spans="11:12" x14ac:dyDescent="0.25">
      <c r="K863" s="14">
        <v>335.83</v>
      </c>
      <c r="L863" s="9">
        <v>2.6446843940480802E-4</v>
      </c>
    </row>
    <row r="864" spans="11:12" x14ac:dyDescent="0.25">
      <c r="K864" s="14">
        <v>336.22</v>
      </c>
      <c r="L864" s="9">
        <v>1.7680446982899E-4</v>
      </c>
    </row>
    <row r="865" spans="11:12" x14ac:dyDescent="0.25">
      <c r="K865" s="14">
        <v>336.61</v>
      </c>
      <c r="L865" s="9">
        <v>1.77299402243379E-4</v>
      </c>
    </row>
    <row r="866" spans="11:12" x14ac:dyDescent="0.25">
      <c r="K866" s="14">
        <v>337</v>
      </c>
      <c r="L866" s="9">
        <v>8.8898556692717601E-5</v>
      </c>
    </row>
    <row r="867" spans="11:12" x14ac:dyDescent="0.25">
      <c r="K867" s="14">
        <v>337.39</v>
      </c>
      <c r="L867" s="9">
        <v>0</v>
      </c>
    </row>
    <row r="868" spans="11:12" x14ac:dyDescent="0.25">
      <c r="K868" s="14">
        <v>337.78</v>
      </c>
      <c r="L868" s="9">
        <v>0</v>
      </c>
    </row>
    <row r="869" spans="11:12" x14ac:dyDescent="0.25">
      <c r="K869" s="14">
        <v>338.17</v>
      </c>
      <c r="L869" s="9">
        <v>0</v>
      </c>
    </row>
    <row r="870" spans="11:12" x14ac:dyDescent="0.25">
      <c r="K870" s="14">
        <v>338.56</v>
      </c>
      <c r="L870" s="9">
        <v>8.99081092842274E-5</v>
      </c>
    </row>
    <row r="871" spans="11:12" x14ac:dyDescent="0.25">
      <c r="K871" s="14">
        <v>338.95</v>
      </c>
      <c r="L871" s="9">
        <v>1.8032818071084399E-4</v>
      </c>
    </row>
    <row r="872" spans="11:12" x14ac:dyDescent="0.25">
      <c r="K872" s="14">
        <v>339.34</v>
      </c>
      <c r="L872" s="9">
        <v>8.7143744086263196E-4</v>
      </c>
    </row>
    <row r="873" spans="11:12" x14ac:dyDescent="0.25">
      <c r="K873" s="14">
        <v>339.73</v>
      </c>
      <c r="L873" s="9">
        <v>1.8136090085238901E-4</v>
      </c>
    </row>
    <row r="874" spans="11:12" x14ac:dyDescent="0.25">
      <c r="K874" s="14">
        <v>340.12</v>
      </c>
      <c r="L874" s="9">
        <v>1.81881709369127E-4</v>
      </c>
    </row>
    <row r="875" spans="11:12" x14ac:dyDescent="0.25">
      <c r="K875" s="14">
        <v>340.51</v>
      </c>
      <c r="L875" s="9">
        <v>9.1202758839927702E-5</v>
      </c>
    </row>
    <row r="876" spans="11:12" x14ac:dyDescent="0.25">
      <c r="K876" s="14">
        <v>340.9</v>
      </c>
      <c r="L876" s="9">
        <v>9.1466175888553201E-5</v>
      </c>
    </row>
    <row r="877" spans="11:12" x14ac:dyDescent="0.25">
      <c r="K877" s="14">
        <v>341.29</v>
      </c>
      <c r="L877" s="9">
        <v>0</v>
      </c>
    </row>
    <row r="878" spans="11:12" x14ac:dyDescent="0.25">
      <c r="K878" s="14">
        <v>341.68</v>
      </c>
      <c r="L878" s="9">
        <v>9.1997601405745103E-5</v>
      </c>
    </row>
    <row r="879" spans="11:12" x14ac:dyDescent="0.25">
      <c r="K879" s="14">
        <v>342.07</v>
      </c>
      <c r="L879" s="9">
        <v>9.2265636628536697E-5</v>
      </c>
    </row>
    <row r="880" spans="11:12" x14ac:dyDescent="0.25">
      <c r="K880" s="14">
        <v>342.46</v>
      </c>
      <c r="L880" s="9">
        <v>9.8434350944936392E-4</v>
      </c>
    </row>
    <row r="881" spans="11:12" x14ac:dyDescent="0.25">
      <c r="K881" s="14">
        <v>342.85</v>
      </c>
      <c r="L881" s="9">
        <v>1.85612840128308E-4</v>
      </c>
    </row>
    <row r="882" spans="11:12" x14ac:dyDescent="0.25">
      <c r="K882" s="14">
        <v>343.24</v>
      </c>
      <c r="L882" s="9">
        <v>2.79237587945245E-4</v>
      </c>
    </row>
    <row r="883" spans="11:12" x14ac:dyDescent="0.25">
      <c r="K883" s="14">
        <v>343.63</v>
      </c>
      <c r="L883" s="9">
        <v>1.8670716021588799E-4</v>
      </c>
    </row>
    <row r="884" spans="11:12" x14ac:dyDescent="0.25">
      <c r="K884" s="14">
        <v>344.02</v>
      </c>
      <c r="L884" s="9">
        <v>1.87259173414191E-4</v>
      </c>
    </row>
    <row r="885" spans="11:12" x14ac:dyDescent="0.25">
      <c r="K885" s="14">
        <v>344.41</v>
      </c>
      <c r="L885" s="9">
        <v>1.87814460425505E-4</v>
      </c>
    </row>
    <row r="886" spans="11:12" x14ac:dyDescent="0.25">
      <c r="K886" s="14">
        <v>344.8</v>
      </c>
      <c r="L886" s="9">
        <v>1.8837305046034701E-4</v>
      </c>
    </row>
    <row r="887" spans="11:12" x14ac:dyDescent="0.25">
      <c r="K887" s="14">
        <v>345.19</v>
      </c>
      <c r="L887" s="9">
        <v>0</v>
      </c>
    </row>
    <row r="888" spans="11:12" x14ac:dyDescent="0.25">
      <c r="K888" s="14">
        <v>345.58</v>
      </c>
      <c r="L888" s="9">
        <v>9.4750129095316101E-5</v>
      </c>
    </row>
    <row r="889" spans="11:12" x14ac:dyDescent="0.25">
      <c r="K889" s="14">
        <v>345.97</v>
      </c>
      <c r="L889" s="9">
        <v>1.90068936070781E-4</v>
      </c>
    </row>
    <row r="890" spans="11:12" x14ac:dyDescent="0.25">
      <c r="K890" s="14">
        <v>346.36</v>
      </c>
      <c r="L890" s="9">
        <v>2.8596155603187901E-4</v>
      </c>
    </row>
    <row r="891" spans="11:12" x14ac:dyDescent="0.25">
      <c r="K891" s="14">
        <v>346.75</v>
      </c>
      <c r="L891" s="9">
        <v>9.5608296524186996E-5</v>
      </c>
    </row>
    <row r="892" spans="11:12" x14ac:dyDescent="0.25">
      <c r="K892" s="14">
        <v>347.14</v>
      </c>
      <c r="L892" s="9">
        <v>9.58978172670227E-5</v>
      </c>
    </row>
    <row r="893" spans="11:12" x14ac:dyDescent="0.25">
      <c r="K893" s="14">
        <v>347.53</v>
      </c>
      <c r="L893" s="9">
        <v>9.2702232931771904E-4</v>
      </c>
    </row>
    <row r="894" spans="11:12" x14ac:dyDescent="0.25">
      <c r="K894" s="14">
        <v>347.92</v>
      </c>
      <c r="L894" s="9">
        <v>1.92964302320833E-4</v>
      </c>
    </row>
    <row r="895" spans="11:12" x14ac:dyDescent="0.25">
      <c r="K895" s="14">
        <v>348.31</v>
      </c>
      <c r="L895" s="9">
        <v>1.9355399331547201E-4</v>
      </c>
    </row>
    <row r="896" spans="11:12" x14ac:dyDescent="0.25">
      <c r="K896" s="14">
        <v>348.7</v>
      </c>
      <c r="L896" s="9">
        <v>8.3847355791255497E-4</v>
      </c>
    </row>
    <row r="897" spans="11:12" x14ac:dyDescent="0.25">
      <c r="K897" s="14">
        <v>349.09</v>
      </c>
      <c r="L897" s="9">
        <v>9.7372127112400306E-5</v>
      </c>
    </row>
    <row r="898" spans="11:12" x14ac:dyDescent="0.25">
      <c r="K898" s="14">
        <v>349.48</v>
      </c>
      <c r="L898" s="9">
        <v>1.9534489124577899E-4</v>
      </c>
    </row>
    <row r="899" spans="11:12" x14ac:dyDescent="0.25">
      <c r="K899" s="14">
        <v>349.87</v>
      </c>
      <c r="L899" s="9">
        <v>9.7974622370266103E-5</v>
      </c>
    </row>
    <row r="900" spans="11:12" x14ac:dyDescent="0.25">
      <c r="K900" s="14">
        <v>350.26</v>
      </c>
      <c r="L900" s="9">
        <v>9.82786746549645E-5</v>
      </c>
    </row>
    <row r="901" spans="11:12" x14ac:dyDescent="0.25">
      <c r="K901" s="14">
        <v>350.65</v>
      </c>
      <c r="L901" s="9">
        <v>9.8584619992846698E-5</v>
      </c>
    </row>
    <row r="902" spans="11:12" x14ac:dyDescent="0.25">
      <c r="K902" s="14">
        <v>351.04</v>
      </c>
      <c r="L902" s="9">
        <v>0</v>
      </c>
    </row>
    <row r="903" spans="11:12" x14ac:dyDescent="0.25">
      <c r="K903" s="14">
        <v>351.43</v>
      </c>
      <c r="L903" s="9">
        <v>9.9202260988993793E-5</v>
      </c>
    </row>
    <row r="904" spans="11:12" x14ac:dyDescent="0.25">
      <c r="K904" s="14">
        <v>351.82</v>
      </c>
      <c r="L904" s="9">
        <v>1.9902798557342301E-4</v>
      </c>
    </row>
    <row r="905" spans="11:12" x14ac:dyDescent="0.25">
      <c r="K905" s="14">
        <v>352.21</v>
      </c>
      <c r="L905" s="9">
        <v>0</v>
      </c>
    </row>
    <row r="906" spans="11:12" x14ac:dyDescent="0.25">
      <c r="K906" s="14">
        <v>352.6</v>
      </c>
      <c r="L906" s="9">
        <v>1.0014337104430201E-4</v>
      </c>
    </row>
    <row r="907" spans="11:12" x14ac:dyDescent="0.25">
      <c r="K907" s="14">
        <v>352.99</v>
      </c>
      <c r="L907" s="9">
        <v>2.00922110060485E-4</v>
      </c>
    </row>
    <row r="908" spans="11:12" x14ac:dyDescent="0.25">
      <c r="K908" s="14">
        <v>353.38</v>
      </c>
      <c r="L908" s="9">
        <v>3.0234228300919799E-4</v>
      </c>
    </row>
    <row r="909" spans="11:12" x14ac:dyDescent="0.25">
      <c r="K909" s="14">
        <v>353.77</v>
      </c>
      <c r="L909" s="9">
        <v>8.7327282007101503E-4</v>
      </c>
    </row>
    <row r="910" spans="11:12" x14ac:dyDescent="0.25">
      <c r="K910" s="14">
        <v>354.16</v>
      </c>
      <c r="L910" s="9">
        <v>1.01426316620921E-4</v>
      </c>
    </row>
    <row r="911" spans="11:12" x14ac:dyDescent="0.25">
      <c r="K911" s="14">
        <v>354.55</v>
      </c>
      <c r="L911" s="9">
        <v>1.01752205745962E-4</v>
      </c>
    </row>
    <row r="912" spans="11:12" x14ac:dyDescent="0.25">
      <c r="K912" s="14">
        <v>354.94</v>
      </c>
      <c r="L912" s="9">
        <v>0</v>
      </c>
    </row>
    <row r="913" spans="11:12" x14ac:dyDescent="0.25">
      <c r="K913" s="14">
        <v>355.33</v>
      </c>
      <c r="L913" s="9">
        <v>1.0241030724337501E-4</v>
      </c>
    </row>
    <row r="914" spans="11:12" x14ac:dyDescent="0.25">
      <c r="K914" s="14">
        <v>355.72</v>
      </c>
      <c r="L914" s="9">
        <v>0</v>
      </c>
    </row>
    <row r="915" spans="11:12" x14ac:dyDescent="0.25">
      <c r="K915" s="14">
        <v>356.11</v>
      </c>
      <c r="L915" s="9">
        <v>1.0307697694729499E-4</v>
      </c>
    </row>
    <row r="916" spans="11:12" x14ac:dyDescent="0.25">
      <c r="K916" s="14">
        <v>356.5</v>
      </c>
      <c r="L916" s="9">
        <v>3.1024073201583199E-4</v>
      </c>
    </row>
    <row r="917" spans="11:12" x14ac:dyDescent="0.25">
      <c r="K917" s="14">
        <v>356.89</v>
      </c>
      <c r="L917" s="9">
        <v>2.0750476657171399E-4</v>
      </c>
    </row>
    <row r="918" spans="11:12" x14ac:dyDescent="0.25">
      <c r="K918" s="14">
        <v>357.28</v>
      </c>
      <c r="L918" s="9">
        <v>0</v>
      </c>
    </row>
    <row r="919" spans="11:12" x14ac:dyDescent="0.25">
      <c r="K919" s="14">
        <v>357.67</v>
      </c>
      <c r="L919" s="9">
        <v>0</v>
      </c>
    </row>
    <row r="920" spans="11:12" x14ac:dyDescent="0.25">
      <c r="K920" s="14">
        <v>358.06</v>
      </c>
      <c r="L920" s="9">
        <v>0</v>
      </c>
    </row>
    <row r="921" spans="11:12" x14ac:dyDescent="0.25">
      <c r="K921" s="14">
        <v>358.45</v>
      </c>
      <c r="L921" s="9">
        <v>0</v>
      </c>
    </row>
    <row r="922" spans="11:12" x14ac:dyDescent="0.25">
      <c r="K922" s="14">
        <v>358.84</v>
      </c>
      <c r="L922" s="9">
        <v>0</v>
      </c>
    </row>
    <row r="923" spans="11:12" x14ac:dyDescent="0.25">
      <c r="K923" s="14">
        <v>359.23</v>
      </c>
      <c r="L923" s="9">
        <v>0</v>
      </c>
    </row>
    <row r="924" spans="11:12" x14ac:dyDescent="0.25">
      <c r="K924" s="14">
        <v>359.62</v>
      </c>
      <c r="L924" s="9">
        <v>1.06187644148227E-4</v>
      </c>
    </row>
    <row r="925" spans="11:12" x14ac:dyDescent="0.25">
      <c r="K925" s="14">
        <v>360.01</v>
      </c>
      <c r="L925" s="9">
        <v>2.1308980442811699E-4</v>
      </c>
    </row>
    <row r="926" spans="11:12" x14ac:dyDescent="0.25">
      <c r="K926" s="14">
        <v>360.4</v>
      </c>
      <c r="L926" s="9">
        <v>0</v>
      </c>
    </row>
    <row r="927" spans="11:12" x14ac:dyDescent="0.25">
      <c r="K927" s="14">
        <v>360.79</v>
      </c>
      <c r="L927" s="9">
        <v>2.1453335792482299E-4</v>
      </c>
    </row>
    <row r="928" spans="11:12" x14ac:dyDescent="0.25">
      <c r="K928" s="14">
        <v>361.18</v>
      </c>
      <c r="L928" s="9">
        <v>1.0763124699835399E-4</v>
      </c>
    </row>
    <row r="929" spans="11:12" x14ac:dyDescent="0.25">
      <c r="K929" s="14">
        <v>361.57</v>
      </c>
      <c r="L929" s="9">
        <v>0</v>
      </c>
    </row>
    <row r="930" spans="11:12" x14ac:dyDescent="0.25">
      <c r="K930" s="14">
        <v>361.96</v>
      </c>
      <c r="L930" s="9">
        <v>1.08367868310608E-4</v>
      </c>
    </row>
    <row r="931" spans="11:12" x14ac:dyDescent="0.25">
      <c r="K931" s="14">
        <v>362.35</v>
      </c>
      <c r="L931" s="9">
        <v>3.2621991897398202E-4</v>
      </c>
    </row>
    <row r="932" spans="11:12" x14ac:dyDescent="0.25">
      <c r="K932" s="14">
        <v>362.74</v>
      </c>
      <c r="L932" s="9">
        <v>3.2734392564529898E-4</v>
      </c>
    </row>
    <row r="933" spans="11:12" x14ac:dyDescent="0.25">
      <c r="K933" s="14">
        <v>363.13</v>
      </c>
      <c r="L933" s="9">
        <v>1.09491901578896E-4</v>
      </c>
    </row>
    <row r="934" spans="11:12" x14ac:dyDescent="0.25">
      <c r="K934" s="14">
        <v>363.52</v>
      </c>
      <c r="L934" s="9">
        <v>0</v>
      </c>
    </row>
    <row r="935" spans="11:12" x14ac:dyDescent="0.25">
      <c r="K935" s="14">
        <v>363.91</v>
      </c>
      <c r="L935" s="9">
        <v>1.1025430163307901E-4</v>
      </c>
    </row>
    <row r="936" spans="11:12" x14ac:dyDescent="0.25">
      <c r="K936" s="14">
        <v>364.3</v>
      </c>
      <c r="L936" s="9">
        <v>1.10639497055449E-4</v>
      </c>
    </row>
    <row r="937" spans="11:12" x14ac:dyDescent="0.25">
      <c r="K937" s="14">
        <v>364.69</v>
      </c>
      <c r="L937" s="9">
        <v>3.3308218028521997E-4</v>
      </c>
    </row>
    <row r="938" spans="11:12" x14ac:dyDescent="0.25">
      <c r="K938" s="14">
        <v>365.08</v>
      </c>
      <c r="L938" s="9">
        <v>2.22836038520157E-4</v>
      </c>
    </row>
    <row r="939" spans="11:12" x14ac:dyDescent="0.25">
      <c r="K939" s="14">
        <v>365.47</v>
      </c>
      <c r="L939" s="9">
        <v>9.6577089165067497E-4</v>
      </c>
    </row>
    <row r="940" spans="11:12" x14ac:dyDescent="0.25">
      <c r="K940" s="14">
        <v>365.86</v>
      </c>
      <c r="L940" s="9">
        <v>0</v>
      </c>
    </row>
    <row r="941" spans="11:12" x14ac:dyDescent="0.25">
      <c r="K941" s="14">
        <v>366.25</v>
      </c>
      <c r="L941" s="9">
        <v>0</v>
      </c>
    </row>
    <row r="942" spans="11:12" x14ac:dyDescent="0.25">
      <c r="K942" s="14">
        <v>366.64</v>
      </c>
      <c r="L942" s="9">
        <v>1.13008401578876E-4</v>
      </c>
    </row>
    <row r="943" spans="11:12" x14ac:dyDescent="0.25">
      <c r="K943" s="14">
        <v>367.03</v>
      </c>
      <c r="L943" s="9">
        <v>2.2682623334090499E-4</v>
      </c>
    </row>
    <row r="944" spans="11:12" x14ac:dyDescent="0.25">
      <c r="K944" s="14">
        <v>367.42</v>
      </c>
      <c r="L944" s="9">
        <v>9.8312654256447899E-4</v>
      </c>
    </row>
    <row r="945" spans="11:12" x14ac:dyDescent="0.25">
      <c r="K945" s="14">
        <v>367.81</v>
      </c>
      <c r="L945" s="9">
        <v>0</v>
      </c>
    </row>
    <row r="946" spans="11:12" x14ac:dyDescent="0.25">
      <c r="K946" s="14">
        <v>368.2</v>
      </c>
      <c r="L946" s="9">
        <v>2.2928968726510499E-4</v>
      </c>
    </row>
    <row r="947" spans="11:12" x14ac:dyDescent="0.25">
      <c r="K947" s="14">
        <v>368.59</v>
      </c>
      <c r="L947" s="9">
        <v>4.6024554526345599E-4</v>
      </c>
    </row>
    <row r="948" spans="11:12" x14ac:dyDescent="0.25">
      <c r="K948" s="14">
        <v>368.98</v>
      </c>
      <c r="L948" s="9">
        <v>1.5748715770456301E-3</v>
      </c>
    </row>
    <row r="949" spans="11:12" x14ac:dyDescent="0.25">
      <c r="K949" s="14">
        <v>369.37</v>
      </c>
      <c r="L949" s="9">
        <v>1.15903618776407E-4</v>
      </c>
    </row>
    <row r="950" spans="11:12" x14ac:dyDescent="0.25">
      <c r="K950" s="14">
        <v>369.76</v>
      </c>
      <c r="L950" s="9">
        <v>2.3265875150995199E-4</v>
      </c>
    </row>
    <row r="951" spans="11:12" x14ac:dyDescent="0.25">
      <c r="K951" s="14">
        <v>370.15</v>
      </c>
      <c r="L951" s="9">
        <v>0</v>
      </c>
    </row>
    <row r="952" spans="11:12" x14ac:dyDescent="0.25">
      <c r="K952" s="14">
        <v>370.54</v>
      </c>
      <c r="L952" s="9">
        <v>2.3438068588457501E-4</v>
      </c>
    </row>
    <row r="953" spans="11:12" x14ac:dyDescent="0.25">
      <c r="K953" s="14">
        <v>370.93</v>
      </c>
      <c r="L953" s="9">
        <v>1.17625623375351E-4</v>
      </c>
    </row>
    <row r="954" spans="11:12" x14ac:dyDescent="0.25">
      <c r="K954" s="14">
        <v>371.32</v>
      </c>
      <c r="L954" s="9">
        <v>0</v>
      </c>
    </row>
    <row r="955" spans="11:12" x14ac:dyDescent="0.25">
      <c r="K955" s="14">
        <v>371.71</v>
      </c>
      <c r="L955" s="9">
        <v>1.1850595742289301E-4</v>
      </c>
    </row>
    <row r="956" spans="11:12" x14ac:dyDescent="0.25">
      <c r="K956" s="14">
        <v>372.1</v>
      </c>
      <c r="L956" s="9">
        <v>5.9475542228293798E-4</v>
      </c>
    </row>
    <row r="957" spans="11:12" x14ac:dyDescent="0.25">
      <c r="K957" s="14">
        <v>372.49</v>
      </c>
      <c r="L957" s="9">
        <v>0</v>
      </c>
    </row>
    <row r="958" spans="11:12" x14ac:dyDescent="0.25">
      <c r="K958" s="14">
        <v>372.88</v>
      </c>
      <c r="L958" s="9">
        <v>1.19851446259789E-4</v>
      </c>
    </row>
    <row r="959" spans="11:12" x14ac:dyDescent="0.25">
      <c r="K959" s="14">
        <v>373.27</v>
      </c>
      <c r="L959" s="9">
        <v>2.4061351565436801E-4</v>
      </c>
    </row>
    <row r="960" spans="11:12" x14ac:dyDescent="0.25">
      <c r="K960" s="14">
        <v>373.66</v>
      </c>
      <c r="L960" s="9">
        <v>8.4535879409276295E-4</v>
      </c>
    </row>
    <row r="961" spans="11:12" x14ac:dyDescent="0.25">
      <c r="K961" s="14">
        <v>374.05</v>
      </c>
      <c r="L961" s="9">
        <v>1.2122783869808E-4</v>
      </c>
    </row>
    <row r="962" spans="11:12" x14ac:dyDescent="0.25">
      <c r="K962" s="14">
        <v>374.44</v>
      </c>
      <c r="L962" s="9">
        <v>2.4338737674950501E-4</v>
      </c>
    </row>
    <row r="963" spans="11:12" x14ac:dyDescent="0.25">
      <c r="K963" s="14">
        <v>374.83</v>
      </c>
      <c r="L963" s="9">
        <v>3.6648939648353601E-4</v>
      </c>
    </row>
    <row r="964" spans="11:12" x14ac:dyDescent="0.25">
      <c r="K964" s="14">
        <v>375.22</v>
      </c>
      <c r="L964" s="9">
        <v>3.6790863543655598E-4</v>
      </c>
    </row>
    <row r="965" spans="11:12" x14ac:dyDescent="0.25">
      <c r="K965" s="14">
        <v>375.61</v>
      </c>
      <c r="L965" s="9">
        <v>1.2311296973190099E-4</v>
      </c>
    </row>
    <row r="966" spans="11:12" x14ac:dyDescent="0.25">
      <c r="K966" s="14">
        <v>376</v>
      </c>
      <c r="L966" s="9">
        <v>2.4718689797285199E-4</v>
      </c>
    </row>
    <row r="967" spans="11:12" x14ac:dyDescent="0.25">
      <c r="K967" s="14">
        <v>376.39</v>
      </c>
      <c r="L967" s="9">
        <v>0</v>
      </c>
    </row>
    <row r="968" spans="11:12" x14ac:dyDescent="0.25">
      <c r="K968" s="14">
        <v>376.78</v>
      </c>
      <c r="L968" s="9">
        <v>1.24565747152272E-4</v>
      </c>
    </row>
    <row r="969" spans="11:12" x14ac:dyDescent="0.25">
      <c r="K969" s="14">
        <v>377.17</v>
      </c>
      <c r="L969" s="9">
        <v>1.2505765562389901E-4</v>
      </c>
    </row>
    <row r="970" spans="11:12" x14ac:dyDescent="0.25">
      <c r="K970" s="14">
        <v>377.56</v>
      </c>
      <c r="L970" s="9">
        <v>5.0221385831379596E-4</v>
      </c>
    </row>
    <row r="971" spans="11:12" x14ac:dyDescent="0.25">
      <c r="K971" s="14">
        <v>377.95</v>
      </c>
      <c r="L971" s="9">
        <v>0</v>
      </c>
    </row>
    <row r="972" spans="11:12" x14ac:dyDescent="0.25">
      <c r="K972" s="14">
        <v>378.34</v>
      </c>
      <c r="L972" s="9">
        <v>2.5311394197553399E-4</v>
      </c>
    </row>
    <row r="973" spans="11:12" x14ac:dyDescent="0.25">
      <c r="K973" s="14">
        <v>378.73</v>
      </c>
      <c r="L973" s="9">
        <v>3.8119429153367303E-4</v>
      </c>
    </row>
    <row r="974" spans="11:12" x14ac:dyDescent="0.25">
      <c r="K974" s="14">
        <v>379.12</v>
      </c>
      <c r="L974" s="9">
        <v>3.8272994405565098E-4</v>
      </c>
    </row>
    <row r="975" spans="11:12" x14ac:dyDescent="0.25">
      <c r="K975" s="14">
        <v>379.51</v>
      </c>
      <c r="L975" s="9">
        <v>0</v>
      </c>
    </row>
    <row r="976" spans="11:12" x14ac:dyDescent="0.25">
      <c r="K976" s="14">
        <v>379.9</v>
      </c>
      <c r="L976" s="9">
        <v>1.28612889708557E-4</v>
      </c>
    </row>
    <row r="977" spans="11:12" x14ac:dyDescent="0.25">
      <c r="K977" s="14">
        <v>380.29</v>
      </c>
      <c r="L977" s="9">
        <v>0</v>
      </c>
    </row>
    <row r="978" spans="11:12" x14ac:dyDescent="0.25">
      <c r="K978" s="14">
        <v>380.68</v>
      </c>
      <c r="L978" s="9">
        <v>0</v>
      </c>
    </row>
    <row r="979" spans="11:12" x14ac:dyDescent="0.25">
      <c r="K979" s="14">
        <v>381.07</v>
      </c>
      <c r="L979" s="9">
        <v>0</v>
      </c>
    </row>
    <row r="980" spans="11:12" x14ac:dyDescent="0.25">
      <c r="K980" s="14">
        <v>381.46</v>
      </c>
      <c r="L980" s="9">
        <v>1.1292381941742E-3</v>
      </c>
    </row>
    <row r="981" spans="11:12" x14ac:dyDescent="0.25">
      <c r="K981" s="14">
        <v>381.85</v>
      </c>
      <c r="L981" s="9">
        <v>2.62557336211104E-4</v>
      </c>
    </row>
    <row r="982" spans="11:12" x14ac:dyDescent="0.25">
      <c r="K982" s="14">
        <v>382.24</v>
      </c>
      <c r="L982" s="9">
        <v>0</v>
      </c>
    </row>
    <row r="983" spans="11:12" x14ac:dyDescent="0.25">
      <c r="K983" s="14">
        <v>382.63</v>
      </c>
      <c r="L983" s="9">
        <v>1.32376180377382E-4</v>
      </c>
    </row>
    <row r="984" spans="11:12" x14ac:dyDescent="0.25">
      <c r="K984" s="14">
        <v>383.02</v>
      </c>
      <c r="L984" s="9">
        <v>1.3293184694317901E-4</v>
      </c>
    </row>
    <row r="985" spans="11:12" x14ac:dyDescent="0.25">
      <c r="K985" s="14">
        <v>383.41</v>
      </c>
      <c r="L985" s="9">
        <v>0</v>
      </c>
    </row>
    <row r="986" spans="11:12" x14ac:dyDescent="0.25">
      <c r="K986" s="14">
        <v>383.8</v>
      </c>
      <c r="L986" s="9">
        <v>0</v>
      </c>
    </row>
    <row r="987" spans="11:12" x14ac:dyDescent="0.25">
      <c r="K987" s="14">
        <v>384.19</v>
      </c>
      <c r="L987" s="9">
        <v>2.6925438683500898E-4</v>
      </c>
    </row>
    <row r="988" spans="11:12" x14ac:dyDescent="0.25">
      <c r="K988" s="14">
        <v>384.58</v>
      </c>
      <c r="L988" s="9">
        <v>4.0560587861060898E-4</v>
      </c>
    </row>
    <row r="989" spans="11:12" x14ac:dyDescent="0.25">
      <c r="K989" s="14">
        <v>384.97</v>
      </c>
      <c r="L989" s="9">
        <v>0</v>
      </c>
    </row>
    <row r="990" spans="11:12" x14ac:dyDescent="0.25">
      <c r="K990" s="14">
        <v>385.36</v>
      </c>
      <c r="L990" s="9">
        <v>1.3636634172528001E-4</v>
      </c>
    </row>
    <row r="991" spans="11:12" x14ac:dyDescent="0.25">
      <c r="K991" s="14">
        <v>385.75</v>
      </c>
      <c r="L991" s="9">
        <v>1.36956086237695E-4</v>
      </c>
    </row>
    <row r="992" spans="11:12" x14ac:dyDescent="0.25">
      <c r="K992" s="14">
        <v>386.14</v>
      </c>
      <c r="L992" s="9">
        <v>1.37550953850809E-4</v>
      </c>
    </row>
    <row r="993" spans="11:12" x14ac:dyDescent="0.25">
      <c r="K993" s="14">
        <v>386.53</v>
      </c>
      <c r="L993" s="9">
        <v>0</v>
      </c>
    </row>
    <row r="994" spans="11:12" x14ac:dyDescent="0.25">
      <c r="K994" s="14">
        <v>386.92</v>
      </c>
      <c r="L994" s="9">
        <v>0</v>
      </c>
    </row>
    <row r="995" spans="11:12" x14ac:dyDescent="0.25">
      <c r="K995" s="14">
        <v>387.31</v>
      </c>
      <c r="L995" s="9">
        <v>0</v>
      </c>
    </row>
    <row r="996" spans="11:12" x14ac:dyDescent="0.25">
      <c r="K996" s="14">
        <v>387.7</v>
      </c>
      <c r="L996" s="9">
        <v>1.3998301404555299E-4</v>
      </c>
    </row>
    <row r="997" spans="11:12" x14ac:dyDescent="0.25">
      <c r="K997" s="14">
        <v>388.09</v>
      </c>
      <c r="L997" s="9">
        <v>4.21813580312441E-4</v>
      </c>
    </row>
    <row r="998" spans="11:12" x14ac:dyDescent="0.25">
      <c r="K998" s="14">
        <v>388.48</v>
      </c>
      <c r="L998" s="9">
        <v>4.2369474910990802E-4</v>
      </c>
    </row>
    <row r="999" spans="11:12" x14ac:dyDescent="0.25">
      <c r="K999" s="14">
        <v>388.87</v>
      </c>
      <c r="L999" s="9">
        <v>2.8372851468624102E-4</v>
      </c>
    </row>
    <row r="1000" spans="11:12" x14ac:dyDescent="0.25">
      <c r="K1000" s="14">
        <v>389.26</v>
      </c>
      <c r="L1000" s="9">
        <v>1.42502625531324E-4</v>
      </c>
    </row>
    <row r="1001" spans="11:12" x14ac:dyDescent="0.25">
      <c r="K1001" s="14">
        <v>389.65</v>
      </c>
      <c r="L1001" s="9">
        <v>4.2944029444070701E-4</v>
      </c>
    </row>
    <row r="1002" spans="11:12" x14ac:dyDescent="0.25">
      <c r="K1002" s="14">
        <v>390.04</v>
      </c>
      <c r="L1002" s="9">
        <v>1.4379675380457501E-4</v>
      </c>
    </row>
    <row r="1003" spans="11:12" x14ac:dyDescent="0.25">
      <c r="K1003" s="14">
        <v>390.43</v>
      </c>
      <c r="L1003" s="9">
        <v>2.8890534510688897E-4</v>
      </c>
    </row>
    <row r="1004" spans="11:12" x14ac:dyDescent="0.25">
      <c r="K1004" s="14">
        <v>390.82</v>
      </c>
      <c r="L1004" s="9">
        <v>1.45114602576524E-4</v>
      </c>
    </row>
    <row r="1005" spans="11:12" x14ac:dyDescent="0.25">
      <c r="K1005" s="14">
        <v>391.21</v>
      </c>
      <c r="L1005" s="9">
        <v>4.3734788067353902E-4</v>
      </c>
    </row>
    <row r="1006" spans="11:12" x14ac:dyDescent="0.25">
      <c r="K1006" s="14">
        <v>391.6</v>
      </c>
      <c r="L1006" s="9">
        <v>5.8582732020201402E-4</v>
      </c>
    </row>
    <row r="1007" spans="11:12" x14ac:dyDescent="0.25">
      <c r="K1007" s="14">
        <v>391.99</v>
      </c>
      <c r="L1007" s="9">
        <v>2.9427459635798201E-4</v>
      </c>
    </row>
    <row r="1008" spans="11:12" x14ac:dyDescent="0.25">
      <c r="K1008" s="14">
        <v>392.38</v>
      </c>
      <c r="L1008" s="9">
        <v>0</v>
      </c>
    </row>
    <row r="1009" spans="11:12" x14ac:dyDescent="0.25">
      <c r="K1009" s="14">
        <v>392.77</v>
      </c>
      <c r="L1009" s="9">
        <v>2.97034763839084E-4</v>
      </c>
    </row>
    <row r="1010" spans="11:12" x14ac:dyDescent="0.25">
      <c r="K1010" s="14">
        <v>393.16</v>
      </c>
      <c r="L1010" s="9">
        <v>1.4921717797288799E-4</v>
      </c>
    </row>
    <row r="1011" spans="11:12" x14ac:dyDescent="0.25">
      <c r="K1011" s="14">
        <v>393.55</v>
      </c>
      <c r="L1011" s="9">
        <v>1.5948121527483701E-3</v>
      </c>
    </row>
    <row r="1012" spans="11:12" x14ac:dyDescent="0.25">
      <c r="K1012" s="14">
        <v>393.94</v>
      </c>
      <c r="L1012" s="9">
        <v>6.0254696969407604E-4</v>
      </c>
    </row>
    <row r="1013" spans="11:12" x14ac:dyDescent="0.25">
      <c r="K1013" s="14">
        <v>394.33</v>
      </c>
      <c r="L1013" s="9">
        <v>1.5135670173405301E-4</v>
      </c>
    </row>
    <row r="1014" spans="11:12" x14ac:dyDescent="0.25">
      <c r="K1014" s="14">
        <v>394.72</v>
      </c>
      <c r="L1014" s="9">
        <v>3.0416715219940102E-4</v>
      </c>
    </row>
    <row r="1015" spans="11:12" x14ac:dyDescent="0.25">
      <c r="K1015" s="14">
        <v>395.11</v>
      </c>
      <c r="L1015" s="9">
        <v>0</v>
      </c>
    </row>
    <row r="1016" spans="11:12" x14ac:dyDescent="0.25">
      <c r="K1016" s="14">
        <v>395.5</v>
      </c>
      <c r="L1016" s="9">
        <v>1.94059504930723E-3</v>
      </c>
    </row>
    <row r="1017" spans="11:12" x14ac:dyDescent="0.25">
      <c r="K1017" s="14">
        <v>395.89</v>
      </c>
      <c r="L1017" s="9">
        <v>1.54306700354866E-4</v>
      </c>
    </row>
    <row r="1018" spans="11:12" x14ac:dyDescent="0.25">
      <c r="K1018" s="14">
        <v>396.28</v>
      </c>
      <c r="L1018" s="9">
        <v>3.1012451133489202E-4</v>
      </c>
    </row>
    <row r="1019" spans="11:12" x14ac:dyDescent="0.25">
      <c r="K1019" s="14">
        <v>396.67</v>
      </c>
      <c r="L1019" s="9">
        <v>1.5017656654618E-3</v>
      </c>
    </row>
    <row r="1020" spans="11:12" x14ac:dyDescent="0.25">
      <c r="K1020" s="14">
        <v>397.06</v>
      </c>
      <c r="L1020" s="9">
        <v>1.35259592806849E-3</v>
      </c>
    </row>
    <row r="1021" spans="11:12" x14ac:dyDescent="0.25">
      <c r="K1021" s="14">
        <v>397.45</v>
      </c>
      <c r="L1021" s="9">
        <v>0</v>
      </c>
    </row>
    <row r="1022" spans="11:12" x14ac:dyDescent="0.25">
      <c r="K1022" s="14">
        <v>397.84</v>
      </c>
      <c r="L1022" s="9">
        <v>0</v>
      </c>
    </row>
    <row r="1023" spans="11:12" x14ac:dyDescent="0.25">
      <c r="K1023" s="14">
        <v>398.23</v>
      </c>
      <c r="L1023" s="9">
        <v>0</v>
      </c>
    </row>
    <row r="1024" spans="11:12" x14ac:dyDescent="0.25">
      <c r="K1024" s="14">
        <v>398.62</v>
      </c>
      <c r="L1024" s="9">
        <v>1.59755671282238E-4</v>
      </c>
    </row>
    <row r="1025" spans="11:12" x14ac:dyDescent="0.25">
      <c r="K1025" s="14">
        <v>399.01</v>
      </c>
      <c r="L1025" s="9">
        <v>1.6056567005746499E-4</v>
      </c>
    </row>
    <row r="1026" spans="11:12" x14ac:dyDescent="0.25">
      <c r="K1026" s="14">
        <v>399.4</v>
      </c>
      <c r="L1026" s="9">
        <v>0</v>
      </c>
    </row>
    <row r="1027" spans="11:12" x14ac:dyDescent="0.25">
      <c r="K1027" s="14">
        <v>399.79</v>
      </c>
      <c r="L1027" s="9">
        <v>1.6221056134632899E-4</v>
      </c>
    </row>
    <row r="1028" spans="11:12" x14ac:dyDescent="0.25">
      <c r="K1028" s="14">
        <v>400.18</v>
      </c>
      <c r="L1028" s="9">
        <v>1.56891591360516E-3</v>
      </c>
    </row>
    <row r="1029" spans="11:12" x14ac:dyDescent="0.25">
      <c r="K1029" s="14">
        <v>400.57</v>
      </c>
      <c r="L1029" s="9">
        <v>3.2616638353168901E-4</v>
      </c>
    </row>
    <row r="1030" spans="11:12" x14ac:dyDescent="0.25">
      <c r="K1030" s="14">
        <v>400.96</v>
      </c>
      <c r="L1030" s="9">
        <v>0</v>
      </c>
    </row>
    <row r="1031" spans="11:12" x14ac:dyDescent="0.25">
      <c r="K1031" s="14">
        <v>401.35</v>
      </c>
      <c r="L1031" s="9">
        <v>1.63666998473582E-4</v>
      </c>
    </row>
    <row r="1032" spans="11:12" x14ac:dyDescent="0.25">
      <c r="K1032" s="14">
        <v>401.74</v>
      </c>
      <c r="L1032" s="9">
        <v>1.6396047207550599E-4</v>
      </c>
    </row>
    <row r="1033" spans="11:12" x14ac:dyDescent="0.25">
      <c r="K1033" s="14">
        <v>402.13</v>
      </c>
      <c r="L1033" s="9">
        <v>0</v>
      </c>
    </row>
    <row r="1034" spans="11:12" x14ac:dyDescent="0.25">
      <c r="K1034" s="14">
        <v>402.52</v>
      </c>
      <c r="L1034" s="9">
        <v>3.2910117606628302E-4</v>
      </c>
    </row>
    <row r="1035" spans="11:12" x14ac:dyDescent="0.25">
      <c r="K1035" s="14">
        <v>402.91</v>
      </c>
      <c r="L1035" s="9">
        <v>0</v>
      </c>
    </row>
    <row r="1036" spans="11:12" x14ac:dyDescent="0.25">
      <c r="K1036" s="14">
        <v>403.3</v>
      </c>
      <c r="L1036" s="9">
        <v>8.2572483574530002E-4</v>
      </c>
    </row>
    <row r="1037" spans="11:12" x14ac:dyDescent="0.25">
      <c r="K1037" s="14">
        <v>403.69</v>
      </c>
      <c r="L1037" s="9">
        <v>3.3088753970832001E-4</v>
      </c>
    </row>
    <row r="1038" spans="11:12" x14ac:dyDescent="0.25">
      <c r="K1038" s="14">
        <v>404.08</v>
      </c>
      <c r="L1038" s="9">
        <v>1.76309798169361E-3</v>
      </c>
    </row>
    <row r="1039" spans="11:12" x14ac:dyDescent="0.25">
      <c r="K1039" s="14">
        <v>404.47</v>
      </c>
      <c r="L1039" s="9">
        <v>1.6604463085189301E-4</v>
      </c>
    </row>
    <row r="1040" spans="11:12" x14ac:dyDescent="0.25">
      <c r="K1040" s="14">
        <v>404.86</v>
      </c>
      <c r="L1040" s="9">
        <v>1.66346700989723E-4</v>
      </c>
    </row>
    <row r="1041" spans="11:12" x14ac:dyDescent="0.25">
      <c r="K1041" s="14">
        <v>405.25</v>
      </c>
      <c r="L1041" s="9">
        <v>0</v>
      </c>
    </row>
    <row r="1042" spans="11:12" x14ac:dyDescent="0.25">
      <c r="K1042" s="14">
        <v>405.64</v>
      </c>
      <c r="L1042" s="9">
        <v>1.6695415048072399E-4</v>
      </c>
    </row>
    <row r="1043" spans="11:12" x14ac:dyDescent="0.25">
      <c r="K1043" s="14">
        <v>406.03</v>
      </c>
      <c r="L1043" s="9">
        <v>1.67259541940284E-4</v>
      </c>
    </row>
    <row r="1044" spans="11:12" x14ac:dyDescent="0.25">
      <c r="K1044" s="14">
        <v>406.42</v>
      </c>
      <c r="L1044" s="9">
        <v>3.3513210537486002E-4</v>
      </c>
    </row>
    <row r="1045" spans="11:12" x14ac:dyDescent="0.25">
      <c r="K1045" s="14">
        <v>406.81</v>
      </c>
      <c r="L1045" s="9">
        <v>3.3574737777379099E-4</v>
      </c>
    </row>
    <row r="1046" spans="11:12" x14ac:dyDescent="0.25">
      <c r="K1046" s="14">
        <v>407.2</v>
      </c>
      <c r="L1046" s="9">
        <v>1.7890407246066501E-3</v>
      </c>
    </row>
    <row r="1047" spans="11:12" x14ac:dyDescent="0.25">
      <c r="K1047" s="14">
        <v>407.59</v>
      </c>
      <c r="L1047" s="9">
        <v>3.3698472505782701E-4</v>
      </c>
    </row>
    <row r="1048" spans="11:12" x14ac:dyDescent="0.25">
      <c r="K1048" s="14">
        <v>407.98</v>
      </c>
      <c r="L1048" s="9">
        <v>0</v>
      </c>
    </row>
    <row r="1049" spans="11:12" x14ac:dyDescent="0.25">
      <c r="K1049" s="14">
        <v>408.37</v>
      </c>
      <c r="L1049" s="9">
        <v>0</v>
      </c>
    </row>
    <row r="1050" spans="11:12" x14ac:dyDescent="0.25">
      <c r="K1050" s="14">
        <v>408.76</v>
      </c>
      <c r="L1050" s="9">
        <v>3.3885794126615603E-4</v>
      </c>
    </row>
    <row r="1051" spans="11:12" x14ac:dyDescent="0.25">
      <c r="K1051" s="14">
        <v>409.15</v>
      </c>
      <c r="L1051" s="9">
        <v>1.6974349157525899E-4</v>
      </c>
    </row>
    <row r="1052" spans="11:12" x14ac:dyDescent="0.25">
      <c r="K1052" s="14">
        <v>409.54</v>
      </c>
      <c r="L1052" s="9">
        <v>3.4011836483312198E-4</v>
      </c>
    </row>
    <row r="1053" spans="11:12" x14ac:dyDescent="0.25">
      <c r="K1053" s="14">
        <v>409.93</v>
      </c>
      <c r="L1053" s="9">
        <v>1.7037604969652201E-4</v>
      </c>
    </row>
    <row r="1054" spans="11:12" x14ac:dyDescent="0.25">
      <c r="K1054" s="14">
        <v>410.32</v>
      </c>
      <c r="L1054" s="9">
        <v>3.4138820000701603E-4</v>
      </c>
    </row>
    <row r="1055" spans="11:12" x14ac:dyDescent="0.25">
      <c r="K1055" s="14">
        <v>410.71</v>
      </c>
      <c r="L1055" s="9">
        <v>0</v>
      </c>
    </row>
    <row r="1056" spans="11:12" x14ac:dyDescent="0.25">
      <c r="K1056" s="14">
        <v>411.1</v>
      </c>
      <c r="L1056" s="9">
        <v>0</v>
      </c>
    </row>
    <row r="1057" spans="11:12" x14ac:dyDescent="0.25">
      <c r="K1057" s="14">
        <v>411.49</v>
      </c>
      <c r="L1057" s="9">
        <v>0</v>
      </c>
    </row>
    <row r="1058" spans="11:12" x14ac:dyDescent="0.25">
      <c r="K1058" s="14">
        <v>411.88</v>
      </c>
      <c r="L1058" s="9">
        <v>3.4395653000771201E-4</v>
      </c>
    </row>
    <row r="1059" spans="11:12" x14ac:dyDescent="0.25">
      <c r="K1059" s="14">
        <v>412.27</v>
      </c>
      <c r="L1059" s="9">
        <v>3.4460466202563303E-4</v>
      </c>
    </row>
    <row r="1060" spans="11:12" x14ac:dyDescent="0.25">
      <c r="K1060" s="14">
        <v>412.66</v>
      </c>
      <c r="L1060" s="9">
        <v>1.7262762063039E-4</v>
      </c>
    </row>
    <row r="1061" spans="11:12" x14ac:dyDescent="0.25">
      <c r="K1061" s="14">
        <v>413.05</v>
      </c>
      <c r="L1061" s="9">
        <v>1.6668453683872299E-3</v>
      </c>
    </row>
    <row r="1062" spans="11:12" x14ac:dyDescent="0.25">
      <c r="K1062" s="14">
        <v>413.44</v>
      </c>
      <c r="L1062" s="9">
        <v>0</v>
      </c>
    </row>
    <row r="1063" spans="11:12" x14ac:dyDescent="0.25">
      <c r="K1063" s="14">
        <v>413.83</v>
      </c>
      <c r="L1063" s="9">
        <v>1.7361090083105701E-4</v>
      </c>
    </row>
    <row r="1064" spans="11:12" x14ac:dyDescent="0.25">
      <c r="K1064" s="14">
        <v>414.22</v>
      </c>
      <c r="L1064" s="9">
        <v>3.4788230968902701E-4</v>
      </c>
    </row>
    <row r="1065" spans="11:12" x14ac:dyDescent="0.25">
      <c r="K1065" s="14">
        <v>414.61</v>
      </c>
      <c r="L1065" s="9">
        <v>1.7427266771422899E-4</v>
      </c>
    </row>
    <row r="1066" spans="11:12" x14ac:dyDescent="0.25">
      <c r="K1066" s="14">
        <v>415</v>
      </c>
      <c r="L1066" s="9">
        <v>1.74605446651676E-4</v>
      </c>
    </row>
    <row r="1067" spans="11:12" x14ac:dyDescent="0.25">
      <c r="K1067" s="14">
        <v>415.39</v>
      </c>
      <c r="L1067" s="9">
        <v>3.4987899784702801E-4</v>
      </c>
    </row>
    <row r="1068" spans="11:12" x14ac:dyDescent="0.25">
      <c r="K1068" s="14">
        <v>415.78</v>
      </c>
      <c r="L1068" s="9">
        <v>0</v>
      </c>
    </row>
    <row r="1069" spans="11:12" x14ac:dyDescent="0.25">
      <c r="K1069" s="14">
        <v>416.17</v>
      </c>
      <c r="L1069" s="9">
        <v>0</v>
      </c>
    </row>
    <row r="1070" spans="11:12" x14ac:dyDescent="0.25">
      <c r="K1070" s="14">
        <v>416.56</v>
      </c>
      <c r="L1070" s="9">
        <v>7.0379747700375695E-4</v>
      </c>
    </row>
    <row r="1071" spans="11:12" x14ac:dyDescent="0.25">
      <c r="K1071" s="14">
        <v>416.95</v>
      </c>
      <c r="L1071" s="9">
        <v>3.5257717729866698E-4</v>
      </c>
    </row>
    <row r="1072" spans="11:12" x14ac:dyDescent="0.25">
      <c r="K1072" s="14">
        <v>417.34</v>
      </c>
      <c r="L1072" s="9">
        <v>1.76629118561958E-4</v>
      </c>
    </row>
    <row r="1073" spans="11:12" x14ac:dyDescent="0.25">
      <c r="K1073" s="14">
        <v>417.73</v>
      </c>
      <c r="L1073" s="9">
        <v>0</v>
      </c>
    </row>
    <row r="1074" spans="11:12" x14ac:dyDescent="0.25">
      <c r="K1074" s="14">
        <v>418.12</v>
      </c>
      <c r="L1074" s="9">
        <v>0</v>
      </c>
    </row>
    <row r="1075" spans="11:12" x14ac:dyDescent="0.25">
      <c r="K1075" s="14">
        <v>418.51</v>
      </c>
      <c r="L1075" s="9">
        <v>1.53452640211003E-3</v>
      </c>
    </row>
    <row r="1076" spans="11:12" x14ac:dyDescent="0.25">
      <c r="K1076" s="14">
        <v>418.9</v>
      </c>
      <c r="L1076" s="9">
        <v>1.78004496425702E-4</v>
      </c>
    </row>
    <row r="1077" spans="11:12" x14ac:dyDescent="0.25">
      <c r="K1077" s="14">
        <v>419.29</v>
      </c>
      <c r="L1077" s="9">
        <v>1.7835169423517099E-4</v>
      </c>
    </row>
    <row r="1078" spans="11:12" x14ac:dyDescent="0.25">
      <c r="K1078" s="14">
        <v>419.68</v>
      </c>
      <c r="L1078" s="9">
        <v>3.5740049822080799E-4</v>
      </c>
    </row>
    <row r="1079" spans="11:12" x14ac:dyDescent="0.25">
      <c r="K1079" s="14">
        <v>420.07</v>
      </c>
      <c r="L1079" s="9">
        <v>3.5810033804674303E-4</v>
      </c>
    </row>
    <row r="1080" spans="11:12" x14ac:dyDescent="0.25">
      <c r="K1080" s="14">
        <v>420.46</v>
      </c>
      <c r="L1080" s="9">
        <v>0</v>
      </c>
    </row>
    <row r="1081" spans="11:12" x14ac:dyDescent="0.25">
      <c r="K1081" s="14">
        <v>420.85</v>
      </c>
      <c r="L1081" s="9">
        <v>0</v>
      </c>
    </row>
    <row r="1082" spans="11:12" x14ac:dyDescent="0.25">
      <c r="K1082" s="14">
        <v>421.24</v>
      </c>
      <c r="L1082" s="9">
        <v>3.6021639930105799E-4</v>
      </c>
    </row>
    <row r="1083" spans="11:12" x14ac:dyDescent="0.25">
      <c r="K1083" s="14">
        <v>421.63</v>
      </c>
      <c r="L1083" s="9">
        <v>0</v>
      </c>
    </row>
    <row r="1084" spans="11:12" x14ac:dyDescent="0.25">
      <c r="K1084" s="14">
        <v>422.02</v>
      </c>
      <c r="L1084" s="9">
        <v>5.4246158276176305E-4</v>
      </c>
    </row>
    <row r="1085" spans="11:12" x14ac:dyDescent="0.25">
      <c r="K1085" s="14">
        <v>422.41</v>
      </c>
      <c r="L1085" s="9">
        <v>0</v>
      </c>
    </row>
    <row r="1086" spans="11:12" x14ac:dyDescent="0.25">
      <c r="K1086" s="14">
        <v>422.8</v>
      </c>
      <c r="L1086" s="9">
        <v>1.5680387292601799E-3</v>
      </c>
    </row>
    <row r="1087" spans="11:12" x14ac:dyDescent="0.25">
      <c r="K1087" s="14">
        <v>423.19</v>
      </c>
      <c r="L1087" s="9">
        <v>0</v>
      </c>
    </row>
    <row r="1088" spans="11:12" x14ac:dyDescent="0.25">
      <c r="K1088" s="14">
        <v>423.58</v>
      </c>
      <c r="L1088" s="9">
        <v>0</v>
      </c>
    </row>
    <row r="1089" spans="11:12" x14ac:dyDescent="0.25">
      <c r="K1089" s="14">
        <v>423.97</v>
      </c>
      <c r="L1089" s="9">
        <v>1.82626244598741E-4</v>
      </c>
    </row>
    <row r="1090" spans="11:12" x14ac:dyDescent="0.25">
      <c r="K1090" s="14">
        <v>424.36</v>
      </c>
      <c r="L1090" s="9">
        <v>1.8299172441915099E-4</v>
      </c>
    </row>
    <row r="1091" spans="11:12" x14ac:dyDescent="0.25">
      <c r="K1091" s="14">
        <v>424.75</v>
      </c>
      <c r="L1091" s="9">
        <v>5.5007601000624804E-4</v>
      </c>
    </row>
    <row r="1092" spans="11:12" x14ac:dyDescent="0.25">
      <c r="K1092" s="14">
        <v>425.14</v>
      </c>
      <c r="L1092" s="9">
        <v>1.58694256769551E-3</v>
      </c>
    </row>
    <row r="1093" spans="11:12" x14ac:dyDescent="0.25">
      <c r="K1093" s="14">
        <v>425.53</v>
      </c>
      <c r="L1093" s="9">
        <v>0</v>
      </c>
    </row>
    <row r="1094" spans="11:12" x14ac:dyDescent="0.25">
      <c r="K1094" s="14">
        <v>425.92</v>
      </c>
      <c r="L1094" s="9">
        <v>0</v>
      </c>
    </row>
    <row r="1095" spans="11:12" x14ac:dyDescent="0.25">
      <c r="K1095" s="14">
        <v>426.31</v>
      </c>
      <c r="L1095" s="9">
        <v>0</v>
      </c>
    </row>
    <row r="1096" spans="11:12" x14ac:dyDescent="0.25">
      <c r="K1096" s="14">
        <v>426.7</v>
      </c>
      <c r="L1096" s="9">
        <v>0</v>
      </c>
    </row>
    <row r="1097" spans="11:12" x14ac:dyDescent="0.25">
      <c r="K1097" s="14">
        <v>427.09</v>
      </c>
      <c r="L1097" s="9">
        <v>0</v>
      </c>
    </row>
    <row r="1098" spans="11:12" x14ac:dyDescent="0.25">
      <c r="K1098" s="14">
        <v>427.48</v>
      </c>
      <c r="L1098" s="9">
        <v>1.8596908166450599E-4</v>
      </c>
    </row>
    <row r="1099" spans="11:12" x14ac:dyDescent="0.25">
      <c r="K1099" s="14">
        <v>427.87</v>
      </c>
      <c r="L1099" s="9">
        <v>3.7269615498196498E-4</v>
      </c>
    </row>
    <row r="1100" spans="11:12" x14ac:dyDescent="0.25">
      <c r="K1100" s="14">
        <v>428.26</v>
      </c>
      <c r="L1100" s="9">
        <v>0</v>
      </c>
    </row>
    <row r="1101" spans="11:12" x14ac:dyDescent="0.25">
      <c r="K1101" s="14">
        <v>428.65</v>
      </c>
      <c r="L1101" s="9">
        <v>0</v>
      </c>
    </row>
    <row r="1102" spans="11:12" x14ac:dyDescent="0.25">
      <c r="K1102" s="14">
        <v>429.04</v>
      </c>
      <c r="L1102" s="9">
        <v>5.6248317144926799E-4</v>
      </c>
    </row>
    <row r="1103" spans="11:12" x14ac:dyDescent="0.25">
      <c r="K1103" s="14">
        <v>429.43</v>
      </c>
      <c r="L1103" s="9">
        <v>9.3939817626619905E-4</v>
      </c>
    </row>
    <row r="1104" spans="11:12" x14ac:dyDescent="0.25">
      <c r="K1104" s="14">
        <v>429.82</v>
      </c>
      <c r="L1104" s="9">
        <v>1.8826646640798301E-4</v>
      </c>
    </row>
    <row r="1105" spans="11:12" x14ac:dyDescent="0.25">
      <c r="K1105" s="14">
        <v>430.21</v>
      </c>
      <c r="L1105" s="9">
        <v>0</v>
      </c>
    </row>
    <row r="1106" spans="11:12" x14ac:dyDescent="0.25">
      <c r="K1106" s="14">
        <v>430.6</v>
      </c>
      <c r="L1106" s="9">
        <v>1.89044927228385E-4</v>
      </c>
    </row>
    <row r="1107" spans="11:12" x14ac:dyDescent="0.25">
      <c r="K1107" s="14">
        <v>430.99</v>
      </c>
      <c r="L1107" s="9">
        <v>1.8943657677645699E-4</v>
      </c>
    </row>
    <row r="1108" spans="11:12" x14ac:dyDescent="0.25">
      <c r="K1108" s="14">
        <v>431.38</v>
      </c>
      <c r="L1108" s="9">
        <v>1.8982985247563999E-4</v>
      </c>
    </row>
    <row r="1109" spans="11:12" x14ac:dyDescent="0.25">
      <c r="K1109" s="14">
        <v>431.77</v>
      </c>
      <c r="L1109" s="9">
        <v>1.9022476447480999E-4</v>
      </c>
    </row>
    <row r="1110" spans="11:12" x14ac:dyDescent="0.25">
      <c r="K1110" s="14">
        <v>432.16</v>
      </c>
      <c r="L1110" s="9">
        <v>5.7186396902241703E-4</v>
      </c>
    </row>
    <row r="1111" spans="11:12" x14ac:dyDescent="0.25">
      <c r="K1111" s="14">
        <v>432.55</v>
      </c>
      <c r="L1111" s="9">
        <v>0</v>
      </c>
    </row>
    <row r="1112" spans="11:12" x14ac:dyDescent="0.25">
      <c r="K1112" s="14">
        <v>432.94</v>
      </c>
      <c r="L1112" s="9">
        <v>3.82838842071512E-4</v>
      </c>
    </row>
    <row r="1113" spans="11:12" x14ac:dyDescent="0.25">
      <c r="K1113" s="14">
        <v>433.33</v>
      </c>
      <c r="L1113" s="9">
        <v>3.83641962859087E-4</v>
      </c>
    </row>
    <row r="1114" spans="11:12" x14ac:dyDescent="0.25">
      <c r="K1114" s="14">
        <v>433.72</v>
      </c>
      <c r="L1114" s="9">
        <v>1.9222423015498099E-4</v>
      </c>
    </row>
    <row r="1115" spans="11:12" x14ac:dyDescent="0.25">
      <c r="K1115" s="14">
        <v>434.11</v>
      </c>
      <c r="L1115" s="9">
        <v>1.9262917788220001E-4</v>
      </c>
    </row>
    <row r="1116" spans="11:12" x14ac:dyDescent="0.25">
      <c r="K1116" s="14">
        <v>434.5</v>
      </c>
      <c r="L1116" s="9">
        <v>0</v>
      </c>
    </row>
    <row r="1117" spans="11:12" x14ac:dyDescent="0.25">
      <c r="K1117" s="14">
        <v>434.89</v>
      </c>
      <c r="L1117" s="9">
        <v>1.93444213473988E-4</v>
      </c>
    </row>
    <row r="1118" spans="11:12" x14ac:dyDescent="0.25">
      <c r="K1118" s="14">
        <v>435.28</v>
      </c>
      <c r="L1118" s="9">
        <v>2.0621251789914499E-3</v>
      </c>
    </row>
    <row r="1119" spans="11:12" x14ac:dyDescent="0.25">
      <c r="K1119" s="14">
        <v>435.67</v>
      </c>
      <c r="L1119" s="9">
        <v>0</v>
      </c>
    </row>
    <row r="1120" spans="11:12" x14ac:dyDescent="0.25">
      <c r="K1120" s="14">
        <v>436.06</v>
      </c>
      <c r="L1120" s="9">
        <v>0</v>
      </c>
    </row>
    <row r="1121" spans="11:12" x14ac:dyDescent="0.25">
      <c r="K1121" s="14">
        <v>436.45</v>
      </c>
      <c r="L1121" s="9">
        <v>1.9509515228445401E-4</v>
      </c>
    </row>
    <row r="1122" spans="11:12" x14ac:dyDescent="0.25">
      <c r="K1122" s="14">
        <v>436.84</v>
      </c>
      <c r="L1122" s="9">
        <v>1.68873730183677E-3</v>
      </c>
    </row>
    <row r="1123" spans="11:12" x14ac:dyDescent="0.25">
      <c r="K1123" s="14">
        <v>437.23</v>
      </c>
      <c r="L1123" s="9">
        <v>0</v>
      </c>
    </row>
    <row r="1124" spans="11:12" x14ac:dyDescent="0.25">
      <c r="K1124" s="14">
        <v>437.62</v>
      </c>
      <c r="L1124" s="9">
        <v>0</v>
      </c>
    </row>
    <row r="1125" spans="11:12" x14ac:dyDescent="0.25">
      <c r="K1125" s="14">
        <v>438.01</v>
      </c>
      <c r="L1125" s="9">
        <v>3.93549026705598E-4</v>
      </c>
    </row>
    <row r="1126" spans="11:12" x14ac:dyDescent="0.25">
      <c r="K1126" s="14">
        <v>438.4</v>
      </c>
      <c r="L1126" s="9">
        <v>3.94397761590219E-4</v>
      </c>
    </row>
    <row r="1127" spans="11:12" x14ac:dyDescent="0.25">
      <c r="K1127" s="14">
        <v>438.79</v>
      </c>
      <c r="L1127" s="9">
        <v>0</v>
      </c>
    </row>
    <row r="1128" spans="11:12" x14ac:dyDescent="0.25">
      <c r="K1128" s="14">
        <v>439.18</v>
      </c>
      <c r="L1128" s="9">
        <v>3.96106261315447E-4</v>
      </c>
    </row>
    <row r="1129" spans="11:12" x14ac:dyDescent="0.25">
      <c r="K1129" s="14">
        <v>439.57</v>
      </c>
      <c r="L1129" s="9">
        <v>0</v>
      </c>
    </row>
    <row r="1130" spans="11:12" x14ac:dyDescent="0.25">
      <c r="K1130" s="14">
        <v>439.96</v>
      </c>
      <c r="L1130" s="9">
        <v>3.9782962761124199E-4</v>
      </c>
    </row>
    <row r="1131" spans="11:12" x14ac:dyDescent="0.25">
      <c r="K1131" s="14">
        <v>440.35</v>
      </c>
      <c r="L1131" s="9">
        <v>0</v>
      </c>
    </row>
    <row r="1132" spans="11:12" x14ac:dyDescent="0.25">
      <c r="K1132" s="14">
        <v>440.74</v>
      </c>
      <c r="L1132" s="9">
        <v>3.9956805536851001E-4</v>
      </c>
    </row>
    <row r="1133" spans="11:12" x14ac:dyDescent="0.25">
      <c r="K1133" s="14">
        <v>441.13</v>
      </c>
      <c r="L1133" s="9">
        <v>0</v>
      </c>
    </row>
    <row r="1134" spans="11:12" x14ac:dyDescent="0.25">
      <c r="K1134" s="14">
        <v>441.52</v>
      </c>
      <c r="L1134" s="9">
        <v>0</v>
      </c>
    </row>
    <row r="1135" spans="11:12" x14ac:dyDescent="0.25">
      <c r="K1135" s="14">
        <v>441.91</v>
      </c>
      <c r="L1135" s="9">
        <v>2.01102186003539E-4</v>
      </c>
    </row>
    <row r="1136" spans="11:12" x14ac:dyDescent="0.25">
      <c r="K1136" s="14">
        <v>442.3</v>
      </c>
      <c r="L1136" s="9">
        <v>2.0154544600693299E-4</v>
      </c>
    </row>
    <row r="1137" spans="11:12" x14ac:dyDescent="0.25">
      <c r="K1137" s="14">
        <v>442.69</v>
      </c>
      <c r="L1137" s="9">
        <v>0</v>
      </c>
    </row>
    <row r="1138" spans="11:12" x14ac:dyDescent="0.25">
      <c r="K1138" s="14">
        <v>443.08</v>
      </c>
      <c r="L1138" s="9">
        <v>0</v>
      </c>
    </row>
    <row r="1139" spans="11:12" x14ac:dyDescent="0.25">
      <c r="K1139" s="14">
        <v>443.47</v>
      </c>
      <c r="L1139" s="9">
        <v>0</v>
      </c>
    </row>
    <row r="1140" spans="11:12" x14ac:dyDescent="0.25">
      <c r="K1140" s="14">
        <v>443.86</v>
      </c>
      <c r="L1140" s="9">
        <v>0</v>
      </c>
    </row>
    <row r="1141" spans="11:12" x14ac:dyDescent="0.25">
      <c r="K1141" s="14">
        <v>444.25</v>
      </c>
      <c r="L1141" s="9">
        <v>1.2227482982011899E-3</v>
      </c>
    </row>
    <row r="1142" spans="11:12" x14ac:dyDescent="0.25">
      <c r="K1142" s="14">
        <v>444.64</v>
      </c>
      <c r="L1142" s="9">
        <v>2.04246590520771E-4</v>
      </c>
    </row>
    <row r="1143" spans="11:12" x14ac:dyDescent="0.25">
      <c r="K1143" s="14">
        <v>445.03</v>
      </c>
      <c r="L1143" s="9">
        <v>2.04703836148601E-4</v>
      </c>
    </row>
    <row r="1144" spans="11:12" x14ac:dyDescent="0.25">
      <c r="K1144" s="14">
        <v>445.42</v>
      </c>
      <c r="L1144" s="9">
        <v>2.0516313363605401E-4</v>
      </c>
    </row>
    <row r="1145" spans="11:12" x14ac:dyDescent="0.25">
      <c r="K1145" s="14">
        <v>445.81</v>
      </c>
      <c r="L1145" s="9">
        <v>2.18733039051279E-3</v>
      </c>
    </row>
    <row r="1146" spans="11:12" x14ac:dyDescent="0.25">
      <c r="K1146" s="14">
        <v>446.2</v>
      </c>
      <c r="L1146" s="9">
        <v>6.1826381905309496E-4</v>
      </c>
    </row>
    <row r="1147" spans="11:12" x14ac:dyDescent="0.25">
      <c r="K1147" s="14">
        <v>446.59</v>
      </c>
      <c r="L1147" s="9">
        <v>4.1310695261177299E-4</v>
      </c>
    </row>
    <row r="1148" spans="11:12" x14ac:dyDescent="0.25">
      <c r="K1148" s="14">
        <v>446.98</v>
      </c>
      <c r="L1148" s="9">
        <v>0</v>
      </c>
    </row>
    <row r="1149" spans="11:12" x14ac:dyDescent="0.25">
      <c r="K1149" s="14">
        <v>447.37</v>
      </c>
      <c r="L1149" s="9">
        <v>0</v>
      </c>
    </row>
    <row r="1150" spans="11:12" x14ac:dyDescent="0.25">
      <c r="K1150" s="14">
        <v>447.76</v>
      </c>
      <c r="L1150" s="9">
        <v>2.0042412074059001E-3</v>
      </c>
    </row>
    <row r="1151" spans="11:12" x14ac:dyDescent="0.25">
      <c r="K1151" s="14">
        <v>448.15</v>
      </c>
      <c r="L1151" s="9">
        <v>2.0843684678553199E-4</v>
      </c>
    </row>
    <row r="1152" spans="11:12" x14ac:dyDescent="0.25">
      <c r="K1152" s="14">
        <v>448.54</v>
      </c>
      <c r="L1152" s="9">
        <v>2.0891306814039E-4</v>
      </c>
    </row>
    <row r="1153" spans="11:12" x14ac:dyDescent="0.25">
      <c r="K1153" s="14">
        <v>448.93</v>
      </c>
      <c r="L1153" s="9">
        <v>0</v>
      </c>
    </row>
    <row r="1154" spans="11:12" x14ac:dyDescent="0.25">
      <c r="K1154" s="14">
        <v>449.32</v>
      </c>
      <c r="L1154" s="9">
        <v>2.0987206903301501E-4</v>
      </c>
    </row>
    <row r="1155" spans="11:12" x14ac:dyDescent="0.25">
      <c r="K1155" s="14">
        <v>449.71</v>
      </c>
      <c r="L1155" s="9">
        <v>3.0790693386858799E-3</v>
      </c>
    </row>
    <row r="1156" spans="11:12" x14ac:dyDescent="0.25">
      <c r="K1156" s="14">
        <v>450.1</v>
      </c>
      <c r="L1156" s="9">
        <v>8.4335965992759999E-4</v>
      </c>
    </row>
    <row r="1157" spans="11:12" x14ac:dyDescent="0.25">
      <c r="K1157" s="14">
        <v>450.49</v>
      </c>
      <c r="L1157" s="9">
        <v>2.1132719318131001E-4</v>
      </c>
    </row>
    <row r="1158" spans="11:12" x14ac:dyDescent="0.25">
      <c r="K1158" s="14">
        <v>450.88</v>
      </c>
      <c r="L1158" s="9">
        <v>4.2363345784710298E-4</v>
      </c>
    </row>
    <row r="1159" spans="11:12" x14ac:dyDescent="0.25">
      <c r="K1159" s="14">
        <v>451.27</v>
      </c>
      <c r="L1159" s="9">
        <v>6.3692561380117904E-4</v>
      </c>
    </row>
    <row r="1160" spans="11:12" x14ac:dyDescent="0.25">
      <c r="K1160" s="14">
        <v>451.66</v>
      </c>
      <c r="L1160" s="9">
        <v>4.2560527216664601E-4</v>
      </c>
    </row>
    <row r="1161" spans="11:12" x14ac:dyDescent="0.25">
      <c r="K1161" s="14">
        <v>452.05</v>
      </c>
      <c r="L1161" s="9">
        <v>6.3989711817576903E-4</v>
      </c>
    </row>
    <row r="1162" spans="11:12" x14ac:dyDescent="0.25">
      <c r="K1162" s="14">
        <v>452.44</v>
      </c>
      <c r="L1162" s="9">
        <v>0</v>
      </c>
    </row>
    <row r="1163" spans="11:12" x14ac:dyDescent="0.25">
      <c r="K1163" s="14">
        <v>452.83</v>
      </c>
      <c r="L1163" s="9">
        <v>6.4289647894601003E-4</v>
      </c>
    </row>
    <row r="1164" spans="11:12" x14ac:dyDescent="0.25">
      <c r="K1164" s="14">
        <v>453.22</v>
      </c>
      <c r="L1164" s="9">
        <v>2.1480224272548299E-4</v>
      </c>
    </row>
    <row r="1165" spans="11:12" x14ac:dyDescent="0.25">
      <c r="K1165" s="14">
        <v>453.61</v>
      </c>
      <c r="L1165" s="9">
        <v>0</v>
      </c>
    </row>
    <row r="1166" spans="11:12" x14ac:dyDescent="0.25">
      <c r="K1166" s="14">
        <v>454</v>
      </c>
      <c r="L1166" s="9">
        <v>4.3163240918410602E-4</v>
      </c>
    </row>
    <row r="1167" spans="11:12" x14ac:dyDescent="0.25">
      <c r="K1167" s="14">
        <v>454.39</v>
      </c>
      <c r="L1167" s="9">
        <v>4.3265356756070402E-4</v>
      </c>
    </row>
    <row r="1168" spans="11:12" x14ac:dyDescent="0.25">
      <c r="K1168" s="14">
        <v>454.78</v>
      </c>
      <c r="L1168" s="9">
        <v>2.1683978455988399E-4</v>
      </c>
    </row>
    <row r="1169" spans="11:12" x14ac:dyDescent="0.25">
      <c r="K1169" s="14">
        <v>455.17</v>
      </c>
      <c r="L1169" s="9">
        <v>0</v>
      </c>
    </row>
    <row r="1170" spans="11:12" x14ac:dyDescent="0.25">
      <c r="K1170" s="14">
        <v>455.56</v>
      </c>
      <c r="L1170" s="9">
        <v>4.3574624026448299E-4</v>
      </c>
    </row>
    <row r="1171" spans="11:12" x14ac:dyDescent="0.25">
      <c r="K1171" s="14">
        <v>455.95</v>
      </c>
      <c r="L1171" s="9">
        <v>2.1047670529276401E-3</v>
      </c>
    </row>
    <row r="1172" spans="11:12" x14ac:dyDescent="0.25">
      <c r="K1172" s="14">
        <v>456.34</v>
      </c>
      <c r="L1172" s="9">
        <v>2.1891635144599301E-4</v>
      </c>
    </row>
    <row r="1173" spans="11:12" x14ac:dyDescent="0.25">
      <c r="K1173" s="14">
        <v>456.73</v>
      </c>
      <c r="L1173" s="9">
        <v>0</v>
      </c>
    </row>
    <row r="1174" spans="11:12" x14ac:dyDescent="0.25">
      <c r="K1174" s="14">
        <v>457.12</v>
      </c>
      <c r="L1174" s="9">
        <v>0</v>
      </c>
    </row>
    <row r="1175" spans="11:12" x14ac:dyDescent="0.25">
      <c r="K1175" s="14">
        <v>457.51</v>
      </c>
      <c r="L1175" s="9">
        <v>2.34556924496455E-3</v>
      </c>
    </row>
    <row r="1176" spans="11:12" x14ac:dyDescent="0.25">
      <c r="K1176" s="14">
        <v>457.9</v>
      </c>
      <c r="L1176" s="9">
        <v>0</v>
      </c>
    </row>
    <row r="1177" spans="11:12" x14ac:dyDescent="0.25">
      <c r="K1177" s="14">
        <v>458.29</v>
      </c>
      <c r="L1177" s="9">
        <v>0</v>
      </c>
    </row>
    <row r="1178" spans="11:12" x14ac:dyDescent="0.25">
      <c r="K1178" s="14">
        <v>458.68</v>
      </c>
      <c r="L1178" s="9">
        <v>0</v>
      </c>
    </row>
    <row r="1179" spans="11:12" x14ac:dyDescent="0.25">
      <c r="K1179" s="14">
        <v>459.07</v>
      </c>
      <c r="L1179" s="9">
        <v>2.2264767727705101E-4</v>
      </c>
    </row>
    <row r="1180" spans="11:12" x14ac:dyDescent="0.25">
      <c r="K1180" s="14">
        <v>459.46</v>
      </c>
      <c r="L1180" s="9">
        <v>0</v>
      </c>
    </row>
    <row r="1181" spans="11:12" x14ac:dyDescent="0.25">
      <c r="K1181" s="14">
        <v>459.85</v>
      </c>
      <c r="L1181" s="9">
        <v>2.23737247484896E-4</v>
      </c>
    </row>
    <row r="1182" spans="11:12" x14ac:dyDescent="0.25">
      <c r="K1182" s="14">
        <v>460.24</v>
      </c>
      <c r="L1182" s="9">
        <v>2.24286041417429E-4</v>
      </c>
    </row>
    <row r="1183" spans="11:12" x14ac:dyDescent="0.25">
      <c r="K1183" s="14">
        <v>460.63</v>
      </c>
      <c r="L1183" s="9">
        <v>2.24837534188324E-4</v>
      </c>
    </row>
    <row r="1184" spans="11:12" x14ac:dyDescent="0.25">
      <c r="K1184" s="14">
        <v>461.02</v>
      </c>
      <c r="L1184" s="9">
        <v>2.2539174575502701E-4</v>
      </c>
    </row>
    <row r="1185" spans="11:12" x14ac:dyDescent="0.25">
      <c r="K1185" s="14">
        <v>461.41</v>
      </c>
      <c r="L1185" s="9">
        <v>2.2594869627224099E-4</v>
      </c>
    </row>
    <row r="1186" spans="11:12" x14ac:dyDescent="0.25">
      <c r="K1186" s="14">
        <v>461.8</v>
      </c>
      <c r="L1186" s="9">
        <v>9.0603362437751398E-4</v>
      </c>
    </row>
    <row r="1187" spans="11:12" x14ac:dyDescent="0.25">
      <c r="K1187" s="14">
        <v>462.19</v>
      </c>
      <c r="L1187" s="9">
        <v>0</v>
      </c>
    </row>
    <row r="1188" spans="11:12" x14ac:dyDescent="0.25">
      <c r="K1188" s="14">
        <v>462.58</v>
      </c>
      <c r="L1188" s="9">
        <v>4.5527237216900698E-4</v>
      </c>
    </row>
    <row r="1189" spans="11:12" x14ac:dyDescent="0.25">
      <c r="K1189" s="14">
        <v>462.97</v>
      </c>
      <c r="L1189" s="9">
        <v>0</v>
      </c>
    </row>
    <row r="1190" spans="11:12" x14ac:dyDescent="0.25">
      <c r="K1190" s="14">
        <v>463.36</v>
      </c>
      <c r="L1190" s="9">
        <v>6.8632575794984601E-4</v>
      </c>
    </row>
    <row r="1191" spans="11:12" x14ac:dyDescent="0.25">
      <c r="K1191" s="14">
        <v>463.75</v>
      </c>
      <c r="L1191" s="9">
        <v>0</v>
      </c>
    </row>
    <row r="1192" spans="11:12" x14ac:dyDescent="0.25">
      <c r="K1192" s="14">
        <v>464.14</v>
      </c>
      <c r="L1192" s="9">
        <v>1.9859836733797901E-3</v>
      </c>
    </row>
    <row r="1193" spans="11:12" x14ac:dyDescent="0.25">
      <c r="K1193" s="14">
        <v>464.53</v>
      </c>
      <c r="L1193" s="9">
        <v>0</v>
      </c>
    </row>
    <row r="1194" spans="11:12" x14ac:dyDescent="0.25">
      <c r="K1194" s="14">
        <v>464.92</v>
      </c>
      <c r="L1194" s="9">
        <v>0</v>
      </c>
    </row>
    <row r="1195" spans="11:12" x14ac:dyDescent="0.25">
      <c r="K1195" s="14">
        <v>465.31</v>
      </c>
      <c r="L1195" s="9">
        <v>2.31673423802955E-4</v>
      </c>
    </row>
    <row r="1196" spans="11:12" x14ac:dyDescent="0.25">
      <c r="K1196" s="14">
        <v>465.7</v>
      </c>
      <c r="L1196" s="9">
        <v>0</v>
      </c>
    </row>
    <row r="1197" spans="11:12" x14ac:dyDescent="0.25">
      <c r="K1197" s="14">
        <v>466.09</v>
      </c>
      <c r="L1197" s="9">
        <v>2.3285335716515101E-4</v>
      </c>
    </row>
    <row r="1198" spans="11:12" x14ac:dyDescent="0.25">
      <c r="K1198" s="14">
        <v>466.48</v>
      </c>
      <c r="L1198" s="9">
        <v>4.6689568496472502E-4</v>
      </c>
    </row>
    <row r="1199" spans="11:12" x14ac:dyDescent="0.25">
      <c r="K1199" s="14">
        <v>466.87</v>
      </c>
      <c r="L1199" s="9">
        <v>2.3404537106581899E-4</v>
      </c>
    </row>
    <row r="1200" spans="11:12" x14ac:dyDescent="0.25">
      <c r="K1200" s="14">
        <v>467.26</v>
      </c>
      <c r="L1200" s="9">
        <v>2.34645966343943E-4</v>
      </c>
    </row>
    <row r="1201" spans="11:12" x14ac:dyDescent="0.25">
      <c r="K1201" s="14">
        <v>467.65</v>
      </c>
      <c r="L1201" s="9">
        <v>2.3524965198625999E-4</v>
      </c>
    </row>
    <row r="1202" spans="11:12" x14ac:dyDescent="0.25">
      <c r="K1202" s="14">
        <v>468.04</v>
      </c>
      <c r="L1202" s="9">
        <v>0</v>
      </c>
    </row>
    <row r="1203" spans="11:12" x14ac:dyDescent="0.25">
      <c r="K1203" s="14">
        <v>468.43</v>
      </c>
      <c r="L1203" s="9">
        <v>0</v>
      </c>
    </row>
    <row r="1204" spans="11:12" x14ac:dyDescent="0.25">
      <c r="K1204" s="14">
        <v>468.82</v>
      </c>
      <c r="L1204" s="9">
        <v>4.7415898295158397E-4</v>
      </c>
    </row>
    <row r="1205" spans="11:12" x14ac:dyDescent="0.25">
      <c r="K1205" s="14">
        <v>469.21</v>
      </c>
      <c r="L1205" s="9">
        <v>0</v>
      </c>
    </row>
    <row r="1206" spans="11:12" x14ac:dyDescent="0.25">
      <c r="K1206" s="14">
        <v>469.6</v>
      </c>
      <c r="L1206" s="9">
        <v>2.3831528136714799E-4</v>
      </c>
    </row>
    <row r="1207" spans="11:12" x14ac:dyDescent="0.25">
      <c r="K1207" s="14">
        <v>469.99</v>
      </c>
      <c r="L1207" s="9">
        <v>4.7787604030862901E-4</v>
      </c>
    </row>
    <row r="1208" spans="11:12" x14ac:dyDescent="0.25">
      <c r="K1208" s="14">
        <v>470.38</v>
      </c>
      <c r="L1208" s="9">
        <v>2.0692340135490799E-3</v>
      </c>
    </row>
    <row r="1209" spans="11:12" x14ac:dyDescent="0.25">
      <c r="K1209" s="14">
        <v>470.77</v>
      </c>
      <c r="L1209" s="9">
        <v>0</v>
      </c>
    </row>
    <row r="1210" spans="11:12" x14ac:dyDescent="0.25">
      <c r="K1210" s="14">
        <v>471.16</v>
      </c>
      <c r="L1210" s="9">
        <v>0</v>
      </c>
    </row>
    <row r="1211" spans="11:12" x14ac:dyDescent="0.25">
      <c r="K1211" s="14">
        <v>471.55</v>
      </c>
      <c r="L1211" s="9">
        <v>0</v>
      </c>
    </row>
    <row r="1212" spans="11:12" x14ac:dyDescent="0.25">
      <c r="K1212" s="14">
        <v>471.94</v>
      </c>
      <c r="L1212" s="9">
        <v>0</v>
      </c>
    </row>
    <row r="1213" spans="11:12" x14ac:dyDescent="0.25">
      <c r="K1213" s="14">
        <v>472.33</v>
      </c>
      <c r="L1213" s="9">
        <v>4.8548777378275401E-4</v>
      </c>
    </row>
    <row r="1214" spans="11:12" x14ac:dyDescent="0.25">
      <c r="K1214" s="14">
        <v>472.72</v>
      </c>
      <c r="L1214" s="9">
        <v>0</v>
      </c>
    </row>
    <row r="1215" spans="11:12" x14ac:dyDescent="0.25">
      <c r="K1215" s="14">
        <v>473.11</v>
      </c>
      <c r="L1215" s="9">
        <v>0</v>
      </c>
    </row>
    <row r="1216" spans="11:12" x14ac:dyDescent="0.25">
      <c r="K1216" s="14">
        <v>473.5</v>
      </c>
      <c r="L1216" s="9">
        <v>4.89385301770161E-4</v>
      </c>
    </row>
    <row r="1217" spans="11:12" x14ac:dyDescent="0.25">
      <c r="K1217" s="14">
        <v>473.89</v>
      </c>
      <c r="L1217" s="9">
        <v>0</v>
      </c>
    </row>
    <row r="1218" spans="11:12" x14ac:dyDescent="0.25">
      <c r="K1218" s="14">
        <v>474.28</v>
      </c>
      <c r="L1218" s="9">
        <v>2.4600930353487399E-4</v>
      </c>
    </row>
    <row r="1219" spans="11:12" x14ac:dyDescent="0.25">
      <c r="K1219" s="14">
        <v>474.67</v>
      </c>
      <c r="L1219" s="9">
        <v>2.4667295771949803E-4</v>
      </c>
    </row>
    <row r="1220" spans="11:12" x14ac:dyDescent="0.25">
      <c r="K1220" s="14">
        <v>475.06</v>
      </c>
      <c r="L1220" s="9">
        <v>2.4734020224190099E-4</v>
      </c>
    </row>
    <row r="1221" spans="11:12" x14ac:dyDescent="0.25">
      <c r="K1221" s="14">
        <v>475.45</v>
      </c>
      <c r="L1221" s="9">
        <v>2.4801106631644303E-4</v>
      </c>
    </row>
    <row r="1222" spans="11:12" x14ac:dyDescent="0.25">
      <c r="K1222" s="14">
        <v>475.84</v>
      </c>
      <c r="L1222" s="9">
        <v>7.460567384259E-4</v>
      </c>
    </row>
    <row r="1223" spans="11:12" x14ac:dyDescent="0.25">
      <c r="K1223" s="14">
        <v>476.23</v>
      </c>
      <c r="L1223" s="9">
        <v>2.40324311269732E-3</v>
      </c>
    </row>
    <row r="1224" spans="11:12" x14ac:dyDescent="0.25">
      <c r="K1224" s="14">
        <v>476.62</v>
      </c>
      <c r="L1224" s="9">
        <v>7.5013701836946101E-4</v>
      </c>
    </row>
    <row r="1225" spans="11:12" x14ac:dyDescent="0.25">
      <c r="K1225" s="14">
        <v>477.01</v>
      </c>
      <c r="L1225" s="9">
        <v>0</v>
      </c>
    </row>
    <row r="1226" spans="11:12" x14ac:dyDescent="0.25">
      <c r="K1226" s="14">
        <v>477.4</v>
      </c>
      <c r="L1226" s="9">
        <v>0</v>
      </c>
    </row>
    <row r="1227" spans="11:12" x14ac:dyDescent="0.25">
      <c r="K1227" s="14">
        <v>477.79</v>
      </c>
      <c r="L1227" s="9">
        <v>2.5211393795967802E-4</v>
      </c>
    </row>
    <row r="1228" spans="11:12" x14ac:dyDescent="0.25">
      <c r="K1228" s="14">
        <v>478.18</v>
      </c>
      <c r="L1228" s="9">
        <v>0</v>
      </c>
    </row>
    <row r="1229" spans="11:12" x14ac:dyDescent="0.25">
      <c r="K1229" s="14">
        <v>478.57</v>
      </c>
      <c r="L1229" s="9">
        <v>0</v>
      </c>
    </row>
    <row r="1230" spans="11:12" x14ac:dyDescent="0.25">
      <c r="K1230" s="14">
        <v>478.96</v>
      </c>
      <c r="L1230" s="9">
        <v>2.54216704020998E-4</v>
      </c>
    </row>
    <row r="1231" spans="11:12" x14ac:dyDescent="0.25">
      <c r="K1231" s="14">
        <v>479.35</v>
      </c>
      <c r="L1231" s="9">
        <v>5.09850885058024E-4</v>
      </c>
    </row>
    <row r="1232" spans="11:12" x14ac:dyDescent="0.25">
      <c r="K1232" s="14">
        <v>479.74</v>
      </c>
      <c r="L1232" s="9">
        <v>2.5563814391268302E-4</v>
      </c>
    </row>
    <row r="1233" spans="11:12" x14ac:dyDescent="0.25">
      <c r="K1233" s="14">
        <v>480.13</v>
      </c>
      <c r="L1233" s="9">
        <v>0</v>
      </c>
    </row>
    <row r="1234" spans="11:12" x14ac:dyDescent="0.25">
      <c r="K1234" s="14">
        <v>480.52</v>
      </c>
      <c r="L1234" s="9">
        <v>0</v>
      </c>
    </row>
    <row r="1235" spans="11:12" x14ac:dyDescent="0.25">
      <c r="K1235" s="14">
        <v>480.91</v>
      </c>
      <c r="L1235" s="9">
        <v>2.5780036050218602E-4</v>
      </c>
    </row>
    <row r="1236" spans="11:12" x14ac:dyDescent="0.25">
      <c r="K1236" s="14">
        <v>481.3</v>
      </c>
      <c r="L1236" s="9">
        <v>7.7558775140518503E-4</v>
      </c>
    </row>
    <row r="1237" spans="11:12" x14ac:dyDescent="0.25">
      <c r="K1237" s="14">
        <v>481.69</v>
      </c>
      <c r="L1237" s="9">
        <v>2.5926227376438699E-4</v>
      </c>
    </row>
    <row r="1238" spans="11:12" x14ac:dyDescent="0.25">
      <c r="K1238" s="14">
        <v>482.08</v>
      </c>
      <c r="L1238" s="9">
        <v>2.5999946564855798E-4</v>
      </c>
    </row>
    <row r="1239" spans="11:12" x14ac:dyDescent="0.25">
      <c r="K1239" s="14">
        <v>482.47</v>
      </c>
      <c r="L1239" s="9">
        <v>0</v>
      </c>
    </row>
    <row r="1240" spans="11:12" x14ac:dyDescent="0.25">
      <c r="K1240" s="14">
        <v>482.86</v>
      </c>
      <c r="L1240" s="9">
        <v>0</v>
      </c>
    </row>
    <row r="1241" spans="11:12" x14ac:dyDescent="0.25">
      <c r="K1241" s="14">
        <v>483.25</v>
      </c>
      <c r="L1241" s="9">
        <v>2.6223641148110299E-4</v>
      </c>
    </row>
    <row r="1242" spans="11:12" x14ac:dyDescent="0.25">
      <c r="K1242" s="14">
        <v>483.64</v>
      </c>
      <c r="L1242" s="9">
        <v>0</v>
      </c>
    </row>
    <row r="1243" spans="11:12" x14ac:dyDescent="0.25">
      <c r="K1243" s="14">
        <v>484.03</v>
      </c>
      <c r="L1243" s="9">
        <v>2.6374921641198498E-4</v>
      </c>
    </row>
    <row r="1244" spans="11:12" x14ac:dyDescent="0.25">
      <c r="K1244" s="14">
        <v>484.42</v>
      </c>
      <c r="L1244" s="9">
        <v>2.64512183180662E-4</v>
      </c>
    </row>
    <row r="1245" spans="11:12" x14ac:dyDescent="0.25">
      <c r="K1245" s="14">
        <v>484.81</v>
      </c>
      <c r="L1245" s="9">
        <v>2.8219112487672302E-3</v>
      </c>
    </row>
    <row r="1246" spans="11:12" x14ac:dyDescent="0.25">
      <c r="K1246" s="14">
        <v>485.2</v>
      </c>
      <c r="L1246" s="9">
        <v>2.6605143631993001E-4</v>
      </c>
    </row>
    <row r="1247" spans="11:12" x14ac:dyDescent="0.25">
      <c r="K1247" s="14">
        <v>485.59</v>
      </c>
      <c r="L1247" s="9">
        <v>0</v>
      </c>
    </row>
    <row r="1248" spans="11:12" x14ac:dyDescent="0.25">
      <c r="K1248" s="14">
        <v>485.98</v>
      </c>
      <c r="L1248" s="9">
        <v>0</v>
      </c>
    </row>
    <row r="1249" spans="11:12" x14ac:dyDescent="0.25">
      <c r="K1249" s="14">
        <v>486.37</v>
      </c>
      <c r="L1249" s="9">
        <v>0</v>
      </c>
    </row>
    <row r="1250" spans="11:12" x14ac:dyDescent="0.25">
      <c r="K1250" s="14">
        <v>486.76</v>
      </c>
      <c r="L1250" s="9">
        <v>5.3836863783759199E-4</v>
      </c>
    </row>
    <row r="1251" spans="11:12" x14ac:dyDescent="0.25">
      <c r="K1251" s="14">
        <v>487.15</v>
      </c>
      <c r="L1251" s="9">
        <v>2.6997910210314598E-4</v>
      </c>
    </row>
    <row r="1252" spans="11:12" x14ac:dyDescent="0.25">
      <c r="K1252" s="14">
        <v>487.54</v>
      </c>
      <c r="L1252" s="9">
        <v>0</v>
      </c>
    </row>
    <row r="1253" spans="11:12" x14ac:dyDescent="0.25">
      <c r="K1253" s="14">
        <v>487.93</v>
      </c>
      <c r="L1253" s="9">
        <v>2.7158283198523399E-4</v>
      </c>
    </row>
    <row r="1254" spans="11:12" x14ac:dyDescent="0.25">
      <c r="K1254" s="14">
        <v>488.32</v>
      </c>
      <c r="L1254" s="9">
        <v>0</v>
      </c>
    </row>
    <row r="1255" spans="11:12" x14ac:dyDescent="0.25">
      <c r="K1255" s="14">
        <v>488.71</v>
      </c>
      <c r="L1255" s="9">
        <v>2.7320572867472001E-4</v>
      </c>
    </row>
    <row r="1256" spans="11:12" x14ac:dyDescent="0.25">
      <c r="K1256" s="14">
        <v>489.1</v>
      </c>
      <c r="L1256" s="9">
        <v>0</v>
      </c>
    </row>
    <row r="1257" spans="11:12" x14ac:dyDescent="0.25">
      <c r="K1257" s="14">
        <v>489.49</v>
      </c>
      <c r="L1257" s="9">
        <v>2.7484813784232101E-4</v>
      </c>
    </row>
    <row r="1258" spans="11:12" x14ac:dyDescent="0.25">
      <c r="K1258" s="14">
        <v>489.88</v>
      </c>
      <c r="L1258" s="9">
        <v>2.75676769907224E-4</v>
      </c>
    </row>
    <row r="1259" spans="11:12" x14ac:dyDescent="0.25">
      <c r="K1259" s="14">
        <v>490.27</v>
      </c>
      <c r="L1259" s="9">
        <v>2.76510413521192E-4</v>
      </c>
    </row>
    <row r="1260" spans="11:12" x14ac:dyDescent="0.25">
      <c r="K1260" s="14">
        <v>490.66</v>
      </c>
      <c r="L1260" s="9">
        <v>0</v>
      </c>
    </row>
    <row r="1261" spans="11:12" x14ac:dyDescent="0.25">
      <c r="K1261" s="14">
        <v>491.05</v>
      </c>
      <c r="L1261" s="9">
        <v>0</v>
      </c>
    </row>
    <row r="1262" spans="11:12" x14ac:dyDescent="0.25">
      <c r="K1262" s="14">
        <v>491.44</v>
      </c>
      <c r="L1262" s="9">
        <v>2.7904187246591099E-4</v>
      </c>
    </row>
    <row r="1263" spans="11:12" x14ac:dyDescent="0.25">
      <c r="K1263" s="14">
        <v>491.83</v>
      </c>
      <c r="L1263" s="9">
        <v>2.7989602389340198E-4</v>
      </c>
    </row>
    <row r="1264" spans="11:12" x14ac:dyDescent="0.25">
      <c r="K1264" s="14">
        <v>492.22</v>
      </c>
      <c r="L1264" s="9">
        <v>0</v>
      </c>
    </row>
    <row r="1265" spans="11:12" x14ac:dyDescent="0.25">
      <c r="K1265" s="14">
        <v>492.61</v>
      </c>
      <c r="L1265" s="9">
        <v>0</v>
      </c>
    </row>
    <row r="1266" spans="11:12" x14ac:dyDescent="0.25">
      <c r="K1266" s="14">
        <v>493</v>
      </c>
      <c r="L1266" s="9">
        <v>2.8249014380940101E-4</v>
      </c>
    </row>
    <row r="1267" spans="11:12" x14ac:dyDescent="0.25">
      <c r="K1267" s="14">
        <v>493.39</v>
      </c>
      <c r="L1267" s="9">
        <v>8.5009670763023897E-4</v>
      </c>
    </row>
    <row r="1268" spans="11:12" x14ac:dyDescent="0.25">
      <c r="K1268" s="14">
        <v>493.78</v>
      </c>
      <c r="L1268" s="9">
        <v>2.4551783332875201E-3</v>
      </c>
    </row>
    <row r="1269" spans="11:12" x14ac:dyDescent="0.25">
      <c r="K1269" s="14">
        <v>494.17</v>
      </c>
      <c r="L1269" s="9">
        <v>0</v>
      </c>
    </row>
    <row r="1270" spans="11:12" x14ac:dyDescent="0.25">
      <c r="K1270" s="14">
        <v>494.56</v>
      </c>
      <c r="L1270" s="9">
        <v>0</v>
      </c>
    </row>
    <row r="1271" spans="11:12" x14ac:dyDescent="0.25">
      <c r="K1271" s="14">
        <v>494.95</v>
      </c>
      <c r="L1271" s="9">
        <v>2.86922209979887E-4</v>
      </c>
    </row>
    <row r="1272" spans="11:12" x14ac:dyDescent="0.25">
      <c r="K1272" s="14">
        <v>495.34</v>
      </c>
      <c r="L1272" s="9">
        <v>2.7739166768554098E-3</v>
      </c>
    </row>
    <row r="1273" spans="11:12" x14ac:dyDescent="0.25">
      <c r="K1273" s="14">
        <v>495.73</v>
      </c>
      <c r="L1273" s="9">
        <v>0</v>
      </c>
    </row>
    <row r="1274" spans="11:12" x14ac:dyDescent="0.25">
      <c r="K1274" s="14">
        <v>496.12</v>
      </c>
      <c r="L1274" s="9">
        <v>0</v>
      </c>
    </row>
    <row r="1275" spans="11:12" x14ac:dyDescent="0.25">
      <c r="K1275" s="14">
        <v>496.51</v>
      </c>
      <c r="L1275" s="9">
        <v>0</v>
      </c>
    </row>
    <row r="1276" spans="11:12" x14ac:dyDescent="0.25">
      <c r="K1276" s="14">
        <v>496.9</v>
      </c>
      <c r="L1276" s="9">
        <v>0</v>
      </c>
    </row>
    <row r="1277" spans="11:12" x14ac:dyDescent="0.25">
      <c r="K1277" s="14">
        <v>497.29</v>
      </c>
      <c r="L1277" s="9">
        <v>2.9242778670531699E-4</v>
      </c>
    </row>
    <row r="1278" spans="11:12" x14ac:dyDescent="0.25">
      <c r="K1278" s="14">
        <v>497.68</v>
      </c>
      <c r="L1278" s="9">
        <v>5.8673198092102502E-4</v>
      </c>
    </row>
    <row r="1279" spans="11:12" x14ac:dyDescent="0.25">
      <c r="K1279" s="14">
        <v>498.07</v>
      </c>
      <c r="L1279" s="9">
        <v>0</v>
      </c>
    </row>
    <row r="1280" spans="11:12" x14ac:dyDescent="0.25">
      <c r="K1280" s="14">
        <v>498.46</v>
      </c>
      <c r="L1280" s="9">
        <v>2.9526057498913702E-4</v>
      </c>
    </row>
    <row r="1281" spans="11:12" x14ac:dyDescent="0.25">
      <c r="K1281" s="14">
        <v>498.85</v>
      </c>
      <c r="L1281" s="9">
        <v>2.9621707353170198E-4</v>
      </c>
    </row>
    <row r="1282" spans="11:12" x14ac:dyDescent="0.25">
      <c r="K1282" s="14">
        <v>499.24</v>
      </c>
      <c r="L1282" s="9">
        <v>0</v>
      </c>
    </row>
    <row r="1283" spans="11:12" x14ac:dyDescent="0.25">
      <c r="K1283" s="14">
        <v>499.63</v>
      </c>
      <c r="L1283" s="9">
        <v>0</v>
      </c>
    </row>
    <row r="1284" spans="11:12" x14ac:dyDescent="0.25">
      <c r="K1284" s="14">
        <v>500.02</v>
      </c>
      <c r="L1284" s="9">
        <v>2.9909655732777703E-4</v>
      </c>
    </row>
    <row r="1285" spans="11:12" x14ac:dyDescent="0.25">
      <c r="K1285" s="14">
        <v>500.41</v>
      </c>
      <c r="L1285" s="9">
        <v>2.88679899438242E-3</v>
      </c>
    </row>
    <row r="1286" spans="11:12" x14ac:dyDescent="0.25">
      <c r="K1286" s="14">
        <v>500.8</v>
      </c>
      <c r="L1286" s="9">
        <v>0</v>
      </c>
    </row>
    <row r="1287" spans="11:12" x14ac:dyDescent="0.25">
      <c r="K1287" s="14">
        <v>501.19</v>
      </c>
      <c r="L1287" s="9">
        <v>6.0085074118771298E-4</v>
      </c>
    </row>
    <row r="1288" spans="11:12" x14ac:dyDescent="0.25">
      <c r="K1288" s="14">
        <v>501.58</v>
      </c>
      <c r="L1288" s="9">
        <v>0</v>
      </c>
    </row>
    <row r="1289" spans="11:12" x14ac:dyDescent="0.25">
      <c r="K1289" s="14">
        <v>501.97</v>
      </c>
      <c r="L1289" s="9">
        <v>0</v>
      </c>
    </row>
    <row r="1290" spans="11:12" x14ac:dyDescent="0.25">
      <c r="K1290" s="14">
        <v>502.36</v>
      </c>
      <c r="L1290" s="9">
        <v>0</v>
      </c>
    </row>
    <row r="1291" spans="11:12" x14ac:dyDescent="0.25">
      <c r="K1291" s="14">
        <v>502.75</v>
      </c>
      <c r="L1291" s="9">
        <v>0</v>
      </c>
    </row>
    <row r="1292" spans="11:12" x14ac:dyDescent="0.25">
      <c r="K1292" s="14">
        <v>503.14</v>
      </c>
      <c r="L1292" s="9">
        <v>0</v>
      </c>
    </row>
    <row r="1293" spans="11:12" x14ac:dyDescent="0.25">
      <c r="K1293" s="14">
        <v>503.53</v>
      </c>
      <c r="L1293" s="9">
        <v>0</v>
      </c>
    </row>
    <row r="1294" spans="11:12" x14ac:dyDescent="0.25">
      <c r="K1294" s="14">
        <v>503.92</v>
      </c>
      <c r="L1294" s="9">
        <v>3.0357233270493099E-4</v>
      </c>
    </row>
    <row r="1295" spans="11:12" x14ac:dyDescent="0.25">
      <c r="K1295" s="14">
        <v>504.31</v>
      </c>
      <c r="L1295" s="9">
        <v>3.0402728874491498E-4</v>
      </c>
    </row>
    <row r="1296" spans="11:12" x14ac:dyDescent="0.25">
      <c r="K1296" s="14">
        <v>504.7</v>
      </c>
      <c r="L1296" s="9">
        <v>0</v>
      </c>
    </row>
    <row r="1297" spans="11:12" x14ac:dyDescent="0.25">
      <c r="K1297" s="14">
        <v>505.09</v>
      </c>
      <c r="L1297" s="9">
        <v>2.6339302258460398E-3</v>
      </c>
    </row>
    <row r="1298" spans="11:12" x14ac:dyDescent="0.25">
      <c r="K1298" s="14">
        <v>505.48</v>
      </c>
      <c r="L1298" s="9">
        <v>2.63789545703843E-3</v>
      </c>
    </row>
    <row r="1299" spans="11:12" x14ac:dyDescent="0.25">
      <c r="K1299" s="14">
        <v>505.87</v>
      </c>
      <c r="L1299" s="9">
        <v>0</v>
      </c>
    </row>
    <row r="1300" spans="11:12" x14ac:dyDescent="0.25">
      <c r="K1300" s="14">
        <v>506.26</v>
      </c>
      <c r="L1300" s="9">
        <v>0</v>
      </c>
    </row>
    <row r="1301" spans="11:12" x14ac:dyDescent="0.25">
      <c r="K1301" s="14">
        <v>506.65</v>
      </c>
      <c r="L1301" s="9">
        <v>6.13571843447237E-4</v>
      </c>
    </row>
    <row r="1302" spans="11:12" x14ac:dyDescent="0.25">
      <c r="K1302" s="14">
        <v>507.04</v>
      </c>
      <c r="L1302" s="9">
        <v>6.1450113672889702E-4</v>
      </c>
    </row>
    <row r="1303" spans="11:12" x14ac:dyDescent="0.25">
      <c r="K1303" s="14">
        <v>507.43</v>
      </c>
      <c r="L1303" s="9">
        <v>3.07716624613545E-4</v>
      </c>
    </row>
    <row r="1304" spans="11:12" x14ac:dyDescent="0.25">
      <c r="K1304" s="14">
        <v>507.82</v>
      </c>
      <c r="L1304" s="9">
        <v>0</v>
      </c>
    </row>
    <row r="1305" spans="11:12" x14ac:dyDescent="0.25">
      <c r="K1305" s="14">
        <v>508.21</v>
      </c>
      <c r="L1305" s="9">
        <v>3.0865299167276401E-4</v>
      </c>
    </row>
    <row r="1306" spans="11:12" x14ac:dyDescent="0.25">
      <c r="K1306" s="14">
        <v>508.6</v>
      </c>
      <c r="L1306" s="9">
        <v>0</v>
      </c>
    </row>
    <row r="1307" spans="11:12" x14ac:dyDescent="0.25">
      <c r="K1307" s="14">
        <v>508.99</v>
      </c>
      <c r="L1307" s="9">
        <v>0</v>
      </c>
    </row>
    <row r="1308" spans="11:12" x14ac:dyDescent="0.25">
      <c r="K1308" s="14">
        <v>509.38</v>
      </c>
      <c r="L1308" s="9">
        <v>0</v>
      </c>
    </row>
    <row r="1309" spans="11:12" x14ac:dyDescent="0.25">
      <c r="K1309" s="14">
        <v>509.77</v>
      </c>
      <c r="L1309" s="9">
        <v>3.1054292639510898E-4</v>
      </c>
    </row>
    <row r="1310" spans="11:12" x14ac:dyDescent="0.25">
      <c r="K1310" s="14">
        <v>510.16</v>
      </c>
      <c r="L1310" s="9">
        <v>0</v>
      </c>
    </row>
    <row r="1311" spans="11:12" x14ac:dyDescent="0.25">
      <c r="K1311" s="14">
        <v>510.55</v>
      </c>
      <c r="L1311" s="9">
        <v>0</v>
      </c>
    </row>
    <row r="1312" spans="11:12" x14ac:dyDescent="0.25">
      <c r="K1312" s="14">
        <v>510.94</v>
      </c>
      <c r="L1312" s="9">
        <v>0</v>
      </c>
    </row>
    <row r="1313" spans="11:12" x14ac:dyDescent="0.25">
      <c r="K1313" s="14">
        <v>511.33</v>
      </c>
      <c r="L1313" s="9">
        <v>0</v>
      </c>
    </row>
    <row r="1314" spans="11:12" x14ac:dyDescent="0.25">
      <c r="K1314" s="14">
        <v>511.72</v>
      </c>
      <c r="L1314" s="9">
        <v>3.1293814318674601E-4</v>
      </c>
    </row>
    <row r="1315" spans="11:12" x14ac:dyDescent="0.25">
      <c r="K1315" s="14">
        <v>512.11</v>
      </c>
      <c r="L1315" s="9">
        <v>6.2684325445499004E-4</v>
      </c>
    </row>
    <row r="1316" spans="11:12" x14ac:dyDescent="0.25">
      <c r="K1316" s="14">
        <v>512.5</v>
      </c>
      <c r="L1316" s="9">
        <v>3.1390660752896997E-4</v>
      </c>
    </row>
    <row r="1317" spans="11:12" x14ac:dyDescent="0.25">
      <c r="K1317" s="14">
        <v>512.89</v>
      </c>
      <c r="L1317" s="9">
        <v>0</v>
      </c>
    </row>
    <row r="1318" spans="11:12" x14ac:dyDescent="0.25">
      <c r="K1318" s="14">
        <v>513.28</v>
      </c>
      <c r="L1318" s="9">
        <v>3.1488108478363902E-4</v>
      </c>
    </row>
    <row r="1319" spans="11:12" x14ac:dyDescent="0.25">
      <c r="K1319" s="14">
        <v>513.66999999999996</v>
      </c>
      <c r="L1319" s="9">
        <v>0</v>
      </c>
    </row>
    <row r="1320" spans="11:12" x14ac:dyDescent="0.25">
      <c r="K1320" s="14">
        <v>514.05999999999995</v>
      </c>
      <c r="L1320" s="9">
        <v>0</v>
      </c>
    </row>
    <row r="1321" spans="11:12" x14ac:dyDescent="0.25">
      <c r="K1321" s="14">
        <v>514.45000000000005</v>
      </c>
      <c r="L1321" s="9">
        <v>0</v>
      </c>
    </row>
    <row r="1322" spans="11:12" x14ac:dyDescent="0.25">
      <c r="K1322" s="14">
        <v>514.84</v>
      </c>
      <c r="L1322" s="9">
        <v>6.3369660684845495E-4</v>
      </c>
    </row>
    <row r="1323" spans="11:12" x14ac:dyDescent="0.25">
      <c r="K1323" s="14">
        <v>515.23</v>
      </c>
      <c r="L1323" s="9">
        <v>0</v>
      </c>
    </row>
    <row r="1324" spans="11:12" x14ac:dyDescent="0.25">
      <c r="K1324" s="14">
        <v>515.62</v>
      </c>
      <c r="L1324" s="9">
        <v>0</v>
      </c>
    </row>
    <row r="1325" spans="11:12" x14ac:dyDescent="0.25">
      <c r="K1325" s="14">
        <v>516.01</v>
      </c>
      <c r="L1325" s="9">
        <v>3.1833992422149399E-4</v>
      </c>
    </row>
    <row r="1326" spans="11:12" x14ac:dyDescent="0.25">
      <c r="K1326" s="14">
        <v>516.4</v>
      </c>
      <c r="L1326" s="9">
        <v>2.7539824181335199E-3</v>
      </c>
    </row>
    <row r="1327" spans="11:12" x14ac:dyDescent="0.25">
      <c r="K1327" s="14">
        <v>516.79</v>
      </c>
      <c r="L1327" s="9">
        <v>0</v>
      </c>
    </row>
    <row r="1328" spans="11:12" x14ac:dyDescent="0.25">
      <c r="K1328" s="14">
        <v>517.17999999999995</v>
      </c>
      <c r="L1328" s="9">
        <v>0</v>
      </c>
    </row>
    <row r="1329" spans="11:12" x14ac:dyDescent="0.25">
      <c r="K1329" s="14">
        <v>517.57000000000005</v>
      </c>
      <c r="L1329" s="9">
        <v>1.28140294560653E-3</v>
      </c>
    </row>
    <row r="1330" spans="11:12" x14ac:dyDescent="0.25">
      <c r="K1330" s="14">
        <v>517.96</v>
      </c>
      <c r="L1330" s="9">
        <v>6.4171482982968201E-4</v>
      </c>
    </row>
    <row r="1331" spans="11:12" x14ac:dyDescent="0.25">
      <c r="K1331" s="14">
        <v>518.35</v>
      </c>
      <c r="L1331" s="9">
        <v>0</v>
      </c>
    </row>
    <row r="1332" spans="11:12" x14ac:dyDescent="0.25">
      <c r="K1332" s="14">
        <v>518.74</v>
      </c>
      <c r="L1332" s="9">
        <v>3.2187559548774598E-4</v>
      </c>
    </row>
    <row r="1333" spans="11:12" x14ac:dyDescent="0.25">
      <c r="K1333" s="14">
        <v>519.13</v>
      </c>
      <c r="L1333" s="9">
        <v>0</v>
      </c>
    </row>
    <row r="1334" spans="11:12" x14ac:dyDescent="0.25">
      <c r="K1334" s="14">
        <v>519.52</v>
      </c>
      <c r="L1334" s="9">
        <v>3.2290025864044602E-4</v>
      </c>
    </row>
    <row r="1335" spans="11:12" x14ac:dyDescent="0.25">
      <c r="K1335" s="14">
        <v>519.91</v>
      </c>
      <c r="L1335" s="9">
        <v>0</v>
      </c>
    </row>
    <row r="1336" spans="11:12" x14ac:dyDescent="0.25">
      <c r="K1336" s="14">
        <v>520.29999999999995</v>
      </c>
      <c r="L1336" s="9">
        <v>0</v>
      </c>
    </row>
    <row r="1337" spans="11:12" x14ac:dyDescent="0.25">
      <c r="K1337" s="14">
        <v>520.69000000000005</v>
      </c>
      <c r="L1337" s="9">
        <v>0</v>
      </c>
    </row>
    <row r="1338" spans="11:12" x14ac:dyDescent="0.25">
      <c r="K1338" s="14">
        <v>521.08000000000004</v>
      </c>
      <c r="L1338" s="9">
        <v>0</v>
      </c>
    </row>
    <row r="1339" spans="11:12" x14ac:dyDescent="0.25">
      <c r="K1339" s="14">
        <v>521.47</v>
      </c>
      <c r="L1339" s="9">
        <v>0</v>
      </c>
    </row>
    <row r="1340" spans="11:12" x14ac:dyDescent="0.25">
      <c r="K1340" s="14">
        <v>521.86</v>
      </c>
      <c r="L1340" s="9">
        <v>9.7804130594663892E-4</v>
      </c>
    </row>
    <row r="1341" spans="11:12" x14ac:dyDescent="0.25">
      <c r="K1341" s="14">
        <v>522.25</v>
      </c>
      <c r="L1341" s="9">
        <v>0</v>
      </c>
    </row>
    <row r="1342" spans="11:12" x14ac:dyDescent="0.25">
      <c r="K1342" s="14">
        <v>522.64</v>
      </c>
      <c r="L1342" s="9">
        <v>0</v>
      </c>
    </row>
    <row r="1343" spans="11:12" x14ac:dyDescent="0.25">
      <c r="K1343" s="14">
        <v>523.03</v>
      </c>
      <c r="L1343" s="9">
        <v>0</v>
      </c>
    </row>
    <row r="1344" spans="11:12" x14ac:dyDescent="0.25">
      <c r="K1344" s="14">
        <v>523.41999999999996</v>
      </c>
      <c r="L1344" s="9">
        <v>3.2812301500567399E-4</v>
      </c>
    </row>
    <row r="1345" spans="11:12" x14ac:dyDescent="0.25">
      <c r="K1345" s="14">
        <v>523.80999999999995</v>
      </c>
      <c r="L1345" s="9">
        <v>3.2865459800933601E-4</v>
      </c>
    </row>
    <row r="1346" spans="11:12" x14ac:dyDescent="0.25">
      <c r="K1346" s="14">
        <v>524.20000000000005</v>
      </c>
      <c r="L1346" s="9">
        <v>0</v>
      </c>
    </row>
    <row r="1347" spans="11:12" x14ac:dyDescent="0.25">
      <c r="K1347" s="14">
        <v>524.59</v>
      </c>
      <c r="L1347" s="9">
        <v>3.2972294803097502E-4</v>
      </c>
    </row>
    <row r="1348" spans="11:12" x14ac:dyDescent="0.25">
      <c r="K1348" s="14">
        <v>524.98</v>
      </c>
      <c r="L1348" s="9">
        <v>3.3025973192794301E-4</v>
      </c>
    </row>
    <row r="1349" spans="11:12" x14ac:dyDescent="0.25">
      <c r="K1349" s="14">
        <v>525.37</v>
      </c>
      <c r="L1349" s="9">
        <v>3.3079826642674898E-4</v>
      </c>
    </row>
    <row r="1350" spans="11:12" x14ac:dyDescent="0.25">
      <c r="K1350" s="14">
        <v>525.76</v>
      </c>
      <c r="L1350" s="9">
        <v>0</v>
      </c>
    </row>
    <row r="1351" spans="11:12" x14ac:dyDescent="0.25">
      <c r="K1351" s="14">
        <v>526.15</v>
      </c>
      <c r="L1351" s="9">
        <v>3.31880621597159E-4</v>
      </c>
    </row>
    <row r="1352" spans="11:12" x14ac:dyDescent="0.25">
      <c r="K1352" s="14">
        <v>526.54</v>
      </c>
      <c r="L1352" s="9">
        <v>3.3242445959319499E-4</v>
      </c>
    </row>
    <row r="1353" spans="11:12" x14ac:dyDescent="0.25">
      <c r="K1353" s="14">
        <v>526.92999999999995</v>
      </c>
      <c r="L1353" s="9">
        <v>0</v>
      </c>
    </row>
    <row r="1354" spans="11:12" x14ac:dyDescent="0.25">
      <c r="K1354" s="14">
        <v>527.32000000000005</v>
      </c>
      <c r="L1354" s="9">
        <v>0</v>
      </c>
    </row>
    <row r="1355" spans="11:12" x14ac:dyDescent="0.25">
      <c r="K1355" s="14">
        <v>527.71</v>
      </c>
      <c r="L1355" s="9">
        <v>0</v>
      </c>
    </row>
    <row r="1356" spans="11:12" x14ac:dyDescent="0.25">
      <c r="K1356" s="14">
        <v>528.1</v>
      </c>
      <c r="L1356" s="9">
        <v>3.3461775243502103E-4</v>
      </c>
    </row>
    <row r="1357" spans="11:12" x14ac:dyDescent="0.25">
      <c r="K1357" s="14">
        <v>528.49</v>
      </c>
      <c r="L1357" s="9">
        <v>3.2302063918085199E-3</v>
      </c>
    </row>
    <row r="1358" spans="11:12" x14ac:dyDescent="0.25">
      <c r="K1358" s="14">
        <v>528.88</v>
      </c>
      <c r="L1358" s="9">
        <v>3.3572528807191299E-4</v>
      </c>
    </row>
    <row r="1359" spans="11:12" x14ac:dyDescent="0.25">
      <c r="K1359" s="14">
        <v>529.27</v>
      </c>
      <c r="L1359" s="9">
        <v>0</v>
      </c>
    </row>
    <row r="1360" spans="11:12" x14ac:dyDescent="0.25">
      <c r="K1360" s="14">
        <v>529.66</v>
      </c>
      <c r="L1360" s="9">
        <v>3.3684017961651099E-4</v>
      </c>
    </row>
    <row r="1361" spans="11:12" x14ac:dyDescent="0.25">
      <c r="K1361" s="14">
        <v>530.04999999999995</v>
      </c>
      <c r="L1361" s="9">
        <v>3.3740040679337699E-4</v>
      </c>
    </row>
    <row r="1362" spans="11:12" x14ac:dyDescent="0.25">
      <c r="K1362" s="14">
        <v>530.44000000000005</v>
      </c>
      <c r="L1362" s="9">
        <v>0</v>
      </c>
    </row>
    <row r="1363" spans="11:12" x14ac:dyDescent="0.25">
      <c r="K1363" s="14">
        <v>530.83000000000004</v>
      </c>
      <c r="L1363" s="9">
        <v>0</v>
      </c>
    </row>
    <row r="1364" spans="11:12" x14ac:dyDescent="0.25">
      <c r="K1364" s="14">
        <v>531.22</v>
      </c>
      <c r="L1364" s="9">
        <v>0</v>
      </c>
    </row>
    <row r="1365" spans="11:12" x14ac:dyDescent="0.25">
      <c r="K1365" s="14">
        <v>531.61</v>
      </c>
      <c r="L1365" s="9">
        <v>3.3966007552317098E-4</v>
      </c>
    </row>
    <row r="1366" spans="11:12" x14ac:dyDescent="0.25">
      <c r="K1366" s="14">
        <v>532</v>
      </c>
      <c r="L1366" s="9">
        <v>6.8045945981143904E-4</v>
      </c>
    </row>
    <row r="1367" spans="11:12" x14ac:dyDescent="0.25">
      <c r="K1367" s="14">
        <v>532.39</v>
      </c>
      <c r="L1367" s="9">
        <v>1.3632051930724399E-3</v>
      </c>
    </row>
    <row r="1368" spans="11:12" x14ac:dyDescent="0.25">
      <c r="K1368" s="14">
        <v>532.78</v>
      </c>
      <c r="L1368" s="9">
        <v>1.0241243708182201E-3</v>
      </c>
    </row>
    <row r="1369" spans="11:12" x14ac:dyDescent="0.25">
      <c r="K1369" s="14">
        <v>533.16999999999996</v>
      </c>
      <c r="L1369" s="9">
        <v>3.41950215647149E-4</v>
      </c>
    </row>
    <row r="1370" spans="11:12" x14ac:dyDescent="0.25">
      <c r="K1370" s="14">
        <v>533.55999999999995</v>
      </c>
      <c r="L1370" s="9">
        <v>6.8505516836915505E-4</v>
      </c>
    </row>
    <row r="1371" spans="11:12" x14ac:dyDescent="0.25">
      <c r="K1371" s="14">
        <v>533.95000000000005</v>
      </c>
      <c r="L1371" s="9">
        <v>3.4310690574451902E-4</v>
      </c>
    </row>
    <row r="1372" spans="11:12" x14ac:dyDescent="0.25">
      <c r="K1372" s="14">
        <v>534.34</v>
      </c>
      <c r="L1372" s="9">
        <v>0</v>
      </c>
    </row>
    <row r="1373" spans="11:12" x14ac:dyDescent="0.25">
      <c r="K1373" s="14">
        <v>534.73</v>
      </c>
      <c r="L1373" s="9">
        <v>6.8854289540912705E-4</v>
      </c>
    </row>
    <row r="1374" spans="11:12" x14ac:dyDescent="0.25">
      <c r="K1374" s="14">
        <v>535.12</v>
      </c>
      <c r="L1374" s="9">
        <v>0</v>
      </c>
    </row>
    <row r="1375" spans="11:12" x14ac:dyDescent="0.25">
      <c r="K1375" s="14">
        <v>535.51</v>
      </c>
      <c r="L1375" s="9">
        <v>0</v>
      </c>
    </row>
    <row r="1376" spans="11:12" x14ac:dyDescent="0.25">
      <c r="K1376" s="14">
        <v>535.9</v>
      </c>
      <c r="L1376" s="9">
        <v>0</v>
      </c>
    </row>
    <row r="1377" spans="11:12" x14ac:dyDescent="0.25">
      <c r="K1377" s="14">
        <v>536.29</v>
      </c>
      <c r="L1377" s="9">
        <v>0</v>
      </c>
    </row>
    <row r="1378" spans="11:12" x14ac:dyDescent="0.25">
      <c r="K1378" s="14">
        <v>536.67999999999995</v>
      </c>
      <c r="L1378" s="9">
        <v>0</v>
      </c>
    </row>
    <row r="1379" spans="11:12" x14ac:dyDescent="0.25">
      <c r="K1379" s="14">
        <v>537.07000000000005</v>
      </c>
      <c r="L1379" s="9">
        <v>3.4781299248741698E-4</v>
      </c>
    </row>
    <row r="1380" spans="11:12" x14ac:dyDescent="0.25">
      <c r="K1380" s="14">
        <v>537.46</v>
      </c>
      <c r="L1380" s="9">
        <v>6.9682069228297402E-4</v>
      </c>
    </row>
    <row r="1381" spans="11:12" x14ac:dyDescent="0.25">
      <c r="K1381" s="14">
        <v>537.85</v>
      </c>
      <c r="L1381" s="9">
        <v>3.4900975518332202E-4</v>
      </c>
    </row>
    <row r="1382" spans="11:12" x14ac:dyDescent="0.25">
      <c r="K1382" s="14">
        <v>538.24</v>
      </c>
      <c r="L1382" s="9">
        <v>3.4961123023954103E-4</v>
      </c>
    </row>
    <row r="1383" spans="11:12" x14ac:dyDescent="0.25">
      <c r="K1383" s="14">
        <v>538.63</v>
      </c>
      <c r="L1383" s="9">
        <v>3.5021478201014398E-4</v>
      </c>
    </row>
    <row r="1384" spans="11:12" x14ac:dyDescent="0.25">
      <c r="K1384" s="14">
        <v>539.02</v>
      </c>
      <c r="L1384" s="9">
        <v>0</v>
      </c>
    </row>
    <row r="1385" spans="11:12" x14ac:dyDescent="0.25">
      <c r="K1385" s="14">
        <v>539.41</v>
      </c>
      <c r="L1385" s="9">
        <v>7.02856317730427E-4</v>
      </c>
    </row>
    <row r="1386" spans="11:12" x14ac:dyDescent="0.25">
      <c r="K1386" s="14">
        <v>539.79999999999995</v>
      </c>
      <c r="L1386" s="9">
        <v>7.0407601144465695E-4</v>
      </c>
    </row>
    <row r="1387" spans="11:12" x14ac:dyDescent="0.25">
      <c r="K1387" s="14">
        <v>540.19000000000005</v>
      </c>
      <c r="L1387" s="9">
        <v>0</v>
      </c>
    </row>
    <row r="1388" spans="11:12" x14ac:dyDescent="0.25">
      <c r="K1388" s="14">
        <v>540.58000000000004</v>
      </c>
      <c r="L1388" s="9">
        <v>3.53264071296057E-4</v>
      </c>
    </row>
    <row r="1389" spans="11:12" x14ac:dyDescent="0.25">
      <c r="K1389" s="14">
        <v>540.97</v>
      </c>
      <c r="L1389" s="9">
        <v>3.5388031224306901E-4</v>
      </c>
    </row>
    <row r="1390" spans="11:12" x14ac:dyDescent="0.25">
      <c r="K1390" s="14">
        <v>541.36</v>
      </c>
      <c r="L1390" s="9">
        <v>0</v>
      </c>
    </row>
    <row r="1391" spans="11:12" x14ac:dyDescent="0.25">
      <c r="K1391" s="14">
        <v>541.75</v>
      </c>
      <c r="L1391" s="9">
        <v>3.5511926661711298E-4</v>
      </c>
    </row>
    <row r="1392" spans="11:12" x14ac:dyDescent="0.25">
      <c r="K1392" s="14">
        <v>542.14</v>
      </c>
      <c r="L1392" s="9">
        <v>3.5574200274438998E-4</v>
      </c>
    </row>
    <row r="1393" spans="11:12" x14ac:dyDescent="0.25">
      <c r="K1393" s="14">
        <v>542.53</v>
      </c>
      <c r="L1393" s="9">
        <v>1.0691007802947699E-3</v>
      </c>
    </row>
    <row r="1394" spans="11:12" x14ac:dyDescent="0.25">
      <c r="K1394" s="14">
        <v>542.91999999999996</v>
      </c>
      <c r="L1394" s="9">
        <v>0</v>
      </c>
    </row>
    <row r="1395" spans="11:12" x14ac:dyDescent="0.25">
      <c r="K1395" s="14">
        <v>543.30999999999995</v>
      </c>
      <c r="L1395" s="9">
        <v>0</v>
      </c>
    </row>
    <row r="1396" spans="11:12" x14ac:dyDescent="0.25">
      <c r="K1396" s="14">
        <v>543.70000000000005</v>
      </c>
      <c r="L1396" s="9">
        <v>0</v>
      </c>
    </row>
    <row r="1397" spans="11:12" x14ac:dyDescent="0.25">
      <c r="K1397" s="14">
        <v>544.09</v>
      </c>
      <c r="L1397" s="9">
        <v>3.5888873401687102E-4</v>
      </c>
    </row>
    <row r="1398" spans="11:12" x14ac:dyDescent="0.25">
      <c r="K1398" s="14">
        <v>544.48</v>
      </c>
      <c r="L1398" s="9">
        <v>0</v>
      </c>
    </row>
    <row r="1399" spans="11:12" x14ac:dyDescent="0.25">
      <c r="K1399" s="14">
        <v>544.87</v>
      </c>
      <c r="L1399" s="9">
        <v>3.60163069219758E-4</v>
      </c>
    </row>
    <row r="1400" spans="11:12" x14ac:dyDescent="0.25">
      <c r="K1400" s="14">
        <v>545.26</v>
      </c>
      <c r="L1400" s="9">
        <v>0</v>
      </c>
    </row>
    <row r="1401" spans="11:12" x14ac:dyDescent="0.25">
      <c r="K1401" s="14">
        <v>545.65</v>
      </c>
      <c r="L1401" s="9">
        <v>0</v>
      </c>
    </row>
    <row r="1402" spans="11:12" x14ac:dyDescent="0.25">
      <c r="K1402" s="14">
        <v>546.04</v>
      </c>
      <c r="L1402" s="9">
        <v>0</v>
      </c>
    </row>
    <row r="1403" spans="11:12" x14ac:dyDescent="0.25">
      <c r="K1403" s="14">
        <v>546.42999999999995</v>
      </c>
      <c r="L1403" s="9">
        <v>7.2547816623269102E-4</v>
      </c>
    </row>
    <row r="1404" spans="11:12" x14ac:dyDescent="0.25">
      <c r="K1404" s="14">
        <v>546.82000000000005</v>
      </c>
      <c r="L1404" s="9">
        <v>3.6338885458048501E-4</v>
      </c>
    </row>
    <row r="1405" spans="11:12" x14ac:dyDescent="0.25">
      <c r="K1405" s="14">
        <v>547.21</v>
      </c>
      <c r="L1405" s="9">
        <v>0</v>
      </c>
    </row>
    <row r="1406" spans="11:12" x14ac:dyDescent="0.25">
      <c r="K1406" s="14">
        <v>547.6</v>
      </c>
      <c r="L1406" s="9">
        <v>3.6469540619888302E-4</v>
      </c>
    </row>
    <row r="1407" spans="11:12" x14ac:dyDescent="0.25">
      <c r="K1407" s="14">
        <v>547.99</v>
      </c>
      <c r="L1407" s="9">
        <v>0</v>
      </c>
    </row>
    <row r="1408" spans="11:12" x14ac:dyDescent="0.25">
      <c r="K1408" s="14">
        <v>548.38</v>
      </c>
      <c r="L1408" s="9">
        <v>3.6601138703885698E-4</v>
      </c>
    </row>
    <row r="1409" spans="11:12" x14ac:dyDescent="0.25">
      <c r="K1409" s="14">
        <v>548.77</v>
      </c>
      <c r="L1409" s="9">
        <v>0</v>
      </c>
    </row>
    <row r="1410" spans="11:12" x14ac:dyDescent="0.25">
      <c r="K1410" s="14">
        <v>549.16</v>
      </c>
      <c r="L1410" s="9">
        <v>3.6733689954435801E-4</v>
      </c>
    </row>
    <row r="1411" spans="11:12" x14ac:dyDescent="0.25">
      <c r="K1411" s="14">
        <v>549.54999999999995</v>
      </c>
      <c r="L1411" s="9">
        <v>0</v>
      </c>
    </row>
    <row r="1412" spans="11:12" x14ac:dyDescent="0.25">
      <c r="K1412" s="14">
        <v>549.94000000000005</v>
      </c>
      <c r="L1412" s="9">
        <v>0</v>
      </c>
    </row>
    <row r="1413" spans="11:12" x14ac:dyDescent="0.25">
      <c r="K1413" s="14">
        <v>550.33000000000004</v>
      </c>
      <c r="L1413" s="9">
        <v>0</v>
      </c>
    </row>
    <row r="1414" spans="11:12" x14ac:dyDescent="0.25">
      <c r="K1414" s="14">
        <v>550.72</v>
      </c>
      <c r="L1414" s="9">
        <v>3.1960209416834599E-3</v>
      </c>
    </row>
    <row r="1415" spans="11:12" x14ac:dyDescent="0.25">
      <c r="K1415" s="14">
        <v>551.11</v>
      </c>
      <c r="L1415" s="9">
        <v>0</v>
      </c>
    </row>
    <row r="1416" spans="11:12" x14ac:dyDescent="0.25">
      <c r="K1416" s="14">
        <v>551.5</v>
      </c>
      <c r="L1416" s="9">
        <v>0</v>
      </c>
    </row>
    <row r="1417" spans="11:12" x14ac:dyDescent="0.25">
      <c r="K1417" s="14">
        <v>551.89</v>
      </c>
      <c r="L1417" s="9">
        <v>0</v>
      </c>
    </row>
    <row r="1418" spans="11:12" x14ac:dyDescent="0.25">
      <c r="K1418" s="14">
        <v>552.28</v>
      </c>
      <c r="L1418" s="9">
        <v>3.2195100243952199E-3</v>
      </c>
    </row>
    <row r="1419" spans="11:12" x14ac:dyDescent="0.25">
      <c r="K1419" s="14">
        <v>552.66999999999996</v>
      </c>
      <c r="L1419" s="9">
        <v>7.4684496560112703E-4</v>
      </c>
    </row>
    <row r="1420" spans="11:12" x14ac:dyDescent="0.25">
      <c r="K1420" s="14">
        <v>553.05999999999995</v>
      </c>
      <c r="L1420" s="9">
        <v>0</v>
      </c>
    </row>
    <row r="1421" spans="11:12" x14ac:dyDescent="0.25">
      <c r="K1421" s="14">
        <v>553.45000000000005</v>
      </c>
      <c r="L1421" s="9">
        <v>0</v>
      </c>
    </row>
    <row r="1422" spans="11:12" x14ac:dyDescent="0.25">
      <c r="K1422" s="14">
        <v>553.84</v>
      </c>
      <c r="L1422" s="9">
        <v>7.5099213510556901E-4</v>
      </c>
    </row>
    <row r="1423" spans="11:12" x14ac:dyDescent="0.25">
      <c r="K1423" s="14">
        <v>554.23</v>
      </c>
      <c r="L1423" s="9">
        <v>3.7619238949257401E-4</v>
      </c>
    </row>
    <row r="1424" spans="11:12" x14ac:dyDescent="0.25">
      <c r="K1424" s="14">
        <v>554.62</v>
      </c>
      <c r="L1424" s="9">
        <v>3.76891298756658E-4</v>
      </c>
    </row>
    <row r="1425" spans="11:12" x14ac:dyDescent="0.25">
      <c r="K1425" s="14">
        <v>555.01</v>
      </c>
      <c r="L1425" s="9">
        <v>0</v>
      </c>
    </row>
    <row r="1426" spans="11:12" x14ac:dyDescent="0.25">
      <c r="K1426" s="14">
        <v>555.4</v>
      </c>
      <c r="L1426" s="9">
        <v>0</v>
      </c>
    </row>
    <row r="1427" spans="11:12" x14ac:dyDescent="0.25">
      <c r="K1427" s="14">
        <v>555.79</v>
      </c>
      <c r="L1427" s="9">
        <v>0</v>
      </c>
    </row>
    <row r="1428" spans="11:12" x14ac:dyDescent="0.25">
      <c r="K1428" s="14">
        <v>556.17999999999995</v>
      </c>
      <c r="L1428" s="9">
        <v>0</v>
      </c>
    </row>
    <row r="1429" spans="11:12" x14ac:dyDescent="0.25">
      <c r="K1429" s="14">
        <v>556.57000000000005</v>
      </c>
      <c r="L1429" s="9">
        <v>4.4271974908538002E-3</v>
      </c>
    </row>
    <row r="1430" spans="11:12" x14ac:dyDescent="0.25">
      <c r="K1430" s="14">
        <v>556.96</v>
      </c>
      <c r="L1430" s="9">
        <v>0</v>
      </c>
    </row>
    <row r="1431" spans="11:12" x14ac:dyDescent="0.25">
      <c r="K1431" s="14">
        <v>557.35</v>
      </c>
      <c r="L1431" s="9">
        <v>0</v>
      </c>
    </row>
    <row r="1432" spans="11:12" x14ac:dyDescent="0.25">
      <c r="K1432" s="14">
        <v>557.74</v>
      </c>
      <c r="L1432" s="9">
        <v>1.1477324193659101E-3</v>
      </c>
    </row>
    <row r="1433" spans="11:12" x14ac:dyDescent="0.25">
      <c r="K1433" s="14">
        <v>558.13</v>
      </c>
      <c r="L1433" s="9">
        <v>0</v>
      </c>
    </row>
    <row r="1434" spans="11:12" x14ac:dyDescent="0.25">
      <c r="K1434" s="14">
        <v>558.52</v>
      </c>
      <c r="L1434" s="9">
        <v>3.8402592681929701E-4</v>
      </c>
    </row>
    <row r="1435" spans="11:12" x14ac:dyDescent="0.25">
      <c r="K1435" s="14">
        <v>558.91</v>
      </c>
      <c r="L1435" s="9">
        <v>3.8475427439653897E-4</v>
      </c>
    </row>
    <row r="1436" spans="11:12" x14ac:dyDescent="0.25">
      <c r="K1436" s="14">
        <v>559.29999999999995</v>
      </c>
      <c r="L1436" s="9">
        <v>3.8548539000688098E-4</v>
      </c>
    </row>
    <row r="1437" spans="11:12" x14ac:dyDescent="0.25">
      <c r="K1437" s="14">
        <v>559.69000000000005</v>
      </c>
      <c r="L1437" s="9">
        <v>3.8621928945993398E-4</v>
      </c>
    </row>
    <row r="1438" spans="11:12" x14ac:dyDescent="0.25">
      <c r="K1438" s="14">
        <v>560.08000000000004</v>
      </c>
      <c r="L1438" s="9">
        <v>7.7391197737186699E-4</v>
      </c>
    </row>
    <row r="1439" spans="11:12" x14ac:dyDescent="0.25">
      <c r="K1439" s="14">
        <v>560.47</v>
      </c>
      <c r="L1439" s="9">
        <v>3.8769550373689299E-4</v>
      </c>
    </row>
    <row r="1440" spans="11:12" x14ac:dyDescent="0.25">
      <c r="K1440" s="14">
        <v>560.86</v>
      </c>
      <c r="L1440" s="9">
        <v>7.7687570157553801E-4</v>
      </c>
    </row>
    <row r="1441" spans="11:12" x14ac:dyDescent="0.25">
      <c r="K1441" s="14">
        <v>561.25</v>
      </c>
      <c r="L1441" s="9">
        <v>4.1399342852196904E-3</v>
      </c>
    </row>
    <row r="1442" spans="11:12" x14ac:dyDescent="0.25">
      <c r="K1442" s="14">
        <v>561.64</v>
      </c>
      <c r="L1442" s="9">
        <v>3.89931106210906E-4</v>
      </c>
    </row>
    <row r="1443" spans="11:12" x14ac:dyDescent="0.25">
      <c r="K1443" s="14">
        <v>562.03</v>
      </c>
      <c r="L1443" s="9">
        <v>3.9068204755848102E-4</v>
      </c>
    </row>
    <row r="1444" spans="11:12" x14ac:dyDescent="0.25">
      <c r="K1444" s="14">
        <v>562.41999999999996</v>
      </c>
      <c r="L1444" s="9">
        <v>7.8287177371805304E-4</v>
      </c>
    </row>
    <row r="1445" spans="11:12" x14ac:dyDescent="0.25">
      <c r="K1445" s="14">
        <v>562.80999999999995</v>
      </c>
      <c r="L1445" s="9">
        <v>0</v>
      </c>
    </row>
    <row r="1446" spans="11:12" x14ac:dyDescent="0.25">
      <c r="K1446" s="14">
        <v>563.20000000000005</v>
      </c>
      <c r="L1446" s="9">
        <v>3.9295232667981299E-4</v>
      </c>
    </row>
    <row r="1447" spans="11:12" x14ac:dyDescent="0.25">
      <c r="K1447" s="14">
        <v>563.59</v>
      </c>
      <c r="L1447" s="9">
        <v>7.8742992241455302E-4</v>
      </c>
    </row>
    <row r="1448" spans="11:12" x14ac:dyDescent="0.25">
      <c r="K1448" s="14">
        <v>563.98</v>
      </c>
      <c r="L1448" s="9">
        <v>3.9448056170469898E-4</v>
      </c>
    </row>
    <row r="1449" spans="11:12" x14ac:dyDescent="0.25">
      <c r="K1449" s="14">
        <v>564.37</v>
      </c>
      <c r="L1449" s="9">
        <v>0</v>
      </c>
    </row>
    <row r="1450" spans="11:12" x14ac:dyDescent="0.25">
      <c r="K1450" s="14">
        <v>564.76</v>
      </c>
      <c r="L1450" s="9">
        <v>0</v>
      </c>
    </row>
    <row r="1451" spans="11:12" x14ac:dyDescent="0.25">
      <c r="K1451" s="14">
        <v>565.15</v>
      </c>
      <c r="L1451" s="9">
        <v>0</v>
      </c>
    </row>
    <row r="1452" spans="11:12" x14ac:dyDescent="0.25">
      <c r="K1452" s="14">
        <v>565.54</v>
      </c>
      <c r="L1452" s="9">
        <v>0</v>
      </c>
    </row>
    <row r="1453" spans="11:12" x14ac:dyDescent="0.25">
      <c r="K1453" s="14">
        <v>565.92999999999995</v>
      </c>
      <c r="L1453" s="9">
        <v>3.9835366527369101E-4</v>
      </c>
    </row>
    <row r="1454" spans="11:12" x14ac:dyDescent="0.25">
      <c r="K1454" s="14">
        <v>566.32000000000005</v>
      </c>
      <c r="L1454" s="9">
        <v>3.9913743043548102E-4</v>
      </c>
    </row>
    <row r="1455" spans="11:12" x14ac:dyDescent="0.25">
      <c r="K1455" s="14">
        <v>566.71</v>
      </c>
      <c r="L1455" s="9">
        <v>0</v>
      </c>
    </row>
    <row r="1456" spans="11:12" x14ac:dyDescent="0.25">
      <c r="K1456" s="14">
        <v>567.1</v>
      </c>
      <c r="L1456" s="9">
        <v>8.0142849942016199E-4</v>
      </c>
    </row>
    <row r="1457" spans="11:12" x14ac:dyDescent="0.25">
      <c r="K1457" s="14">
        <v>567.49</v>
      </c>
      <c r="L1457" s="9">
        <v>0</v>
      </c>
    </row>
    <row r="1458" spans="11:12" x14ac:dyDescent="0.25">
      <c r="K1458" s="14">
        <v>567.88</v>
      </c>
      <c r="L1458" s="9">
        <v>4.0230357705995398E-4</v>
      </c>
    </row>
    <row r="1459" spans="11:12" x14ac:dyDescent="0.25">
      <c r="K1459" s="14">
        <v>568.27</v>
      </c>
      <c r="L1459" s="9">
        <v>4.0310297786488999E-4</v>
      </c>
    </row>
    <row r="1460" spans="11:12" x14ac:dyDescent="0.25">
      <c r="K1460" s="14">
        <v>568.66</v>
      </c>
      <c r="L1460" s="9">
        <v>4.0390556190768502E-4</v>
      </c>
    </row>
    <row r="1461" spans="11:12" x14ac:dyDescent="0.25">
      <c r="K1461" s="14">
        <v>569.04999999999995</v>
      </c>
      <c r="L1461" s="9">
        <v>8.0942269647978201E-4</v>
      </c>
    </row>
    <row r="1462" spans="11:12" x14ac:dyDescent="0.25">
      <c r="K1462" s="14">
        <v>569.44000000000005</v>
      </c>
      <c r="L1462" s="9">
        <v>0</v>
      </c>
    </row>
    <row r="1463" spans="11:12" x14ac:dyDescent="0.25">
      <c r="K1463" s="14">
        <v>569.83000000000004</v>
      </c>
      <c r="L1463" s="9">
        <v>1.21899781422586E-3</v>
      </c>
    </row>
    <row r="1464" spans="11:12" x14ac:dyDescent="0.25">
      <c r="K1464" s="14">
        <v>570.22</v>
      </c>
      <c r="L1464" s="9">
        <v>8.14296227565416E-4</v>
      </c>
    </row>
    <row r="1465" spans="11:12" x14ac:dyDescent="0.25">
      <c r="K1465" s="14">
        <v>570.61</v>
      </c>
      <c r="L1465" s="9">
        <v>0</v>
      </c>
    </row>
    <row r="1466" spans="11:12" x14ac:dyDescent="0.25">
      <c r="K1466" s="14">
        <v>571</v>
      </c>
      <c r="L1466" s="9">
        <v>8.1757798359169095E-4</v>
      </c>
    </row>
    <row r="1467" spans="11:12" x14ac:dyDescent="0.25">
      <c r="K1467" s="14">
        <v>571.39</v>
      </c>
      <c r="L1467" s="9">
        <v>4.0961440058570901E-4</v>
      </c>
    </row>
    <row r="1468" spans="11:12" x14ac:dyDescent="0.25">
      <c r="K1468" s="14">
        <v>571.78</v>
      </c>
      <c r="L1468" s="9">
        <v>0</v>
      </c>
    </row>
    <row r="1469" spans="11:12" x14ac:dyDescent="0.25">
      <c r="K1469" s="14">
        <v>572.16999999999996</v>
      </c>
      <c r="L1469" s="9">
        <v>4.1127525848658902E-4</v>
      </c>
    </row>
    <row r="1470" spans="11:12" x14ac:dyDescent="0.25">
      <c r="K1470" s="14">
        <v>572.55999999999995</v>
      </c>
      <c r="L1470" s="9">
        <v>4.12110748390659E-4</v>
      </c>
    </row>
    <row r="1471" spans="11:12" x14ac:dyDescent="0.25">
      <c r="K1471" s="14">
        <v>572.95000000000005</v>
      </c>
      <c r="L1471" s="9">
        <v>4.1294963973597998E-4</v>
      </c>
    </row>
    <row r="1472" spans="11:12" x14ac:dyDescent="0.25">
      <c r="K1472" s="14">
        <v>573.34</v>
      </c>
      <c r="L1472" s="9">
        <v>0</v>
      </c>
    </row>
    <row r="1473" spans="11:12" x14ac:dyDescent="0.25">
      <c r="K1473" s="14">
        <v>573.73</v>
      </c>
      <c r="L1473" s="9">
        <v>4.1463771017757699E-4</v>
      </c>
    </row>
    <row r="1474" spans="11:12" x14ac:dyDescent="0.25">
      <c r="K1474" s="14">
        <v>574.12</v>
      </c>
      <c r="L1474" s="9">
        <v>4.1548693141462599E-4</v>
      </c>
    </row>
    <row r="1475" spans="11:12" x14ac:dyDescent="0.25">
      <c r="K1475" s="14">
        <v>574.51</v>
      </c>
      <c r="L1475" s="9">
        <v>4.1633963837797499E-4</v>
      </c>
    </row>
    <row r="1476" spans="11:12" x14ac:dyDescent="0.25">
      <c r="K1476" s="14">
        <v>574.9</v>
      </c>
      <c r="L1476" s="9">
        <v>3.6035287820376802E-3</v>
      </c>
    </row>
    <row r="1477" spans="11:12" x14ac:dyDescent="0.25">
      <c r="K1477" s="14">
        <v>575.29</v>
      </c>
      <c r="L1477" s="9">
        <v>0</v>
      </c>
    </row>
    <row r="1478" spans="11:12" x14ac:dyDescent="0.25">
      <c r="K1478" s="14">
        <v>575.67999999999995</v>
      </c>
      <c r="L1478" s="9">
        <v>0</v>
      </c>
    </row>
    <row r="1479" spans="11:12" x14ac:dyDescent="0.25">
      <c r="K1479" s="14">
        <v>576.07000000000005</v>
      </c>
      <c r="L1479" s="9">
        <v>4.1978575627411499E-4</v>
      </c>
    </row>
    <row r="1480" spans="11:12" x14ac:dyDescent="0.25">
      <c r="K1480" s="14">
        <v>576.46</v>
      </c>
      <c r="L1480" s="9">
        <v>0</v>
      </c>
    </row>
    <row r="1481" spans="11:12" x14ac:dyDescent="0.25">
      <c r="K1481" s="14">
        <v>576.85</v>
      </c>
      <c r="L1481" s="9">
        <v>4.21530297229556E-4</v>
      </c>
    </row>
    <row r="1482" spans="11:12" x14ac:dyDescent="0.25">
      <c r="K1482" s="14">
        <v>577.24</v>
      </c>
      <c r="L1482" s="9">
        <v>4.2240801648712301E-4</v>
      </c>
    </row>
    <row r="1483" spans="11:12" x14ac:dyDescent="0.25">
      <c r="K1483" s="14">
        <v>577.63</v>
      </c>
      <c r="L1483" s="9">
        <v>0</v>
      </c>
    </row>
    <row r="1484" spans="11:12" x14ac:dyDescent="0.25">
      <c r="K1484" s="14">
        <v>578.02</v>
      </c>
      <c r="L1484" s="9">
        <v>0</v>
      </c>
    </row>
    <row r="1485" spans="11:12" x14ac:dyDescent="0.25">
      <c r="K1485" s="14">
        <v>578.41</v>
      </c>
      <c r="L1485" s="9">
        <v>0</v>
      </c>
    </row>
    <row r="1486" spans="11:12" x14ac:dyDescent="0.25">
      <c r="K1486" s="14">
        <v>578.79999999999995</v>
      </c>
      <c r="L1486" s="9">
        <v>4.2595575262287201E-4</v>
      </c>
    </row>
    <row r="1487" spans="11:12" x14ac:dyDescent="0.25">
      <c r="K1487" s="14">
        <v>579.19000000000005</v>
      </c>
      <c r="L1487" s="9">
        <v>0</v>
      </c>
    </row>
    <row r="1488" spans="11:12" x14ac:dyDescent="0.25">
      <c r="K1488" s="14">
        <v>579.58000000000004</v>
      </c>
      <c r="L1488" s="9">
        <v>0</v>
      </c>
    </row>
    <row r="1489" spans="11:12" x14ac:dyDescent="0.25">
      <c r="K1489" s="14">
        <v>579.97</v>
      </c>
      <c r="L1489" s="9">
        <v>4.2865591101110001E-4</v>
      </c>
    </row>
    <row r="1490" spans="11:12" x14ac:dyDescent="0.25">
      <c r="K1490" s="14">
        <v>580.36</v>
      </c>
      <c r="L1490" s="9">
        <v>0</v>
      </c>
    </row>
    <row r="1491" spans="11:12" x14ac:dyDescent="0.25">
      <c r="K1491" s="14">
        <v>580.75</v>
      </c>
      <c r="L1491" s="9">
        <v>0</v>
      </c>
    </row>
    <row r="1492" spans="11:12" x14ac:dyDescent="0.25">
      <c r="K1492" s="14">
        <v>581.14</v>
      </c>
      <c r="L1492" s="9">
        <v>0</v>
      </c>
    </row>
    <row r="1493" spans="11:12" x14ac:dyDescent="0.25">
      <c r="K1493" s="14">
        <v>581.53</v>
      </c>
      <c r="L1493" s="9">
        <v>0</v>
      </c>
    </row>
    <row r="1494" spans="11:12" x14ac:dyDescent="0.25">
      <c r="K1494" s="14">
        <v>581.91999999999996</v>
      </c>
      <c r="L1494" s="9">
        <v>0</v>
      </c>
    </row>
    <row r="1495" spans="11:12" x14ac:dyDescent="0.25">
      <c r="K1495" s="14">
        <v>582.30999999999995</v>
      </c>
      <c r="L1495" s="9">
        <v>0</v>
      </c>
    </row>
    <row r="1496" spans="11:12" x14ac:dyDescent="0.25">
      <c r="K1496" s="14">
        <v>582.70000000000005</v>
      </c>
      <c r="L1496" s="9">
        <v>4.3509140729662403E-4</v>
      </c>
    </row>
    <row r="1497" spans="11:12" x14ac:dyDescent="0.25">
      <c r="K1497" s="14">
        <v>583.09</v>
      </c>
      <c r="L1497" s="9">
        <v>0</v>
      </c>
    </row>
    <row r="1498" spans="11:12" x14ac:dyDescent="0.25">
      <c r="K1498" s="14">
        <v>583.48</v>
      </c>
      <c r="L1498" s="9">
        <v>4.3696576551973001E-4</v>
      </c>
    </row>
    <row r="1499" spans="11:12" x14ac:dyDescent="0.25">
      <c r="K1499" s="14">
        <v>583.87</v>
      </c>
      <c r="L1499" s="9">
        <v>0</v>
      </c>
    </row>
    <row r="1500" spans="11:12" x14ac:dyDescent="0.25">
      <c r="K1500" s="14">
        <v>584.26</v>
      </c>
      <c r="L1500" s="9">
        <v>0</v>
      </c>
    </row>
    <row r="1501" spans="11:12" x14ac:dyDescent="0.25">
      <c r="K1501" s="14">
        <v>584.65</v>
      </c>
      <c r="L1501" s="9">
        <v>0</v>
      </c>
    </row>
    <row r="1502" spans="11:12" x14ac:dyDescent="0.25">
      <c r="K1502" s="14">
        <v>585.04</v>
      </c>
      <c r="L1502" s="9">
        <v>0</v>
      </c>
    </row>
    <row r="1503" spans="11:12" x14ac:dyDescent="0.25">
      <c r="K1503" s="14">
        <v>585.42999999999995</v>
      </c>
      <c r="L1503" s="9">
        <v>0</v>
      </c>
    </row>
    <row r="1504" spans="11:12" x14ac:dyDescent="0.25">
      <c r="K1504" s="14">
        <v>585.82000000000005</v>
      </c>
      <c r="L1504" s="9">
        <v>0</v>
      </c>
    </row>
    <row r="1505" spans="11:12" x14ac:dyDescent="0.25">
      <c r="K1505" s="14">
        <v>586.21</v>
      </c>
      <c r="L1505" s="9">
        <v>0</v>
      </c>
    </row>
    <row r="1506" spans="11:12" x14ac:dyDescent="0.25">
      <c r="K1506" s="14">
        <v>586.6</v>
      </c>
      <c r="L1506" s="9">
        <v>0</v>
      </c>
    </row>
    <row r="1507" spans="11:12" x14ac:dyDescent="0.25">
      <c r="K1507" s="14">
        <v>586.99</v>
      </c>
      <c r="L1507" s="9">
        <v>4.4560417637323898E-4</v>
      </c>
    </row>
    <row r="1508" spans="11:12" x14ac:dyDescent="0.25">
      <c r="K1508" s="14">
        <v>587.38</v>
      </c>
      <c r="L1508" s="9">
        <v>4.4658512935319297E-4</v>
      </c>
    </row>
    <row r="1509" spans="11:12" x14ac:dyDescent="0.25">
      <c r="K1509" s="14">
        <v>587.77</v>
      </c>
      <c r="L1509" s="9">
        <v>0</v>
      </c>
    </row>
    <row r="1510" spans="11:12" x14ac:dyDescent="0.25">
      <c r="K1510" s="14">
        <v>588.16</v>
      </c>
      <c r="L1510" s="9">
        <v>8.9712009886056205E-4</v>
      </c>
    </row>
    <row r="1511" spans="11:12" x14ac:dyDescent="0.25">
      <c r="K1511" s="14">
        <v>588.54999999999995</v>
      </c>
      <c r="L1511" s="9">
        <v>4.4955407420689498E-4</v>
      </c>
    </row>
    <row r="1512" spans="11:12" x14ac:dyDescent="0.25">
      <c r="K1512" s="14">
        <v>588.94000000000005</v>
      </c>
      <c r="L1512" s="9">
        <v>4.5055251435555203E-4</v>
      </c>
    </row>
    <row r="1513" spans="11:12" x14ac:dyDescent="0.25">
      <c r="K1513" s="14">
        <v>589.33000000000004</v>
      </c>
      <c r="L1513" s="9">
        <v>0</v>
      </c>
    </row>
    <row r="1514" spans="11:12" x14ac:dyDescent="0.25">
      <c r="K1514" s="14">
        <v>589.72</v>
      </c>
      <c r="L1514" s="9">
        <v>4.5256275897024E-4</v>
      </c>
    </row>
    <row r="1515" spans="11:12" x14ac:dyDescent="0.25">
      <c r="K1515" s="14">
        <v>590.11</v>
      </c>
      <c r="L1515" s="9">
        <v>0</v>
      </c>
    </row>
    <row r="1516" spans="11:12" x14ac:dyDescent="0.25">
      <c r="K1516" s="14">
        <v>590.5</v>
      </c>
      <c r="L1516" s="9">
        <v>4.5459102232556198E-4</v>
      </c>
    </row>
    <row r="1517" spans="11:12" x14ac:dyDescent="0.25">
      <c r="K1517" s="14">
        <v>590.89</v>
      </c>
      <c r="L1517" s="9">
        <v>0</v>
      </c>
    </row>
    <row r="1518" spans="11:12" x14ac:dyDescent="0.25">
      <c r="K1518" s="14">
        <v>591.28</v>
      </c>
      <c r="L1518" s="9">
        <v>0</v>
      </c>
    </row>
    <row r="1519" spans="11:12" x14ac:dyDescent="0.25">
      <c r="K1519" s="14">
        <v>591.66999999999996</v>
      </c>
      <c r="L1519" s="9">
        <v>1.37300320811812E-3</v>
      </c>
    </row>
    <row r="1520" spans="11:12" x14ac:dyDescent="0.25">
      <c r="K1520" s="14">
        <v>592.05999999999995</v>
      </c>
      <c r="L1520" s="9">
        <v>4.58702583084022E-4</v>
      </c>
    </row>
    <row r="1521" spans="11:12" x14ac:dyDescent="0.25">
      <c r="K1521" s="14">
        <v>592.45000000000005</v>
      </c>
      <c r="L1521" s="9">
        <v>4.8905063729266698E-3</v>
      </c>
    </row>
    <row r="1522" spans="11:12" x14ac:dyDescent="0.25">
      <c r="K1522" s="14">
        <v>592.84</v>
      </c>
      <c r="L1522" s="9">
        <v>0</v>
      </c>
    </row>
    <row r="1523" spans="11:12" x14ac:dyDescent="0.25">
      <c r="K1523" s="14">
        <v>593.23</v>
      </c>
      <c r="L1523" s="9">
        <v>4.6183539509650799E-4</v>
      </c>
    </row>
    <row r="1524" spans="11:12" x14ac:dyDescent="0.25">
      <c r="K1524" s="14">
        <v>593.62</v>
      </c>
      <c r="L1524" s="9">
        <v>9.2577839381243496E-4</v>
      </c>
    </row>
    <row r="1525" spans="11:12" x14ac:dyDescent="0.25">
      <c r="K1525" s="14">
        <v>594.01</v>
      </c>
      <c r="L1525" s="9">
        <v>0</v>
      </c>
    </row>
    <row r="1526" spans="11:12" x14ac:dyDescent="0.25">
      <c r="K1526" s="14">
        <v>594.4</v>
      </c>
      <c r="L1526" s="9">
        <v>0</v>
      </c>
    </row>
    <row r="1527" spans="11:12" x14ac:dyDescent="0.25">
      <c r="K1527" s="14">
        <v>594.79</v>
      </c>
      <c r="L1527" s="9">
        <v>4.4918422400976798E-3</v>
      </c>
    </row>
    <row r="1528" spans="11:12" x14ac:dyDescent="0.25">
      <c r="K1528" s="14">
        <v>595.17999999999995</v>
      </c>
      <c r="L1528" s="9">
        <v>0</v>
      </c>
    </row>
    <row r="1529" spans="11:12" x14ac:dyDescent="0.25">
      <c r="K1529" s="14">
        <v>595.57000000000005</v>
      </c>
      <c r="L1529" s="9">
        <v>1.87292469767262E-3</v>
      </c>
    </row>
    <row r="1530" spans="11:12" x14ac:dyDescent="0.25">
      <c r="K1530" s="14">
        <v>595.96</v>
      </c>
      <c r="L1530" s="9">
        <v>0</v>
      </c>
    </row>
    <row r="1531" spans="11:12" x14ac:dyDescent="0.25">
      <c r="K1531" s="14">
        <v>596.35</v>
      </c>
      <c r="L1531" s="9">
        <v>9.4080529810293303E-4</v>
      </c>
    </row>
    <row r="1532" spans="11:12" x14ac:dyDescent="0.25">
      <c r="K1532" s="14">
        <v>596.74</v>
      </c>
      <c r="L1532" s="9">
        <v>0</v>
      </c>
    </row>
    <row r="1533" spans="11:12" x14ac:dyDescent="0.25">
      <c r="K1533" s="14">
        <v>597.13</v>
      </c>
      <c r="L1533" s="9">
        <v>4.7259435844047599E-4</v>
      </c>
    </row>
    <row r="1534" spans="11:12" x14ac:dyDescent="0.25">
      <c r="K1534" s="14">
        <v>597.52</v>
      </c>
      <c r="L1534" s="9">
        <v>0</v>
      </c>
    </row>
    <row r="1535" spans="11:12" x14ac:dyDescent="0.25">
      <c r="K1535" s="14">
        <v>597.91</v>
      </c>
      <c r="L1535" s="9">
        <v>4.7480658674367202E-4</v>
      </c>
    </row>
    <row r="1536" spans="11:12" x14ac:dyDescent="0.25">
      <c r="K1536" s="14">
        <v>598.29999999999995</v>
      </c>
      <c r="L1536" s="9">
        <v>0</v>
      </c>
    </row>
    <row r="1537" spans="11:12" x14ac:dyDescent="0.25">
      <c r="K1537" s="14">
        <v>598.69000000000005</v>
      </c>
      <c r="L1537" s="9">
        <v>4.5974689199859402E-3</v>
      </c>
    </row>
    <row r="1538" spans="11:12" x14ac:dyDescent="0.25">
      <c r="K1538" s="14">
        <v>599.08000000000004</v>
      </c>
      <c r="L1538" s="9">
        <v>0</v>
      </c>
    </row>
    <row r="1539" spans="11:12" x14ac:dyDescent="0.25">
      <c r="K1539" s="14">
        <v>599.47</v>
      </c>
      <c r="L1539" s="9">
        <v>0</v>
      </c>
    </row>
    <row r="1540" spans="11:12" x14ac:dyDescent="0.25">
      <c r="K1540" s="14">
        <v>599.86</v>
      </c>
      <c r="L1540" s="9">
        <v>0</v>
      </c>
    </row>
    <row r="1541" spans="11:12" x14ac:dyDescent="0.25">
      <c r="K1541" s="14">
        <v>600.25</v>
      </c>
      <c r="L1541" s="9">
        <v>0</v>
      </c>
    </row>
    <row r="1542" spans="11:12" x14ac:dyDescent="0.25">
      <c r="K1542" s="14">
        <v>600.64</v>
      </c>
      <c r="L1542" s="9">
        <v>0</v>
      </c>
    </row>
    <row r="1543" spans="11:12" x14ac:dyDescent="0.25">
      <c r="K1543" s="14">
        <v>601.03</v>
      </c>
      <c r="L1543" s="9">
        <v>0</v>
      </c>
    </row>
    <row r="1544" spans="11:12" x14ac:dyDescent="0.25">
      <c r="K1544" s="14">
        <v>601.41999999999996</v>
      </c>
      <c r="L1544" s="9">
        <v>0</v>
      </c>
    </row>
    <row r="1545" spans="11:12" x14ac:dyDescent="0.25">
      <c r="K1545" s="14">
        <v>601.80999999999995</v>
      </c>
      <c r="L1545" s="9">
        <v>9.6599299561104005E-4</v>
      </c>
    </row>
    <row r="1546" spans="11:12" x14ac:dyDescent="0.25">
      <c r="K1546" s="14">
        <v>602.20000000000005</v>
      </c>
      <c r="L1546" s="9">
        <v>0</v>
      </c>
    </row>
    <row r="1547" spans="11:12" x14ac:dyDescent="0.25">
      <c r="K1547" s="14">
        <v>602.59</v>
      </c>
      <c r="L1547" s="9">
        <v>0</v>
      </c>
    </row>
    <row r="1548" spans="11:12" x14ac:dyDescent="0.25">
      <c r="K1548" s="14">
        <v>602.98</v>
      </c>
      <c r="L1548" s="9">
        <v>4.1840249529140503E-3</v>
      </c>
    </row>
    <row r="1549" spans="11:12" x14ac:dyDescent="0.25">
      <c r="K1549" s="14">
        <v>603.37</v>
      </c>
      <c r="L1549" s="9">
        <v>0</v>
      </c>
    </row>
    <row r="1550" spans="11:12" x14ac:dyDescent="0.25">
      <c r="K1550" s="14">
        <v>603.76</v>
      </c>
      <c r="L1550" s="9">
        <v>0</v>
      </c>
    </row>
    <row r="1551" spans="11:12" x14ac:dyDescent="0.25">
      <c r="K1551" s="14">
        <v>604.15</v>
      </c>
      <c r="L1551" s="9">
        <v>4.68205544612562E-3</v>
      </c>
    </row>
    <row r="1552" spans="11:12" x14ac:dyDescent="0.25">
      <c r="K1552" s="14">
        <v>604.54</v>
      </c>
      <c r="L1552" s="9">
        <v>4.8628963059041099E-4</v>
      </c>
    </row>
    <row r="1553" spans="11:12" x14ac:dyDescent="0.25">
      <c r="K1553" s="14">
        <v>604.92999999999995</v>
      </c>
      <c r="L1553" s="9">
        <v>4.8676374750213601E-4</v>
      </c>
    </row>
    <row r="1554" spans="11:12" x14ac:dyDescent="0.25">
      <c r="K1554" s="14">
        <v>605.32000000000005</v>
      </c>
      <c r="L1554" s="9">
        <v>0</v>
      </c>
    </row>
    <row r="1555" spans="11:12" x14ac:dyDescent="0.25">
      <c r="K1555" s="14">
        <v>605.71</v>
      </c>
      <c r="L1555" s="9">
        <v>4.8771476023767803E-4</v>
      </c>
    </row>
    <row r="1556" spans="11:12" x14ac:dyDescent="0.25">
      <c r="K1556" s="14">
        <v>606.1</v>
      </c>
      <c r="L1556" s="9">
        <v>0</v>
      </c>
    </row>
    <row r="1557" spans="11:12" x14ac:dyDescent="0.25">
      <c r="K1557" s="14">
        <v>606.49</v>
      </c>
      <c r="L1557" s="9">
        <v>0</v>
      </c>
    </row>
    <row r="1558" spans="11:12" x14ac:dyDescent="0.25">
      <c r="K1558" s="14">
        <v>606.88</v>
      </c>
      <c r="L1558" s="9">
        <v>0</v>
      </c>
    </row>
    <row r="1559" spans="11:12" x14ac:dyDescent="0.25">
      <c r="K1559" s="14">
        <v>607.27</v>
      </c>
      <c r="L1559" s="9">
        <v>4.2291611940192004E-3</v>
      </c>
    </row>
    <row r="1560" spans="11:12" x14ac:dyDescent="0.25">
      <c r="K1560" s="14">
        <v>607.66</v>
      </c>
      <c r="L1560" s="9">
        <v>0</v>
      </c>
    </row>
    <row r="1561" spans="11:12" x14ac:dyDescent="0.25">
      <c r="K1561" s="14">
        <v>608.04999999999995</v>
      </c>
      <c r="L1561" s="9">
        <v>0</v>
      </c>
    </row>
    <row r="1562" spans="11:12" x14ac:dyDescent="0.25">
      <c r="K1562" s="14">
        <v>608.44000000000005</v>
      </c>
      <c r="L1562" s="9">
        <v>9.8214554077843204E-4</v>
      </c>
    </row>
    <row r="1563" spans="11:12" x14ac:dyDescent="0.25">
      <c r="K1563" s="14">
        <v>608.83000000000004</v>
      </c>
      <c r="L1563" s="9">
        <v>0</v>
      </c>
    </row>
    <row r="1564" spans="11:12" x14ac:dyDescent="0.25">
      <c r="K1564" s="14">
        <v>609.22</v>
      </c>
      <c r="L1564" s="9">
        <v>4.9204071186421396E-4</v>
      </c>
    </row>
    <row r="1565" spans="11:12" x14ac:dyDescent="0.25">
      <c r="K1565" s="14">
        <v>609.61</v>
      </c>
      <c r="L1565" s="9">
        <v>4.9252611492757296E-4</v>
      </c>
    </row>
    <row r="1566" spans="11:12" x14ac:dyDescent="0.25">
      <c r="K1566" s="14">
        <v>610</v>
      </c>
      <c r="L1566" s="9">
        <v>4.9301247664656903E-4</v>
      </c>
    </row>
    <row r="1567" spans="11:12" x14ac:dyDescent="0.25">
      <c r="K1567" s="14">
        <v>610.39</v>
      </c>
      <c r="L1567" s="9">
        <v>0</v>
      </c>
    </row>
    <row r="1568" spans="11:12" x14ac:dyDescent="0.25">
      <c r="K1568" s="14">
        <v>610.78</v>
      </c>
      <c r="L1568" s="9">
        <v>0</v>
      </c>
    </row>
    <row r="1569" spans="11:12" x14ac:dyDescent="0.25">
      <c r="K1569" s="14">
        <v>611.16999999999996</v>
      </c>
      <c r="L1569" s="9">
        <v>0</v>
      </c>
    </row>
    <row r="1570" spans="11:12" x14ac:dyDescent="0.25">
      <c r="K1570" s="14">
        <v>611.55999999999995</v>
      </c>
      <c r="L1570" s="9">
        <v>4.9496756710360498E-4</v>
      </c>
    </row>
    <row r="1571" spans="11:12" x14ac:dyDescent="0.25">
      <c r="K1571" s="14">
        <v>611.95000000000005</v>
      </c>
      <c r="L1571" s="9">
        <v>0</v>
      </c>
    </row>
    <row r="1572" spans="11:12" x14ac:dyDescent="0.25">
      <c r="K1572" s="14">
        <v>612.34</v>
      </c>
      <c r="L1572" s="9">
        <v>4.9595093871524702E-4</v>
      </c>
    </row>
    <row r="1573" spans="11:12" x14ac:dyDescent="0.25">
      <c r="K1573" s="14">
        <v>612.73</v>
      </c>
      <c r="L1573" s="9">
        <v>0</v>
      </c>
    </row>
    <row r="1574" spans="11:12" x14ac:dyDescent="0.25">
      <c r="K1574" s="14">
        <v>613.12</v>
      </c>
      <c r="L1574" s="9">
        <v>4.9693822551177E-4</v>
      </c>
    </row>
    <row r="1575" spans="11:12" x14ac:dyDescent="0.25">
      <c r="K1575" s="14">
        <v>613.51</v>
      </c>
      <c r="L1575" s="9">
        <v>4.97433344418457E-4</v>
      </c>
    </row>
    <row r="1576" spans="11:12" x14ac:dyDescent="0.25">
      <c r="K1576" s="14">
        <v>613.9</v>
      </c>
      <c r="L1576" s="9">
        <v>4.7987946123408702E-3</v>
      </c>
    </row>
    <row r="1577" spans="11:12" x14ac:dyDescent="0.25">
      <c r="K1577" s="14">
        <v>614.29</v>
      </c>
      <c r="L1577" s="9">
        <v>4.9842654797910204E-4</v>
      </c>
    </row>
    <row r="1578" spans="11:12" x14ac:dyDescent="0.25">
      <c r="K1578" s="14">
        <v>614.67999999999995</v>
      </c>
      <c r="L1578" s="9">
        <v>0</v>
      </c>
    </row>
    <row r="1579" spans="11:12" x14ac:dyDescent="0.25">
      <c r="K1579" s="14">
        <v>615.07000000000005</v>
      </c>
      <c r="L1579" s="9">
        <v>0</v>
      </c>
    </row>
    <row r="1580" spans="11:12" x14ac:dyDescent="0.25">
      <c r="K1580" s="14">
        <v>615.46</v>
      </c>
      <c r="L1580" s="9">
        <v>0</v>
      </c>
    </row>
    <row r="1581" spans="11:12" x14ac:dyDescent="0.25">
      <c r="K1581" s="14">
        <v>615.85</v>
      </c>
      <c r="L1581" s="9">
        <v>5.0042490132395597E-4</v>
      </c>
    </row>
    <row r="1582" spans="11:12" x14ac:dyDescent="0.25">
      <c r="K1582" s="14">
        <v>616.24</v>
      </c>
      <c r="L1582" s="9">
        <v>1.0018539918729E-3</v>
      </c>
    </row>
    <row r="1583" spans="11:12" x14ac:dyDescent="0.25">
      <c r="K1583" s="14">
        <v>616.63</v>
      </c>
      <c r="L1583" s="9">
        <v>0</v>
      </c>
    </row>
    <row r="1584" spans="11:12" x14ac:dyDescent="0.25">
      <c r="K1584" s="14">
        <v>617.02</v>
      </c>
      <c r="L1584" s="9">
        <v>1.0038684277168201E-3</v>
      </c>
    </row>
    <row r="1585" spans="11:12" x14ac:dyDescent="0.25">
      <c r="K1585" s="14">
        <v>617.41</v>
      </c>
      <c r="L1585" s="9">
        <v>1.0048786865276701E-3</v>
      </c>
    </row>
    <row r="1586" spans="11:12" x14ac:dyDescent="0.25">
      <c r="K1586" s="14">
        <v>617.79999999999995</v>
      </c>
      <c r="L1586" s="9">
        <v>5.0294549038332095E-4</v>
      </c>
    </row>
    <row r="1587" spans="11:12" x14ac:dyDescent="0.25">
      <c r="K1587" s="14">
        <v>618.19000000000005</v>
      </c>
      <c r="L1587" s="9">
        <v>0</v>
      </c>
    </row>
    <row r="1588" spans="11:12" x14ac:dyDescent="0.25">
      <c r="K1588" s="14">
        <v>618.58000000000004</v>
      </c>
      <c r="L1588" s="9">
        <v>0</v>
      </c>
    </row>
    <row r="1589" spans="11:12" x14ac:dyDescent="0.25">
      <c r="K1589" s="14">
        <v>618.97</v>
      </c>
      <c r="L1589" s="9">
        <v>0</v>
      </c>
    </row>
    <row r="1590" spans="11:12" x14ac:dyDescent="0.25">
      <c r="K1590" s="14">
        <v>619.36</v>
      </c>
      <c r="L1590" s="9">
        <v>0</v>
      </c>
    </row>
    <row r="1591" spans="11:12" x14ac:dyDescent="0.25">
      <c r="K1591" s="14">
        <v>619.75</v>
      </c>
      <c r="L1591" s="9">
        <v>0</v>
      </c>
    </row>
    <row r="1592" spans="11:12" x14ac:dyDescent="0.25">
      <c r="K1592" s="14">
        <v>620.14</v>
      </c>
      <c r="L1592" s="9">
        <v>0</v>
      </c>
    </row>
    <row r="1593" spans="11:12" x14ac:dyDescent="0.25">
      <c r="K1593" s="14">
        <v>620.53</v>
      </c>
      <c r="L1593" s="9">
        <v>0</v>
      </c>
    </row>
    <row r="1594" spans="11:12" x14ac:dyDescent="0.25">
      <c r="K1594" s="14">
        <v>620.91999999999996</v>
      </c>
      <c r="L1594" s="9">
        <v>5.0703167712496896E-4</v>
      </c>
    </row>
    <row r="1595" spans="11:12" x14ac:dyDescent="0.25">
      <c r="K1595" s="14">
        <v>621.30999999999995</v>
      </c>
      <c r="L1595" s="9">
        <v>0</v>
      </c>
    </row>
    <row r="1596" spans="11:12" x14ac:dyDescent="0.25">
      <c r="K1596" s="14">
        <v>621.70000000000005</v>
      </c>
      <c r="L1596" s="9">
        <v>5.0806361938568305E-4</v>
      </c>
    </row>
    <row r="1597" spans="11:12" x14ac:dyDescent="0.25">
      <c r="K1597" s="14">
        <v>622.09</v>
      </c>
      <c r="L1597" s="9">
        <v>0</v>
      </c>
    </row>
    <row r="1598" spans="11:12" x14ac:dyDescent="0.25">
      <c r="K1598" s="14">
        <v>622.48</v>
      </c>
      <c r="L1598" s="9">
        <v>0</v>
      </c>
    </row>
    <row r="1599" spans="11:12" x14ac:dyDescent="0.25">
      <c r="K1599" s="14">
        <v>622.87</v>
      </c>
      <c r="L1599" s="9">
        <v>5.0961943291795799E-4</v>
      </c>
    </row>
    <row r="1600" spans="11:12" x14ac:dyDescent="0.25">
      <c r="K1600" s="14">
        <v>623.26</v>
      </c>
      <c r="L1600" s="9">
        <v>0</v>
      </c>
    </row>
    <row r="1601" spans="11:12" x14ac:dyDescent="0.25">
      <c r="K1601" s="14">
        <v>623.65</v>
      </c>
      <c r="L1601" s="9">
        <v>0</v>
      </c>
    </row>
    <row r="1602" spans="11:12" x14ac:dyDescent="0.25">
      <c r="K1602" s="14">
        <v>624.04</v>
      </c>
      <c r="L1602" s="9">
        <v>4.4153582634496704E-3</v>
      </c>
    </row>
    <row r="1603" spans="11:12" x14ac:dyDescent="0.25">
      <c r="K1603" s="14">
        <v>624.42999999999995</v>
      </c>
      <c r="L1603" s="9">
        <v>0</v>
      </c>
    </row>
    <row r="1604" spans="11:12" x14ac:dyDescent="0.25">
      <c r="K1604" s="14">
        <v>624.82000000000005</v>
      </c>
      <c r="L1604" s="9">
        <v>0</v>
      </c>
    </row>
    <row r="1605" spans="11:12" x14ac:dyDescent="0.25">
      <c r="K1605" s="14">
        <v>625.21</v>
      </c>
      <c r="L1605" s="9">
        <v>5.1275982179492801E-4</v>
      </c>
    </row>
    <row r="1606" spans="11:12" x14ac:dyDescent="0.25">
      <c r="K1606" s="14">
        <v>625.6</v>
      </c>
      <c r="L1606" s="9">
        <v>0</v>
      </c>
    </row>
    <row r="1607" spans="11:12" x14ac:dyDescent="0.25">
      <c r="K1607" s="14">
        <v>625.99</v>
      </c>
      <c r="L1607" s="9">
        <v>1.0276304731612999E-3</v>
      </c>
    </row>
    <row r="1608" spans="11:12" x14ac:dyDescent="0.25">
      <c r="K1608" s="14">
        <v>626.38</v>
      </c>
      <c r="L1608" s="9">
        <v>0</v>
      </c>
    </row>
    <row r="1609" spans="11:12" x14ac:dyDescent="0.25">
      <c r="K1609" s="14">
        <v>626.77</v>
      </c>
      <c r="L1609" s="9">
        <v>5.1487500505320095E-4</v>
      </c>
    </row>
    <row r="1610" spans="11:12" x14ac:dyDescent="0.25">
      <c r="K1610" s="14">
        <v>627.16</v>
      </c>
      <c r="L1610" s="9">
        <v>0</v>
      </c>
    </row>
    <row r="1611" spans="11:12" x14ac:dyDescent="0.25">
      <c r="K1611" s="14">
        <v>627.54999999999995</v>
      </c>
      <c r="L1611" s="9">
        <v>5.1593915420732896E-4</v>
      </c>
    </row>
    <row r="1612" spans="11:12" x14ac:dyDescent="0.25">
      <c r="K1612" s="14">
        <v>627.94000000000005</v>
      </c>
      <c r="L1612" s="9">
        <v>0</v>
      </c>
    </row>
    <row r="1613" spans="11:12" x14ac:dyDescent="0.25">
      <c r="K1613" s="14">
        <v>628.33000000000004</v>
      </c>
      <c r="L1613" s="9">
        <v>4.4656536170608599E-3</v>
      </c>
    </row>
    <row r="1614" spans="11:12" x14ac:dyDescent="0.25">
      <c r="K1614" s="14">
        <v>628.72</v>
      </c>
      <c r="L1614" s="9">
        <v>0</v>
      </c>
    </row>
    <row r="1615" spans="11:12" x14ac:dyDescent="0.25">
      <c r="K1615" s="14">
        <v>629.11</v>
      </c>
      <c r="L1615" s="9">
        <v>0</v>
      </c>
    </row>
    <row r="1616" spans="11:12" x14ac:dyDescent="0.25">
      <c r="K1616" s="14">
        <v>629.5</v>
      </c>
      <c r="L1616" s="9">
        <v>0</v>
      </c>
    </row>
    <row r="1617" spans="11:12" x14ac:dyDescent="0.25">
      <c r="K1617" s="14">
        <v>629.89</v>
      </c>
      <c r="L1617" s="9">
        <v>4.4842281080171098E-3</v>
      </c>
    </row>
    <row r="1618" spans="11:12" x14ac:dyDescent="0.25">
      <c r="K1618" s="14">
        <v>630.28</v>
      </c>
      <c r="L1618" s="9">
        <v>5.1969856912469005E-4</v>
      </c>
    </row>
    <row r="1619" spans="11:12" x14ac:dyDescent="0.25">
      <c r="K1619" s="14">
        <v>630.66999999999996</v>
      </c>
      <c r="L1619" s="9">
        <v>0</v>
      </c>
    </row>
    <row r="1620" spans="11:12" x14ac:dyDescent="0.25">
      <c r="K1620" s="14">
        <v>631.05999999999995</v>
      </c>
      <c r="L1620" s="9">
        <v>0</v>
      </c>
    </row>
    <row r="1621" spans="11:12" x14ac:dyDescent="0.25">
      <c r="K1621" s="14">
        <v>631.45000000000005</v>
      </c>
      <c r="L1621" s="9">
        <v>0</v>
      </c>
    </row>
    <row r="1622" spans="11:12" x14ac:dyDescent="0.25">
      <c r="K1622" s="14">
        <v>631.84</v>
      </c>
      <c r="L1622" s="9">
        <v>5.2187150700186901E-4</v>
      </c>
    </row>
    <row r="1623" spans="11:12" x14ac:dyDescent="0.25">
      <c r="K1623" s="14">
        <v>632.23</v>
      </c>
      <c r="L1623" s="9">
        <v>5.2241758362329895E-4</v>
      </c>
    </row>
    <row r="1624" spans="11:12" x14ac:dyDescent="0.25">
      <c r="K1624" s="14">
        <v>632.62</v>
      </c>
      <c r="L1624" s="9">
        <v>5.5630376106223303E-3</v>
      </c>
    </row>
    <row r="1625" spans="11:12" x14ac:dyDescent="0.25">
      <c r="K1625" s="14">
        <v>633.01</v>
      </c>
      <c r="L1625" s="9">
        <v>4.5218445322055597E-3</v>
      </c>
    </row>
    <row r="1626" spans="11:12" x14ac:dyDescent="0.25">
      <c r="K1626" s="14">
        <v>633.4</v>
      </c>
      <c r="L1626" s="9">
        <v>0</v>
      </c>
    </row>
    <row r="1627" spans="11:12" x14ac:dyDescent="0.25">
      <c r="K1627" s="14">
        <v>633.79</v>
      </c>
      <c r="L1627" s="9">
        <v>0</v>
      </c>
    </row>
    <row r="1628" spans="11:12" x14ac:dyDescent="0.25">
      <c r="K1628" s="14">
        <v>634.17999999999995</v>
      </c>
      <c r="L1628" s="9">
        <v>0</v>
      </c>
    </row>
    <row r="1629" spans="11:12" x14ac:dyDescent="0.25">
      <c r="K1629" s="14">
        <v>634.57000000000005</v>
      </c>
      <c r="L1629" s="9">
        <v>1.57715458188377E-3</v>
      </c>
    </row>
    <row r="1630" spans="11:12" x14ac:dyDescent="0.25">
      <c r="K1630" s="14">
        <v>634.96</v>
      </c>
      <c r="L1630" s="9">
        <v>0</v>
      </c>
    </row>
    <row r="1631" spans="11:12" x14ac:dyDescent="0.25">
      <c r="K1631" s="14">
        <v>635.35</v>
      </c>
      <c r="L1631" s="9">
        <v>0</v>
      </c>
    </row>
    <row r="1632" spans="11:12" x14ac:dyDescent="0.25">
      <c r="K1632" s="14">
        <v>635.74</v>
      </c>
      <c r="L1632" s="9">
        <v>0</v>
      </c>
    </row>
    <row r="1633" spans="11:12" x14ac:dyDescent="0.25">
      <c r="K1633" s="14">
        <v>636.13</v>
      </c>
      <c r="L1633" s="9">
        <v>0</v>
      </c>
    </row>
    <row r="1634" spans="11:12" x14ac:dyDescent="0.25">
      <c r="K1634" s="14">
        <v>636.52</v>
      </c>
      <c r="L1634" s="9">
        <v>1.0570014602200499E-3</v>
      </c>
    </row>
    <row r="1635" spans="11:12" x14ac:dyDescent="0.25">
      <c r="K1635" s="14">
        <v>636.91</v>
      </c>
      <c r="L1635" s="9">
        <v>0</v>
      </c>
    </row>
    <row r="1636" spans="11:12" x14ac:dyDescent="0.25">
      <c r="K1636" s="14">
        <v>637.29999999999995</v>
      </c>
      <c r="L1636" s="9">
        <v>1.05924401891927E-3</v>
      </c>
    </row>
    <row r="1637" spans="11:12" x14ac:dyDescent="0.25">
      <c r="K1637" s="14">
        <v>637.69000000000005</v>
      </c>
      <c r="L1637" s="9">
        <v>5.3018443522825996E-4</v>
      </c>
    </row>
    <row r="1638" spans="11:12" x14ac:dyDescent="0.25">
      <c r="K1638" s="14">
        <v>638.08000000000004</v>
      </c>
      <c r="L1638" s="9">
        <v>5.3074805678940298E-4</v>
      </c>
    </row>
    <row r="1639" spans="11:12" x14ac:dyDescent="0.25">
      <c r="K1639" s="14">
        <v>638.47</v>
      </c>
      <c r="L1639" s="9">
        <v>0</v>
      </c>
    </row>
    <row r="1640" spans="11:12" x14ac:dyDescent="0.25">
      <c r="K1640" s="14">
        <v>638.86</v>
      </c>
      <c r="L1640" s="9">
        <v>5.3187890257622801E-4</v>
      </c>
    </row>
    <row r="1641" spans="11:12" x14ac:dyDescent="0.25">
      <c r="K1641" s="14">
        <v>639.25</v>
      </c>
      <c r="L1641" s="9">
        <v>0</v>
      </c>
    </row>
    <row r="1642" spans="11:12" x14ac:dyDescent="0.25">
      <c r="K1642" s="14">
        <v>639.64</v>
      </c>
      <c r="L1642" s="9">
        <v>5.3301457755729805E-4</v>
      </c>
    </row>
    <row r="1643" spans="11:12" x14ac:dyDescent="0.25">
      <c r="K1643" s="14">
        <v>640.03</v>
      </c>
      <c r="L1643" s="9">
        <v>4.6088333309879798E-3</v>
      </c>
    </row>
    <row r="1644" spans="11:12" x14ac:dyDescent="0.25">
      <c r="K1644" s="14">
        <v>640.41999999999996</v>
      </c>
      <c r="L1644" s="9">
        <v>0</v>
      </c>
    </row>
    <row r="1645" spans="11:12" x14ac:dyDescent="0.25">
      <c r="K1645" s="14">
        <v>640.80999999999995</v>
      </c>
      <c r="L1645" s="9">
        <v>0</v>
      </c>
    </row>
    <row r="1646" spans="11:12" x14ac:dyDescent="0.25">
      <c r="K1646" s="14">
        <v>641.20000000000005</v>
      </c>
      <c r="L1646" s="9">
        <v>0</v>
      </c>
    </row>
    <row r="1647" spans="11:12" x14ac:dyDescent="0.25">
      <c r="K1647" s="14">
        <v>641.59</v>
      </c>
      <c r="L1647" s="9">
        <v>0</v>
      </c>
    </row>
    <row r="1648" spans="11:12" x14ac:dyDescent="0.25">
      <c r="K1648" s="14">
        <v>641.98</v>
      </c>
      <c r="L1648" s="9">
        <v>0</v>
      </c>
    </row>
    <row r="1649" spans="11:12" x14ac:dyDescent="0.25">
      <c r="K1649" s="14">
        <v>642.37</v>
      </c>
      <c r="L1649" s="9">
        <v>5.3702791986927996E-4</v>
      </c>
    </row>
    <row r="1650" spans="11:12" x14ac:dyDescent="0.25">
      <c r="K1650" s="14">
        <v>642.76</v>
      </c>
      <c r="L1650" s="9">
        <v>0</v>
      </c>
    </row>
    <row r="1651" spans="11:12" x14ac:dyDescent="0.25">
      <c r="K1651" s="14">
        <v>643.15</v>
      </c>
      <c r="L1651" s="9">
        <v>0</v>
      </c>
    </row>
    <row r="1652" spans="11:12" x14ac:dyDescent="0.25">
      <c r="K1652" s="14">
        <v>643.54</v>
      </c>
      <c r="L1652" s="9">
        <v>0</v>
      </c>
    </row>
    <row r="1653" spans="11:12" x14ac:dyDescent="0.25">
      <c r="K1653" s="14">
        <v>643.92999999999995</v>
      </c>
      <c r="L1653" s="9">
        <v>0</v>
      </c>
    </row>
    <row r="1654" spans="11:12" x14ac:dyDescent="0.25">
      <c r="K1654" s="14">
        <v>644.32000000000005</v>
      </c>
      <c r="L1654" s="9">
        <v>5.39931795312509E-4</v>
      </c>
    </row>
    <row r="1655" spans="11:12" x14ac:dyDescent="0.25">
      <c r="K1655" s="14">
        <v>644.71</v>
      </c>
      <c r="L1655" s="9">
        <v>1.0810326859938199E-3</v>
      </c>
    </row>
    <row r="1656" spans="11:12" x14ac:dyDescent="0.25">
      <c r="K1656" s="14">
        <v>645.1</v>
      </c>
      <c r="L1656" s="9">
        <v>0</v>
      </c>
    </row>
    <row r="1657" spans="11:12" x14ac:dyDescent="0.25">
      <c r="K1657" s="14">
        <v>645.49</v>
      </c>
      <c r="L1657" s="9">
        <v>0</v>
      </c>
    </row>
    <row r="1658" spans="11:12" x14ac:dyDescent="0.25">
      <c r="K1658" s="14">
        <v>645.88</v>
      </c>
      <c r="L1658" s="9">
        <v>5.4227760499920598E-4</v>
      </c>
    </row>
    <row r="1659" spans="11:12" x14ac:dyDescent="0.25">
      <c r="K1659" s="14">
        <v>646.27</v>
      </c>
      <c r="L1659" s="9">
        <v>0</v>
      </c>
    </row>
    <row r="1660" spans="11:12" x14ac:dyDescent="0.25">
      <c r="K1660" s="14">
        <v>646.66</v>
      </c>
      <c r="L1660" s="9">
        <v>5.4345817025872197E-4</v>
      </c>
    </row>
    <row r="1661" spans="11:12" x14ac:dyDescent="0.25">
      <c r="K1661" s="14">
        <v>647.04999999999995</v>
      </c>
      <c r="L1661" s="9">
        <v>0</v>
      </c>
    </row>
    <row r="1662" spans="11:12" x14ac:dyDescent="0.25">
      <c r="K1662" s="14">
        <v>647.44000000000005</v>
      </c>
      <c r="L1662" s="9">
        <v>1.0892877740633199E-3</v>
      </c>
    </row>
    <row r="1663" spans="11:12" x14ac:dyDescent="0.25">
      <c r="K1663" s="14">
        <v>647.83000000000004</v>
      </c>
      <c r="L1663" s="9">
        <v>0</v>
      </c>
    </row>
    <row r="1664" spans="11:12" x14ac:dyDescent="0.25">
      <c r="K1664" s="14">
        <v>648.22</v>
      </c>
      <c r="L1664" s="9">
        <v>5.4583478911046201E-4</v>
      </c>
    </row>
    <row r="1665" spans="11:12" x14ac:dyDescent="0.25">
      <c r="K1665" s="14">
        <v>648.61</v>
      </c>
      <c r="L1665" s="9">
        <v>0</v>
      </c>
    </row>
    <row r="1666" spans="11:12" x14ac:dyDescent="0.25">
      <c r="K1666" s="14">
        <v>649</v>
      </c>
      <c r="L1666" s="9">
        <v>0</v>
      </c>
    </row>
    <row r="1667" spans="11:12" x14ac:dyDescent="0.25">
      <c r="K1667" s="14">
        <v>649.39</v>
      </c>
      <c r="L1667" s="9">
        <v>5.4763093932785098E-4</v>
      </c>
    </row>
    <row r="1668" spans="11:12" x14ac:dyDescent="0.25">
      <c r="K1668" s="14">
        <v>649.78</v>
      </c>
      <c r="L1668" s="9">
        <v>5.4823228583967404E-4</v>
      </c>
    </row>
    <row r="1669" spans="11:12" x14ac:dyDescent="0.25">
      <c r="K1669" s="14">
        <v>650.16999999999996</v>
      </c>
      <c r="L1669" s="9">
        <v>1.6465048633952401E-3</v>
      </c>
    </row>
    <row r="1670" spans="11:12" x14ac:dyDescent="0.25">
      <c r="K1670" s="14">
        <v>650.55999999999995</v>
      </c>
      <c r="L1670" s="9">
        <v>1.09887789913809E-3</v>
      </c>
    </row>
    <row r="1671" spans="11:12" x14ac:dyDescent="0.25">
      <c r="K1671" s="14">
        <v>650.95000000000005</v>
      </c>
      <c r="L1671" s="9">
        <v>0</v>
      </c>
    </row>
    <row r="1672" spans="11:12" x14ac:dyDescent="0.25">
      <c r="K1672" s="14">
        <v>651.34</v>
      </c>
      <c r="L1672" s="9">
        <v>5.5065093676881797E-4</v>
      </c>
    </row>
    <row r="1673" spans="11:12" x14ac:dyDescent="0.25">
      <c r="K1673" s="14">
        <v>651.73</v>
      </c>
      <c r="L1673" s="9">
        <v>1.10251787538237E-3</v>
      </c>
    </row>
    <row r="1674" spans="11:12" x14ac:dyDescent="0.25">
      <c r="K1674" s="14">
        <v>652.12</v>
      </c>
      <c r="L1674" s="9">
        <v>0</v>
      </c>
    </row>
    <row r="1675" spans="11:12" x14ac:dyDescent="0.25">
      <c r="K1675" s="14">
        <v>652.51</v>
      </c>
      <c r="L1675" s="9">
        <v>0</v>
      </c>
    </row>
    <row r="1676" spans="11:12" x14ac:dyDescent="0.25">
      <c r="K1676" s="14">
        <v>652.9</v>
      </c>
      <c r="L1676" s="9">
        <v>0</v>
      </c>
    </row>
    <row r="1677" spans="11:12" x14ac:dyDescent="0.25">
      <c r="K1677" s="14">
        <v>653.29</v>
      </c>
      <c r="L1677" s="9">
        <v>5.5370442742059699E-4</v>
      </c>
    </row>
    <row r="1678" spans="11:12" x14ac:dyDescent="0.25">
      <c r="K1678" s="14">
        <v>653.67999999999995</v>
      </c>
      <c r="L1678" s="9">
        <v>1.10863838764568E-3</v>
      </c>
    </row>
    <row r="1679" spans="11:12" x14ac:dyDescent="0.25">
      <c r="K1679" s="14">
        <v>654.07000000000005</v>
      </c>
      <c r="L1679" s="9">
        <v>0</v>
      </c>
    </row>
    <row r="1680" spans="11:12" x14ac:dyDescent="0.25">
      <c r="K1680" s="14">
        <v>654.46</v>
      </c>
      <c r="L1680" s="9">
        <v>0</v>
      </c>
    </row>
    <row r="1681" spans="11:12" x14ac:dyDescent="0.25">
      <c r="K1681" s="14">
        <v>654.85</v>
      </c>
      <c r="L1681" s="9">
        <v>0</v>
      </c>
    </row>
    <row r="1682" spans="11:12" x14ac:dyDescent="0.25">
      <c r="K1682" s="14">
        <v>655.24</v>
      </c>
      <c r="L1682" s="9">
        <v>0</v>
      </c>
    </row>
    <row r="1683" spans="11:12" x14ac:dyDescent="0.25">
      <c r="K1683" s="14">
        <v>655.63</v>
      </c>
      <c r="L1683" s="9">
        <v>5.5741361701073004E-4</v>
      </c>
    </row>
    <row r="1684" spans="11:12" x14ac:dyDescent="0.25">
      <c r="K1684" s="14">
        <v>656.02</v>
      </c>
      <c r="L1684" s="9">
        <v>0</v>
      </c>
    </row>
    <row r="1685" spans="11:12" x14ac:dyDescent="0.25">
      <c r="K1685" s="14">
        <v>656.41</v>
      </c>
      <c r="L1685" s="9">
        <v>5.5866108152150104E-4</v>
      </c>
    </row>
    <row r="1686" spans="11:12" x14ac:dyDescent="0.25">
      <c r="K1686" s="14">
        <v>656.8</v>
      </c>
      <c r="L1686" s="9">
        <v>0</v>
      </c>
    </row>
    <row r="1687" spans="11:12" x14ac:dyDescent="0.25">
      <c r="K1687" s="14">
        <v>657.19</v>
      </c>
      <c r="L1687" s="9">
        <v>0</v>
      </c>
    </row>
    <row r="1688" spans="11:12" x14ac:dyDescent="0.25">
      <c r="K1688" s="14">
        <v>657.58</v>
      </c>
      <c r="L1688" s="9">
        <v>0</v>
      </c>
    </row>
    <row r="1689" spans="11:12" x14ac:dyDescent="0.25">
      <c r="K1689" s="14">
        <v>657.97</v>
      </c>
      <c r="L1689" s="9">
        <v>4.8471298440463002E-3</v>
      </c>
    </row>
    <row r="1690" spans="11:12" x14ac:dyDescent="0.25">
      <c r="K1690" s="14">
        <v>658.36</v>
      </c>
      <c r="L1690" s="9">
        <v>0</v>
      </c>
    </row>
    <row r="1691" spans="11:12" x14ac:dyDescent="0.25">
      <c r="K1691" s="14">
        <v>658.75</v>
      </c>
      <c r="L1691" s="9">
        <v>5.6243720267352005E-4</v>
      </c>
    </row>
    <row r="1692" spans="11:12" x14ac:dyDescent="0.25">
      <c r="K1692" s="14">
        <v>659.14</v>
      </c>
      <c r="L1692" s="9">
        <v>0</v>
      </c>
    </row>
    <row r="1693" spans="11:12" x14ac:dyDescent="0.25">
      <c r="K1693" s="14">
        <v>659.53</v>
      </c>
      <c r="L1693" s="9">
        <v>0</v>
      </c>
    </row>
    <row r="1694" spans="11:12" x14ac:dyDescent="0.25">
      <c r="K1694" s="14">
        <v>659.92</v>
      </c>
      <c r="L1694" s="9">
        <v>4.8745248339286604E-3</v>
      </c>
    </row>
    <row r="1695" spans="11:12" x14ac:dyDescent="0.25">
      <c r="K1695" s="14">
        <v>660.31</v>
      </c>
      <c r="L1695" s="9">
        <v>0</v>
      </c>
    </row>
    <row r="1696" spans="11:12" x14ac:dyDescent="0.25">
      <c r="K1696" s="14">
        <v>660.7</v>
      </c>
      <c r="L1696" s="9">
        <v>1.1312463714229701E-3</v>
      </c>
    </row>
    <row r="1697" spans="11:12" x14ac:dyDescent="0.25">
      <c r="K1697" s="14">
        <v>661.09</v>
      </c>
      <c r="L1697" s="9">
        <v>0</v>
      </c>
    </row>
    <row r="1698" spans="11:12" x14ac:dyDescent="0.25">
      <c r="K1698" s="14">
        <v>661.48</v>
      </c>
      <c r="L1698" s="9">
        <v>5.4635725033726499E-3</v>
      </c>
    </row>
    <row r="1699" spans="11:12" x14ac:dyDescent="0.25">
      <c r="K1699" s="14">
        <v>661.87</v>
      </c>
      <c r="L1699" s="9">
        <v>0</v>
      </c>
    </row>
    <row r="1700" spans="11:12" x14ac:dyDescent="0.25">
      <c r="K1700" s="14">
        <v>662.26</v>
      </c>
      <c r="L1700" s="9">
        <v>0</v>
      </c>
    </row>
    <row r="1701" spans="11:12" x14ac:dyDescent="0.25">
      <c r="K1701" s="14">
        <v>662.65</v>
      </c>
      <c r="L1701" s="9">
        <v>5.6884546902939996E-4</v>
      </c>
    </row>
    <row r="1702" spans="11:12" x14ac:dyDescent="0.25">
      <c r="K1702" s="14">
        <v>663.04</v>
      </c>
      <c r="L1702" s="9">
        <v>0</v>
      </c>
    </row>
    <row r="1703" spans="11:12" x14ac:dyDescent="0.25">
      <c r="K1703" s="14">
        <v>663.43</v>
      </c>
      <c r="L1703" s="9">
        <v>5.4947688694190798E-3</v>
      </c>
    </row>
    <row r="1704" spans="11:12" x14ac:dyDescent="0.25">
      <c r="K1704" s="14">
        <v>663.82</v>
      </c>
      <c r="L1704" s="9">
        <v>5.7079652212371399E-4</v>
      </c>
    </row>
    <row r="1705" spans="11:12" x14ac:dyDescent="0.25">
      <c r="K1705" s="14">
        <v>664.21</v>
      </c>
      <c r="L1705" s="9">
        <v>0</v>
      </c>
    </row>
    <row r="1706" spans="11:12" x14ac:dyDescent="0.25">
      <c r="K1706" s="14">
        <v>664.6</v>
      </c>
      <c r="L1706" s="9">
        <v>0</v>
      </c>
    </row>
    <row r="1707" spans="11:12" x14ac:dyDescent="0.25">
      <c r="K1707" s="14">
        <v>664.99</v>
      </c>
      <c r="L1707" s="9">
        <v>1.7182830147245299E-3</v>
      </c>
    </row>
    <row r="1708" spans="11:12" x14ac:dyDescent="0.25">
      <c r="K1708" s="14">
        <v>665.38</v>
      </c>
      <c r="L1708" s="9">
        <v>0</v>
      </c>
    </row>
    <row r="1709" spans="11:12" x14ac:dyDescent="0.25">
      <c r="K1709" s="14">
        <v>665.77</v>
      </c>
      <c r="L1709" s="9">
        <v>0</v>
      </c>
    </row>
    <row r="1710" spans="11:12" x14ac:dyDescent="0.25">
      <c r="K1710" s="14">
        <v>666.16</v>
      </c>
      <c r="L1710" s="9">
        <v>5.7473905652260799E-4</v>
      </c>
    </row>
    <row r="1711" spans="11:12" x14ac:dyDescent="0.25">
      <c r="K1711" s="14">
        <v>666.55</v>
      </c>
      <c r="L1711" s="9">
        <v>5.7540144668231995E-4</v>
      </c>
    </row>
    <row r="1712" spans="11:12" x14ac:dyDescent="0.25">
      <c r="K1712" s="14">
        <v>666.94</v>
      </c>
      <c r="L1712" s="9">
        <v>0</v>
      </c>
    </row>
    <row r="1713" spans="11:12" x14ac:dyDescent="0.25">
      <c r="K1713" s="14">
        <v>667.33</v>
      </c>
      <c r="L1713" s="9">
        <v>5.7673081803557896E-4</v>
      </c>
    </row>
    <row r="1714" spans="11:12" x14ac:dyDescent="0.25">
      <c r="K1714" s="14">
        <v>667.72</v>
      </c>
      <c r="L1714" s="9">
        <v>0</v>
      </c>
    </row>
    <row r="1715" spans="11:12" x14ac:dyDescent="0.25">
      <c r="K1715" s="14">
        <v>668.11</v>
      </c>
      <c r="L1715" s="9">
        <v>5.7806634620527399E-4</v>
      </c>
    </row>
    <row r="1716" spans="11:12" x14ac:dyDescent="0.25">
      <c r="K1716" s="14">
        <v>668.5</v>
      </c>
      <c r="L1716" s="9">
        <v>0</v>
      </c>
    </row>
    <row r="1717" spans="11:12" x14ac:dyDescent="0.25">
      <c r="K1717" s="14">
        <v>668.89</v>
      </c>
      <c r="L1717" s="9">
        <v>0</v>
      </c>
    </row>
    <row r="1718" spans="11:12" x14ac:dyDescent="0.25">
      <c r="K1718" s="14">
        <v>669.28</v>
      </c>
      <c r="L1718" s="9">
        <v>0</v>
      </c>
    </row>
    <row r="1719" spans="11:12" x14ac:dyDescent="0.25">
      <c r="K1719" s="14">
        <v>669.67</v>
      </c>
      <c r="L1719" s="9">
        <v>0</v>
      </c>
    </row>
    <row r="1720" spans="11:12" x14ac:dyDescent="0.25">
      <c r="K1720" s="14">
        <v>670.06</v>
      </c>
      <c r="L1720" s="9">
        <v>0</v>
      </c>
    </row>
    <row r="1721" spans="11:12" x14ac:dyDescent="0.25">
      <c r="K1721" s="14">
        <v>670.45</v>
      </c>
      <c r="L1721" s="9">
        <v>0</v>
      </c>
    </row>
    <row r="1722" spans="11:12" x14ac:dyDescent="0.25">
      <c r="K1722" s="14">
        <v>670.84</v>
      </c>
      <c r="L1722" s="9">
        <v>1.1655796045841799E-3</v>
      </c>
    </row>
    <row r="1723" spans="11:12" x14ac:dyDescent="0.25">
      <c r="K1723" s="14">
        <v>671.23</v>
      </c>
      <c r="L1723" s="9">
        <v>5.8347089048185795E-4</v>
      </c>
    </row>
    <row r="1724" spans="11:12" x14ac:dyDescent="0.25">
      <c r="K1724" s="14">
        <v>671.62</v>
      </c>
      <c r="L1724" s="9">
        <v>0</v>
      </c>
    </row>
    <row r="1725" spans="11:12" x14ac:dyDescent="0.25">
      <c r="K1725" s="14">
        <v>672.01</v>
      </c>
      <c r="L1725" s="9">
        <v>0</v>
      </c>
    </row>
    <row r="1726" spans="11:12" x14ac:dyDescent="0.25">
      <c r="K1726" s="14">
        <v>672.4</v>
      </c>
      <c r="L1726" s="9">
        <v>5.8552374025418598E-4</v>
      </c>
    </row>
    <row r="1727" spans="11:12" x14ac:dyDescent="0.25">
      <c r="K1727" s="14">
        <v>672.79</v>
      </c>
      <c r="L1727" s="9">
        <v>0</v>
      </c>
    </row>
    <row r="1728" spans="11:12" x14ac:dyDescent="0.25">
      <c r="K1728" s="14">
        <v>673.18</v>
      </c>
      <c r="L1728" s="9">
        <v>5.8690035077709499E-4</v>
      </c>
    </row>
    <row r="1729" spans="11:12" x14ac:dyDescent="0.25">
      <c r="K1729" s="14">
        <v>673.57</v>
      </c>
      <c r="L1729" s="9">
        <v>5.8759108628185096E-4</v>
      </c>
    </row>
    <row r="1730" spans="11:12" x14ac:dyDescent="0.25">
      <c r="K1730" s="14">
        <v>673.96</v>
      </c>
      <c r="L1730" s="9">
        <v>0</v>
      </c>
    </row>
    <row r="1731" spans="11:12" x14ac:dyDescent="0.25">
      <c r="K1731" s="14">
        <v>674.35</v>
      </c>
      <c r="L1731" s="9">
        <v>5.8897744644750296E-4</v>
      </c>
    </row>
    <row r="1732" spans="11:12" x14ac:dyDescent="0.25">
      <c r="K1732" s="14">
        <v>674.74</v>
      </c>
      <c r="L1732" s="9">
        <v>5.8967308265747795E-4</v>
      </c>
    </row>
    <row r="1733" spans="11:12" x14ac:dyDescent="0.25">
      <c r="K1733" s="14">
        <v>675.13</v>
      </c>
      <c r="L1733" s="9">
        <v>1.77111109209139E-3</v>
      </c>
    </row>
    <row r="1734" spans="11:12" x14ac:dyDescent="0.25">
      <c r="K1734" s="14">
        <v>675.52</v>
      </c>
      <c r="L1734" s="9">
        <v>0</v>
      </c>
    </row>
    <row r="1735" spans="11:12" x14ac:dyDescent="0.25">
      <c r="K1735" s="14">
        <v>675.91</v>
      </c>
      <c r="L1735" s="9">
        <v>0</v>
      </c>
    </row>
    <row r="1736" spans="11:12" x14ac:dyDescent="0.25">
      <c r="K1736" s="14">
        <v>676.3</v>
      </c>
      <c r="L1736" s="9">
        <v>0</v>
      </c>
    </row>
    <row r="1737" spans="11:12" x14ac:dyDescent="0.25">
      <c r="K1737" s="14">
        <v>676.69</v>
      </c>
      <c r="L1737" s="9">
        <v>5.93176058430351E-4</v>
      </c>
    </row>
    <row r="1738" spans="11:12" x14ac:dyDescent="0.25">
      <c r="K1738" s="14">
        <v>677.08</v>
      </c>
      <c r="L1738" s="9">
        <v>1.1877633076418099E-3</v>
      </c>
    </row>
    <row r="1739" spans="11:12" x14ac:dyDescent="0.25">
      <c r="K1739" s="14">
        <v>677.47</v>
      </c>
      <c r="L1739" s="9">
        <v>0</v>
      </c>
    </row>
    <row r="1740" spans="11:12" x14ac:dyDescent="0.25">
      <c r="K1740" s="14">
        <v>677.86</v>
      </c>
      <c r="L1740" s="9">
        <v>0</v>
      </c>
    </row>
    <row r="1741" spans="11:12" x14ac:dyDescent="0.25">
      <c r="K1741" s="14">
        <v>678.25</v>
      </c>
      <c r="L1741" s="9">
        <v>5.9600854790990395E-4</v>
      </c>
    </row>
    <row r="1742" spans="11:12" x14ac:dyDescent="0.25">
      <c r="K1742" s="14">
        <v>678.64</v>
      </c>
      <c r="L1742" s="9">
        <v>0</v>
      </c>
    </row>
    <row r="1743" spans="11:12" x14ac:dyDescent="0.25">
      <c r="K1743" s="14">
        <v>679.03</v>
      </c>
      <c r="L1743" s="9">
        <v>5.9743496104460901E-4</v>
      </c>
    </row>
    <row r="1744" spans="11:12" x14ac:dyDescent="0.25">
      <c r="K1744" s="14">
        <v>679.42</v>
      </c>
      <c r="L1744" s="9">
        <v>0</v>
      </c>
    </row>
    <row r="1745" spans="11:12" x14ac:dyDescent="0.25">
      <c r="K1745" s="14">
        <v>679.81</v>
      </c>
      <c r="L1745" s="9">
        <v>0</v>
      </c>
    </row>
    <row r="1746" spans="11:12" x14ac:dyDescent="0.25">
      <c r="K1746" s="14">
        <v>680.2</v>
      </c>
      <c r="L1746" s="9">
        <v>0</v>
      </c>
    </row>
    <row r="1747" spans="11:12" x14ac:dyDescent="0.25">
      <c r="K1747" s="14">
        <v>680.59</v>
      </c>
      <c r="L1747" s="9">
        <v>6.0030836863211195E-4</v>
      </c>
    </row>
    <row r="1748" spans="11:12" x14ac:dyDescent="0.25">
      <c r="K1748" s="14">
        <v>680.98</v>
      </c>
      <c r="L1748" s="9">
        <v>0</v>
      </c>
    </row>
    <row r="1749" spans="11:12" x14ac:dyDescent="0.25">
      <c r="K1749" s="14">
        <v>681.37</v>
      </c>
      <c r="L1749" s="9">
        <v>1.20351092462179E-3</v>
      </c>
    </row>
    <row r="1750" spans="11:12" x14ac:dyDescent="0.25">
      <c r="K1750" s="14">
        <v>681.76</v>
      </c>
      <c r="L1750" s="9">
        <v>0</v>
      </c>
    </row>
    <row r="1751" spans="11:12" x14ac:dyDescent="0.25">
      <c r="K1751" s="14">
        <v>682.15</v>
      </c>
      <c r="L1751" s="9">
        <v>6.0320954952959799E-4</v>
      </c>
    </row>
    <row r="1752" spans="11:12" x14ac:dyDescent="0.25">
      <c r="K1752" s="14">
        <v>682.54</v>
      </c>
      <c r="L1752" s="9">
        <v>5.2165245415854997E-3</v>
      </c>
    </row>
    <row r="1753" spans="11:12" x14ac:dyDescent="0.25">
      <c r="K1753" s="14">
        <v>682.93</v>
      </c>
      <c r="L1753" s="9">
        <v>1.81401204332632E-3</v>
      </c>
    </row>
    <row r="1754" spans="11:12" x14ac:dyDescent="0.25">
      <c r="K1754" s="14">
        <v>683.32</v>
      </c>
      <c r="L1754" s="9">
        <v>0</v>
      </c>
    </row>
    <row r="1755" spans="11:12" x14ac:dyDescent="0.25">
      <c r="K1755" s="14">
        <v>683.71</v>
      </c>
      <c r="L1755" s="9">
        <v>6.0613890836257796E-4</v>
      </c>
    </row>
    <row r="1756" spans="11:12" x14ac:dyDescent="0.25">
      <c r="K1756" s="14">
        <v>684.1</v>
      </c>
      <c r="L1756" s="9">
        <v>0</v>
      </c>
    </row>
    <row r="1757" spans="11:12" x14ac:dyDescent="0.25">
      <c r="K1757" s="14">
        <v>684.49</v>
      </c>
      <c r="L1757" s="9">
        <v>0</v>
      </c>
    </row>
    <row r="1758" spans="11:12" x14ac:dyDescent="0.25">
      <c r="K1758" s="14">
        <v>684.88</v>
      </c>
      <c r="L1758" s="9">
        <v>0</v>
      </c>
    </row>
    <row r="1759" spans="11:12" x14ac:dyDescent="0.25">
      <c r="K1759" s="14">
        <v>685.27</v>
      </c>
      <c r="L1759" s="9">
        <v>5.8701703895957004E-3</v>
      </c>
    </row>
    <row r="1760" spans="11:12" x14ac:dyDescent="0.25">
      <c r="K1760" s="14">
        <v>685.66</v>
      </c>
      <c r="L1760" s="9">
        <v>5.2674998631320902E-3</v>
      </c>
    </row>
    <row r="1761" spans="11:12" x14ac:dyDescent="0.25">
      <c r="K1761" s="14">
        <v>686.05</v>
      </c>
      <c r="L1761" s="9">
        <v>0</v>
      </c>
    </row>
    <row r="1762" spans="11:12" x14ac:dyDescent="0.25">
      <c r="K1762" s="14">
        <v>686.44</v>
      </c>
      <c r="L1762" s="9">
        <v>5.8917340737527002E-3</v>
      </c>
    </row>
    <row r="1763" spans="11:12" x14ac:dyDescent="0.25">
      <c r="K1763" s="14">
        <v>686.83</v>
      </c>
      <c r="L1763" s="9">
        <v>6.1208381802206602E-4</v>
      </c>
    </row>
    <row r="1764" spans="11:12" x14ac:dyDescent="0.25">
      <c r="K1764" s="14">
        <v>687.22</v>
      </c>
      <c r="L1764" s="9">
        <v>6.1283514117179295E-4</v>
      </c>
    </row>
    <row r="1765" spans="11:12" x14ac:dyDescent="0.25">
      <c r="K1765" s="14">
        <v>687.61</v>
      </c>
      <c r="L1765" s="9">
        <v>5.29986845650437E-3</v>
      </c>
    </row>
    <row r="1766" spans="11:12" x14ac:dyDescent="0.25">
      <c r="K1766" s="14">
        <v>688</v>
      </c>
      <c r="L1766" s="9">
        <v>0</v>
      </c>
    </row>
    <row r="1767" spans="11:12" x14ac:dyDescent="0.25">
      <c r="K1767" s="14">
        <v>688.39</v>
      </c>
      <c r="L1767" s="9">
        <v>0</v>
      </c>
    </row>
    <row r="1768" spans="11:12" x14ac:dyDescent="0.25">
      <c r="K1768" s="14">
        <v>688.78</v>
      </c>
      <c r="L1768" s="9">
        <v>0</v>
      </c>
    </row>
    <row r="1769" spans="11:12" x14ac:dyDescent="0.25">
      <c r="K1769" s="14">
        <v>689.17</v>
      </c>
      <c r="L1769" s="9">
        <v>6.1661959489018702E-4</v>
      </c>
    </row>
    <row r="1770" spans="11:12" x14ac:dyDescent="0.25">
      <c r="K1770" s="14">
        <v>689.56</v>
      </c>
      <c r="L1770" s="9">
        <v>0</v>
      </c>
    </row>
    <row r="1771" spans="11:12" x14ac:dyDescent="0.25">
      <c r="K1771" s="14">
        <v>689.95</v>
      </c>
      <c r="L1771" s="9">
        <v>6.1814649610621598E-4</v>
      </c>
    </row>
    <row r="1772" spans="11:12" x14ac:dyDescent="0.25">
      <c r="K1772" s="14">
        <v>690.34</v>
      </c>
      <c r="L1772" s="9">
        <v>6.1891278596574897E-4</v>
      </c>
    </row>
    <row r="1773" spans="11:12" x14ac:dyDescent="0.25">
      <c r="K1773" s="14">
        <v>690.73</v>
      </c>
      <c r="L1773" s="9">
        <v>1.23936195611428E-3</v>
      </c>
    </row>
    <row r="1774" spans="11:12" x14ac:dyDescent="0.25">
      <c r="K1774" s="14">
        <v>691.12</v>
      </c>
      <c r="L1774" s="9">
        <v>6.2045107947232298E-4</v>
      </c>
    </row>
    <row r="1775" spans="11:12" x14ac:dyDescent="0.25">
      <c r="K1775" s="14">
        <v>691.51</v>
      </c>
      <c r="L1775" s="9">
        <v>1.24244619467704E-3</v>
      </c>
    </row>
    <row r="1776" spans="11:12" x14ac:dyDescent="0.25">
      <c r="K1776" s="14">
        <v>691.9</v>
      </c>
      <c r="L1776" s="9">
        <v>0</v>
      </c>
    </row>
    <row r="1777" spans="11:12" x14ac:dyDescent="0.25">
      <c r="K1777" s="14">
        <v>692.29</v>
      </c>
      <c r="L1777" s="9">
        <v>6.22772911110694E-4</v>
      </c>
    </row>
    <row r="1778" spans="11:12" x14ac:dyDescent="0.25">
      <c r="K1778" s="14">
        <v>692.68</v>
      </c>
      <c r="L1778" s="9">
        <v>0</v>
      </c>
    </row>
    <row r="1779" spans="11:12" x14ac:dyDescent="0.25">
      <c r="K1779" s="14">
        <v>693.07</v>
      </c>
      <c r="L1779" s="9">
        <v>0</v>
      </c>
    </row>
    <row r="1780" spans="11:12" x14ac:dyDescent="0.25">
      <c r="K1780" s="14">
        <v>693.46</v>
      </c>
      <c r="L1780" s="9">
        <v>0</v>
      </c>
    </row>
    <row r="1781" spans="11:12" x14ac:dyDescent="0.25">
      <c r="K1781" s="14">
        <v>693.85</v>
      </c>
      <c r="L1781" s="9">
        <v>0</v>
      </c>
    </row>
    <row r="1782" spans="11:12" x14ac:dyDescent="0.25">
      <c r="K1782" s="14">
        <v>694.24</v>
      </c>
      <c r="L1782" s="9">
        <v>0</v>
      </c>
    </row>
    <row r="1783" spans="11:12" x14ac:dyDescent="0.25">
      <c r="K1783" s="14">
        <v>694.63</v>
      </c>
      <c r="L1783" s="9">
        <v>1.2549381991919001E-3</v>
      </c>
    </row>
    <row r="1784" spans="11:12" x14ac:dyDescent="0.25">
      <c r="K1784" s="14">
        <v>695.02</v>
      </c>
      <c r="L1784" s="9">
        <v>1.8847760765424301E-3</v>
      </c>
    </row>
    <row r="1785" spans="11:12" x14ac:dyDescent="0.25">
      <c r="K1785" s="14">
        <v>695.41</v>
      </c>
      <c r="L1785" s="9">
        <v>6.29050274479528E-4</v>
      </c>
    </row>
    <row r="1786" spans="11:12" x14ac:dyDescent="0.25">
      <c r="K1786" s="14">
        <v>695.8</v>
      </c>
      <c r="L1786" s="9">
        <v>0</v>
      </c>
    </row>
    <row r="1787" spans="11:12" x14ac:dyDescent="0.25">
      <c r="K1787" s="14">
        <v>696.19</v>
      </c>
      <c r="L1787" s="9">
        <v>6.30639438378113E-4</v>
      </c>
    </row>
    <row r="1788" spans="11:12" x14ac:dyDescent="0.25">
      <c r="K1788" s="14">
        <v>696.58</v>
      </c>
      <c r="L1788" s="9">
        <v>6.3143703515312899E-4</v>
      </c>
    </row>
    <row r="1789" spans="11:12" x14ac:dyDescent="0.25">
      <c r="K1789" s="14">
        <v>696.97</v>
      </c>
      <c r="L1789" s="9">
        <v>0</v>
      </c>
    </row>
    <row r="1790" spans="11:12" x14ac:dyDescent="0.25">
      <c r="K1790" s="14">
        <v>697.36</v>
      </c>
      <c r="L1790" s="9">
        <v>1.26607659316219E-3</v>
      </c>
    </row>
    <row r="1791" spans="11:12" x14ac:dyDescent="0.25">
      <c r="K1791" s="14">
        <v>697.75</v>
      </c>
      <c r="L1791" s="9">
        <v>6.3384197664111499E-4</v>
      </c>
    </row>
    <row r="1792" spans="11:12" x14ac:dyDescent="0.25">
      <c r="K1792" s="14">
        <v>698.14</v>
      </c>
      <c r="L1792" s="9">
        <v>0</v>
      </c>
    </row>
    <row r="1793" spans="11:12" x14ac:dyDescent="0.25">
      <c r="K1793" s="14">
        <v>698.53</v>
      </c>
      <c r="L1793" s="9">
        <v>6.3545547426505197E-4</v>
      </c>
    </row>
    <row r="1794" spans="11:12" x14ac:dyDescent="0.25">
      <c r="K1794" s="14">
        <v>698.92</v>
      </c>
      <c r="L1794" s="9">
        <v>0</v>
      </c>
    </row>
    <row r="1795" spans="11:12" x14ac:dyDescent="0.25">
      <c r="K1795" s="14">
        <v>699.31</v>
      </c>
      <c r="L1795" s="9">
        <v>6.3707720743885299E-4</v>
      </c>
    </row>
    <row r="1796" spans="11:12" x14ac:dyDescent="0.25">
      <c r="K1796" s="14">
        <v>699.7</v>
      </c>
      <c r="L1796" s="9">
        <v>0</v>
      </c>
    </row>
    <row r="1797" spans="11:12" x14ac:dyDescent="0.25">
      <c r="K1797" s="14">
        <v>700.09</v>
      </c>
      <c r="L1797" s="9">
        <v>6.3870723937719403E-4</v>
      </c>
    </row>
    <row r="1798" spans="11:12" x14ac:dyDescent="0.25">
      <c r="K1798" s="14">
        <v>700.48</v>
      </c>
      <c r="L1798" s="9">
        <v>5.5238999281009499E-3</v>
      </c>
    </row>
    <row r="1799" spans="11:12" x14ac:dyDescent="0.25">
      <c r="K1799" s="14">
        <v>700.87</v>
      </c>
      <c r="L1799" s="9">
        <v>0</v>
      </c>
    </row>
    <row r="1800" spans="11:12" x14ac:dyDescent="0.25">
      <c r="K1800" s="14">
        <v>701.26</v>
      </c>
      <c r="L1800" s="9">
        <v>1.9235039620457801E-3</v>
      </c>
    </row>
    <row r="1801" spans="11:12" x14ac:dyDescent="0.25">
      <c r="K1801" s="14">
        <v>701.65</v>
      </c>
      <c r="L1801" s="9">
        <v>0</v>
      </c>
    </row>
    <row r="1802" spans="11:12" x14ac:dyDescent="0.25">
      <c r="K1802" s="14">
        <v>702.04</v>
      </c>
      <c r="L1802" s="9">
        <v>0</v>
      </c>
    </row>
    <row r="1803" spans="11:12" x14ac:dyDescent="0.25">
      <c r="K1803" s="14">
        <v>702.43</v>
      </c>
      <c r="L1803" s="9">
        <v>0</v>
      </c>
    </row>
    <row r="1804" spans="11:12" x14ac:dyDescent="0.25">
      <c r="K1804" s="14">
        <v>702.82</v>
      </c>
      <c r="L1804" s="9">
        <v>0</v>
      </c>
    </row>
    <row r="1805" spans="11:12" x14ac:dyDescent="0.25">
      <c r="K1805" s="14">
        <v>703.21</v>
      </c>
      <c r="L1805" s="9">
        <v>6.4531164194739799E-4</v>
      </c>
    </row>
    <row r="1806" spans="11:12" x14ac:dyDescent="0.25">
      <c r="K1806" s="14">
        <v>703.6</v>
      </c>
      <c r="L1806" s="9">
        <v>1.2922936163168499E-3</v>
      </c>
    </row>
    <row r="1807" spans="11:12" x14ac:dyDescent="0.25">
      <c r="K1807" s="14">
        <v>703.99</v>
      </c>
      <c r="L1807" s="9">
        <v>0</v>
      </c>
    </row>
    <row r="1808" spans="11:12" x14ac:dyDescent="0.25">
      <c r="K1808" s="14">
        <v>704.38</v>
      </c>
      <c r="L1808" s="9">
        <v>0</v>
      </c>
    </row>
    <row r="1809" spans="11:12" x14ac:dyDescent="0.25">
      <c r="K1809" s="14">
        <v>704.77</v>
      </c>
      <c r="L1809" s="9">
        <v>1.29733065574608E-3</v>
      </c>
    </row>
    <row r="1810" spans="11:12" x14ac:dyDescent="0.25">
      <c r="K1810" s="14">
        <v>705.16</v>
      </c>
      <c r="L1810" s="9">
        <v>0</v>
      </c>
    </row>
    <row r="1811" spans="11:12" x14ac:dyDescent="0.25">
      <c r="K1811" s="14">
        <v>705.55</v>
      </c>
      <c r="L1811" s="9">
        <v>0</v>
      </c>
    </row>
    <row r="1812" spans="11:12" x14ac:dyDescent="0.25">
      <c r="K1812" s="14">
        <v>705.94</v>
      </c>
      <c r="L1812" s="9">
        <v>6.51203557540327E-4</v>
      </c>
    </row>
    <row r="1813" spans="11:12" x14ac:dyDescent="0.25">
      <c r="K1813" s="14">
        <v>706.33</v>
      </c>
      <c r="L1813" s="9">
        <v>0</v>
      </c>
    </row>
    <row r="1814" spans="11:12" x14ac:dyDescent="0.25">
      <c r="K1814" s="14">
        <v>706.72</v>
      </c>
      <c r="L1814" s="9">
        <v>6.5290677518383203E-4</v>
      </c>
    </row>
    <row r="1815" spans="11:12" x14ac:dyDescent="0.25">
      <c r="K1815" s="14">
        <v>707.11</v>
      </c>
      <c r="L1815" s="9">
        <v>0</v>
      </c>
    </row>
    <row r="1816" spans="11:12" x14ac:dyDescent="0.25">
      <c r="K1816" s="14">
        <v>707.5</v>
      </c>
      <c r="L1816" s="9">
        <v>6.5461892569515197E-4</v>
      </c>
    </row>
    <row r="1817" spans="11:12" x14ac:dyDescent="0.25">
      <c r="K1817" s="14">
        <v>707.89</v>
      </c>
      <c r="L1817" s="9">
        <v>0</v>
      </c>
    </row>
    <row r="1818" spans="11:12" x14ac:dyDescent="0.25">
      <c r="K1818" s="14">
        <v>708.28</v>
      </c>
      <c r="L1818" s="9">
        <v>0</v>
      </c>
    </row>
    <row r="1819" spans="11:12" x14ac:dyDescent="0.25">
      <c r="K1819" s="14">
        <v>708.67</v>
      </c>
      <c r="L1819" s="9">
        <v>6.5720405492366099E-4</v>
      </c>
    </row>
    <row r="1820" spans="11:12" x14ac:dyDescent="0.25">
      <c r="K1820" s="14">
        <v>709.06</v>
      </c>
      <c r="L1820" s="9">
        <v>0</v>
      </c>
    </row>
    <row r="1821" spans="11:12" x14ac:dyDescent="0.25">
      <c r="K1821" s="14">
        <v>709.45</v>
      </c>
      <c r="L1821" s="9">
        <v>0</v>
      </c>
    </row>
    <row r="1822" spans="11:12" x14ac:dyDescent="0.25">
      <c r="K1822" s="14">
        <v>709.84</v>
      </c>
      <c r="L1822" s="9">
        <v>5.6991055108406704E-3</v>
      </c>
    </row>
    <row r="1823" spans="11:12" x14ac:dyDescent="0.25">
      <c r="K1823" s="14">
        <v>710.23</v>
      </c>
      <c r="L1823" s="9">
        <v>0</v>
      </c>
    </row>
    <row r="1824" spans="11:12" x14ac:dyDescent="0.25">
      <c r="K1824" s="14">
        <v>710.62</v>
      </c>
      <c r="L1824" s="9">
        <v>6.6155827682450399E-4</v>
      </c>
    </row>
    <row r="1825" spans="11:12" x14ac:dyDescent="0.25">
      <c r="K1825" s="14">
        <v>711.01</v>
      </c>
      <c r="L1825" s="9">
        <v>6.3842268438649803E-3</v>
      </c>
    </row>
    <row r="1826" spans="11:12" x14ac:dyDescent="0.25">
      <c r="K1826" s="14">
        <v>711.4</v>
      </c>
      <c r="L1826" s="9">
        <v>0</v>
      </c>
    </row>
    <row r="1827" spans="11:12" x14ac:dyDescent="0.25">
      <c r="K1827" s="14">
        <v>711.79</v>
      </c>
      <c r="L1827" s="9">
        <v>0</v>
      </c>
    </row>
    <row r="1828" spans="11:12" x14ac:dyDescent="0.25">
      <c r="K1828" s="14">
        <v>712.18</v>
      </c>
      <c r="L1828" s="9">
        <v>6.6508341731609999E-4</v>
      </c>
    </row>
    <row r="1829" spans="11:12" x14ac:dyDescent="0.25">
      <c r="K1829" s="14">
        <v>712.57</v>
      </c>
      <c r="L1829" s="9">
        <v>0</v>
      </c>
    </row>
    <row r="1830" spans="11:12" x14ac:dyDescent="0.25">
      <c r="K1830" s="14">
        <v>712.96</v>
      </c>
      <c r="L1830" s="9">
        <v>0</v>
      </c>
    </row>
    <row r="1831" spans="11:12" x14ac:dyDescent="0.25">
      <c r="K1831" s="14">
        <v>713.35</v>
      </c>
      <c r="L1831" s="9">
        <v>0</v>
      </c>
    </row>
    <row r="1832" spans="11:12" x14ac:dyDescent="0.25">
      <c r="K1832" s="14">
        <v>713.74</v>
      </c>
      <c r="L1832" s="9">
        <v>0</v>
      </c>
    </row>
    <row r="1833" spans="11:12" x14ac:dyDescent="0.25">
      <c r="K1833" s="14">
        <v>714.13</v>
      </c>
      <c r="L1833" s="9">
        <v>0</v>
      </c>
    </row>
    <row r="1834" spans="11:12" x14ac:dyDescent="0.25">
      <c r="K1834" s="14">
        <v>714.52</v>
      </c>
      <c r="L1834" s="9">
        <v>0</v>
      </c>
    </row>
    <row r="1835" spans="11:12" x14ac:dyDescent="0.25">
      <c r="K1835" s="14">
        <v>714.91</v>
      </c>
      <c r="L1835" s="9">
        <v>0</v>
      </c>
    </row>
    <row r="1836" spans="11:12" x14ac:dyDescent="0.25">
      <c r="K1836" s="14">
        <v>715.3</v>
      </c>
      <c r="L1836" s="9">
        <v>6.7224761546055801E-4</v>
      </c>
    </row>
    <row r="1837" spans="11:12" x14ac:dyDescent="0.25">
      <c r="K1837" s="14">
        <v>715.69</v>
      </c>
      <c r="L1837" s="9">
        <v>6.7315400715583997E-4</v>
      </c>
    </row>
    <row r="1838" spans="11:12" x14ac:dyDescent="0.25">
      <c r="K1838" s="14">
        <v>716.08</v>
      </c>
      <c r="L1838" s="9">
        <v>6.7406284632753498E-4</v>
      </c>
    </row>
    <row r="1839" spans="11:12" x14ac:dyDescent="0.25">
      <c r="K1839" s="14">
        <v>716.47</v>
      </c>
      <c r="L1839" s="9">
        <v>0</v>
      </c>
    </row>
    <row r="1840" spans="11:12" x14ac:dyDescent="0.25">
      <c r="K1840" s="14">
        <v>716.86</v>
      </c>
      <c r="L1840" s="9">
        <v>0</v>
      </c>
    </row>
    <row r="1841" spans="11:12" x14ac:dyDescent="0.25">
      <c r="K1841" s="14">
        <v>717.25</v>
      </c>
      <c r="L1841" s="9">
        <v>6.7680414823591305E-4</v>
      </c>
    </row>
    <row r="1842" spans="11:12" x14ac:dyDescent="0.25">
      <c r="K1842" s="14">
        <v>717.64</v>
      </c>
      <c r="L1842" s="9">
        <v>0</v>
      </c>
    </row>
    <row r="1843" spans="11:12" x14ac:dyDescent="0.25">
      <c r="K1843" s="14">
        <v>718.03</v>
      </c>
      <c r="L1843" s="9">
        <v>0</v>
      </c>
    </row>
    <row r="1844" spans="11:12" x14ac:dyDescent="0.25">
      <c r="K1844" s="14">
        <v>718.42</v>
      </c>
      <c r="L1844" s="9">
        <v>0</v>
      </c>
    </row>
    <row r="1845" spans="11:12" x14ac:dyDescent="0.25">
      <c r="K1845" s="14">
        <v>718.81</v>
      </c>
      <c r="L1845" s="9">
        <v>6.8049409051977095E-4</v>
      </c>
    </row>
    <row r="1846" spans="11:12" x14ac:dyDescent="0.25">
      <c r="K1846" s="14">
        <v>719.2</v>
      </c>
      <c r="L1846" s="9">
        <v>0</v>
      </c>
    </row>
    <row r="1847" spans="11:12" x14ac:dyDescent="0.25">
      <c r="K1847" s="14">
        <v>719.59</v>
      </c>
      <c r="L1847" s="9">
        <v>6.8235419110343595E-4</v>
      </c>
    </row>
    <row r="1848" spans="11:12" x14ac:dyDescent="0.25">
      <c r="K1848" s="14">
        <v>719.98</v>
      </c>
      <c r="L1848" s="9">
        <v>0</v>
      </c>
    </row>
    <row r="1849" spans="11:12" x14ac:dyDescent="0.25">
      <c r="K1849" s="14">
        <v>720.37</v>
      </c>
      <c r="L1849" s="9">
        <v>0</v>
      </c>
    </row>
    <row r="1850" spans="11:12" x14ac:dyDescent="0.25">
      <c r="K1850" s="14">
        <v>720.76</v>
      </c>
      <c r="L1850" s="9">
        <v>0</v>
      </c>
    </row>
    <row r="1851" spans="11:12" x14ac:dyDescent="0.25">
      <c r="K1851" s="14">
        <v>721.15</v>
      </c>
      <c r="L1851" s="9">
        <v>0</v>
      </c>
    </row>
    <row r="1852" spans="11:12" x14ac:dyDescent="0.25">
      <c r="K1852" s="14">
        <v>721.54</v>
      </c>
      <c r="L1852" s="9">
        <v>0</v>
      </c>
    </row>
    <row r="1853" spans="11:12" x14ac:dyDescent="0.25">
      <c r="K1853" s="14">
        <v>721.93</v>
      </c>
      <c r="L1853" s="9">
        <v>0</v>
      </c>
    </row>
    <row r="1854" spans="11:12" x14ac:dyDescent="0.25">
      <c r="K1854" s="14">
        <v>722.32</v>
      </c>
      <c r="L1854" s="9">
        <v>0</v>
      </c>
    </row>
    <row r="1855" spans="11:12" x14ac:dyDescent="0.25">
      <c r="K1855" s="14">
        <v>722.71</v>
      </c>
      <c r="L1855" s="9">
        <v>1.37979481529734E-3</v>
      </c>
    </row>
    <row r="1856" spans="11:12" x14ac:dyDescent="0.25">
      <c r="K1856" s="14">
        <v>723.1</v>
      </c>
      <c r="L1856" s="9">
        <v>0</v>
      </c>
    </row>
    <row r="1857" spans="11:12" x14ac:dyDescent="0.25">
      <c r="K1857" s="14">
        <v>723.49</v>
      </c>
      <c r="L1857" s="9">
        <v>6.9180934273616599E-4</v>
      </c>
    </row>
    <row r="1858" spans="11:12" x14ac:dyDescent="0.25">
      <c r="K1858" s="14">
        <v>723.88</v>
      </c>
      <c r="L1858" s="9">
        <v>0</v>
      </c>
    </row>
    <row r="1859" spans="11:12" x14ac:dyDescent="0.25">
      <c r="K1859" s="14">
        <v>724.27</v>
      </c>
      <c r="L1859" s="9">
        <v>0</v>
      </c>
    </row>
    <row r="1860" spans="11:12" x14ac:dyDescent="0.25">
      <c r="K1860" s="14">
        <v>724.66</v>
      </c>
      <c r="L1860" s="9">
        <v>0</v>
      </c>
    </row>
    <row r="1861" spans="11:12" x14ac:dyDescent="0.25">
      <c r="K1861" s="14">
        <v>725.05</v>
      </c>
      <c r="L1861" s="9">
        <v>6.9566518175046205E-4</v>
      </c>
    </row>
    <row r="1862" spans="11:12" x14ac:dyDescent="0.25">
      <c r="K1862" s="14">
        <v>725.44</v>
      </c>
      <c r="L1862" s="9">
        <v>0</v>
      </c>
    </row>
    <row r="1863" spans="11:12" x14ac:dyDescent="0.25">
      <c r="K1863" s="14">
        <v>725.83</v>
      </c>
      <c r="L1863" s="9">
        <v>0</v>
      </c>
    </row>
    <row r="1864" spans="11:12" x14ac:dyDescent="0.25">
      <c r="K1864" s="14">
        <v>726.22</v>
      </c>
      <c r="L1864" s="9">
        <v>0</v>
      </c>
    </row>
    <row r="1865" spans="11:12" x14ac:dyDescent="0.25">
      <c r="K1865" s="14">
        <v>726.61</v>
      </c>
      <c r="L1865" s="9">
        <v>0</v>
      </c>
    </row>
    <row r="1866" spans="11:12" x14ac:dyDescent="0.25">
      <c r="K1866" s="14">
        <v>727</v>
      </c>
      <c r="L1866" s="9">
        <v>1.4010916945584001E-3</v>
      </c>
    </row>
    <row r="1867" spans="11:12" x14ac:dyDescent="0.25">
      <c r="K1867" s="14">
        <v>727.39</v>
      </c>
      <c r="L1867" s="9">
        <v>0</v>
      </c>
    </row>
    <row r="1868" spans="11:12" x14ac:dyDescent="0.25">
      <c r="K1868" s="14">
        <v>727.78</v>
      </c>
      <c r="L1868" s="9">
        <v>7.0251734291754304E-4</v>
      </c>
    </row>
    <row r="1869" spans="11:12" x14ac:dyDescent="0.25">
      <c r="K1869" s="14">
        <v>728.17</v>
      </c>
      <c r="L1869" s="9">
        <v>0</v>
      </c>
    </row>
    <row r="1870" spans="11:12" x14ac:dyDescent="0.25">
      <c r="K1870" s="14">
        <v>728.56</v>
      </c>
      <c r="L1870" s="9">
        <v>0</v>
      </c>
    </row>
    <row r="1871" spans="11:12" x14ac:dyDescent="0.25">
      <c r="K1871" s="14">
        <v>728.95</v>
      </c>
      <c r="L1871" s="9">
        <v>1.4109909609369201E-3</v>
      </c>
    </row>
    <row r="1872" spans="11:12" x14ac:dyDescent="0.25">
      <c r="K1872" s="14">
        <v>729.34</v>
      </c>
      <c r="L1872" s="9">
        <v>0</v>
      </c>
    </row>
    <row r="1873" spans="11:12" x14ac:dyDescent="0.25">
      <c r="K1873" s="14">
        <v>729.73</v>
      </c>
      <c r="L1873" s="9">
        <v>0</v>
      </c>
    </row>
    <row r="1874" spans="11:12" x14ac:dyDescent="0.25">
      <c r="K1874" s="14">
        <v>730.12</v>
      </c>
      <c r="L1874" s="9">
        <v>1.4169979511563799E-3</v>
      </c>
    </row>
    <row r="1875" spans="11:12" x14ac:dyDescent="0.25">
      <c r="K1875" s="14">
        <v>730.51</v>
      </c>
      <c r="L1875" s="9">
        <v>7.0950583168371596E-4</v>
      </c>
    </row>
    <row r="1876" spans="11:12" x14ac:dyDescent="0.25">
      <c r="K1876" s="14">
        <v>730.9</v>
      </c>
      <c r="L1876" s="9">
        <v>0</v>
      </c>
    </row>
    <row r="1877" spans="11:12" x14ac:dyDescent="0.25">
      <c r="K1877" s="14">
        <v>731.29</v>
      </c>
      <c r="L1877" s="9">
        <v>1.42305630698891E-3</v>
      </c>
    </row>
    <row r="1878" spans="11:12" x14ac:dyDescent="0.25">
      <c r="K1878" s="14">
        <v>731.68</v>
      </c>
      <c r="L1878" s="9">
        <v>7.1254364377484295E-4</v>
      </c>
    </row>
    <row r="1879" spans="11:12" x14ac:dyDescent="0.25">
      <c r="K1879" s="14">
        <v>732.07</v>
      </c>
      <c r="L1879" s="9">
        <v>7.1356203680577495E-4</v>
      </c>
    </row>
    <row r="1880" spans="11:12" x14ac:dyDescent="0.25">
      <c r="K1880" s="14">
        <v>732.46</v>
      </c>
      <c r="L1880" s="9">
        <v>7.1458334505121099E-4</v>
      </c>
    </row>
    <row r="1881" spans="11:12" x14ac:dyDescent="0.25">
      <c r="K1881" s="14">
        <v>732.85</v>
      </c>
      <c r="L1881" s="9">
        <v>0</v>
      </c>
    </row>
    <row r="1882" spans="11:12" x14ac:dyDescent="0.25">
      <c r="K1882" s="14">
        <v>733.24</v>
      </c>
      <c r="L1882" s="9">
        <v>0</v>
      </c>
    </row>
    <row r="1883" spans="11:12" x14ac:dyDescent="0.25">
      <c r="K1883" s="14">
        <v>733.63</v>
      </c>
      <c r="L1883" s="9">
        <v>0</v>
      </c>
    </row>
    <row r="1884" spans="11:12" x14ac:dyDescent="0.25">
      <c r="K1884" s="14">
        <v>734.02</v>
      </c>
      <c r="L1884" s="9">
        <v>0</v>
      </c>
    </row>
    <row r="1885" spans="11:12" x14ac:dyDescent="0.25">
      <c r="K1885" s="14">
        <v>734.41</v>
      </c>
      <c r="L1885" s="9">
        <v>7.19734055765623E-4</v>
      </c>
    </row>
    <row r="1886" spans="11:12" x14ac:dyDescent="0.25">
      <c r="K1886" s="14">
        <v>734.8</v>
      </c>
      <c r="L1886" s="9">
        <v>6.9464502727300502E-3</v>
      </c>
    </row>
    <row r="1887" spans="11:12" x14ac:dyDescent="0.25">
      <c r="K1887" s="14">
        <v>735.19</v>
      </c>
      <c r="L1887" s="9">
        <v>7.2181519088485805E-4</v>
      </c>
    </row>
    <row r="1888" spans="11:12" x14ac:dyDescent="0.25">
      <c r="K1888" s="14">
        <v>735.58</v>
      </c>
      <c r="L1888" s="9">
        <v>0</v>
      </c>
    </row>
    <row r="1889" spans="11:12" x14ac:dyDescent="0.25">
      <c r="K1889" s="14">
        <v>735.97</v>
      </c>
      <c r="L1889" s="9">
        <v>0</v>
      </c>
    </row>
    <row r="1890" spans="11:12" x14ac:dyDescent="0.25">
      <c r="K1890" s="14">
        <v>736.36</v>
      </c>
      <c r="L1890" s="9">
        <v>7.2495955813629495E-4</v>
      </c>
    </row>
    <row r="1891" spans="11:12" x14ac:dyDescent="0.25">
      <c r="K1891" s="14">
        <v>736.75</v>
      </c>
      <c r="L1891" s="9">
        <v>0</v>
      </c>
    </row>
    <row r="1892" spans="11:12" x14ac:dyDescent="0.25">
      <c r="K1892" s="14">
        <v>737.14</v>
      </c>
      <c r="L1892" s="9">
        <v>1.45414213342992E-3</v>
      </c>
    </row>
    <row r="1893" spans="11:12" x14ac:dyDescent="0.25">
      <c r="K1893" s="14">
        <v>737.53</v>
      </c>
      <c r="L1893" s="9">
        <v>2.9125257607890299E-3</v>
      </c>
    </row>
    <row r="1894" spans="11:12" x14ac:dyDescent="0.25">
      <c r="K1894" s="14">
        <v>737.92</v>
      </c>
      <c r="L1894" s="9">
        <v>1.45838982226468E-3</v>
      </c>
    </row>
    <row r="1895" spans="11:12" x14ac:dyDescent="0.25">
      <c r="K1895" s="14">
        <v>738.31</v>
      </c>
      <c r="L1895" s="9">
        <v>0</v>
      </c>
    </row>
    <row r="1896" spans="11:12" x14ac:dyDescent="0.25">
      <c r="K1896" s="14">
        <v>738.7</v>
      </c>
      <c r="L1896" s="9">
        <v>7.31331199807651E-4</v>
      </c>
    </row>
    <row r="1897" spans="11:12" x14ac:dyDescent="0.25">
      <c r="K1897" s="14">
        <v>739.09</v>
      </c>
      <c r="L1897" s="9">
        <v>0</v>
      </c>
    </row>
    <row r="1898" spans="11:12" x14ac:dyDescent="0.25">
      <c r="K1898" s="14">
        <v>739.48</v>
      </c>
      <c r="L1898" s="9">
        <v>7.0689132152731001E-3</v>
      </c>
    </row>
    <row r="1899" spans="11:12" x14ac:dyDescent="0.25">
      <c r="K1899" s="14">
        <v>739.87</v>
      </c>
      <c r="L1899" s="9">
        <v>7.3455920611173399E-4</v>
      </c>
    </row>
    <row r="1900" spans="11:12" x14ac:dyDescent="0.25">
      <c r="K1900" s="14">
        <v>740.26</v>
      </c>
      <c r="L1900" s="9">
        <v>7.3564154999895695E-4</v>
      </c>
    </row>
    <row r="1901" spans="11:12" x14ac:dyDescent="0.25">
      <c r="K1901" s="14">
        <v>740.65</v>
      </c>
      <c r="L1901" s="9">
        <v>0</v>
      </c>
    </row>
    <row r="1902" spans="11:12" x14ac:dyDescent="0.25">
      <c r="K1902" s="14">
        <v>741.04</v>
      </c>
      <c r="L1902" s="9">
        <v>0</v>
      </c>
    </row>
    <row r="1903" spans="11:12" x14ac:dyDescent="0.25">
      <c r="K1903" s="14">
        <v>741.43</v>
      </c>
      <c r="L1903" s="9">
        <v>7.3890780412125799E-4</v>
      </c>
    </row>
    <row r="1904" spans="11:12" x14ac:dyDescent="0.25">
      <c r="K1904" s="14">
        <v>741.82</v>
      </c>
      <c r="L1904" s="9">
        <v>7.4000301046799998E-4</v>
      </c>
    </row>
    <row r="1905" spans="11:12" x14ac:dyDescent="0.25">
      <c r="K1905" s="14">
        <v>742.21</v>
      </c>
      <c r="L1905" s="9">
        <v>0</v>
      </c>
    </row>
    <row r="1906" spans="11:12" x14ac:dyDescent="0.25">
      <c r="K1906" s="14">
        <v>742.6</v>
      </c>
      <c r="L1906" s="9">
        <v>7.4220319198428403E-4</v>
      </c>
    </row>
    <row r="1907" spans="11:12" x14ac:dyDescent="0.25">
      <c r="K1907" s="14">
        <v>742.99</v>
      </c>
      <c r="L1907" s="9">
        <v>7.4330819624179303E-4</v>
      </c>
    </row>
    <row r="1908" spans="11:12" x14ac:dyDescent="0.25">
      <c r="K1908" s="14">
        <v>743.38</v>
      </c>
      <c r="L1908" s="9">
        <v>0</v>
      </c>
    </row>
    <row r="1909" spans="11:12" x14ac:dyDescent="0.25">
      <c r="K1909" s="14">
        <v>743.77</v>
      </c>
      <c r="L1909" s="9">
        <v>7.4552810512700201E-4</v>
      </c>
    </row>
    <row r="1910" spans="11:12" x14ac:dyDescent="0.25">
      <c r="K1910" s="14">
        <v>744.16</v>
      </c>
      <c r="L1910" s="9">
        <v>7.4664303936662797E-4</v>
      </c>
    </row>
    <row r="1911" spans="11:12" x14ac:dyDescent="0.25">
      <c r="K1911" s="14">
        <v>744.55</v>
      </c>
      <c r="L1911" s="9">
        <v>0</v>
      </c>
    </row>
    <row r="1912" spans="11:12" x14ac:dyDescent="0.25">
      <c r="K1912" s="14">
        <v>744.94</v>
      </c>
      <c r="L1912" s="9">
        <v>7.4888294213600005E-4</v>
      </c>
    </row>
    <row r="1913" spans="11:12" x14ac:dyDescent="0.25">
      <c r="K1913" s="14">
        <v>745.33</v>
      </c>
      <c r="L1913" s="9">
        <v>7.5000794081348302E-4</v>
      </c>
    </row>
    <row r="1914" spans="11:12" x14ac:dyDescent="0.25">
      <c r="K1914" s="14">
        <v>745.72</v>
      </c>
      <c r="L1914" s="9">
        <v>1.50227264920503E-3</v>
      </c>
    </row>
    <row r="1915" spans="11:12" x14ac:dyDescent="0.25">
      <c r="K1915" s="14">
        <v>746.11</v>
      </c>
      <c r="L1915" s="9">
        <v>7.5226810880477005E-4</v>
      </c>
    </row>
    <row r="1916" spans="11:12" x14ac:dyDescent="0.25">
      <c r="K1916" s="14">
        <v>746.5</v>
      </c>
      <c r="L1916" s="9">
        <v>7.53403308814296E-4</v>
      </c>
    </row>
    <row r="1917" spans="11:12" x14ac:dyDescent="0.25">
      <c r="K1917" s="14">
        <v>746.89</v>
      </c>
      <c r="L1917" s="9">
        <v>0</v>
      </c>
    </row>
    <row r="1918" spans="11:12" x14ac:dyDescent="0.25">
      <c r="K1918" s="14">
        <v>747.28</v>
      </c>
      <c r="L1918" s="9">
        <v>0</v>
      </c>
    </row>
    <row r="1919" spans="11:12" x14ac:dyDescent="0.25">
      <c r="K1919" s="14">
        <v>747.67</v>
      </c>
      <c r="L1919" s="9">
        <v>0</v>
      </c>
    </row>
    <row r="1920" spans="11:12" x14ac:dyDescent="0.25">
      <c r="K1920" s="14">
        <v>748.06</v>
      </c>
      <c r="L1920" s="9">
        <v>7.5797857807791797E-4</v>
      </c>
    </row>
    <row r="1921" spans="11:12" x14ac:dyDescent="0.25">
      <c r="K1921" s="14">
        <v>748.45</v>
      </c>
      <c r="L1921" s="9">
        <v>0</v>
      </c>
    </row>
    <row r="1922" spans="11:12" x14ac:dyDescent="0.25">
      <c r="K1922" s="14">
        <v>748.84</v>
      </c>
      <c r="L1922" s="9">
        <v>0</v>
      </c>
    </row>
    <row r="1923" spans="11:12" x14ac:dyDescent="0.25">
      <c r="K1923" s="14">
        <v>749.23</v>
      </c>
      <c r="L1923" s="9">
        <v>0</v>
      </c>
    </row>
    <row r="1924" spans="11:12" x14ac:dyDescent="0.25">
      <c r="K1924" s="14">
        <v>749.62</v>
      </c>
      <c r="L1924" s="9">
        <v>0</v>
      </c>
    </row>
    <row r="1925" spans="11:12" x14ac:dyDescent="0.25">
      <c r="K1925" s="14">
        <v>750.01</v>
      </c>
      <c r="L1925" s="9">
        <v>7.6377640687320405E-4</v>
      </c>
    </row>
    <row r="1926" spans="11:12" x14ac:dyDescent="0.25">
      <c r="K1926" s="14">
        <v>750.4</v>
      </c>
      <c r="L1926" s="9">
        <v>0</v>
      </c>
    </row>
    <row r="1927" spans="11:12" x14ac:dyDescent="0.25">
      <c r="K1927" s="14">
        <v>750.79</v>
      </c>
      <c r="L1927" s="9">
        <v>7.6612044947868801E-4</v>
      </c>
    </row>
    <row r="1928" spans="11:12" x14ac:dyDescent="0.25">
      <c r="K1928" s="14">
        <v>751.18</v>
      </c>
      <c r="L1928" s="9">
        <v>0</v>
      </c>
    </row>
    <row r="1929" spans="11:12" x14ac:dyDescent="0.25">
      <c r="K1929" s="14">
        <v>751.57</v>
      </c>
      <c r="L1929" s="9">
        <v>7.6847892418870003E-4</v>
      </c>
    </row>
    <row r="1930" spans="11:12" x14ac:dyDescent="0.25">
      <c r="K1930" s="14">
        <v>751.96</v>
      </c>
      <c r="L1930" s="9">
        <v>7.6966361529904302E-4</v>
      </c>
    </row>
    <row r="1931" spans="11:12" x14ac:dyDescent="0.25">
      <c r="K1931" s="14">
        <v>752.35</v>
      </c>
      <c r="L1931" s="9">
        <v>7.70851964700995E-4</v>
      </c>
    </row>
    <row r="1932" spans="11:12" x14ac:dyDescent="0.25">
      <c r="K1932" s="14">
        <v>752.74</v>
      </c>
      <c r="L1932" s="9">
        <v>0</v>
      </c>
    </row>
    <row r="1933" spans="11:12" x14ac:dyDescent="0.25">
      <c r="K1933" s="14">
        <v>753.13</v>
      </c>
      <c r="L1933" s="9">
        <v>0</v>
      </c>
    </row>
    <row r="1934" spans="11:12" x14ac:dyDescent="0.25">
      <c r="K1934" s="14">
        <v>753.52</v>
      </c>
      <c r="L1934" s="9">
        <v>0</v>
      </c>
    </row>
    <row r="1935" spans="11:12" x14ac:dyDescent="0.25">
      <c r="K1935" s="14">
        <v>753.91</v>
      </c>
      <c r="L1935" s="9">
        <v>0</v>
      </c>
    </row>
    <row r="1936" spans="11:12" x14ac:dyDescent="0.25">
      <c r="K1936" s="14">
        <v>754.3</v>
      </c>
      <c r="L1936" s="9">
        <v>0</v>
      </c>
    </row>
    <row r="1937" spans="11:12" x14ac:dyDescent="0.25">
      <c r="K1937" s="14">
        <v>754.69</v>
      </c>
      <c r="L1937" s="9">
        <v>0</v>
      </c>
    </row>
    <row r="1938" spans="11:12" x14ac:dyDescent="0.25">
      <c r="K1938" s="14">
        <v>755.08</v>
      </c>
      <c r="L1938" s="9">
        <v>0</v>
      </c>
    </row>
    <row r="1939" spans="11:12" x14ac:dyDescent="0.25">
      <c r="K1939" s="14">
        <v>755.47</v>
      </c>
      <c r="L1939" s="9">
        <v>0</v>
      </c>
    </row>
    <row r="1940" spans="11:12" x14ac:dyDescent="0.25">
      <c r="K1940" s="14">
        <v>755.86</v>
      </c>
      <c r="L1940" s="9">
        <v>0</v>
      </c>
    </row>
    <row r="1941" spans="11:12" x14ac:dyDescent="0.25">
      <c r="K1941" s="14">
        <v>756.25</v>
      </c>
      <c r="L1941" s="9">
        <v>7.8294045113025997E-4</v>
      </c>
    </row>
    <row r="1942" spans="11:12" x14ac:dyDescent="0.25">
      <c r="K1942" s="14">
        <v>756.64</v>
      </c>
      <c r="L1942" s="9">
        <v>7.8417018538253099E-4</v>
      </c>
    </row>
    <row r="1943" spans="11:12" x14ac:dyDescent="0.25">
      <c r="K1943" s="14">
        <v>757.03</v>
      </c>
      <c r="L1943" s="9">
        <v>0</v>
      </c>
    </row>
    <row r="1944" spans="11:12" x14ac:dyDescent="0.25">
      <c r="K1944" s="14">
        <v>757.42</v>
      </c>
      <c r="L1944" s="9">
        <v>0</v>
      </c>
    </row>
    <row r="1945" spans="11:12" x14ac:dyDescent="0.25">
      <c r="K1945" s="14">
        <v>757.81</v>
      </c>
      <c r="L1945" s="9">
        <v>0</v>
      </c>
    </row>
    <row r="1946" spans="11:12" x14ac:dyDescent="0.25">
      <c r="K1946" s="14">
        <v>758.2</v>
      </c>
      <c r="L1946" s="9">
        <v>7.8912799654364701E-4</v>
      </c>
    </row>
    <row r="1947" spans="11:12" x14ac:dyDescent="0.25">
      <c r="K1947" s="14">
        <v>758.59</v>
      </c>
      <c r="L1947" s="9">
        <v>0</v>
      </c>
    </row>
    <row r="1948" spans="11:12" x14ac:dyDescent="0.25">
      <c r="K1948" s="14">
        <v>758.98</v>
      </c>
      <c r="L1948" s="9">
        <v>0</v>
      </c>
    </row>
    <row r="1949" spans="11:12" x14ac:dyDescent="0.25">
      <c r="K1949" s="14">
        <v>759.37</v>
      </c>
      <c r="L1949" s="9">
        <v>0</v>
      </c>
    </row>
    <row r="1950" spans="11:12" x14ac:dyDescent="0.25">
      <c r="K1950" s="14">
        <v>759.76</v>
      </c>
      <c r="L1950" s="9">
        <v>1.58829779354695E-3</v>
      </c>
    </row>
    <row r="1951" spans="11:12" x14ac:dyDescent="0.25">
      <c r="K1951" s="14">
        <v>760.15</v>
      </c>
      <c r="L1951" s="9">
        <v>7.9541412084347502E-4</v>
      </c>
    </row>
    <row r="1952" spans="11:12" x14ac:dyDescent="0.25">
      <c r="K1952" s="14">
        <v>760.54</v>
      </c>
      <c r="L1952" s="9">
        <v>7.9668338281210403E-4</v>
      </c>
    </row>
    <row r="1953" spans="11:12" x14ac:dyDescent="0.25">
      <c r="K1953" s="14">
        <v>760.93</v>
      </c>
      <c r="L1953" s="9">
        <v>0</v>
      </c>
    </row>
    <row r="1954" spans="11:12" x14ac:dyDescent="0.25">
      <c r="K1954" s="14">
        <v>761.32</v>
      </c>
      <c r="L1954" s="9">
        <v>0</v>
      </c>
    </row>
    <row r="1955" spans="11:12" x14ac:dyDescent="0.25">
      <c r="K1955" s="14">
        <v>761.71</v>
      </c>
      <c r="L1955" s="9">
        <v>1.60103118068163E-3</v>
      </c>
    </row>
    <row r="1956" spans="11:12" x14ac:dyDescent="0.25">
      <c r="K1956" s="14">
        <v>762.1</v>
      </c>
      <c r="L1956" s="9">
        <v>1.60360239751775E-3</v>
      </c>
    </row>
    <row r="1957" spans="11:12" x14ac:dyDescent="0.25">
      <c r="K1957" s="14">
        <v>762.49</v>
      </c>
      <c r="L1957" s="9">
        <v>0</v>
      </c>
    </row>
    <row r="1958" spans="11:12" x14ac:dyDescent="0.25">
      <c r="K1958" s="14">
        <v>762.88</v>
      </c>
      <c r="L1958" s="9">
        <v>0</v>
      </c>
    </row>
    <row r="1959" spans="11:12" x14ac:dyDescent="0.25">
      <c r="K1959" s="14">
        <v>763.27</v>
      </c>
      <c r="L1959" s="9">
        <v>0</v>
      </c>
    </row>
    <row r="1960" spans="11:12" x14ac:dyDescent="0.25">
      <c r="K1960" s="14">
        <v>763.66</v>
      </c>
      <c r="L1960" s="9">
        <v>1.6139703850425299E-3</v>
      </c>
    </row>
    <row r="1961" spans="11:12" x14ac:dyDescent="0.25">
      <c r="K1961" s="14">
        <v>764.05</v>
      </c>
      <c r="L1961" s="9">
        <v>0</v>
      </c>
    </row>
    <row r="1962" spans="11:12" x14ac:dyDescent="0.25">
      <c r="K1962" s="14">
        <v>764.44</v>
      </c>
      <c r="L1962" s="9">
        <v>0</v>
      </c>
    </row>
    <row r="1963" spans="11:12" x14ac:dyDescent="0.25">
      <c r="K1963" s="14">
        <v>764.83</v>
      </c>
      <c r="L1963" s="9">
        <v>8.1091739296582598E-4</v>
      </c>
    </row>
    <row r="1964" spans="11:12" x14ac:dyDescent="0.25">
      <c r="K1964" s="14">
        <v>765.22</v>
      </c>
      <c r="L1964" s="9">
        <v>0</v>
      </c>
    </row>
    <row r="1965" spans="11:12" x14ac:dyDescent="0.25">
      <c r="K1965" s="14">
        <v>765.61</v>
      </c>
      <c r="L1965" s="9">
        <v>8.1356021870232899E-4</v>
      </c>
    </row>
    <row r="1966" spans="11:12" x14ac:dyDescent="0.25">
      <c r="K1966" s="14">
        <v>766</v>
      </c>
      <c r="L1966" s="9">
        <v>0</v>
      </c>
    </row>
    <row r="1967" spans="11:12" x14ac:dyDescent="0.25">
      <c r="K1967" s="14">
        <v>766.39</v>
      </c>
      <c r="L1967" s="9">
        <v>0</v>
      </c>
    </row>
    <row r="1968" spans="11:12" x14ac:dyDescent="0.25">
      <c r="K1968" s="14">
        <v>766.78</v>
      </c>
      <c r="L1968" s="9">
        <v>1.63511383035156E-3</v>
      </c>
    </row>
    <row r="1969" spans="11:12" x14ac:dyDescent="0.25">
      <c r="K1969" s="14">
        <v>767.17</v>
      </c>
      <c r="L1969" s="9">
        <v>0</v>
      </c>
    </row>
    <row r="1970" spans="11:12" x14ac:dyDescent="0.25">
      <c r="K1970" s="14">
        <v>767.56</v>
      </c>
      <c r="L1970" s="9">
        <v>8.20243266922843E-4</v>
      </c>
    </row>
    <row r="1971" spans="11:12" x14ac:dyDescent="0.25">
      <c r="K1971" s="14">
        <v>767.95</v>
      </c>
      <c r="L1971" s="9">
        <v>0</v>
      </c>
    </row>
    <row r="1972" spans="11:12" x14ac:dyDescent="0.25">
      <c r="K1972" s="14">
        <v>768.34</v>
      </c>
      <c r="L1972" s="9">
        <v>8.2294733065027103E-4</v>
      </c>
    </row>
    <row r="1973" spans="11:12" x14ac:dyDescent="0.25">
      <c r="K1973" s="14">
        <v>768.73</v>
      </c>
      <c r="L1973" s="9">
        <v>0</v>
      </c>
    </row>
    <row r="1974" spans="11:12" x14ac:dyDescent="0.25">
      <c r="K1974" s="14">
        <v>769.12</v>
      </c>
      <c r="L1974" s="9">
        <v>0</v>
      </c>
    </row>
    <row r="1975" spans="11:12" x14ac:dyDescent="0.25">
      <c r="K1975" s="14">
        <v>769.51</v>
      </c>
      <c r="L1975" s="9">
        <v>0</v>
      </c>
    </row>
    <row r="1976" spans="11:12" x14ac:dyDescent="0.25">
      <c r="K1976" s="14">
        <v>769.9</v>
      </c>
      <c r="L1976" s="9">
        <v>8.2840929938138904E-4</v>
      </c>
    </row>
    <row r="1977" spans="11:12" x14ac:dyDescent="0.25">
      <c r="K1977" s="14">
        <v>770.29</v>
      </c>
      <c r="L1977" s="9">
        <v>0</v>
      </c>
    </row>
    <row r="1978" spans="11:12" x14ac:dyDescent="0.25">
      <c r="K1978" s="14">
        <v>770.68</v>
      </c>
      <c r="L1978" s="9">
        <v>0</v>
      </c>
    </row>
    <row r="1979" spans="11:12" x14ac:dyDescent="0.25">
      <c r="K1979" s="14">
        <v>771.07</v>
      </c>
      <c r="L1979" s="9">
        <v>0</v>
      </c>
    </row>
    <row r="1980" spans="11:12" x14ac:dyDescent="0.25">
      <c r="K1980" s="14">
        <v>771.46</v>
      </c>
      <c r="L1980" s="9">
        <v>8.33944255602705E-4</v>
      </c>
    </row>
    <row r="1981" spans="11:12" x14ac:dyDescent="0.25">
      <c r="K1981" s="14">
        <v>771.85</v>
      </c>
      <c r="L1981" s="9">
        <v>8.3533957068340097E-4</v>
      </c>
    </row>
    <row r="1982" spans="11:12" x14ac:dyDescent="0.25">
      <c r="K1982" s="14">
        <v>772.24</v>
      </c>
      <c r="L1982" s="9">
        <v>8.3673956273641701E-4</v>
      </c>
    </row>
    <row r="1983" spans="11:12" x14ac:dyDescent="0.25">
      <c r="K1983" s="14">
        <v>772.63</v>
      </c>
      <c r="L1983" s="9">
        <v>0</v>
      </c>
    </row>
    <row r="1984" spans="11:12" x14ac:dyDescent="0.25">
      <c r="K1984" s="14">
        <v>773.02</v>
      </c>
      <c r="L1984" s="9">
        <v>0</v>
      </c>
    </row>
    <row r="1985" spans="11:12" x14ac:dyDescent="0.25">
      <c r="K1985" s="14">
        <v>773.41</v>
      </c>
      <c r="L1985" s="9">
        <v>0</v>
      </c>
    </row>
    <row r="1986" spans="11:12" x14ac:dyDescent="0.25">
      <c r="K1986" s="14">
        <v>773.8</v>
      </c>
      <c r="L1986" s="9">
        <v>8.4238677414966298E-4</v>
      </c>
    </row>
    <row r="1987" spans="11:12" x14ac:dyDescent="0.25">
      <c r="K1987" s="14">
        <v>774.19</v>
      </c>
      <c r="L1987" s="9">
        <v>0</v>
      </c>
    </row>
    <row r="1988" spans="11:12" x14ac:dyDescent="0.25">
      <c r="K1988" s="14">
        <v>774.58</v>
      </c>
      <c r="L1988" s="9">
        <v>7.3007515960540103E-3</v>
      </c>
    </row>
    <row r="1989" spans="11:12" x14ac:dyDescent="0.25">
      <c r="K1989" s="14">
        <v>774.97</v>
      </c>
      <c r="L1989" s="9">
        <v>0</v>
      </c>
    </row>
    <row r="1990" spans="11:12" x14ac:dyDescent="0.25">
      <c r="K1990" s="14">
        <v>775.36</v>
      </c>
      <c r="L1990" s="9">
        <v>0</v>
      </c>
    </row>
    <row r="1991" spans="11:12" x14ac:dyDescent="0.25">
      <c r="K1991" s="14">
        <v>775.75</v>
      </c>
      <c r="L1991" s="9">
        <v>8.4955389439570004E-4</v>
      </c>
    </row>
    <row r="1992" spans="11:12" x14ac:dyDescent="0.25">
      <c r="K1992" s="14">
        <v>776.14</v>
      </c>
      <c r="L1992" s="9">
        <v>8.5100197826762901E-4</v>
      </c>
    </row>
    <row r="1993" spans="11:12" x14ac:dyDescent="0.25">
      <c r="K1993" s="14">
        <v>776.53</v>
      </c>
      <c r="L1993" s="9">
        <v>0</v>
      </c>
    </row>
    <row r="1994" spans="11:12" x14ac:dyDescent="0.25">
      <c r="K1994" s="14">
        <v>776.92</v>
      </c>
      <c r="L1994" s="9">
        <v>0</v>
      </c>
    </row>
    <row r="1995" spans="11:12" x14ac:dyDescent="0.25">
      <c r="K1995" s="14">
        <v>777.31</v>
      </c>
      <c r="L1995" s="9">
        <v>1.71075200324936E-3</v>
      </c>
    </row>
    <row r="1996" spans="11:12" x14ac:dyDescent="0.25">
      <c r="K1996" s="14">
        <v>777.7</v>
      </c>
      <c r="L1996" s="9">
        <v>0</v>
      </c>
    </row>
    <row r="1997" spans="11:12" x14ac:dyDescent="0.25">
      <c r="K1997" s="14">
        <v>778.09</v>
      </c>
      <c r="L1997" s="9">
        <v>0</v>
      </c>
    </row>
    <row r="1998" spans="11:12" x14ac:dyDescent="0.25">
      <c r="K1998" s="14">
        <v>778.48</v>
      </c>
      <c r="L1998" s="9">
        <v>0</v>
      </c>
    </row>
    <row r="1999" spans="11:12" x14ac:dyDescent="0.25">
      <c r="K1999" s="14">
        <v>778.87</v>
      </c>
      <c r="L1999" s="9">
        <v>8.6127845887271298E-4</v>
      </c>
    </row>
    <row r="2000" spans="11:12" x14ac:dyDescent="0.25">
      <c r="K2000" s="14">
        <v>779.26</v>
      </c>
      <c r="L2000" s="9">
        <v>0</v>
      </c>
    </row>
    <row r="2001" spans="11:12" x14ac:dyDescent="0.25">
      <c r="K2001" s="14">
        <v>779.65</v>
      </c>
      <c r="L2001" s="9">
        <v>2.5927810210488798E-3</v>
      </c>
    </row>
    <row r="2002" spans="11:12" x14ac:dyDescent="0.25">
      <c r="K2002" s="14">
        <v>780.04</v>
      </c>
      <c r="L2002" s="9">
        <v>8.6575903732170705E-4</v>
      </c>
    </row>
    <row r="2003" spans="11:12" x14ac:dyDescent="0.25">
      <c r="K2003" s="14">
        <v>780.43</v>
      </c>
      <c r="L2003" s="9">
        <v>8.6726294104499404E-4</v>
      </c>
    </row>
    <row r="2004" spans="11:12" x14ac:dyDescent="0.25">
      <c r="K2004" s="14">
        <v>780.82</v>
      </c>
      <c r="L2004" s="9">
        <v>8.6877207870053304E-4</v>
      </c>
    </row>
    <row r="2005" spans="11:12" x14ac:dyDescent="0.25">
      <c r="K2005" s="14">
        <v>781.21</v>
      </c>
      <c r="L2005" s="9">
        <v>8.7028647765889199E-4</v>
      </c>
    </row>
    <row r="2006" spans="11:12" x14ac:dyDescent="0.25">
      <c r="K2006" s="14">
        <v>781.6</v>
      </c>
      <c r="L2006" s="9">
        <v>0</v>
      </c>
    </row>
    <row r="2007" spans="11:12" x14ac:dyDescent="0.25">
      <c r="K2007" s="14">
        <v>781.99</v>
      </c>
      <c r="L2007" s="9">
        <v>8.7333116992389503E-4</v>
      </c>
    </row>
    <row r="2008" spans="11:12" x14ac:dyDescent="0.25">
      <c r="K2008" s="14">
        <v>782.38</v>
      </c>
      <c r="L2008" s="9">
        <v>0</v>
      </c>
    </row>
    <row r="2009" spans="11:12" x14ac:dyDescent="0.25">
      <c r="K2009" s="14">
        <v>782.77</v>
      </c>
      <c r="L2009" s="9">
        <v>0</v>
      </c>
    </row>
    <row r="2010" spans="11:12" x14ac:dyDescent="0.25">
      <c r="K2010" s="14">
        <v>783.16</v>
      </c>
      <c r="L2010" s="9">
        <v>0</v>
      </c>
    </row>
    <row r="2011" spans="11:12" x14ac:dyDescent="0.25">
      <c r="K2011" s="14">
        <v>783.55</v>
      </c>
      <c r="L2011" s="9">
        <v>1.7589698316410199E-3</v>
      </c>
    </row>
    <row r="2012" spans="11:12" x14ac:dyDescent="0.25">
      <c r="K2012" s="14">
        <v>783.94</v>
      </c>
      <c r="L2012" s="9">
        <v>0</v>
      </c>
    </row>
    <row r="2013" spans="11:12" x14ac:dyDescent="0.25">
      <c r="K2013" s="14">
        <v>784.33</v>
      </c>
      <c r="L2013" s="9">
        <v>0</v>
      </c>
    </row>
    <row r="2014" spans="11:12" x14ac:dyDescent="0.25">
      <c r="K2014" s="14">
        <v>784.72</v>
      </c>
      <c r="L2014" s="9">
        <v>8.8415743902798595E-4</v>
      </c>
    </row>
    <row r="2015" spans="11:12" x14ac:dyDescent="0.25">
      <c r="K2015" s="14">
        <v>785.11</v>
      </c>
      <c r="L2015" s="9">
        <v>8.8572599929651399E-4</v>
      </c>
    </row>
    <row r="2016" spans="11:12" x14ac:dyDescent="0.25">
      <c r="K2016" s="14">
        <v>785.5</v>
      </c>
      <c r="L2016" s="9">
        <v>8.8730013493852698E-4</v>
      </c>
    </row>
    <row r="2017" spans="11:12" x14ac:dyDescent="0.25">
      <c r="K2017" s="14">
        <v>785.89</v>
      </c>
      <c r="L2017" s="9">
        <v>8.5665789617200509E-3</v>
      </c>
    </row>
    <row r="2018" spans="11:12" x14ac:dyDescent="0.25">
      <c r="K2018" s="14">
        <v>786.28</v>
      </c>
      <c r="L2018" s="9">
        <v>0</v>
      </c>
    </row>
    <row r="2019" spans="11:12" x14ac:dyDescent="0.25">
      <c r="K2019" s="14">
        <v>786.67</v>
      </c>
      <c r="L2019" s="9">
        <v>0</v>
      </c>
    </row>
    <row r="2020" spans="11:12" x14ac:dyDescent="0.25">
      <c r="K2020" s="14">
        <v>787.06</v>
      </c>
      <c r="L2020" s="9">
        <v>0</v>
      </c>
    </row>
    <row r="2021" spans="11:12" x14ac:dyDescent="0.25">
      <c r="K2021" s="14">
        <v>787.45</v>
      </c>
      <c r="L2021" s="9">
        <v>0</v>
      </c>
    </row>
    <row r="2022" spans="11:12" x14ac:dyDescent="0.25">
      <c r="K2022" s="14">
        <v>787.84</v>
      </c>
      <c r="L2022" s="9">
        <v>8.9686371423775501E-4</v>
      </c>
    </row>
    <row r="2023" spans="11:12" x14ac:dyDescent="0.25">
      <c r="K2023" s="14">
        <v>788.23</v>
      </c>
      <c r="L2023" s="9">
        <v>0</v>
      </c>
    </row>
    <row r="2024" spans="11:12" x14ac:dyDescent="0.25">
      <c r="K2024" s="14">
        <v>788.62</v>
      </c>
      <c r="L2024" s="9">
        <v>0</v>
      </c>
    </row>
    <row r="2025" spans="11:12" x14ac:dyDescent="0.25">
      <c r="K2025" s="14">
        <v>789.01</v>
      </c>
      <c r="L2025" s="9">
        <v>9.0172323205826204E-4</v>
      </c>
    </row>
    <row r="2026" spans="11:12" x14ac:dyDescent="0.25">
      <c r="K2026" s="14">
        <v>789.4</v>
      </c>
      <c r="L2026" s="9">
        <v>9.0335479497197105E-4</v>
      </c>
    </row>
    <row r="2027" spans="11:12" x14ac:dyDescent="0.25">
      <c r="K2027" s="14">
        <v>789.79</v>
      </c>
      <c r="L2027" s="9">
        <v>0</v>
      </c>
    </row>
    <row r="2028" spans="11:12" x14ac:dyDescent="0.25">
      <c r="K2028" s="14">
        <v>790.18</v>
      </c>
      <c r="L2028" s="9">
        <v>0</v>
      </c>
    </row>
    <row r="2029" spans="11:12" x14ac:dyDescent="0.25">
      <c r="K2029" s="14">
        <v>790.57</v>
      </c>
      <c r="L2029" s="9">
        <v>0</v>
      </c>
    </row>
    <row r="2030" spans="11:12" x14ac:dyDescent="0.25">
      <c r="K2030" s="14">
        <v>790.96</v>
      </c>
      <c r="L2030" s="9">
        <v>0</v>
      </c>
    </row>
    <row r="2031" spans="11:12" x14ac:dyDescent="0.25">
      <c r="K2031" s="14">
        <v>791.35</v>
      </c>
      <c r="L2031" s="9">
        <v>9.6971652188447607E-3</v>
      </c>
    </row>
    <row r="2032" spans="11:12" x14ac:dyDescent="0.25">
      <c r="K2032" s="14">
        <v>791.74</v>
      </c>
      <c r="L2032" s="9">
        <v>0</v>
      </c>
    </row>
    <row r="2033" spans="11:12" x14ac:dyDescent="0.25">
      <c r="K2033" s="14">
        <v>792.13</v>
      </c>
      <c r="L2033" s="9">
        <v>9.1494317497099796E-4</v>
      </c>
    </row>
    <row r="2034" spans="11:12" x14ac:dyDescent="0.25">
      <c r="K2034" s="14">
        <v>792.52</v>
      </c>
      <c r="L2034" s="9">
        <v>2.7498689190467601E-3</v>
      </c>
    </row>
    <row r="2035" spans="11:12" x14ac:dyDescent="0.25">
      <c r="K2035" s="14">
        <v>792.91</v>
      </c>
      <c r="L2035" s="9">
        <v>0</v>
      </c>
    </row>
    <row r="2036" spans="11:12" x14ac:dyDescent="0.25">
      <c r="K2036" s="14">
        <v>793.3</v>
      </c>
      <c r="L2036" s="9">
        <v>0</v>
      </c>
    </row>
    <row r="2037" spans="11:12" x14ac:dyDescent="0.25">
      <c r="K2037" s="14">
        <v>793.69</v>
      </c>
      <c r="L2037" s="9">
        <v>0</v>
      </c>
    </row>
    <row r="2038" spans="11:12" x14ac:dyDescent="0.25">
      <c r="K2038" s="14">
        <v>794.08</v>
      </c>
      <c r="L2038" s="9">
        <v>0</v>
      </c>
    </row>
    <row r="2039" spans="11:12" ht="15.75" thickBot="1" x14ac:dyDescent="0.3">
      <c r="K2039" s="15">
        <v>794.47</v>
      </c>
      <c r="L2039" s="17">
        <v>0</v>
      </c>
    </row>
    <row r="2040" spans="11:12" x14ac:dyDescent="0.25">
      <c r="K2040" s="14"/>
      <c r="L2040" s="18"/>
    </row>
    <row r="2041" spans="11:12" x14ac:dyDescent="0.25">
      <c r="K2041" s="14"/>
      <c r="L2041" s="18"/>
    </row>
    <row r="2042" spans="11:12" x14ac:dyDescent="0.25">
      <c r="K2042" s="14"/>
      <c r="L2042" s="18"/>
    </row>
    <row r="2043" spans="11:12" x14ac:dyDescent="0.25">
      <c r="K2043" s="14"/>
      <c r="L2043" s="18"/>
    </row>
    <row r="2044" spans="11:12" x14ac:dyDescent="0.25">
      <c r="K2044" s="14"/>
      <c r="L2044" s="18"/>
    </row>
    <row r="2045" spans="11:12" x14ac:dyDescent="0.25">
      <c r="K2045" s="14"/>
      <c r="L2045" s="18"/>
    </row>
    <row r="2046" spans="11:12" x14ac:dyDescent="0.25">
      <c r="K2046" s="14"/>
      <c r="L2046" s="18"/>
    </row>
    <row r="2047" spans="11:12" x14ac:dyDescent="0.25">
      <c r="K2047" s="14"/>
      <c r="L2047" s="18"/>
    </row>
    <row r="2048" spans="11:12" x14ac:dyDescent="0.25">
      <c r="K2048" s="14"/>
      <c r="L2048" s="18"/>
    </row>
    <row r="2049" spans="11:12" x14ac:dyDescent="0.25">
      <c r="K2049" s="14"/>
      <c r="L2049" s="18"/>
    </row>
    <row r="2050" spans="11:12" x14ac:dyDescent="0.25">
      <c r="K2050" s="14"/>
      <c r="L2050" s="18"/>
    </row>
    <row r="2051" spans="11:12" x14ac:dyDescent="0.25">
      <c r="K2051" s="14"/>
      <c r="L2051" s="18"/>
    </row>
    <row r="2052" spans="11:12" x14ac:dyDescent="0.25">
      <c r="K2052" s="14"/>
      <c r="L2052" s="18"/>
    </row>
    <row r="2053" spans="11:12" x14ac:dyDescent="0.25">
      <c r="K2053" s="14"/>
      <c r="L2053" s="18"/>
    </row>
    <row r="2054" spans="11:12" x14ac:dyDescent="0.25">
      <c r="K2054" s="14"/>
      <c r="L2054" s="18"/>
    </row>
    <row r="2055" spans="11:12" x14ac:dyDescent="0.25">
      <c r="K2055" s="14"/>
      <c r="L2055" s="18"/>
    </row>
    <row r="2056" spans="11:12" x14ac:dyDescent="0.25">
      <c r="K2056" s="14"/>
      <c r="L2056" s="18"/>
    </row>
    <row r="2057" spans="11:12" x14ac:dyDescent="0.25">
      <c r="K2057" s="14"/>
      <c r="L2057" s="18"/>
    </row>
    <row r="2058" spans="11:12" x14ac:dyDescent="0.25">
      <c r="K2058" s="14"/>
      <c r="L2058" s="18"/>
    </row>
    <row r="2059" spans="11:12" x14ac:dyDescent="0.25">
      <c r="K2059" s="14"/>
      <c r="L2059" s="18"/>
    </row>
    <row r="2060" spans="11:12" x14ac:dyDescent="0.25">
      <c r="K2060" s="14"/>
      <c r="L2060" s="18"/>
    </row>
    <row r="2061" spans="11:12" x14ac:dyDescent="0.25">
      <c r="K2061" s="14"/>
      <c r="L2061" s="18"/>
    </row>
    <row r="2062" spans="11:12" x14ac:dyDescent="0.25">
      <c r="K2062" s="14"/>
      <c r="L2062" s="18"/>
    </row>
    <row r="2063" spans="11:12" x14ac:dyDescent="0.25">
      <c r="K2063" s="14"/>
      <c r="L2063" s="18"/>
    </row>
    <row r="2064" spans="11:12" x14ac:dyDescent="0.25">
      <c r="K2064" s="14"/>
      <c r="L2064" s="18"/>
    </row>
    <row r="2065" spans="11:12" x14ac:dyDescent="0.25">
      <c r="K2065" s="14"/>
      <c r="L2065" s="18"/>
    </row>
    <row r="2066" spans="11:12" x14ac:dyDescent="0.25">
      <c r="K2066" s="14"/>
      <c r="L2066" s="18"/>
    </row>
    <row r="2067" spans="11:12" x14ac:dyDescent="0.25">
      <c r="K2067" s="14"/>
      <c r="L2067" s="18"/>
    </row>
    <row r="2068" spans="11:12" x14ac:dyDescent="0.25">
      <c r="K2068" s="14"/>
      <c r="L2068" s="18"/>
    </row>
    <row r="2069" spans="11:12" x14ac:dyDescent="0.25">
      <c r="K2069" s="14"/>
      <c r="L2069" s="18"/>
    </row>
    <row r="2070" spans="11:12" x14ac:dyDescent="0.25">
      <c r="K2070" s="14"/>
      <c r="L2070" s="18"/>
    </row>
    <row r="2071" spans="11:12" x14ac:dyDescent="0.25">
      <c r="K2071" s="14"/>
      <c r="L2071" s="18"/>
    </row>
    <row r="2072" spans="11:12" x14ac:dyDescent="0.25">
      <c r="K2072" s="14"/>
      <c r="L2072" s="18"/>
    </row>
    <row r="2073" spans="11:12" x14ac:dyDescent="0.25">
      <c r="K2073" s="14"/>
      <c r="L2073" s="18"/>
    </row>
    <row r="2074" spans="11:12" x14ac:dyDescent="0.25">
      <c r="K2074" s="14"/>
      <c r="L2074" s="18"/>
    </row>
    <row r="2075" spans="11:12" x14ac:dyDescent="0.25">
      <c r="K2075" s="14"/>
      <c r="L2075" s="18"/>
    </row>
    <row r="2076" spans="11:12" x14ac:dyDescent="0.25">
      <c r="K2076" s="14"/>
      <c r="L2076" s="18"/>
    </row>
    <row r="2077" spans="11:12" x14ac:dyDescent="0.25">
      <c r="K2077" s="14"/>
      <c r="L2077" s="18"/>
    </row>
    <row r="2078" spans="11:12" x14ac:dyDescent="0.25">
      <c r="K2078" s="14"/>
      <c r="L2078" s="18"/>
    </row>
    <row r="2079" spans="11:12" x14ac:dyDescent="0.25">
      <c r="K2079" s="14"/>
      <c r="L2079" s="18"/>
    </row>
    <row r="2080" spans="11:12" x14ac:dyDescent="0.25">
      <c r="K2080" s="14"/>
      <c r="L2080" s="18"/>
    </row>
    <row r="2081" spans="11:12" x14ac:dyDescent="0.25">
      <c r="K2081" s="14"/>
      <c r="L2081" s="18"/>
    </row>
    <row r="2082" spans="11:12" x14ac:dyDescent="0.25">
      <c r="K2082" s="14"/>
      <c r="L2082" s="18"/>
    </row>
    <row r="2083" spans="11:12" x14ac:dyDescent="0.25">
      <c r="K2083" s="14"/>
      <c r="L2083" s="18"/>
    </row>
    <row r="2084" spans="11:12" x14ac:dyDescent="0.25">
      <c r="K2084" s="14"/>
      <c r="L2084" s="18"/>
    </row>
    <row r="2085" spans="11:12" x14ac:dyDescent="0.25">
      <c r="K2085" s="14"/>
      <c r="L2085" s="18"/>
    </row>
    <row r="2086" spans="11:12" x14ac:dyDescent="0.25">
      <c r="K2086" s="14"/>
      <c r="L2086" s="18"/>
    </row>
    <row r="2087" spans="11:12" x14ac:dyDescent="0.25">
      <c r="K2087" s="14"/>
      <c r="L2087" s="18"/>
    </row>
    <row r="2088" spans="11:12" x14ac:dyDescent="0.25">
      <c r="K2088" s="14"/>
      <c r="L2088" s="18"/>
    </row>
    <row r="2089" spans="11:12" x14ac:dyDescent="0.25">
      <c r="K2089" s="14"/>
      <c r="L2089" s="18"/>
    </row>
    <row r="2090" spans="11:12" x14ac:dyDescent="0.25">
      <c r="K2090" s="14"/>
      <c r="L2090" s="18"/>
    </row>
    <row r="2091" spans="11:12" x14ac:dyDescent="0.25">
      <c r="K2091" s="14"/>
      <c r="L2091" s="18"/>
    </row>
    <row r="2092" spans="11:12" x14ac:dyDescent="0.25">
      <c r="K2092" s="14"/>
      <c r="L2092" s="18"/>
    </row>
    <row r="2093" spans="11:12" x14ac:dyDescent="0.25">
      <c r="K2093" s="14"/>
      <c r="L2093" s="18"/>
    </row>
    <row r="2094" spans="11:12" x14ac:dyDescent="0.25">
      <c r="K2094" s="14"/>
      <c r="L2094" s="18"/>
    </row>
    <row r="2095" spans="11:12" x14ac:dyDescent="0.25">
      <c r="K2095" s="14"/>
      <c r="L2095" s="18"/>
    </row>
    <row r="2096" spans="11:12" x14ac:dyDescent="0.25">
      <c r="K2096" s="14"/>
      <c r="L2096" s="18"/>
    </row>
    <row r="2097" spans="11:12" x14ac:dyDescent="0.25">
      <c r="K2097" s="14"/>
      <c r="L2097" s="18"/>
    </row>
    <row r="2098" spans="11:12" x14ac:dyDescent="0.25">
      <c r="K2098" s="14"/>
      <c r="L2098" s="18"/>
    </row>
    <row r="2099" spans="11:12" x14ac:dyDescent="0.25">
      <c r="K2099" s="14"/>
      <c r="L2099" s="18"/>
    </row>
    <row r="2100" spans="11:12" x14ac:dyDescent="0.25">
      <c r="K2100" s="14"/>
      <c r="L2100" s="18"/>
    </row>
    <row r="2101" spans="11:12" x14ac:dyDescent="0.25">
      <c r="K2101" s="14"/>
      <c r="L2101" s="18"/>
    </row>
    <row r="2102" spans="11:12" x14ac:dyDescent="0.25">
      <c r="K2102" s="14"/>
      <c r="L2102" s="18"/>
    </row>
    <row r="2103" spans="11:12" x14ac:dyDescent="0.25">
      <c r="K2103" s="14"/>
      <c r="L2103" s="18"/>
    </row>
    <row r="2104" spans="11:12" x14ac:dyDescent="0.25">
      <c r="K2104" s="14"/>
      <c r="L2104" s="18"/>
    </row>
    <row r="2105" spans="11:12" x14ac:dyDescent="0.25">
      <c r="K2105" s="14"/>
      <c r="L2105" s="18"/>
    </row>
    <row r="2106" spans="11:12" x14ac:dyDescent="0.25">
      <c r="K2106" s="14"/>
      <c r="L2106" s="18"/>
    </row>
    <row r="2107" spans="11:12" x14ac:dyDescent="0.25">
      <c r="K2107" s="14"/>
      <c r="L2107" s="18"/>
    </row>
    <row r="2108" spans="11:12" x14ac:dyDescent="0.25">
      <c r="K2108" s="14"/>
      <c r="L2108" s="18"/>
    </row>
    <row r="2109" spans="11:12" x14ac:dyDescent="0.25">
      <c r="K2109" s="14"/>
      <c r="L2109" s="18"/>
    </row>
    <row r="2110" spans="11:12" x14ac:dyDescent="0.25">
      <c r="K2110" s="14"/>
      <c r="L2110" s="18"/>
    </row>
    <row r="2111" spans="11:12" x14ac:dyDescent="0.25">
      <c r="K2111" s="14"/>
      <c r="L2111" s="18"/>
    </row>
    <row r="2112" spans="11:12" x14ac:dyDescent="0.25">
      <c r="K2112" s="14"/>
      <c r="L2112" s="18"/>
    </row>
    <row r="2113" spans="11:12" x14ac:dyDescent="0.25">
      <c r="K2113" s="14"/>
      <c r="L2113" s="18"/>
    </row>
    <row r="2114" spans="11:12" x14ac:dyDescent="0.25">
      <c r="K2114" s="14"/>
      <c r="L2114" s="18"/>
    </row>
    <row r="2115" spans="11:12" x14ac:dyDescent="0.25">
      <c r="K2115" s="14"/>
      <c r="L2115" s="18"/>
    </row>
    <row r="2116" spans="11:12" x14ac:dyDescent="0.25">
      <c r="K2116" s="14"/>
      <c r="L2116" s="18"/>
    </row>
    <row r="2117" spans="11:12" x14ac:dyDescent="0.25">
      <c r="K2117" s="14"/>
      <c r="L2117" s="18"/>
    </row>
    <row r="2118" spans="11:12" x14ac:dyDescent="0.25">
      <c r="K2118" s="14"/>
      <c r="L2118" s="18"/>
    </row>
    <row r="2119" spans="11:12" x14ac:dyDescent="0.25">
      <c r="K2119" s="14"/>
      <c r="L2119" s="18"/>
    </row>
    <row r="2120" spans="11:12" x14ac:dyDescent="0.25">
      <c r="K2120" s="14"/>
      <c r="L2120" s="18"/>
    </row>
    <row r="2121" spans="11:12" x14ac:dyDescent="0.25">
      <c r="K2121" s="14"/>
      <c r="L2121" s="18"/>
    </row>
    <row r="2122" spans="11:12" x14ac:dyDescent="0.25">
      <c r="K2122" s="14"/>
      <c r="L2122" s="18"/>
    </row>
    <row r="2123" spans="11:12" x14ac:dyDescent="0.25">
      <c r="K2123" s="14"/>
      <c r="L2123" s="18"/>
    </row>
    <row r="2124" spans="11:12" x14ac:dyDescent="0.25">
      <c r="K2124" s="14"/>
      <c r="L2124" s="18"/>
    </row>
    <row r="2125" spans="11:12" x14ac:dyDescent="0.25">
      <c r="K2125" s="14"/>
      <c r="L2125" s="18"/>
    </row>
    <row r="2126" spans="11:12" x14ac:dyDescent="0.25">
      <c r="K2126" s="14"/>
      <c r="L2126" s="18"/>
    </row>
    <row r="2127" spans="11:12" x14ac:dyDescent="0.25">
      <c r="K2127" s="14"/>
      <c r="L2127" s="18"/>
    </row>
    <row r="2128" spans="11:12" x14ac:dyDescent="0.25">
      <c r="K2128" s="14"/>
      <c r="L2128" s="18"/>
    </row>
    <row r="2129" spans="11:12" x14ac:dyDescent="0.25">
      <c r="K2129" s="14"/>
      <c r="L2129" s="18"/>
    </row>
    <row r="2130" spans="11:12" x14ac:dyDescent="0.25">
      <c r="K2130" s="14"/>
      <c r="L2130" s="18"/>
    </row>
    <row r="2131" spans="11:12" x14ac:dyDescent="0.25">
      <c r="K2131" s="14"/>
      <c r="L2131" s="18"/>
    </row>
    <row r="2132" spans="11:12" x14ac:dyDescent="0.25">
      <c r="K2132" s="14"/>
      <c r="L2132" s="18"/>
    </row>
    <row r="2133" spans="11:12" x14ac:dyDescent="0.25">
      <c r="K2133" s="14"/>
      <c r="L2133" s="18"/>
    </row>
    <row r="2134" spans="11:12" x14ac:dyDescent="0.25">
      <c r="K2134" s="14"/>
      <c r="L2134" s="18"/>
    </row>
    <row r="2135" spans="11:12" x14ac:dyDescent="0.25">
      <c r="K2135" s="14"/>
      <c r="L2135" s="18"/>
    </row>
    <row r="2136" spans="11:12" x14ac:dyDescent="0.25">
      <c r="K2136" s="14"/>
      <c r="L2136" s="18"/>
    </row>
    <row r="2137" spans="11:12" x14ac:dyDescent="0.25">
      <c r="K2137" s="14"/>
      <c r="L2137" s="18"/>
    </row>
    <row r="2138" spans="11:12" x14ac:dyDescent="0.25">
      <c r="K2138" s="14"/>
      <c r="L2138" s="18"/>
    </row>
    <row r="2139" spans="11:12" x14ac:dyDescent="0.25">
      <c r="K2139" s="14"/>
      <c r="L2139" s="18"/>
    </row>
    <row r="2140" spans="11:12" x14ac:dyDescent="0.25">
      <c r="K2140" s="14"/>
      <c r="L2140" s="18"/>
    </row>
    <row r="2141" spans="11:12" x14ac:dyDescent="0.25">
      <c r="K2141" s="14"/>
      <c r="L2141" s="18"/>
    </row>
    <row r="2142" spans="11:12" x14ac:dyDescent="0.25">
      <c r="K2142" s="14"/>
      <c r="L2142" s="18"/>
    </row>
    <row r="2143" spans="11:12" x14ac:dyDescent="0.25">
      <c r="K2143" s="14"/>
      <c r="L2143" s="18"/>
    </row>
    <row r="2144" spans="11:12" x14ac:dyDescent="0.25">
      <c r="K2144" s="14"/>
      <c r="L2144" s="18"/>
    </row>
    <row r="2145" spans="11:12" x14ac:dyDescent="0.25">
      <c r="K2145" s="14"/>
      <c r="L2145" s="18"/>
    </row>
    <row r="2146" spans="11:12" x14ac:dyDescent="0.25">
      <c r="K2146" s="14"/>
      <c r="L2146" s="18"/>
    </row>
    <row r="2147" spans="11:12" x14ac:dyDescent="0.25">
      <c r="K2147" s="14"/>
      <c r="L2147" s="18"/>
    </row>
    <row r="2148" spans="11:12" x14ac:dyDescent="0.25">
      <c r="K2148" s="14"/>
      <c r="L2148" s="18"/>
    </row>
    <row r="2149" spans="11:12" x14ac:dyDescent="0.25">
      <c r="K2149" s="14"/>
      <c r="L2149" s="18"/>
    </row>
    <row r="2150" spans="11:12" x14ac:dyDescent="0.25">
      <c r="K2150" s="14"/>
      <c r="L2150" s="18"/>
    </row>
    <row r="2151" spans="11:12" x14ac:dyDescent="0.25">
      <c r="K2151" s="14"/>
      <c r="L2151" s="18"/>
    </row>
    <row r="2152" spans="11:12" x14ac:dyDescent="0.25">
      <c r="K2152" s="14"/>
      <c r="L2152" s="18"/>
    </row>
    <row r="2153" spans="11:12" x14ac:dyDescent="0.25">
      <c r="K2153" s="14"/>
      <c r="L2153" s="18"/>
    </row>
    <row r="2154" spans="11:12" x14ac:dyDescent="0.25">
      <c r="K2154" s="14"/>
      <c r="L2154" s="18"/>
    </row>
    <row r="2155" spans="11:12" x14ac:dyDescent="0.25">
      <c r="K2155" s="14"/>
      <c r="L2155" s="18"/>
    </row>
    <row r="2156" spans="11:12" x14ac:dyDescent="0.25">
      <c r="K2156" s="14"/>
      <c r="L2156" s="18"/>
    </row>
    <row r="2157" spans="11:12" x14ac:dyDescent="0.25">
      <c r="K2157" s="14"/>
      <c r="L2157" s="18"/>
    </row>
    <row r="2158" spans="11:12" x14ac:dyDescent="0.25">
      <c r="K2158" s="14"/>
      <c r="L2158" s="18"/>
    </row>
    <row r="2159" spans="11:12" x14ac:dyDescent="0.25">
      <c r="K2159" s="14"/>
      <c r="L2159" s="18"/>
    </row>
    <row r="2160" spans="11:12" x14ac:dyDescent="0.25">
      <c r="K2160" s="14"/>
      <c r="L2160" s="18"/>
    </row>
    <row r="2161" spans="11:12" x14ac:dyDescent="0.25">
      <c r="K2161" s="14"/>
      <c r="L2161" s="18"/>
    </row>
    <row r="2162" spans="11:12" x14ac:dyDescent="0.25">
      <c r="K2162" s="14"/>
      <c r="L2162" s="18"/>
    </row>
    <row r="2163" spans="11:12" x14ac:dyDescent="0.25">
      <c r="K2163" s="14"/>
      <c r="L2163" s="18"/>
    </row>
    <row r="2164" spans="11:12" x14ac:dyDescent="0.25">
      <c r="K2164" s="14"/>
      <c r="L2164" s="18"/>
    </row>
    <row r="2165" spans="11:12" x14ac:dyDescent="0.25">
      <c r="K2165" s="14"/>
      <c r="L2165" s="18"/>
    </row>
    <row r="2166" spans="11:12" x14ac:dyDescent="0.25">
      <c r="K2166" s="14"/>
      <c r="L2166" s="18"/>
    </row>
    <row r="2167" spans="11:12" x14ac:dyDescent="0.25">
      <c r="K2167" s="14"/>
      <c r="L2167" s="18"/>
    </row>
    <row r="2168" spans="11:12" x14ac:dyDescent="0.25">
      <c r="K2168" s="14"/>
      <c r="L2168" s="18"/>
    </row>
    <row r="2169" spans="11:12" x14ac:dyDescent="0.25">
      <c r="K2169" s="14"/>
      <c r="L2169" s="18"/>
    </row>
    <row r="2170" spans="11:12" x14ac:dyDescent="0.25">
      <c r="K2170" s="14"/>
      <c r="L2170" s="18"/>
    </row>
    <row r="2171" spans="11:12" x14ac:dyDescent="0.25">
      <c r="K2171" s="14"/>
      <c r="L2171" s="18"/>
    </row>
    <row r="2172" spans="11:12" x14ac:dyDescent="0.25">
      <c r="K2172" s="14"/>
      <c r="L2172" s="18"/>
    </row>
    <row r="2173" spans="11:12" x14ac:dyDescent="0.25">
      <c r="K2173" s="14"/>
      <c r="L2173" s="18"/>
    </row>
    <row r="2174" spans="11:12" x14ac:dyDescent="0.25">
      <c r="K2174" s="14"/>
      <c r="L2174" s="18"/>
    </row>
    <row r="2175" spans="11:12" x14ac:dyDescent="0.25">
      <c r="K2175" s="14"/>
      <c r="L2175" s="18"/>
    </row>
    <row r="2176" spans="11:12" x14ac:dyDescent="0.25">
      <c r="K2176" s="14"/>
      <c r="L2176" s="18"/>
    </row>
    <row r="2177" spans="11:12" x14ac:dyDescent="0.25">
      <c r="K2177" s="14"/>
      <c r="L2177" s="18"/>
    </row>
    <row r="2178" spans="11:12" x14ac:dyDescent="0.25">
      <c r="K2178" s="14"/>
      <c r="L2178" s="18"/>
    </row>
    <row r="2179" spans="11:12" x14ac:dyDescent="0.25">
      <c r="K2179" s="14"/>
      <c r="L2179" s="18"/>
    </row>
    <row r="2180" spans="11:12" x14ac:dyDescent="0.25">
      <c r="K2180" s="14"/>
      <c r="L2180" s="18"/>
    </row>
    <row r="2181" spans="11:12" x14ac:dyDescent="0.25">
      <c r="K2181" s="14"/>
      <c r="L2181" s="18"/>
    </row>
    <row r="2182" spans="11:12" x14ac:dyDescent="0.25">
      <c r="K2182" s="14"/>
      <c r="L2182" s="18"/>
    </row>
    <row r="2183" spans="11:12" x14ac:dyDescent="0.25">
      <c r="K2183" s="14"/>
      <c r="L2183" s="18"/>
    </row>
    <row r="2184" spans="11:12" x14ac:dyDescent="0.25">
      <c r="K2184" s="14"/>
      <c r="L2184" s="18"/>
    </row>
    <row r="2185" spans="11:12" x14ac:dyDescent="0.25">
      <c r="K2185" s="14"/>
      <c r="L2185" s="18"/>
    </row>
    <row r="2186" spans="11:12" x14ac:dyDescent="0.25">
      <c r="K2186" s="14"/>
      <c r="L2186" s="18"/>
    </row>
    <row r="2187" spans="11:12" x14ac:dyDescent="0.25">
      <c r="K2187" s="14"/>
      <c r="L2187" s="18"/>
    </row>
    <row r="2188" spans="11:12" x14ac:dyDescent="0.25">
      <c r="K2188" s="14"/>
      <c r="L2188" s="18"/>
    </row>
    <row r="2189" spans="11:12" x14ac:dyDescent="0.25">
      <c r="K2189" s="14"/>
      <c r="L2189" s="18"/>
    </row>
    <row r="2190" spans="11:12" x14ac:dyDescent="0.25">
      <c r="K2190" s="14"/>
      <c r="L2190" s="18"/>
    </row>
    <row r="2191" spans="11:12" x14ac:dyDescent="0.25">
      <c r="K2191" s="14"/>
      <c r="L2191" s="18"/>
    </row>
    <row r="2192" spans="11:12" x14ac:dyDescent="0.25">
      <c r="K2192" s="14"/>
      <c r="L2192" s="18"/>
    </row>
    <row r="2193" spans="11:12" x14ac:dyDescent="0.25">
      <c r="K2193" s="14"/>
      <c r="L2193" s="18"/>
    </row>
    <row r="2194" spans="11:12" x14ac:dyDescent="0.25">
      <c r="K2194" s="14"/>
      <c r="L2194" s="18"/>
    </row>
    <row r="2195" spans="11:12" x14ac:dyDescent="0.25">
      <c r="K2195" s="14"/>
      <c r="L2195" s="18"/>
    </row>
    <row r="2196" spans="11:12" x14ac:dyDescent="0.25">
      <c r="K2196" s="14"/>
      <c r="L2196" s="18"/>
    </row>
    <row r="2197" spans="11:12" x14ac:dyDescent="0.25">
      <c r="K2197" s="14"/>
      <c r="L2197" s="18"/>
    </row>
    <row r="2198" spans="11:12" x14ac:dyDescent="0.25">
      <c r="K2198" s="14"/>
      <c r="L2198" s="18"/>
    </row>
    <row r="2199" spans="11:12" x14ac:dyDescent="0.25">
      <c r="K2199" s="14"/>
      <c r="L2199" s="18"/>
    </row>
    <row r="2200" spans="11:12" x14ac:dyDescent="0.25">
      <c r="K2200" s="14"/>
      <c r="L2200" s="18"/>
    </row>
    <row r="2201" spans="11:12" x14ac:dyDescent="0.25">
      <c r="K2201" s="14"/>
      <c r="L2201" s="18"/>
    </row>
    <row r="2202" spans="11:12" x14ac:dyDescent="0.25">
      <c r="K2202" s="14"/>
      <c r="L2202" s="18"/>
    </row>
    <row r="2203" spans="11:12" x14ac:dyDescent="0.25">
      <c r="K2203" s="14"/>
      <c r="L2203" s="18"/>
    </row>
    <row r="2204" spans="11:12" x14ac:dyDescent="0.25">
      <c r="K2204" s="14"/>
      <c r="L2204" s="18"/>
    </row>
    <row r="2205" spans="11:12" x14ac:dyDescent="0.25">
      <c r="K2205" s="14"/>
      <c r="L2205" s="18"/>
    </row>
    <row r="2206" spans="11:12" x14ac:dyDescent="0.25">
      <c r="K2206" s="14"/>
      <c r="L2206" s="18"/>
    </row>
    <row r="2207" spans="11:12" x14ac:dyDescent="0.25">
      <c r="K2207" s="14"/>
      <c r="L2207" s="18"/>
    </row>
    <row r="2208" spans="11:12" x14ac:dyDescent="0.25">
      <c r="K2208" s="14"/>
      <c r="L2208" s="18"/>
    </row>
    <row r="2209" spans="11:12" x14ac:dyDescent="0.25">
      <c r="K2209" s="14"/>
      <c r="L2209" s="18"/>
    </row>
    <row r="2210" spans="11:12" x14ac:dyDescent="0.25">
      <c r="K2210" s="14"/>
      <c r="L2210" s="18"/>
    </row>
    <row r="2211" spans="11:12" x14ac:dyDescent="0.25">
      <c r="K2211" s="14"/>
      <c r="L2211" s="18"/>
    </row>
    <row r="2212" spans="11:12" x14ac:dyDescent="0.25">
      <c r="K2212" s="14"/>
      <c r="L2212" s="18"/>
    </row>
    <row r="2213" spans="11:12" x14ac:dyDescent="0.25">
      <c r="K2213" s="14"/>
      <c r="L2213" s="18"/>
    </row>
    <row r="2214" spans="11:12" x14ac:dyDescent="0.25">
      <c r="K2214" s="14"/>
      <c r="L2214" s="18"/>
    </row>
    <row r="2215" spans="11:12" x14ac:dyDescent="0.25">
      <c r="K2215" s="14"/>
      <c r="L2215" s="18"/>
    </row>
    <row r="2216" spans="11:12" x14ac:dyDescent="0.25">
      <c r="K2216" s="14"/>
      <c r="L2216" s="18"/>
    </row>
    <row r="2217" spans="11:12" x14ac:dyDescent="0.25">
      <c r="K2217" s="14"/>
      <c r="L2217" s="18"/>
    </row>
    <row r="2218" spans="11:12" x14ac:dyDescent="0.25">
      <c r="K2218" s="14"/>
      <c r="L2218" s="18"/>
    </row>
    <row r="2219" spans="11:12" x14ac:dyDescent="0.25">
      <c r="K2219" s="14"/>
      <c r="L2219" s="18"/>
    </row>
    <row r="2220" spans="11:12" x14ac:dyDescent="0.25">
      <c r="K2220" s="14"/>
      <c r="L2220" s="18"/>
    </row>
    <row r="2221" spans="11:12" x14ac:dyDescent="0.25">
      <c r="K2221" s="14"/>
      <c r="L2221" s="18"/>
    </row>
    <row r="2222" spans="11:12" x14ac:dyDescent="0.25">
      <c r="K2222" s="14"/>
      <c r="L2222" s="18"/>
    </row>
    <row r="2223" spans="11:12" x14ac:dyDescent="0.25">
      <c r="K2223" s="14"/>
      <c r="L2223" s="18"/>
    </row>
    <row r="2224" spans="11:12" x14ac:dyDescent="0.25">
      <c r="K2224" s="14"/>
      <c r="L2224" s="18"/>
    </row>
    <row r="2225" spans="11:12" x14ac:dyDescent="0.25">
      <c r="K2225" s="14"/>
      <c r="L2225" s="18"/>
    </row>
    <row r="2226" spans="11:12" x14ac:dyDescent="0.25">
      <c r="K2226" s="14"/>
      <c r="L2226" s="18"/>
    </row>
    <row r="2227" spans="11:12" x14ac:dyDescent="0.25">
      <c r="K2227" s="14"/>
      <c r="L2227" s="18"/>
    </row>
    <row r="2228" spans="11:12" x14ac:dyDescent="0.25">
      <c r="K2228" s="14"/>
      <c r="L2228" s="18"/>
    </row>
    <row r="2229" spans="11:12" x14ac:dyDescent="0.25">
      <c r="K2229" s="14"/>
      <c r="L2229" s="18"/>
    </row>
    <row r="2230" spans="11:12" x14ac:dyDescent="0.25">
      <c r="K2230" s="14"/>
      <c r="L2230" s="18"/>
    </row>
    <row r="2231" spans="11:12" x14ac:dyDescent="0.25">
      <c r="K2231" s="14"/>
      <c r="L2231" s="18"/>
    </row>
    <row r="2232" spans="11:12" x14ac:dyDescent="0.25">
      <c r="K2232" s="14"/>
      <c r="L2232" s="18"/>
    </row>
    <row r="2233" spans="11:12" x14ac:dyDescent="0.25">
      <c r="K2233" s="14"/>
      <c r="L2233" s="18"/>
    </row>
    <row r="2234" spans="11:12" x14ac:dyDescent="0.25">
      <c r="K2234" s="14"/>
      <c r="L2234" s="18"/>
    </row>
    <row r="2235" spans="11:12" x14ac:dyDescent="0.25">
      <c r="K2235" s="14"/>
      <c r="L2235" s="18"/>
    </row>
    <row r="2236" spans="11:12" x14ac:dyDescent="0.25">
      <c r="K2236" s="14"/>
      <c r="L2236" s="18"/>
    </row>
    <row r="2237" spans="11:12" x14ac:dyDescent="0.25">
      <c r="K2237" s="14"/>
      <c r="L2237" s="18"/>
    </row>
    <row r="2238" spans="11:12" x14ac:dyDescent="0.25">
      <c r="K2238" s="14"/>
      <c r="L2238" s="18"/>
    </row>
    <row r="2239" spans="11:12" x14ac:dyDescent="0.25">
      <c r="K2239" s="14"/>
      <c r="L2239" s="18"/>
    </row>
    <row r="2240" spans="11:12" x14ac:dyDescent="0.25">
      <c r="K2240" s="14"/>
      <c r="L2240" s="18"/>
    </row>
    <row r="2241" spans="11:12" x14ac:dyDescent="0.25">
      <c r="K2241" s="14"/>
      <c r="L2241" s="18"/>
    </row>
    <row r="2242" spans="11:12" x14ac:dyDescent="0.25">
      <c r="K2242" s="14"/>
      <c r="L2242" s="18"/>
    </row>
    <row r="2243" spans="11:12" x14ac:dyDescent="0.25">
      <c r="K2243" s="14"/>
      <c r="L2243" s="18"/>
    </row>
    <row r="2244" spans="11:12" x14ac:dyDescent="0.25">
      <c r="K2244" s="14"/>
      <c r="L2244" s="18"/>
    </row>
    <row r="2245" spans="11:12" x14ac:dyDescent="0.25">
      <c r="K2245" s="14"/>
      <c r="L2245" s="18"/>
    </row>
    <row r="2246" spans="11:12" x14ac:dyDescent="0.25">
      <c r="K2246" s="14"/>
      <c r="L2246" s="18"/>
    </row>
    <row r="2247" spans="11:12" x14ac:dyDescent="0.25">
      <c r="K2247" s="14"/>
      <c r="L2247" s="18"/>
    </row>
    <row r="2248" spans="11:12" x14ac:dyDescent="0.25">
      <c r="K2248" s="14"/>
      <c r="L2248" s="18"/>
    </row>
    <row r="2249" spans="11:12" x14ac:dyDescent="0.25">
      <c r="K2249" s="14"/>
      <c r="L2249" s="18"/>
    </row>
    <row r="2250" spans="11:12" x14ac:dyDescent="0.25">
      <c r="K2250" s="14"/>
      <c r="L2250" s="18"/>
    </row>
    <row r="2251" spans="11:12" x14ac:dyDescent="0.25">
      <c r="K2251" s="14"/>
      <c r="L2251" s="18"/>
    </row>
    <row r="2252" spans="11:12" x14ac:dyDescent="0.25">
      <c r="K2252" s="14"/>
      <c r="L2252" s="18"/>
    </row>
    <row r="2253" spans="11:12" x14ac:dyDescent="0.25">
      <c r="K2253" s="14"/>
      <c r="L2253" s="18"/>
    </row>
    <row r="2254" spans="11:12" x14ac:dyDescent="0.25">
      <c r="K2254" s="14"/>
      <c r="L2254" s="18"/>
    </row>
    <row r="2255" spans="11:12" x14ac:dyDescent="0.25">
      <c r="K2255" s="14"/>
      <c r="L2255" s="18"/>
    </row>
    <row r="2256" spans="11:12" x14ac:dyDescent="0.25">
      <c r="K2256" s="14"/>
      <c r="L2256" s="18"/>
    </row>
    <row r="2257" spans="11:12" x14ac:dyDescent="0.25">
      <c r="K2257" s="14"/>
      <c r="L2257" s="18"/>
    </row>
    <row r="2258" spans="11:12" x14ac:dyDescent="0.25">
      <c r="K2258" s="14"/>
      <c r="L2258" s="18"/>
    </row>
    <row r="2259" spans="11:12" x14ac:dyDescent="0.25">
      <c r="K2259" s="14"/>
      <c r="L2259" s="18"/>
    </row>
    <row r="2260" spans="11:12" x14ac:dyDescent="0.25">
      <c r="K2260" s="14"/>
      <c r="L2260" s="18"/>
    </row>
    <row r="2261" spans="11:12" x14ac:dyDescent="0.25">
      <c r="K2261" s="14"/>
      <c r="L2261" s="18"/>
    </row>
    <row r="2262" spans="11:12" x14ac:dyDescent="0.25">
      <c r="K2262" s="14"/>
      <c r="L2262" s="18"/>
    </row>
    <row r="2263" spans="11:12" x14ac:dyDescent="0.25">
      <c r="K2263" s="14"/>
      <c r="L2263" s="18"/>
    </row>
    <row r="2264" spans="11:12" x14ac:dyDescent="0.25">
      <c r="K2264" s="14"/>
      <c r="L2264" s="18"/>
    </row>
    <row r="2265" spans="11:12" x14ac:dyDescent="0.25">
      <c r="K2265" s="14"/>
      <c r="L2265" s="18"/>
    </row>
    <row r="2266" spans="11:12" x14ac:dyDescent="0.25">
      <c r="K2266" s="14"/>
      <c r="L2266" s="18"/>
    </row>
    <row r="2267" spans="11:12" x14ac:dyDescent="0.25">
      <c r="K2267" s="14"/>
      <c r="L2267" s="18"/>
    </row>
    <row r="2268" spans="11:12" x14ac:dyDescent="0.25">
      <c r="K2268" s="14"/>
      <c r="L2268" s="18"/>
    </row>
    <row r="2269" spans="11:12" x14ac:dyDescent="0.25">
      <c r="K2269" s="14"/>
      <c r="L2269" s="18"/>
    </row>
    <row r="2270" spans="11:12" x14ac:dyDescent="0.25">
      <c r="K2270" s="14"/>
      <c r="L2270" s="18"/>
    </row>
    <row r="2271" spans="11:12" x14ac:dyDescent="0.25">
      <c r="K2271" s="14"/>
      <c r="L2271" s="18"/>
    </row>
    <row r="2272" spans="11:12" x14ac:dyDescent="0.25">
      <c r="K2272" s="14"/>
      <c r="L2272" s="18"/>
    </row>
    <row r="2273" spans="11:12" x14ac:dyDescent="0.25">
      <c r="K2273" s="14"/>
      <c r="L2273" s="18"/>
    </row>
    <row r="2274" spans="11:12" x14ac:dyDescent="0.25">
      <c r="K2274" s="14"/>
      <c r="L2274" s="18"/>
    </row>
    <row r="2275" spans="11:12" x14ac:dyDescent="0.25">
      <c r="K2275" s="14"/>
      <c r="L2275" s="18"/>
    </row>
    <row r="2276" spans="11:12" x14ac:dyDescent="0.25">
      <c r="K2276" s="14"/>
      <c r="L2276" s="18"/>
    </row>
    <row r="2277" spans="11:12" x14ac:dyDescent="0.25">
      <c r="K2277" s="14"/>
      <c r="L2277" s="18"/>
    </row>
    <row r="2278" spans="11:12" x14ac:dyDescent="0.25">
      <c r="K2278" s="14"/>
      <c r="L2278" s="18"/>
    </row>
    <row r="2279" spans="11:12" x14ac:dyDescent="0.25">
      <c r="K2279" s="14"/>
      <c r="L2279" s="18"/>
    </row>
    <row r="2280" spans="11:12" x14ac:dyDescent="0.25">
      <c r="K2280" s="14"/>
      <c r="L2280" s="18"/>
    </row>
    <row r="2281" spans="11:12" x14ac:dyDescent="0.25">
      <c r="K2281" s="14"/>
      <c r="L2281" s="18"/>
    </row>
    <row r="2282" spans="11:12" x14ac:dyDescent="0.25">
      <c r="K2282" s="14"/>
      <c r="L2282" s="18"/>
    </row>
    <row r="2283" spans="11:12" x14ac:dyDescent="0.25">
      <c r="K2283" s="14"/>
      <c r="L2283" s="18"/>
    </row>
    <row r="2284" spans="11:12" x14ac:dyDescent="0.25">
      <c r="K2284" s="14"/>
      <c r="L2284" s="18"/>
    </row>
    <row r="2285" spans="11:12" x14ac:dyDescent="0.25">
      <c r="K2285" s="14"/>
      <c r="L2285" s="18"/>
    </row>
    <row r="2286" spans="11:12" x14ac:dyDescent="0.25">
      <c r="K2286" s="14"/>
      <c r="L2286" s="18"/>
    </row>
    <row r="2287" spans="11:12" x14ac:dyDescent="0.25">
      <c r="K2287" s="14"/>
      <c r="L2287" s="18"/>
    </row>
    <row r="2288" spans="11:12" x14ac:dyDescent="0.25">
      <c r="K2288" s="14"/>
      <c r="L2288" s="18"/>
    </row>
    <row r="2289" spans="11:12" x14ac:dyDescent="0.25">
      <c r="K2289" s="14"/>
      <c r="L2289" s="18"/>
    </row>
    <row r="2290" spans="11:12" x14ac:dyDescent="0.25">
      <c r="K2290" s="14"/>
      <c r="L2290" s="18"/>
    </row>
    <row r="2291" spans="11:12" x14ac:dyDescent="0.25">
      <c r="K2291" s="14"/>
      <c r="L2291" s="18"/>
    </row>
    <row r="2292" spans="11:12" x14ac:dyDescent="0.25">
      <c r="K2292" s="14"/>
      <c r="L2292" s="18"/>
    </row>
    <row r="2293" spans="11:12" x14ac:dyDescent="0.25">
      <c r="K2293" s="14"/>
      <c r="L2293" s="18"/>
    </row>
    <row r="2294" spans="11:12" x14ac:dyDescent="0.25">
      <c r="K2294" s="14"/>
      <c r="L2294" s="18"/>
    </row>
    <row r="2295" spans="11:12" x14ac:dyDescent="0.25">
      <c r="K2295" s="14"/>
      <c r="L2295" s="18"/>
    </row>
    <row r="2296" spans="11:12" x14ac:dyDescent="0.25">
      <c r="K2296" s="14"/>
      <c r="L2296" s="18"/>
    </row>
    <row r="2297" spans="11:12" x14ac:dyDescent="0.25">
      <c r="K2297" s="14"/>
      <c r="L2297" s="18"/>
    </row>
    <row r="2298" spans="11:12" x14ac:dyDescent="0.25">
      <c r="K2298" s="14"/>
      <c r="L2298" s="18"/>
    </row>
    <row r="2299" spans="11:12" x14ac:dyDescent="0.25">
      <c r="K2299" s="14"/>
      <c r="L2299" s="18"/>
    </row>
    <row r="2300" spans="11:12" x14ac:dyDescent="0.25">
      <c r="K2300" s="14"/>
      <c r="L2300" s="18"/>
    </row>
    <row r="2301" spans="11:12" x14ac:dyDescent="0.25">
      <c r="K2301" s="14"/>
      <c r="L2301" s="18"/>
    </row>
    <row r="2302" spans="11:12" x14ac:dyDescent="0.25">
      <c r="K2302" s="14"/>
      <c r="L2302" s="18"/>
    </row>
    <row r="2303" spans="11:12" x14ac:dyDescent="0.25">
      <c r="K2303" s="14"/>
      <c r="L2303" s="18"/>
    </row>
    <row r="2304" spans="11:12" x14ac:dyDescent="0.25">
      <c r="K2304" s="14"/>
      <c r="L2304" s="18"/>
    </row>
    <row r="2305" spans="11:12" x14ac:dyDescent="0.25">
      <c r="K2305" s="14"/>
      <c r="L2305" s="18"/>
    </row>
    <row r="2306" spans="11:12" x14ac:dyDescent="0.25">
      <c r="K2306" s="14"/>
      <c r="L2306" s="18"/>
    </row>
    <row r="2307" spans="11:12" x14ac:dyDescent="0.25">
      <c r="K2307" s="14"/>
      <c r="L2307" s="18"/>
    </row>
    <row r="2308" spans="11:12" x14ac:dyDescent="0.25">
      <c r="K2308" s="14"/>
      <c r="L2308" s="18"/>
    </row>
    <row r="2309" spans="11:12" x14ac:dyDescent="0.25">
      <c r="K2309" s="14"/>
      <c r="L2309" s="18"/>
    </row>
    <row r="2310" spans="11:12" x14ac:dyDescent="0.25">
      <c r="K2310" s="14"/>
      <c r="L2310" s="18"/>
    </row>
    <row r="2311" spans="11:12" x14ac:dyDescent="0.25">
      <c r="K2311" s="14"/>
      <c r="L2311" s="18"/>
    </row>
    <row r="2312" spans="11:12" x14ac:dyDescent="0.25">
      <c r="K2312" s="14"/>
      <c r="L2312" s="18"/>
    </row>
    <row r="2313" spans="11:12" x14ac:dyDescent="0.25">
      <c r="K2313" s="14"/>
      <c r="L2313" s="18"/>
    </row>
    <row r="2314" spans="11:12" x14ac:dyDescent="0.25">
      <c r="K2314" s="14"/>
      <c r="L2314" s="18"/>
    </row>
    <row r="2315" spans="11:12" x14ac:dyDescent="0.25">
      <c r="K2315" s="14"/>
      <c r="L2315" s="18"/>
    </row>
    <row r="2316" spans="11:12" x14ac:dyDescent="0.25">
      <c r="K2316" s="14"/>
      <c r="L2316" s="18"/>
    </row>
    <row r="2317" spans="11:12" x14ac:dyDescent="0.25">
      <c r="K2317" s="14"/>
      <c r="L2317" s="18"/>
    </row>
    <row r="2318" spans="11:12" x14ac:dyDescent="0.25">
      <c r="K2318" s="14"/>
      <c r="L2318" s="18"/>
    </row>
    <row r="2319" spans="11:12" x14ac:dyDescent="0.25">
      <c r="K2319" s="14"/>
      <c r="L2319" s="18"/>
    </row>
    <row r="2320" spans="11:12" x14ac:dyDescent="0.25">
      <c r="K2320" s="14"/>
      <c r="L2320" s="18"/>
    </row>
    <row r="2321" spans="11:12" x14ac:dyDescent="0.25">
      <c r="K2321" s="14"/>
      <c r="L2321" s="18"/>
    </row>
    <row r="2322" spans="11:12" x14ac:dyDescent="0.25">
      <c r="K2322" s="14"/>
      <c r="L2322" s="18"/>
    </row>
    <row r="2323" spans="11:12" x14ac:dyDescent="0.25">
      <c r="K2323" s="14"/>
      <c r="L2323" s="18"/>
    </row>
    <row r="2324" spans="11:12" x14ac:dyDescent="0.25">
      <c r="K2324" s="14"/>
      <c r="L2324" s="18"/>
    </row>
    <row r="2325" spans="11:12" x14ac:dyDescent="0.25">
      <c r="K2325" s="14"/>
      <c r="L2325" s="18"/>
    </row>
    <row r="2326" spans="11:12" x14ac:dyDescent="0.25">
      <c r="K2326" s="14"/>
      <c r="L2326" s="18"/>
    </row>
    <row r="2327" spans="11:12" x14ac:dyDescent="0.25">
      <c r="K2327" s="14"/>
      <c r="L2327" s="18"/>
    </row>
    <row r="2328" spans="11:12" x14ac:dyDescent="0.25">
      <c r="K2328" s="14"/>
      <c r="L2328" s="18"/>
    </row>
    <row r="2329" spans="11:12" x14ac:dyDescent="0.25">
      <c r="K2329" s="14"/>
      <c r="L2329" s="18"/>
    </row>
    <row r="2330" spans="11:12" x14ac:dyDescent="0.25">
      <c r="K2330" s="14"/>
      <c r="L2330" s="18"/>
    </row>
    <row r="2331" spans="11:12" x14ac:dyDescent="0.25">
      <c r="K2331" s="14"/>
      <c r="L2331" s="18"/>
    </row>
    <row r="2332" spans="11:12" x14ac:dyDescent="0.25">
      <c r="K2332" s="14"/>
      <c r="L2332" s="18"/>
    </row>
    <row r="2333" spans="11:12" x14ac:dyDescent="0.25">
      <c r="K2333" s="14"/>
      <c r="L2333" s="18"/>
    </row>
    <row r="2334" spans="11:12" x14ac:dyDescent="0.25">
      <c r="K2334" s="14"/>
      <c r="L2334" s="18"/>
    </row>
    <row r="2335" spans="11:12" x14ac:dyDescent="0.25">
      <c r="K2335" s="14"/>
      <c r="L2335" s="18"/>
    </row>
    <row r="2336" spans="11:12" x14ac:dyDescent="0.25">
      <c r="K2336" s="14"/>
      <c r="L2336" s="18"/>
    </row>
    <row r="2337" spans="11:12" x14ac:dyDescent="0.25">
      <c r="K2337" s="14"/>
      <c r="L2337" s="18"/>
    </row>
    <row r="2338" spans="11:12" x14ac:dyDescent="0.25">
      <c r="K2338" s="14"/>
      <c r="L2338" s="18"/>
    </row>
    <row r="2339" spans="11:12" x14ac:dyDescent="0.25">
      <c r="K2339" s="14"/>
      <c r="L2339" s="18"/>
    </row>
    <row r="2340" spans="11:12" x14ac:dyDescent="0.25">
      <c r="K2340" s="14"/>
      <c r="L2340" s="18"/>
    </row>
    <row r="2341" spans="11:12" x14ac:dyDescent="0.25">
      <c r="K2341" s="14"/>
      <c r="L2341" s="18"/>
    </row>
    <row r="2342" spans="11:12" x14ac:dyDescent="0.25">
      <c r="K2342" s="14"/>
      <c r="L2342" s="18"/>
    </row>
    <row r="2343" spans="11:12" x14ac:dyDescent="0.25">
      <c r="K2343" s="14"/>
      <c r="L2343" s="18"/>
    </row>
    <row r="2344" spans="11:12" x14ac:dyDescent="0.25">
      <c r="K2344" s="14"/>
      <c r="L2344" s="18"/>
    </row>
    <row r="2345" spans="11:12" x14ac:dyDescent="0.25">
      <c r="K2345" s="14"/>
      <c r="L2345" s="18"/>
    </row>
    <row r="2346" spans="11:12" x14ac:dyDescent="0.25">
      <c r="K2346" s="14"/>
      <c r="L2346" s="18"/>
    </row>
    <row r="2347" spans="11:12" x14ac:dyDescent="0.25">
      <c r="K2347" s="14"/>
      <c r="L2347" s="18"/>
    </row>
    <row r="2348" spans="11:12" x14ac:dyDescent="0.25">
      <c r="K2348" s="14"/>
      <c r="L2348" s="18"/>
    </row>
    <row r="2349" spans="11:12" x14ac:dyDescent="0.25">
      <c r="K2349" s="14"/>
      <c r="L2349" s="18"/>
    </row>
    <row r="2350" spans="11:12" x14ac:dyDescent="0.25">
      <c r="K2350" s="14"/>
      <c r="L2350" s="18"/>
    </row>
    <row r="2351" spans="11:12" x14ac:dyDescent="0.25">
      <c r="K2351" s="14"/>
      <c r="L2351" s="18"/>
    </row>
    <row r="2352" spans="11:12" x14ac:dyDescent="0.25">
      <c r="K2352" s="14"/>
      <c r="L2352" s="18"/>
    </row>
    <row r="2353" spans="11:12" x14ac:dyDescent="0.25">
      <c r="K2353" s="14"/>
      <c r="L2353" s="18"/>
    </row>
    <row r="2354" spans="11:12" x14ac:dyDescent="0.25">
      <c r="K2354" s="14"/>
      <c r="L2354" s="18"/>
    </row>
    <row r="2355" spans="11:12" x14ac:dyDescent="0.25">
      <c r="K2355" s="14"/>
      <c r="L2355" s="18"/>
    </row>
    <row r="2356" spans="11:12" x14ac:dyDescent="0.25">
      <c r="K2356" s="14"/>
      <c r="L2356" s="18"/>
    </row>
    <row r="2357" spans="11:12" x14ac:dyDescent="0.25">
      <c r="K2357" s="14"/>
      <c r="L2357" s="18"/>
    </row>
    <row r="2358" spans="11:12" x14ac:dyDescent="0.25">
      <c r="K2358" s="14"/>
      <c r="L2358" s="18"/>
    </row>
    <row r="2359" spans="11:12" x14ac:dyDescent="0.25">
      <c r="K2359" s="14"/>
      <c r="L2359" s="18"/>
    </row>
    <row r="2360" spans="11:12" x14ac:dyDescent="0.25">
      <c r="K2360" s="14"/>
      <c r="L2360" s="18"/>
    </row>
    <row r="2361" spans="11:12" x14ac:dyDescent="0.25">
      <c r="K2361" s="14"/>
      <c r="L2361" s="18"/>
    </row>
    <row r="2362" spans="11:12" x14ac:dyDescent="0.25">
      <c r="K2362" s="14"/>
      <c r="L2362" s="18"/>
    </row>
    <row r="2363" spans="11:12" x14ac:dyDescent="0.25">
      <c r="K2363" s="14"/>
      <c r="L2363" s="18"/>
    </row>
    <row r="2364" spans="11:12" x14ac:dyDescent="0.25">
      <c r="K2364" s="14"/>
      <c r="L2364" s="18"/>
    </row>
    <row r="2365" spans="11:12" x14ac:dyDescent="0.25">
      <c r="K2365" s="14"/>
      <c r="L2365" s="18"/>
    </row>
    <row r="2366" spans="11:12" x14ac:dyDescent="0.25">
      <c r="K2366" s="14"/>
      <c r="L2366" s="18"/>
    </row>
    <row r="2367" spans="11:12" x14ac:dyDescent="0.25">
      <c r="K2367" s="14"/>
      <c r="L2367" s="18"/>
    </row>
    <row r="2368" spans="11:12" x14ac:dyDescent="0.25">
      <c r="K2368" s="14"/>
      <c r="L2368" s="18"/>
    </row>
    <row r="2369" spans="11:12" x14ac:dyDescent="0.25">
      <c r="K2369" s="14"/>
      <c r="L2369" s="18"/>
    </row>
    <row r="2370" spans="11:12" x14ac:dyDescent="0.25">
      <c r="K2370" s="14"/>
      <c r="L2370" s="18"/>
    </row>
    <row r="2371" spans="11:12" x14ac:dyDescent="0.25">
      <c r="K2371" s="14"/>
      <c r="L2371" s="18"/>
    </row>
    <row r="2372" spans="11:12" x14ac:dyDescent="0.25">
      <c r="K2372" s="14"/>
      <c r="L2372" s="18"/>
    </row>
    <row r="2373" spans="11:12" x14ac:dyDescent="0.25">
      <c r="K2373" s="14"/>
      <c r="L2373" s="18"/>
    </row>
    <row r="2374" spans="11:12" x14ac:dyDescent="0.25">
      <c r="K2374" s="14"/>
      <c r="L2374" s="18"/>
    </row>
    <row r="2375" spans="11:12" x14ac:dyDescent="0.25">
      <c r="K2375" s="14"/>
      <c r="L2375" s="18"/>
    </row>
    <row r="2376" spans="11:12" x14ac:dyDescent="0.25">
      <c r="K2376" s="14"/>
      <c r="L2376" s="18"/>
    </row>
    <row r="2377" spans="11:12" x14ac:dyDescent="0.25">
      <c r="K2377" s="14"/>
      <c r="L2377" s="18"/>
    </row>
    <row r="2378" spans="11:12" x14ac:dyDescent="0.25">
      <c r="K2378" s="14"/>
      <c r="L2378" s="18"/>
    </row>
    <row r="2379" spans="11:12" x14ac:dyDescent="0.25">
      <c r="K2379" s="14"/>
      <c r="L2379" s="18"/>
    </row>
    <row r="2380" spans="11:12" x14ac:dyDescent="0.25">
      <c r="K2380" s="14"/>
      <c r="L2380" s="18"/>
    </row>
    <row r="2381" spans="11:12" x14ac:dyDescent="0.25">
      <c r="K2381" s="14"/>
      <c r="L2381" s="18"/>
    </row>
    <row r="2382" spans="11:12" x14ac:dyDescent="0.25">
      <c r="K2382" s="14"/>
      <c r="L2382" s="18"/>
    </row>
    <row r="2383" spans="11:12" x14ac:dyDescent="0.25">
      <c r="K2383" s="14"/>
      <c r="L2383" s="18"/>
    </row>
    <row r="2384" spans="11:12" x14ac:dyDescent="0.25">
      <c r="K2384" s="14"/>
      <c r="L2384" s="18"/>
    </row>
    <row r="2385" spans="11:12" x14ac:dyDescent="0.25">
      <c r="K2385" s="14"/>
      <c r="L2385" s="18"/>
    </row>
    <row r="2386" spans="11:12" x14ac:dyDescent="0.25">
      <c r="K2386" s="14"/>
      <c r="L2386" s="18"/>
    </row>
    <row r="2387" spans="11:12" x14ac:dyDescent="0.25">
      <c r="K2387" s="14"/>
      <c r="L2387" s="18"/>
    </row>
    <row r="2388" spans="11:12" x14ac:dyDescent="0.25">
      <c r="K2388" s="14"/>
      <c r="L2388" s="18"/>
    </row>
    <row r="2389" spans="11:12" x14ac:dyDescent="0.25">
      <c r="K2389" s="19"/>
      <c r="L2389" s="20"/>
    </row>
    <row r="2390" spans="11:12" x14ac:dyDescent="0.25">
      <c r="K2390" s="19"/>
      <c r="L2390" s="20"/>
    </row>
    <row r="2391" spans="11:12" x14ac:dyDescent="0.25">
      <c r="K2391" s="19"/>
      <c r="L2391" s="20"/>
    </row>
    <row r="2392" spans="11:12" x14ac:dyDescent="0.25">
      <c r="K2392" s="19"/>
      <c r="L2392" s="20"/>
    </row>
    <row r="2393" spans="11:12" x14ac:dyDescent="0.25">
      <c r="K2393" s="19"/>
      <c r="L2393" s="20"/>
    </row>
    <row r="2394" spans="11:12" x14ac:dyDescent="0.25">
      <c r="K2394" s="19"/>
      <c r="L2394" s="20"/>
    </row>
    <row r="2395" spans="11:12" x14ac:dyDescent="0.25">
      <c r="K2395" s="19"/>
      <c r="L2395" s="20"/>
    </row>
    <row r="2396" spans="11:12" x14ac:dyDescent="0.25">
      <c r="K2396" s="19"/>
      <c r="L2396" s="20"/>
    </row>
    <row r="2397" spans="11:12" x14ac:dyDescent="0.25">
      <c r="K2397" s="19"/>
      <c r="L2397" s="20"/>
    </row>
    <row r="2398" spans="11:12" x14ac:dyDescent="0.25">
      <c r="K2398" s="19"/>
      <c r="L2398" s="20"/>
    </row>
    <row r="2399" spans="11:12" x14ac:dyDescent="0.25">
      <c r="K2399" s="19"/>
      <c r="L2399" s="20"/>
    </row>
    <row r="2400" spans="11:12" x14ac:dyDescent="0.25">
      <c r="K2400" s="19"/>
      <c r="L2400" s="20"/>
    </row>
    <row r="2401" spans="11:12" x14ac:dyDescent="0.25">
      <c r="K2401" s="19"/>
      <c r="L2401" s="20"/>
    </row>
    <row r="2402" spans="11:12" x14ac:dyDescent="0.25">
      <c r="K2402" s="19"/>
      <c r="L2402" s="20"/>
    </row>
    <row r="2403" spans="11:12" x14ac:dyDescent="0.25">
      <c r="K2403" s="19"/>
      <c r="L2403" s="20"/>
    </row>
    <row r="2404" spans="11:12" x14ac:dyDescent="0.25">
      <c r="K2404" s="19"/>
      <c r="L2404" s="20"/>
    </row>
    <row r="2405" spans="11:12" x14ac:dyDescent="0.25">
      <c r="K2405" s="19"/>
      <c r="L2405" s="20"/>
    </row>
    <row r="2406" spans="11:12" x14ac:dyDescent="0.25">
      <c r="K2406" s="19"/>
      <c r="L2406" s="20"/>
    </row>
    <row r="2407" spans="11:12" x14ac:dyDescent="0.25">
      <c r="K2407" s="19"/>
      <c r="L2407" s="20"/>
    </row>
    <row r="2408" spans="11:12" x14ac:dyDescent="0.25">
      <c r="K2408" s="19"/>
      <c r="L2408" s="20"/>
    </row>
    <row r="2409" spans="11:12" x14ac:dyDescent="0.25">
      <c r="K2409" s="19"/>
      <c r="L2409" s="20"/>
    </row>
    <row r="2410" spans="11:12" x14ac:dyDescent="0.25">
      <c r="K2410" s="19"/>
      <c r="L2410" s="20"/>
    </row>
    <row r="2411" spans="11:12" x14ac:dyDescent="0.25">
      <c r="K2411" s="19"/>
      <c r="L2411" s="20"/>
    </row>
    <row r="2412" spans="11:12" x14ac:dyDescent="0.25">
      <c r="K2412" s="19"/>
      <c r="L2412" s="20"/>
    </row>
    <row r="2413" spans="11:12" x14ac:dyDescent="0.25">
      <c r="K2413" s="19"/>
      <c r="L2413" s="20"/>
    </row>
    <row r="2414" spans="11:12" x14ac:dyDescent="0.25">
      <c r="K2414" s="19"/>
      <c r="L2414" s="20"/>
    </row>
    <row r="2415" spans="11:12" x14ac:dyDescent="0.25">
      <c r="K2415" s="19"/>
      <c r="L2415" s="20"/>
    </row>
    <row r="2416" spans="11:12" x14ac:dyDescent="0.25">
      <c r="K2416" s="19"/>
      <c r="L2416" s="20"/>
    </row>
    <row r="2417" spans="11:12" x14ac:dyDescent="0.25">
      <c r="K2417" s="19"/>
      <c r="L2417" s="20"/>
    </row>
    <row r="2418" spans="11:12" x14ac:dyDescent="0.25">
      <c r="K2418" s="19"/>
      <c r="L2418" s="20"/>
    </row>
    <row r="2419" spans="11:12" x14ac:dyDescent="0.25">
      <c r="K2419" s="19"/>
      <c r="L2419" s="20"/>
    </row>
    <row r="2420" spans="11:12" x14ac:dyDescent="0.25">
      <c r="K2420" s="19"/>
      <c r="L2420" s="20"/>
    </row>
    <row r="2421" spans="11:12" x14ac:dyDescent="0.25">
      <c r="K2421" s="19"/>
      <c r="L2421" s="20"/>
    </row>
    <row r="2422" spans="11:12" x14ac:dyDescent="0.25">
      <c r="K2422" s="19"/>
      <c r="L2422" s="20"/>
    </row>
    <row r="2423" spans="11:12" x14ac:dyDescent="0.25">
      <c r="K2423" s="19"/>
      <c r="L2423" s="20"/>
    </row>
    <row r="2424" spans="11:12" x14ac:dyDescent="0.25">
      <c r="K2424" s="19"/>
      <c r="L2424" s="20"/>
    </row>
    <row r="2425" spans="11:12" x14ac:dyDescent="0.25">
      <c r="K2425" s="19"/>
      <c r="L2425" s="20"/>
    </row>
    <row r="2426" spans="11:12" x14ac:dyDescent="0.25">
      <c r="K2426" s="19"/>
      <c r="L2426" s="20"/>
    </row>
    <row r="2427" spans="11:12" x14ac:dyDescent="0.25">
      <c r="K2427" s="19"/>
      <c r="L2427" s="20"/>
    </row>
    <row r="2428" spans="11:12" x14ac:dyDescent="0.25">
      <c r="K2428" s="19"/>
      <c r="L2428" s="20"/>
    </row>
    <row r="2429" spans="11:12" x14ac:dyDescent="0.25">
      <c r="K2429" s="19"/>
      <c r="L2429" s="20"/>
    </row>
    <row r="2430" spans="11:12" x14ac:dyDescent="0.25">
      <c r="K2430" s="19"/>
      <c r="L2430" s="20"/>
    </row>
    <row r="2431" spans="11:12" x14ac:dyDescent="0.25">
      <c r="K2431" s="19"/>
      <c r="L2431" s="20"/>
    </row>
    <row r="2432" spans="11:12" x14ac:dyDescent="0.25">
      <c r="K2432" s="19"/>
      <c r="L2432" s="20"/>
    </row>
    <row r="2433" spans="11:12" x14ac:dyDescent="0.25">
      <c r="K2433" s="19"/>
      <c r="L2433" s="20"/>
    </row>
    <row r="2434" spans="11:12" x14ac:dyDescent="0.25">
      <c r="K2434" s="19"/>
      <c r="L2434" s="20"/>
    </row>
    <row r="2435" spans="11:12" x14ac:dyDescent="0.25">
      <c r="K2435" s="19"/>
      <c r="L2435" s="20"/>
    </row>
    <row r="2436" spans="11:12" x14ac:dyDescent="0.25">
      <c r="K2436" s="19"/>
      <c r="L2436" s="20"/>
    </row>
    <row r="2437" spans="11:12" x14ac:dyDescent="0.25">
      <c r="K2437" s="19"/>
      <c r="L2437" s="20"/>
    </row>
    <row r="2438" spans="11:12" x14ac:dyDescent="0.25">
      <c r="K2438" s="19"/>
      <c r="L2438" s="20"/>
    </row>
    <row r="2439" spans="11:12" x14ac:dyDescent="0.25">
      <c r="K2439" s="19"/>
      <c r="L2439" s="20"/>
    </row>
    <row r="2440" spans="11:12" x14ac:dyDescent="0.25">
      <c r="K2440" s="19"/>
      <c r="L2440" s="20"/>
    </row>
    <row r="2441" spans="11:12" x14ac:dyDescent="0.25">
      <c r="K2441" s="19"/>
      <c r="L2441" s="20"/>
    </row>
    <row r="2442" spans="11:12" x14ac:dyDescent="0.25">
      <c r="K2442" s="19"/>
      <c r="L2442" s="20"/>
    </row>
    <row r="2443" spans="11:12" x14ac:dyDescent="0.25">
      <c r="K2443" s="19"/>
      <c r="L2443" s="20"/>
    </row>
    <row r="2444" spans="11:12" x14ac:dyDescent="0.25">
      <c r="K2444" s="19"/>
      <c r="L2444" s="20"/>
    </row>
    <row r="2445" spans="11:12" x14ac:dyDescent="0.25">
      <c r="K2445" s="19"/>
      <c r="L2445" s="20"/>
    </row>
    <row r="2446" spans="11:12" x14ac:dyDescent="0.25">
      <c r="K2446" s="19"/>
      <c r="L2446" s="20"/>
    </row>
    <row r="2447" spans="11:12" x14ac:dyDescent="0.25">
      <c r="K2447" s="19"/>
      <c r="L2447" s="20"/>
    </row>
    <row r="2448" spans="11:12" x14ac:dyDescent="0.25">
      <c r="K2448" s="19"/>
      <c r="L2448" s="20"/>
    </row>
    <row r="2449" spans="11:12" x14ac:dyDescent="0.25">
      <c r="K2449" s="19"/>
      <c r="L2449" s="20"/>
    </row>
    <row r="2450" spans="11:12" x14ac:dyDescent="0.25">
      <c r="K2450" s="19"/>
      <c r="L2450" s="20"/>
    </row>
    <row r="2451" spans="11:12" x14ac:dyDescent="0.25">
      <c r="K2451" s="19"/>
      <c r="L2451" s="20"/>
    </row>
    <row r="2452" spans="11:12" x14ac:dyDescent="0.25">
      <c r="K2452" s="19"/>
      <c r="L2452" s="20"/>
    </row>
    <row r="2453" spans="11:12" x14ac:dyDescent="0.25">
      <c r="K2453" s="19"/>
      <c r="L2453" s="20"/>
    </row>
    <row r="2454" spans="11:12" x14ac:dyDescent="0.25">
      <c r="K2454" s="19"/>
      <c r="L2454" s="20"/>
    </row>
    <row r="2455" spans="11:12" x14ac:dyDescent="0.25">
      <c r="K2455" s="19"/>
      <c r="L2455" s="20"/>
    </row>
    <row r="2456" spans="11:12" x14ac:dyDescent="0.25">
      <c r="K2456" s="19"/>
      <c r="L2456" s="20"/>
    </row>
    <row r="2457" spans="11:12" x14ac:dyDescent="0.25">
      <c r="K2457" s="19"/>
      <c r="L2457" s="20"/>
    </row>
    <row r="2458" spans="11:12" x14ac:dyDescent="0.25">
      <c r="K2458" s="19"/>
      <c r="L2458" s="20"/>
    </row>
    <row r="2459" spans="11:12" x14ac:dyDescent="0.25">
      <c r="K2459" s="19"/>
      <c r="L2459" s="20"/>
    </row>
    <row r="2460" spans="11:12" x14ac:dyDescent="0.25">
      <c r="K2460" s="19"/>
      <c r="L2460" s="20"/>
    </row>
    <row r="2461" spans="11:12" x14ac:dyDescent="0.25">
      <c r="K2461" s="19"/>
      <c r="L2461" s="20"/>
    </row>
    <row r="2462" spans="11:12" x14ac:dyDescent="0.25">
      <c r="K2462" s="19"/>
      <c r="L2462" s="20"/>
    </row>
    <row r="2463" spans="11:12" x14ac:dyDescent="0.25">
      <c r="K2463" s="19"/>
      <c r="L2463" s="20"/>
    </row>
    <row r="2464" spans="11:12" x14ac:dyDescent="0.25">
      <c r="K2464" s="19"/>
      <c r="L2464" s="20"/>
    </row>
    <row r="2465" spans="11:12" x14ac:dyDescent="0.25">
      <c r="K2465" s="19"/>
      <c r="L2465" s="20"/>
    </row>
    <row r="2466" spans="11:12" x14ac:dyDescent="0.25">
      <c r="K2466" s="19"/>
      <c r="L2466" s="20"/>
    </row>
    <row r="2467" spans="11:12" x14ac:dyDescent="0.25">
      <c r="K2467" s="19"/>
      <c r="L2467" s="20"/>
    </row>
    <row r="2468" spans="11:12" x14ac:dyDescent="0.25">
      <c r="K2468" s="19"/>
      <c r="L2468" s="20"/>
    </row>
    <row r="2469" spans="11:12" x14ac:dyDescent="0.25">
      <c r="K2469" s="19"/>
      <c r="L2469" s="20"/>
    </row>
    <row r="2470" spans="11:12" x14ac:dyDescent="0.25">
      <c r="K2470" s="19"/>
      <c r="L2470" s="20"/>
    </row>
    <row r="2471" spans="11:12" x14ac:dyDescent="0.25">
      <c r="K2471" s="19"/>
      <c r="L2471" s="20"/>
    </row>
    <row r="2472" spans="11:12" x14ac:dyDescent="0.25">
      <c r="K2472" s="19"/>
      <c r="L2472" s="20"/>
    </row>
    <row r="2473" spans="11:12" x14ac:dyDescent="0.25">
      <c r="K2473" s="19"/>
      <c r="L2473" s="20"/>
    </row>
    <row r="2474" spans="11:12" x14ac:dyDescent="0.25">
      <c r="K2474" s="19"/>
      <c r="L2474" s="20"/>
    </row>
    <row r="2475" spans="11:12" x14ac:dyDescent="0.25">
      <c r="K2475" s="19"/>
      <c r="L2475" s="20"/>
    </row>
    <row r="2476" spans="11:12" x14ac:dyDescent="0.25">
      <c r="K2476" s="19"/>
      <c r="L2476" s="20"/>
    </row>
    <row r="2477" spans="11:12" x14ac:dyDescent="0.25">
      <c r="K2477" s="19"/>
      <c r="L2477" s="20"/>
    </row>
    <row r="2478" spans="11:12" x14ac:dyDescent="0.25">
      <c r="K2478" s="19"/>
      <c r="L2478" s="20"/>
    </row>
    <row r="2479" spans="11:12" x14ac:dyDescent="0.25">
      <c r="K2479" s="19"/>
      <c r="L2479" s="20"/>
    </row>
    <row r="2480" spans="11:12" x14ac:dyDescent="0.25">
      <c r="K2480" s="19"/>
      <c r="L2480" s="20"/>
    </row>
    <row r="2481" spans="11:12" x14ac:dyDescent="0.25">
      <c r="K2481" s="19"/>
      <c r="L2481" s="20"/>
    </row>
    <row r="2482" spans="11:12" x14ac:dyDescent="0.25">
      <c r="K2482" s="19"/>
      <c r="L2482" s="20"/>
    </row>
    <row r="2483" spans="11:12" x14ac:dyDescent="0.25">
      <c r="K2483" s="19"/>
      <c r="L2483" s="20"/>
    </row>
    <row r="2484" spans="11:12" x14ac:dyDescent="0.25">
      <c r="K2484" s="19"/>
      <c r="L2484" s="20"/>
    </row>
    <row r="2485" spans="11:12" x14ac:dyDescent="0.25">
      <c r="K2485" s="19"/>
      <c r="L2485" s="20"/>
    </row>
    <row r="2486" spans="11:12" x14ac:dyDescent="0.25">
      <c r="K2486" s="19"/>
      <c r="L2486" s="20"/>
    </row>
    <row r="2487" spans="11:12" x14ac:dyDescent="0.25">
      <c r="K2487" s="19"/>
      <c r="L2487" s="20"/>
    </row>
    <row r="2488" spans="11:12" x14ac:dyDescent="0.25">
      <c r="K2488" s="19"/>
      <c r="L2488" s="20"/>
    </row>
    <row r="2489" spans="11:12" x14ac:dyDescent="0.25">
      <c r="K2489" s="19"/>
      <c r="L2489" s="20"/>
    </row>
    <row r="2490" spans="11:12" x14ac:dyDescent="0.25">
      <c r="K2490" s="19"/>
      <c r="L2490" s="20"/>
    </row>
    <row r="2491" spans="11:12" x14ac:dyDescent="0.25">
      <c r="K2491" s="19"/>
      <c r="L2491" s="20"/>
    </row>
    <row r="2492" spans="11:12" x14ac:dyDescent="0.25">
      <c r="K2492" s="19"/>
      <c r="L2492" s="20"/>
    </row>
    <row r="2493" spans="11:12" x14ac:dyDescent="0.25">
      <c r="K2493" s="19"/>
      <c r="L2493" s="20"/>
    </row>
    <row r="2494" spans="11:12" x14ac:dyDescent="0.25">
      <c r="K2494" s="19"/>
      <c r="L2494" s="20"/>
    </row>
    <row r="2495" spans="11:12" x14ac:dyDescent="0.25">
      <c r="K2495" s="19"/>
      <c r="L2495" s="20"/>
    </row>
    <row r="2496" spans="11:12" x14ac:dyDescent="0.25">
      <c r="K2496" s="19"/>
      <c r="L2496" s="20"/>
    </row>
    <row r="2497" spans="11:12" x14ac:dyDescent="0.25">
      <c r="K2497" s="19"/>
      <c r="L2497" s="20"/>
    </row>
    <row r="2498" spans="11:12" x14ac:dyDescent="0.25">
      <c r="K2498" s="19"/>
      <c r="L2498" s="20"/>
    </row>
    <row r="2499" spans="11:12" x14ac:dyDescent="0.25">
      <c r="K2499" s="19"/>
      <c r="L2499" s="20"/>
    </row>
    <row r="2500" spans="11:12" x14ac:dyDescent="0.25">
      <c r="K2500" s="19"/>
      <c r="L2500" s="20"/>
    </row>
    <row r="2501" spans="11:12" x14ac:dyDescent="0.25">
      <c r="K2501" s="19"/>
      <c r="L2501" s="20"/>
    </row>
    <row r="2502" spans="11:12" x14ac:dyDescent="0.25">
      <c r="K2502" s="19"/>
      <c r="L2502" s="20"/>
    </row>
    <row r="2503" spans="11:12" x14ac:dyDescent="0.25">
      <c r="K2503" s="21"/>
      <c r="L2503" s="20"/>
    </row>
    <row r="2504" spans="11:12" x14ac:dyDescent="0.25">
      <c r="K2504" s="21"/>
      <c r="L2504" s="20"/>
    </row>
    <row r="2505" spans="11:12" x14ac:dyDescent="0.25">
      <c r="K2505" s="21"/>
      <c r="L2505" s="20"/>
    </row>
    <row r="2506" spans="11:12" x14ac:dyDescent="0.25">
      <c r="K2506" s="21"/>
      <c r="L2506" s="20"/>
    </row>
    <row r="2507" spans="11:12" x14ac:dyDescent="0.25">
      <c r="K2507" s="21"/>
      <c r="L2507" s="20"/>
    </row>
    <row r="2508" spans="11:12" x14ac:dyDescent="0.25">
      <c r="K2508" s="21"/>
      <c r="L2508" s="20"/>
    </row>
    <row r="2509" spans="11:12" x14ac:dyDescent="0.25">
      <c r="K2509" s="21"/>
      <c r="L2509" s="20"/>
    </row>
    <row r="2510" spans="11:12" x14ac:dyDescent="0.25">
      <c r="K2510" s="21"/>
      <c r="L2510" s="20"/>
    </row>
    <row r="2511" spans="11:12" x14ac:dyDescent="0.25">
      <c r="K2511" s="21"/>
      <c r="L2511" s="20"/>
    </row>
    <row r="2512" spans="11:12" x14ac:dyDescent="0.25">
      <c r="K2512" s="21"/>
      <c r="L2512" s="20"/>
    </row>
    <row r="2513" spans="11:12" x14ac:dyDescent="0.25">
      <c r="K2513" s="21"/>
      <c r="L2513" s="20"/>
    </row>
    <row r="2514" spans="11:12" x14ac:dyDescent="0.25">
      <c r="K2514" s="21"/>
      <c r="L2514" s="20"/>
    </row>
    <row r="2515" spans="11:12" x14ac:dyDescent="0.25">
      <c r="K2515" s="21"/>
      <c r="L2515" s="20"/>
    </row>
    <row r="2516" spans="11:12" x14ac:dyDescent="0.25">
      <c r="K2516" s="21"/>
      <c r="L2516" s="20"/>
    </row>
    <row r="2517" spans="11:12" x14ac:dyDescent="0.25">
      <c r="K2517" s="21"/>
      <c r="L2517" s="20"/>
    </row>
    <row r="2518" spans="11:12" x14ac:dyDescent="0.25">
      <c r="K2518" s="21"/>
      <c r="L2518" s="20"/>
    </row>
    <row r="2519" spans="11:12" x14ac:dyDescent="0.25">
      <c r="K2519" s="21"/>
      <c r="L2519" s="20"/>
    </row>
    <row r="2520" spans="11:12" x14ac:dyDescent="0.25">
      <c r="K2520" s="21"/>
      <c r="L2520" s="20"/>
    </row>
    <row r="2521" spans="11:12" x14ac:dyDescent="0.25">
      <c r="K2521" s="21"/>
      <c r="L2521" s="20"/>
    </row>
    <row r="2522" spans="11:12" x14ac:dyDescent="0.25">
      <c r="K2522" s="21"/>
      <c r="L2522" s="20"/>
    </row>
    <row r="2523" spans="11:12" x14ac:dyDescent="0.25">
      <c r="K2523" s="21"/>
      <c r="L2523" s="20"/>
    </row>
    <row r="2524" spans="11:12" x14ac:dyDescent="0.25">
      <c r="K2524" s="21"/>
      <c r="L2524" s="20"/>
    </row>
    <row r="2525" spans="11:12" x14ac:dyDescent="0.25">
      <c r="K2525" s="21"/>
      <c r="L2525" s="20"/>
    </row>
    <row r="2526" spans="11:12" x14ac:dyDescent="0.25">
      <c r="K2526" s="21"/>
      <c r="L2526" s="20"/>
    </row>
    <row r="2527" spans="11:12" x14ac:dyDescent="0.25">
      <c r="K2527" s="21"/>
      <c r="L2527" s="20"/>
    </row>
    <row r="2528" spans="11:12" x14ac:dyDescent="0.25">
      <c r="K2528" s="21"/>
      <c r="L2528" s="20"/>
    </row>
    <row r="2529" spans="11:12" x14ac:dyDescent="0.25">
      <c r="K2529" s="21"/>
      <c r="L2529" s="20"/>
    </row>
    <row r="2530" spans="11:12" x14ac:dyDescent="0.25">
      <c r="K2530" s="21"/>
      <c r="L2530" s="20"/>
    </row>
    <row r="2531" spans="11:12" x14ac:dyDescent="0.25">
      <c r="K2531" s="21"/>
      <c r="L2531" s="20"/>
    </row>
    <row r="2532" spans="11:12" x14ac:dyDescent="0.25">
      <c r="K2532" s="21"/>
      <c r="L2532" s="20"/>
    </row>
    <row r="2533" spans="11:12" x14ac:dyDescent="0.25">
      <c r="K2533" s="21"/>
      <c r="L2533" s="20"/>
    </row>
    <row r="2534" spans="11:12" x14ac:dyDescent="0.25">
      <c r="K2534" s="21"/>
      <c r="L2534" s="20"/>
    </row>
    <row r="2535" spans="11:12" x14ac:dyDescent="0.25">
      <c r="K2535" s="21"/>
      <c r="L2535" s="20"/>
    </row>
    <row r="2536" spans="11:12" x14ac:dyDescent="0.25">
      <c r="K2536" s="21"/>
      <c r="L2536" s="20"/>
    </row>
    <row r="2537" spans="11:12" x14ac:dyDescent="0.25">
      <c r="K2537" s="21"/>
      <c r="L2537" s="20"/>
    </row>
    <row r="2538" spans="11:12" x14ac:dyDescent="0.25">
      <c r="K2538" s="21"/>
      <c r="L2538" s="20"/>
    </row>
    <row r="2539" spans="11:12" x14ac:dyDescent="0.25">
      <c r="K2539" s="21"/>
      <c r="L2539" s="20"/>
    </row>
    <row r="2540" spans="11:12" x14ac:dyDescent="0.25">
      <c r="K2540" s="21"/>
      <c r="L2540" s="20"/>
    </row>
    <row r="2541" spans="11:12" x14ac:dyDescent="0.25">
      <c r="K2541" s="21"/>
      <c r="L2541" s="20"/>
    </row>
    <row r="2542" spans="11:12" x14ac:dyDescent="0.25">
      <c r="K2542" s="21"/>
      <c r="L2542" s="20"/>
    </row>
    <row r="2543" spans="11:12" x14ac:dyDescent="0.25">
      <c r="K2543" s="21"/>
      <c r="L2543" s="20"/>
    </row>
    <row r="2544" spans="11:12" x14ac:dyDescent="0.25">
      <c r="K2544" s="21"/>
      <c r="L2544" s="20"/>
    </row>
    <row r="2545" spans="11:12" x14ac:dyDescent="0.25">
      <c r="K2545" s="21"/>
      <c r="L2545" s="20"/>
    </row>
    <row r="2546" spans="11:12" x14ac:dyDescent="0.25">
      <c r="K2546" s="21"/>
      <c r="L2546" s="20"/>
    </row>
    <row r="2547" spans="11:12" x14ac:dyDescent="0.25">
      <c r="K2547" s="21"/>
      <c r="L2547" s="20"/>
    </row>
    <row r="2548" spans="11:12" x14ac:dyDescent="0.25">
      <c r="K2548" s="21"/>
      <c r="L2548" s="20"/>
    </row>
    <row r="2549" spans="11:12" x14ac:dyDescent="0.25">
      <c r="K2549" s="21"/>
      <c r="L2549" s="20"/>
    </row>
    <row r="2550" spans="11:12" x14ac:dyDescent="0.25">
      <c r="K2550" s="21"/>
      <c r="L2550" s="20"/>
    </row>
    <row r="2551" spans="11:12" x14ac:dyDescent="0.25">
      <c r="K2551" s="21"/>
      <c r="L2551" s="20"/>
    </row>
    <row r="2552" spans="11:12" x14ac:dyDescent="0.25">
      <c r="K2552" s="21"/>
      <c r="L2552" s="20"/>
    </row>
    <row r="2553" spans="11:12" x14ac:dyDescent="0.25">
      <c r="K2553" s="21"/>
      <c r="L2553" s="20"/>
    </row>
    <row r="2554" spans="11:12" x14ac:dyDescent="0.25">
      <c r="K2554" s="21"/>
      <c r="L2554" s="20"/>
    </row>
    <row r="2555" spans="11:12" x14ac:dyDescent="0.25">
      <c r="K2555" s="21"/>
      <c r="L2555" s="20"/>
    </row>
    <row r="2556" spans="11:12" x14ac:dyDescent="0.25">
      <c r="K2556" s="21"/>
      <c r="L2556" s="20"/>
    </row>
    <row r="2557" spans="11:12" x14ac:dyDescent="0.25">
      <c r="K2557" s="21"/>
      <c r="L2557" s="20"/>
    </row>
    <row r="2558" spans="11:12" x14ac:dyDescent="0.25">
      <c r="K2558" s="21"/>
      <c r="L2558" s="20"/>
    </row>
    <row r="2559" spans="11:12" x14ac:dyDescent="0.25">
      <c r="K2559" s="21"/>
      <c r="L2559" s="20"/>
    </row>
    <row r="2560" spans="11:12" x14ac:dyDescent="0.25">
      <c r="K2560" s="21"/>
      <c r="L2560" s="20"/>
    </row>
    <row r="2561" spans="11:12" x14ac:dyDescent="0.25">
      <c r="K2561" s="21"/>
      <c r="L2561" s="20"/>
    </row>
    <row r="2562" spans="11:12" x14ac:dyDescent="0.25">
      <c r="K2562" s="21"/>
      <c r="L2562" s="20"/>
    </row>
    <row r="2563" spans="11:12" x14ac:dyDescent="0.25">
      <c r="K2563" s="21"/>
      <c r="L2563" s="20"/>
    </row>
    <row r="2564" spans="11:12" x14ac:dyDescent="0.25">
      <c r="K2564" s="21"/>
      <c r="L2564" s="20"/>
    </row>
    <row r="2565" spans="11:12" x14ac:dyDescent="0.25">
      <c r="K2565" s="21"/>
      <c r="L2565" s="20"/>
    </row>
    <row r="2566" spans="11:12" x14ac:dyDescent="0.25">
      <c r="K2566" s="21"/>
      <c r="L2566" s="20"/>
    </row>
    <row r="2567" spans="11:12" x14ac:dyDescent="0.25">
      <c r="K2567" s="21"/>
      <c r="L2567" s="20"/>
    </row>
    <row r="2568" spans="11:12" x14ac:dyDescent="0.25">
      <c r="K2568" s="21"/>
      <c r="L2568" s="20"/>
    </row>
    <row r="2569" spans="11:12" x14ac:dyDescent="0.25">
      <c r="K2569" s="21"/>
      <c r="L2569" s="20"/>
    </row>
    <row r="2570" spans="11:12" x14ac:dyDescent="0.25">
      <c r="K2570" s="21"/>
      <c r="L2570" s="20"/>
    </row>
    <row r="2571" spans="11:12" x14ac:dyDescent="0.25">
      <c r="K2571" s="21"/>
      <c r="L2571" s="20"/>
    </row>
    <row r="2572" spans="11:12" x14ac:dyDescent="0.25">
      <c r="K2572" s="21"/>
      <c r="L2572" s="20"/>
    </row>
    <row r="2573" spans="11:12" x14ac:dyDescent="0.25">
      <c r="K2573" s="21"/>
      <c r="L2573" s="20"/>
    </row>
    <row r="2574" spans="11:12" x14ac:dyDescent="0.25">
      <c r="K2574" s="21"/>
      <c r="L2574" s="20"/>
    </row>
    <row r="2575" spans="11:12" x14ac:dyDescent="0.25">
      <c r="K2575" s="21"/>
      <c r="L2575" s="20"/>
    </row>
    <row r="2576" spans="11:12" x14ac:dyDescent="0.25">
      <c r="K2576" s="21"/>
      <c r="L2576" s="20"/>
    </row>
    <row r="2577" spans="11:12" x14ac:dyDescent="0.25">
      <c r="K2577" s="21"/>
      <c r="L2577" s="20"/>
    </row>
    <row r="2578" spans="11:12" x14ac:dyDescent="0.25">
      <c r="K2578" s="21"/>
      <c r="L2578" s="20"/>
    </row>
    <row r="2579" spans="11:12" x14ac:dyDescent="0.25">
      <c r="K2579" s="21"/>
      <c r="L2579" s="20"/>
    </row>
    <row r="2580" spans="11:12" x14ac:dyDescent="0.25">
      <c r="K2580" s="21"/>
      <c r="L2580" s="20"/>
    </row>
    <row r="2581" spans="11:12" x14ac:dyDescent="0.25">
      <c r="K2581" s="21"/>
      <c r="L2581" s="20"/>
    </row>
    <row r="2582" spans="11:12" x14ac:dyDescent="0.25">
      <c r="K2582" s="21"/>
      <c r="L2582" s="20"/>
    </row>
    <row r="2583" spans="11:12" x14ac:dyDescent="0.25">
      <c r="K2583" s="21"/>
      <c r="L2583" s="20"/>
    </row>
    <row r="2584" spans="11:12" x14ac:dyDescent="0.25">
      <c r="K2584" s="21"/>
      <c r="L2584" s="20"/>
    </row>
    <row r="2585" spans="11:12" x14ac:dyDescent="0.25">
      <c r="K2585" s="21"/>
      <c r="L2585" s="20"/>
    </row>
    <row r="2586" spans="11:12" x14ac:dyDescent="0.25">
      <c r="K2586" s="21"/>
      <c r="L2586" s="20"/>
    </row>
    <row r="2587" spans="11:12" x14ac:dyDescent="0.25">
      <c r="K2587" s="21"/>
      <c r="L2587" s="20"/>
    </row>
    <row r="2588" spans="11:12" x14ac:dyDescent="0.25">
      <c r="K2588" s="21"/>
      <c r="L2588" s="20"/>
    </row>
    <row r="2589" spans="11:12" x14ac:dyDescent="0.25">
      <c r="K2589" s="21"/>
      <c r="L2589" s="20"/>
    </row>
    <row r="2590" spans="11:12" x14ac:dyDescent="0.25">
      <c r="K2590" s="21"/>
      <c r="L2590" s="20"/>
    </row>
    <row r="2591" spans="11:12" x14ac:dyDescent="0.25">
      <c r="K2591" s="21"/>
      <c r="L2591" s="20"/>
    </row>
    <row r="2592" spans="11:12" x14ac:dyDescent="0.25">
      <c r="K2592" s="21"/>
      <c r="L2592" s="20"/>
    </row>
    <row r="2593" spans="11:12" x14ac:dyDescent="0.25">
      <c r="K2593" s="21"/>
      <c r="L2593" s="20"/>
    </row>
    <row r="2594" spans="11:12" x14ac:dyDescent="0.25">
      <c r="K2594" s="21"/>
      <c r="L2594" s="20"/>
    </row>
    <row r="2595" spans="11:12" x14ac:dyDescent="0.25">
      <c r="K2595" s="21"/>
      <c r="L2595" s="20"/>
    </row>
    <row r="2596" spans="11:12" x14ac:dyDescent="0.25">
      <c r="K2596" s="21"/>
      <c r="L2596" s="20"/>
    </row>
    <row r="2597" spans="11:12" x14ac:dyDescent="0.25">
      <c r="K2597" s="21"/>
      <c r="L2597" s="20"/>
    </row>
    <row r="2598" spans="11:12" x14ac:dyDescent="0.25">
      <c r="K2598" s="21"/>
      <c r="L2598" s="20"/>
    </row>
    <row r="2599" spans="11:12" x14ac:dyDescent="0.25">
      <c r="K2599" s="21"/>
      <c r="L2599" s="20"/>
    </row>
    <row r="2600" spans="11:12" x14ac:dyDescent="0.25">
      <c r="K2600" s="21"/>
      <c r="L2600" s="20"/>
    </row>
    <row r="2601" spans="11:12" x14ac:dyDescent="0.25">
      <c r="K2601" s="21"/>
      <c r="L2601" s="20"/>
    </row>
    <row r="2602" spans="11:12" x14ac:dyDescent="0.25">
      <c r="K2602" s="21"/>
      <c r="L2602" s="20"/>
    </row>
    <row r="2603" spans="11:12" x14ac:dyDescent="0.25">
      <c r="K2603" s="21"/>
      <c r="L2603" s="20"/>
    </row>
    <row r="2604" spans="11:12" x14ac:dyDescent="0.25">
      <c r="K2604" s="21"/>
      <c r="L2604" s="20"/>
    </row>
    <row r="2605" spans="11:12" x14ac:dyDescent="0.25">
      <c r="K2605" s="21"/>
      <c r="L2605" s="20"/>
    </row>
    <row r="2606" spans="11:12" x14ac:dyDescent="0.25">
      <c r="K2606" s="21"/>
      <c r="L2606" s="20"/>
    </row>
    <row r="2607" spans="11:12" x14ac:dyDescent="0.25">
      <c r="K2607" s="21"/>
      <c r="L2607" s="20"/>
    </row>
    <row r="2608" spans="11:12" x14ac:dyDescent="0.25">
      <c r="K2608" s="21"/>
      <c r="L2608" s="20"/>
    </row>
    <row r="2609" spans="11:12" x14ac:dyDescent="0.25">
      <c r="K2609" s="21"/>
      <c r="L2609" s="20"/>
    </row>
    <row r="2610" spans="11:12" x14ac:dyDescent="0.25">
      <c r="K2610" s="21"/>
      <c r="L2610" s="20"/>
    </row>
    <row r="2611" spans="11:12" x14ac:dyDescent="0.25">
      <c r="K2611" s="21"/>
      <c r="L2611" s="20"/>
    </row>
    <row r="2612" spans="11:12" x14ac:dyDescent="0.25">
      <c r="K2612" s="21"/>
      <c r="L2612" s="20"/>
    </row>
    <row r="2613" spans="11:12" x14ac:dyDescent="0.25">
      <c r="K2613" s="21"/>
      <c r="L2613" s="20"/>
    </row>
    <row r="2614" spans="11:12" x14ac:dyDescent="0.25">
      <c r="K2614" s="21"/>
      <c r="L2614" s="20"/>
    </row>
    <row r="2615" spans="11:12" x14ac:dyDescent="0.25">
      <c r="K2615" s="21"/>
      <c r="L2615" s="20"/>
    </row>
    <row r="2616" spans="11:12" x14ac:dyDescent="0.25">
      <c r="K2616" s="21"/>
      <c r="L2616" s="20"/>
    </row>
    <row r="2617" spans="11:12" x14ac:dyDescent="0.25">
      <c r="K2617" s="21"/>
      <c r="L2617" s="20"/>
    </row>
    <row r="2618" spans="11:12" x14ac:dyDescent="0.25">
      <c r="K2618" s="21"/>
      <c r="L2618" s="20"/>
    </row>
    <row r="2619" spans="11:12" x14ac:dyDescent="0.25">
      <c r="K2619" s="21"/>
      <c r="L2619" s="20"/>
    </row>
    <row r="2620" spans="11:12" x14ac:dyDescent="0.25">
      <c r="K2620" s="21"/>
      <c r="L2620" s="20"/>
    </row>
    <row r="2621" spans="11:12" x14ac:dyDescent="0.25">
      <c r="K2621" s="21"/>
      <c r="L2621" s="20"/>
    </row>
    <row r="2622" spans="11:12" x14ac:dyDescent="0.25">
      <c r="K2622" s="21"/>
      <c r="L2622" s="20"/>
    </row>
    <row r="2623" spans="11:12" x14ac:dyDescent="0.25">
      <c r="K2623" s="21"/>
      <c r="L2623" s="20"/>
    </row>
    <row r="2624" spans="11:12" x14ac:dyDescent="0.25">
      <c r="K2624" s="21"/>
      <c r="L2624" s="20"/>
    </row>
    <row r="2625" spans="11:12" x14ac:dyDescent="0.25">
      <c r="K2625" s="21"/>
      <c r="L2625" s="20"/>
    </row>
    <row r="2626" spans="11:12" x14ac:dyDescent="0.25">
      <c r="K2626" s="21"/>
      <c r="L2626" s="20"/>
    </row>
    <row r="2627" spans="11:12" x14ac:dyDescent="0.25">
      <c r="K2627" s="21"/>
      <c r="L2627" s="20"/>
    </row>
    <row r="2628" spans="11:12" x14ac:dyDescent="0.25">
      <c r="K2628" s="21"/>
      <c r="L2628" s="20"/>
    </row>
    <row r="2629" spans="11:12" x14ac:dyDescent="0.25">
      <c r="K2629" s="21"/>
      <c r="L2629" s="20"/>
    </row>
    <row r="2630" spans="11:12" x14ac:dyDescent="0.25">
      <c r="K2630" s="21"/>
      <c r="L2630" s="20"/>
    </row>
    <row r="2631" spans="11:12" x14ac:dyDescent="0.25">
      <c r="K2631" s="21"/>
      <c r="L2631" s="20"/>
    </row>
    <row r="2632" spans="11:12" x14ac:dyDescent="0.25">
      <c r="K2632" s="21"/>
      <c r="L2632" s="20"/>
    </row>
    <row r="2633" spans="11:12" x14ac:dyDescent="0.25">
      <c r="K2633" s="21"/>
      <c r="L2633" s="20"/>
    </row>
    <row r="2634" spans="11:12" x14ac:dyDescent="0.25">
      <c r="K2634" s="21"/>
      <c r="L2634" s="20"/>
    </row>
    <row r="2635" spans="11:12" x14ac:dyDescent="0.25">
      <c r="K2635" s="21"/>
      <c r="L2635" s="20"/>
    </row>
    <row r="2636" spans="11:12" x14ac:dyDescent="0.25">
      <c r="K2636" s="21"/>
      <c r="L2636" s="20"/>
    </row>
    <row r="2637" spans="11:12" x14ac:dyDescent="0.25">
      <c r="K2637" s="21"/>
      <c r="L2637" s="20"/>
    </row>
    <row r="2638" spans="11:12" x14ac:dyDescent="0.25">
      <c r="K2638" s="21"/>
      <c r="L2638" s="20"/>
    </row>
    <row r="2639" spans="11:12" x14ac:dyDescent="0.25">
      <c r="K2639" s="21"/>
      <c r="L2639" s="20"/>
    </row>
    <row r="2640" spans="11:12" x14ac:dyDescent="0.25">
      <c r="K2640" s="21"/>
      <c r="L2640" s="20"/>
    </row>
    <row r="2641" spans="11:12" x14ac:dyDescent="0.25">
      <c r="K2641" s="21"/>
      <c r="L2641" s="20"/>
    </row>
    <row r="2642" spans="11:12" x14ac:dyDescent="0.25">
      <c r="K2642" s="21"/>
      <c r="L2642" s="20"/>
    </row>
    <row r="2643" spans="11:12" x14ac:dyDescent="0.25">
      <c r="K2643" s="21"/>
      <c r="L2643" s="20"/>
    </row>
    <row r="2644" spans="11:12" x14ac:dyDescent="0.25">
      <c r="K2644" s="21"/>
      <c r="L2644" s="20"/>
    </row>
    <row r="2645" spans="11:12" x14ac:dyDescent="0.25">
      <c r="K2645" s="21"/>
      <c r="L2645" s="20"/>
    </row>
    <row r="2646" spans="11:12" x14ac:dyDescent="0.25">
      <c r="K2646" s="21"/>
      <c r="L2646" s="20"/>
    </row>
    <row r="2647" spans="11:12" x14ac:dyDescent="0.25">
      <c r="K2647" s="21"/>
      <c r="L2647" s="20"/>
    </row>
    <row r="2648" spans="11:12" x14ac:dyDescent="0.25">
      <c r="K2648" s="21"/>
      <c r="L2648" s="20"/>
    </row>
    <row r="2649" spans="11:12" x14ac:dyDescent="0.25">
      <c r="K2649" s="21"/>
      <c r="L2649" s="20"/>
    </row>
    <row r="2650" spans="11:12" x14ac:dyDescent="0.25">
      <c r="K2650" s="21"/>
      <c r="L2650" s="20"/>
    </row>
    <row r="2651" spans="11:12" x14ac:dyDescent="0.25">
      <c r="K2651" s="21"/>
      <c r="L2651" s="20"/>
    </row>
    <row r="2652" spans="11:12" x14ac:dyDescent="0.25">
      <c r="K2652" s="21"/>
      <c r="L2652" s="20"/>
    </row>
    <row r="2653" spans="11:12" x14ac:dyDescent="0.25">
      <c r="K2653" s="21"/>
      <c r="L2653" s="20"/>
    </row>
    <row r="2654" spans="11:12" x14ac:dyDescent="0.25">
      <c r="K2654" s="21"/>
      <c r="L2654" s="20"/>
    </row>
    <row r="2655" spans="11:12" x14ac:dyDescent="0.25">
      <c r="K2655" s="21"/>
      <c r="L2655" s="20"/>
    </row>
    <row r="2656" spans="11:12" x14ac:dyDescent="0.25">
      <c r="K2656" s="21"/>
      <c r="L2656" s="20"/>
    </row>
    <row r="2657" spans="11:12" x14ac:dyDescent="0.25">
      <c r="K2657" s="21"/>
      <c r="L2657" s="20"/>
    </row>
    <row r="2658" spans="11:12" x14ac:dyDescent="0.25">
      <c r="K2658" s="21"/>
      <c r="L2658" s="20"/>
    </row>
    <row r="2659" spans="11:12" x14ac:dyDescent="0.25">
      <c r="K2659" s="21"/>
      <c r="L2659" s="20"/>
    </row>
    <row r="2660" spans="11:12" x14ac:dyDescent="0.25">
      <c r="K2660" s="21"/>
      <c r="L2660" s="20"/>
    </row>
    <row r="2661" spans="11:12" x14ac:dyDescent="0.25">
      <c r="K2661" s="21"/>
      <c r="L2661" s="20"/>
    </row>
    <row r="2662" spans="11:12" x14ac:dyDescent="0.25">
      <c r="K2662" s="21"/>
      <c r="L2662" s="20"/>
    </row>
    <row r="2663" spans="11:12" x14ac:dyDescent="0.25">
      <c r="K2663" s="21"/>
      <c r="L2663" s="20"/>
    </row>
    <row r="2664" spans="11:12" x14ac:dyDescent="0.25">
      <c r="K2664" s="21"/>
      <c r="L2664" s="20"/>
    </row>
    <row r="2665" spans="11:12" x14ac:dyDescent="0.25">
      <c r="K2665" s="21"/>
      <c r="L2665" s="20"/>
    </row>
    <row r="2666" spans="11:12" x14ac:dyDescent="0.25">
      <c r="K2666" s="21"/>
      <c r="L2666" s="20"/>
    </row>
    <row r="2667" spans="11:12" x14ac:dyDescent="0.25">
      <c r="K2667" s="21"/>
      <c r="L2667" s="20"/>
    </row>
    <row r="2668" spans="11:12" x14ac:dyDescent="0.25">
      <c r="K2668" s="21"/>
      <c r="L2668" s="20"/>
    </row>
    <row r="2669" spans="11:12" x14ac:dyDescent="0.25">
      <c r="K2669" s="21"/>
      <c r="L2669" s="20"/>
    </row>
    <row r="2670" spans="11:12" x14ac:dyDescent="0.25">
      <c r="K2670" s="21"/>
      <c r="L2670" s="20"/>
    </row>
    <row r="2671" spans="11:12" x14ac:dyDescent="0.25">
      <c r="K2671" s="21"/>
      <c r="L2671" s="20"/>
    </row>
    <row r="2672" spans="11:12" x14ac:dyDescent="0.25">
      <c r="K2672" s="21"/>
      <c r="L2672" s="20"/>
    </row>
    <row r="2673" spans="11:12" x14ac:dyDescent="0.25">
      <c r="K2673" s="21"/>
      <c r="L2673" s="20"/>
    </row>
    <row r="2674" spans="11:12" x14ac:dyDescent="0.25">
      <c r="K2674" s="21"/>
      <c r="L2674" s="20"/>
    </row>
    <row r="2675" spans="11:12" x14ac:dyDescent="0.25">
      <c r="K2675" s="21"/>
      <c r="L2675" s="20"/>
    </row>
    <row r="2676" spans="11:12" x14ac:dyDescent="0.25">
      <c r="K2676" s="21"/>
      <c r="L2676" s="20"/>
    </row>
    <row r="2677" spans="11:12" x14ac:dyDescent="0.25">
      <c r="K2677" s="21"/>
      <c r="L2677" s="20"/>
    </row>
    <row r="2678" spans="11:12" x14ac:dyDescent="0.25">
      <c r="K2678" s="21"/>
      <c r="L2678" s="20"/>
    </row>
    <row r="2679" spans="11:12" x14ac:dyDescent="0.25">
      <c r="K2679" s="21"/>
      <c r="L2679" s="20"/>
    </row>
    <row r="2680" spans="11:12" x14ac:dyDescent="0.25">
      <c r="K2680" s="21"/>
      <c r="L2680" s="20"/>
    </row>
    <row r="2681" spans="11:12" x14ac:dyDescent="0.25">
      <c r="K2681" s="21"/>
      <c r="L2681" s="20"/>
    </row>
    <row r="2682" spans="11:12" x14ac:dyDescent="0.25">
      <c r="K2682" s="21"/>
      <c r="L2682" s="20"/>
    </row>
    <row r="2683" spans="11:12" x14ac:dyDescent="0.25">
      <c r="K2683" s="21"/>
      <c r="L2683" s="20"/>
    </row>
    <row r="2684" spans="11:12" x14ac:dyDescent="0.25">
      <c r="K2684" s="21"/>
      <c r="L2684" s="20"/>
    </row>
    <row r="2685" spans="11:12" x14ac:dyDescent="0.25">
      <c r="K2685" s="21"/>
      <c r="L2685" s="20"/>
    </row>
    <row r="2686" spans="11:12" x14ac:dyDescent="0.25">
      <c r="K2686" s="21"/>
      <c r="L2686" s="20"/>
    </row>
    <row r="2687" spans="11:12" x14ac:dyDescent="0.25">
      <c r="K2687" s="21"/>
      <c r="L2687" s="20"/>
    </row>
    <row r="2688" spans="11:12" x14ac:dyDescent="0.25">
      <c r="K2688" s="21"/>
      <c r="L2688" s="20"/>
    </row>
    <row r="2689" spans="11:12" x14ac:dyDescent="0.25">
      <c r="K2689" s="21"/>
      <c r="L2689" s="20"/>
    </row>
    <row r="2690" spans="11:12" x14ac:dyDescent="0.25">
      <c r="K2690" s="21"/>
      <c r="L2690" s="20"/>
    </row>
    <row r="2691" spans="11:12" x14ac:dyDescent="0.25">
      <c r="K2691" s="21"/>
      <c r="L2691" s="20"/>
    </row>
    <row r="2692" spans="11:12" x14ac:dyDescent="0.25">
      <c r="K2692" s="21"/>
      <c r="L2692" s="20"/>
    </row>
    <row r="2693" spans="11:12" x14ac:dyDescent="0.25">
      <c r="K2693" s="21"/>
      <c r="L2693" s="20"/>
    </row>
    <row r="2694" spans="11:12" x14ac:dyDescent="0.25">
      <c r="K2694" s="21"/>
      <c r="L2694" s="20"/>
    </row>
    <row r="2695" spans="11:12" x14ac:dyDescent="0.25">
      <c r="K2695" s="21"/>
      <c r="L2695" s="20"/>
    </row>
    <row r="2696" spans="11:12" x14ac:dyDescent="0.25">
      <c r="K2696" s="21"/>
      <c r="L2696" s="20"/>
    </row>
    <row r="2697" spans="11:12" x14ac:dyDescent="0.25">
      <c r="K2697" s="21"/>
      <c r="L2697" s="20"/>
    </row>
    <row r="2698" spans="11:12" x14ac:dyDescent="0.25">
      <c r="K2698" s="21"/>
      <c r="L2698" s="20"/>
    </row>
    <row r="2699" spans="11:12" x14ac:dyDescent="0.25">
      <c r="K2699" s="21"/>
      <c r="L2699" s="20"/>
    </row>
    <row r="2700" spans="11:12" x14ac:dyDescent="0.25">
      <c r="K2700" s="21"/>
      <c r="L2700" s="20"/>
    </row>
    <row r="2701" spans="11:12" x14ac:dyDescent="0.25">
      <c r="K2701" s="21"/>
      <c r="L2701" s="20"/>
    </row>
    <row r="2702" spans="11:12" x14ac:dyDescent="0.25">
      <c r="K2702" s="21"/>
      <c r="L2702" s="20"/>
    </row>
    <row r="2703" spans="11:12" x14ac:dyDescent="0.25">
      <c r="K2703" s="21"/>
      <c r="L2703" s="20"/>
    </row>
    <row r="2704" spans="11:12" x14ac:dyDescent="0.25">
      <c r="K2704" s="21"/>
      <c r="L2704" s="20"/>
    </row>
    <row r="2705" spans="11:12" x14ac:dyDescent="0.25">
      <c r="K2705" s="21"/>
      <c r="L2705" s="20"/>
    </row>
    <row r="2706" spans="11:12" x14ac:dyDescent="0.25">
      <c r="K2706" s="21"/>
      <c r="L2706" s="20"/>
    </row>
    <row r="2707" spans="11:12" x14ac:dyDescent="0.25">
      <c r="K2707" s="21"/>
      <c r="L2707" s="20"/>
    </row>
    <row r="2708" spans="11:12" x14ac:dyDescent="0.25">
      <c r="K2708" s="21"/>
      <c r="L2708" s="20"/>
    </row>
    <row r="2709" spans="11:12" x14ac:dyDescent="0.25">
      <c r="K2709" s="21"/>
      <c r="L2709" s="20"/>
    </row>
    <row r="2710" spans="11:12" x14ac:dyDescent="0.25">
      <c r="K2710" s="21"/>
      <c r="L2710" s="20"/>
    </row>
    <row r="2711" spans="11:12" x14ac:dyDescent="0.25">
      <c r="K2711" s="21"/>
      <c r="L2711" s="20"/>
    </row>
    <row r="2712" spans="11:12" x14ac:dyDescent="0.25">
      <c r="K2712" s="21"/>
      <c r="L2712" s="20"/>
    </row>
    <row r="2713" spans="11:12" x14ac:dyDescent="0.25">
      <c r="K2713" s="21"/>
      <c r="L2713" s="20"/>
    </row>
    <row r="2714" spans="11:12" x14ac:dyDescent="0.25">
      <c r="K2714" s="21"/>
      <c r="L2714" s="20"/>
    </row>
    <row r="2715" spans="11:12" x14ac:dyDescent="0.25">
      <c r="K2715" s="21"/>
      <c r="L2715" s="20"/>
    </row>
    <row r="2716" spans="11:12" x14ac:dyDescent="0.25">
      <c r="K2716" s="21"/>
      <c r="L2716" s="20"/>
    </row>
    <row r="2717" spans="11:12" x14ac:dyDescent="0.25">
      <c r="K2717" s="21"/>
      <c r="L2717" s="20"/>
    </row>
    <row r="2718" spans="11:12" x14ac:dyDescent="0.25">
      <c r="K2718" s="21"/>
      <c r="L2718" s="20"/>
    </row>
    <row r="2719" spans="11:12" x14ac:dyDescent="0.25">
      <c r="K2719" s="21"/>
      <c r="L2719" s="20"/>
    </row>
    <row r="2720" spans="11:12" x14ac:dyDescent="0.25">
      <c r="K2720" s="21"/>
      <c r="L2720" s="20"/>
    </row>
    <row r="2721" spans="11:12" x14ac:dyDescent="0.25">
      <c r="K2721" s="21"/>
      <c r="L2721" s="20"/>
    </row>
    <row r="2722" spans="11:12" x14ac:dyDescent="0.25">
      <c r="K2722" s="21"/>
      <c r="L2722" s="20"/>
    </row>
    <row r="2723" spans="11:12" x14ac:dyDescent="0.25">
      <c r="K2723" s="21"/>
      <c r="L2723" s="20"/>
    </row>
    <row r="2724" spans="11:12" x14ac:dyDescent="0.25">
      <c r="K2724" s="21"/>
      <c r="L2724" s="20"/>
    </row>
    <row r="2725" spans="11:12" x14ac:dyDescent="0.25">
      <c r="K2725" s="21"/>
      <c r="L2725" s="20"/>
    </row>
    <row r="2726" spans="11:12" x14ac:dyDescent="0.25">
      <c r="K2726" s="21"/>
      <c r="L2726" s="20"/>
    </row>
    <row r="2727" spans="11:12" x14ac:dyDescent="0.25">
      <c r="K2727" s="21"/>
      <c r="L2727" s="20"/>
    </row>
    <row r="2728" spans="11:12" x14ac:dyDescent="0.25">
      <c r="K2728" s="21"/>
      <c r="L2728" s="20"/>
    </row>
    <row r="2729" spans="11:12" x14ac:dyDescent="0.25">
      <c r="K2729" s="21"/>
      <c r="L2729" s="20"/>
    </row>
    <row r="2730" spans="11:12" x14ac:dyDescent="0.25">
      <c r="K2730" s="21"/>
      <c r="L2730" s="20"/>
    </row>
    <row r="2731" spans="11:12" x14ac:dyDescent="0.25">
      <c r="K2731" s="21"/>
      <c r="L2731" s="20"/>
    </row>
    <row r="2732" spans="11:12" x14ac:dyDescent="0.25">
      <c r="K2732" s="21"/>
      <c r="L2732" s="20"/>
    </row>
    <row r="2733" spans="11:12" x14ac:dyDescent="0.25">
      <c r="K2733" s="21"/>
      <c r="L2733" s="20"/>
    </row>
    <row r="2734" spans="11:12" x14ac:dyDescent="0.25">
      <c r="K2734" s="21"/>
      <c r="L2734" s="20"/>
    </row>
    <row r="2735" spans="11:12" x14ac:dyDescent="0.25">
      <c r="K2735" s="21"/>
      <c r="L2735" s="20"/>
    </row>
    <row r="2736" spans="11:12" x14ac:dyDescent="0.25">
      <c r="K2736" s="21"/>
      <c r="L2736" s="20"/>
    </row>
    <row r="2737" spans="11:12" x14ac:dyDescent="0.25">
      <c r="K2737" s="21"/>
      <c r="L2737" s="20"/>
    </row>
    <row r="2738" spans="11:12" x14ac:dyDescent="0.25">
      <c r="K2738" s="21"/>
      <c r="L2738" s="20"/>
    </row>
    <row r="2739" spans="11:12" x14ac:dyDescent="0.25">
      <c r="K2739" s="21"/>
      <c r="L2739" s="20"/>
    </row>
    <row r="2740" spans="11:12" x14ac:dyDescent="0.25">
      <c r="K2740" s="21"/>
      <c r="L2740" s="20"/>
    </row>
    <row r="2741" spans="11:12" x14ac:dyDescent="0.25">
      <c r="K2741" s="21"/>
      <c r="L2741" s="20"/>
    </row>
    <row r="2742" spans="11:12" x14ac:dyDescent="0.25">
      <c r="K2742" s="21"/>
      <c r="L2742" s="20"/>
    </row>
    <row r="2743" spans="11:12" x14ac:dyDescent="0.25">
      <c r="K2743" s="21"/>
      <c r="L2743" s="20"/>
    </row>
    <row r="2744" spans="11:12" x14ac:dyDescent="0.25">
      <c r="K2744" s="21"/>
      <c r="L2744" s="20"/>
    </row>
    <row r="2745" spans="11:12" x14ac:dyDescent="0.25">
      <c r="K2745" s="21"/>
      <c r="L2745" s="20"/>
    </row>
    <row r="2746" spans="11:12" x14ac:dyDescent="0.25">
      <c r="K2746" s="21"/>
      <c r="L2746" s="20"/>
    </row>
    <row r="2747" spans="11:12" x14ac:dyDescent="0.25">
      <c r="K2747" s="21"/>
      <c r="L2747" s="20"/>
    </row>
    <row r="2748" spans="11:12" x14ac:dyDescent="0.25">
      <c r="K2748" s="21"/>
      <c r="L2748" s="20"/>
    </row>
    <row r="2749" spans="11:12" x14ac:dyDescent="0.25">
      <c r="K2749" s="21"/>
      <c r="L2749" s="20"/>
    </row>
    <row r="2750" spans="11:12" x14ac:dyDescent="0.25">
      <c r="K2750" s="21"/>
      <c r="L2750" s="20"/>
    </row>
    <row r="2751" spans="11:12" x14ac:dyDescent="0.25">
      <c r="K2751" s="21"/>
      <c r="L2751" s="20"/>
    </row>
    <row r="2752" spans="11:12" x14ac:dyDescent="0.25">
      <c r="K2752" s="21"/>
      <c r="L2752" s="20"/>
    </row>
    <row r="2753" spans="11:12" x14ac:dyDescent="0.25">
      <c r="K2753" s="21"/>
      <c r="L2753" s="20"/>
    </row>
    <row r="2754" spans="11:12" x14ac:dyDescent="0.25">
      <c r="K2754" s="21"/>
      <c r="L2754" s="20"/>
    </row>
    <row r="2755" spans="11:12" x14ac:dyDescent="0.25">
      <c r="K2755" s="21"/>
      <c r="L2755" s="20"/>
    </row>
    <row r="2756" spans="11:12" x14ac:dyDescent="0.25">
      <c r="K2756" s="21"/>
      <c r="L2756" s="20"/>
    </row>
    <row r="2757" spans="11:12" x14ac:dyDescent="0.25">
      <c r="K2757" s="21"/>
      <c r="L2757" s="20"/>
    </row>
    <row r="2758" spans="11:12" x14ac:dyDescent="0.25">
      <c r="K2758" s="21"/>
      <c r="L2758" s="20"/>
    </row>
    <row r="2759" spans="11:12" x14ac:dyDescent="0.25">
      <c r="K2759" s="21"/>
      <c r="L2759" s="20"/>
    </row>
    <row r="2760" spans="11:12" x14ac:dyDescent="0.25">
      <c r="K2760" s="21"/>
      <c r="L2760" s="20"/>
    </row>
    <row r="2761" spans="11:12" x14ac:dyDescent="0.25">
      <c r="K2761" s="21"/>
      <c r="L2761" s="20"/>
    </row>
    <row r="2762" spans="11:12" x14ac:dyDescent="0.25">
      <c r="K2762" s="21"/>
      <c r="L2762" s="20"/>
    </row>
    <row r="2763" spans="11:12" x14ac:dyDescent="0.25">
      <c r="K2763" s="21"/>
      <c r="L2763" s="20"/>
    </row>
    <row r="2764" spans="11:12" x14ac:dyDescent="0.25">
      <c r="K2764" s="21"/>
      <c r="L2764" s="20"/>
    </row>
    <row r="2765" spans="11:12" x14ac:dyDescent="0.25">
      <c r="K2765" s="21"/>
      <c r="L2765" s="20"/>
    </row>
    <row r="2766" spans="11:12" x14ac:dyDescent="0.25">
      <c r="K2766" s="21"/>
      <c r="L2766" s="20"/>
    </row>
    <row r="2767" spans="11:12" x14ac:dyDescent="0.25">
      <c r="K2767" s="21"/>
      <c r="L2767" s="20"/>
    </row>
    <row r="2768" spans="11:12" x14ac:dyDescent="0.25">
      <c r="K2768" s="21"/>
      <c r="L2768" s="20"/>
    </row>
    <row r="2769" spans="11:12" x14ac:dyDescent="0.25">
      <c r="K2769" s="21"/>
      <c r="L2769" s="20"/>
    </row>
    <row r="2770" spans="11:12" x14ac:dyDescent="0.25">
      <c r="K2770" s="21"/>
      <c r="L2770" s="20"/>
    </row>
    <row r="2771" spans="11:12" x14ac:dyDescent="0.25">
      <c r="K2771" s="21"/>
      <c r="L2771" s="20"/>
    </row>
    <row r="2772" spans="11:12" x14ac:dyDescent="0.25">
      <c r="K2772" s="21"/>
      <c r="L2772" s="20"/>
    </row>
    <row r="2773" spans="11:12" x14ac:dyDescent="0.25">
      <c r="K2773" s="21"/>
      <c r="L2773" s="20"/>
    </row>
    <row r="2774" spans="11:12" x14ac:dyDescent="0.25">
      <c r="K2774" s="21"/>
      <c r="L2774" s="20"/>
    </row>
    <row r="2775" spans="11:12" x14ac:dyDescent="0.25">
      <c r="K2775" s="21"/>
      <c r="L2775" s="20"/>
    </row>
    <row r="2776" spans="11:12" x14ac:dyDescent="0.25">
      <c r="K2776" s="21"/>
      <c r="L2776" s="20"/>
    </row>
    <row r="2777" spans="11:12" x14ac:dyDescent="0.25">
      <c r="K2777" s="21"/>
      <c r="L2777" s="20"/>
    </row>
    <row r="2778" spans="11:12" x14ac:dyDescent="0.25">
      <c r="K2778" s="21"/>
      <c r="L2778" s="20"/>
    </row>
    <row r="2779" spans="11:12" x14ac:dyDescent="0.25">
      <c r="K2779" s="21"/>
      <c r="L2779" s="20"/>
    </row>
    <row r="2780" spans="11:12" x14ac:dyDescent="0.25">
      <c r="K2780" s="21"/>
      <c r="L2780" s="20"/>
    </row>
    <row r="2781" spans="11:12" x14ac:dyDescent="0.25">
      <c r="K2781" s="21"/>
      <c r="L2781" s="20"/>
    </row>
    <row r="2782" spans="11:12" x14ac:dyDescent="0.25">
      <c r="K2782" s="21"/>
      <c r="L2782" s="20"/>
    </row>
    <row r="2783" spans="11:12" x14ac:dyDescent="0.25">
      <c r="K2783" s="21"/>
      <c r="L2783" s="20"/>
    </row>
    <row r="2784" spans="11:12" x14ac:dyDescent="0.25">
      <c r="K2784" s="21"/>
      <c r="L2784" s="20"/>
    </row>
    <row r="2785" spans="11:12" x14ac:dyDescent="0.25">
      <c r="K2785" s="21"/>
      <c r="L2785" s="20"/>
    </row>
    <row r="2786" spans="11:12" x14ac:dyDescent="0.25">
      <c r="K2786" s="21"/>
      <c r="L2786" s="20"/>
    </row>
    <row r="2787" spans="11:12" x14ac:dyDescent="0.25">
      <c r="K2787" s="21"/>
      <c r="L2787" s="20"/>
    </row>
    <row r="2788" spans="11:12" x14ac:dyDescent="0.25">
      <c r="K2788" s="21"/>
      <c r="L2788" s="20"/>
    </row>
    <row r="2789" spans="11:12" x14ac:dyDescent="0.25">
      <c r="K2789" s="21"/>
      <c r="L2789" s="20"/>
    </row>
    <row r="2790" spans="11:12" x14ac:dyDescent="0.25">
      <c r="K2790" s="21"/>
      <c r="L2790" s="20"/>
    </row>
    <row r="2791" spans="11:12" x14ac:dyDescent="0.25">
      <c r="K2791" s="21"/>
      <c r="L2791" s="20"/>
    </row>
    <row r="2792" spans="11:12" x14ac:dyDescent="0.25">
      <c r="K2792" s="21"/>
      <c r="L2792" s="20"/>
    </row>
    <row r="2793" spans="11:12" x14ac:dyDescent="0.25">
      <c r="K2793" s="21"/>
      <c r="L2793" s="20"/>
    </row>
    <row r="2794" spans="11:12" x14ac:dyDescent="0.25">
      <c r="K2794" s="21"/>
      <c r="L2794" s="20"/>
    </row>
    <row r="2795" spans="11:12" x14ac:dyDescent="0.25">
      <c r="K2795" s="21"/>
      <c r="L2795" s="20"/>
    </row>
    <row r="2796" spans="11:12" x14ac:dyDescent="0.25">
      <c r="K2796" s="21"/>
      <c r="L2796" s="20"/>
    </row>
    <row r="2797" spans="11:12" x14ac:dyDescent="0.25">
      <c r="K2797" s="21"/>
      <c r="L2797" s="20"/>
    </row>
    <row r="2798" spans="11:12" x14ac:dyDescent="0.25">
      <c r="K2798" s="21"/>
      <c r="L2798" s="20"/>
    </row>
    <row r="2799" spans="11:12" x14ac:dyDescent="0.25">
      <c r="K2799" s="21"/>
      <c r="L2799" s="20"/>
    </row>
    <row r="2800" spans="11:12" x14ac:dyDescent="0.25">
      <c r="K2800" s="21"/>
      <c r="L2800" s="20"/>
    </row>
    <row r="2801" spans="11:12" x14ac:dyDescent="0.25">
      <c r="K2801" s="21"/>
      <c r="L2801" s="20"/>
    </row>
    <row r="2802" spans="11:12" x14ac:dyDescent="0.25">
      <c r="K2802" s="21"/>
      <c r="L2802" s="20"/>
    </row>
    <row r="2803" spans="11:12" x14ac:dyDescent="0.25">
      <c r="K2803" s="21"/>
      <c r="L2803" s="20"/>
    </row>
    <row r="2804" spans="11:12" x14ac:dyDescent="0.25">
      <c r="K2804" s="21"/>
      <c r="L2804" s="20"/>
    </row>
    <row r="2805" spans="11:12" x14ac:dyDescent="0.25">
      <c r="K2805" s="21"/>
      <c r="L2805" s="20"/>
    </row>
    <row r="2806" spans="11:12" x14ac:dyDescent="0.25">
      <c r="K2806" s="21"/>
      <c r="L2806" s="20"/>
    </row>
    <row r="2807" spans="11:12" x14ac:dyDescent="0.25">
      <c r="K2807" s="21"/>
      <c r="L2807" s="20"/>
    </row>
    <row r="2808" spans="11:12" x14ac:dyDescent="0.25">
      <c r="K2808" s="21"/>
      <c r="L2808" s="20"/>
    </row>
    <row r="2809" spans="11:12" x14ac:dyDescent="0.25">
      <c r="K2809" s="21"/>
      <c r="L2809" s="20"/>
    </row>
    <row r="2810" spans="11:12" x14ac:dyDescent="0.25">
      <c r="K2810" s="21"/>
      <c r="L2810" s="20"/>
    </row>
    <row r="2811" spans="11:12" x14ac:dyDescent="0.25">
      <c r="K2811" s="21"/>
      <c r="L2811" s="20"/>
    </row>
    <row r="2812" spans="11:12" x14ac:dyDescent="0.25">
      <c r="K2812" s="21"/>
      <c r="L2812" s="20"/>
    </row>
    <row r="2813" spans="11:12" x14ac:dyDescent="0.25">
      <c r="K2813" s="21"/>
      <c r="L2813" s="20"/>
    </row>
    <row r="2814" spans="11:12" x14ac:dyDescent="0.25">
      <c r="K2814" s="21"/>
      <c r="L2814" s="20"/>
    </row>
    <row r="2815" spans="11:12" x14ac:dyDescent="0.25">
      <c r="K2815" s="21"/>
      <c r="L2815" s="20"/>
    </row>
    <row r="2816" spans="11:12" x14ac:dyDescent="0.25">
      <c r="K2816" s="21"/>
      <c r="L2816" s="20"/>
    </row>
    <row r="2817" spans="11:12" x14ac:dyDescent="0.25">
      <c r="K2817" s="21"/>
      <c r="L2817" s="20"/>
    </row>
    <row r="2818" spans="11:12" x14ac:dyDescent="0.25">
      <c r="K2818" s="21"/>
      <c r="L2818" s="20"/>
    </row>
    <row r="2819" spans="11:12" x14ac:dyDescent="0.25">
      <c r="K2819" s="21"/>
      <c r="L2819" s="20"/>
    </row>
    <row r="2820" spans="11:12" x14ac:dyDescent="0.25">
      <c r="K2820" s="21"/>
      <c r="L2820" s="20"/>
    </row>
    <row r="2821" spans="11:12" x14ac:dyDescent="0.25">
      <c r="K2821" s="21"/>
      <c r="L2821" s="20"/>
    </row>
    <row r="2822" spans="11:12" x14ac:dyDescent="0.25">
      <c r="K2822" s="21"/>
      <c r="L2822" s="20"/>
    </row>
    <row r="2823" spans="11:12" x14ac:dyDescent="0.25">
      <c r="K2823" s="21"/>
      <c r="L2823" s="20"/>
    </row>
    <row r="2824" spans="11:12" x14ac:dyDescent="0.25">
      <c r="K2824" s="21"/>
      <c r="L2824" s="20"/>
    </row>
    <row r="2825" spans="11:12" x14ac:dyDescent="0.25">
      <c r="K2825" s="21"/>
      <c r="L2825" s="20"/>
    </row>
    <row r="2826" spans="11:12" x14ac:dyDescent="0.25">
      <c r="K2826" s="21"/>
      <c r="L2826" s="20"/>
    </row>
    <row r="2827" spans="11:12" x14ac:dyDescent="0.25">
      <c r="K2827" s="21"/>
      <c r="L2827" s="20"/>
    </row>
    <row r="2828" spans="11:12" x14ac:dyDescent="0.25">
      <c r="K2828" s="21"/>
      <c r="L2828" s="20"/>
    </row>
    <row r="2829" spans="11:12" x14ac:dyDescent="0.25">
      <c r="K2829" s="21"/>
      <c r="L2829" s="20"/>
    </row>
    <row r="2830" spans="11:12" x14ac:dyDescent="0.25">
      <c r="K2830" s="21"/>
      <c r="L2830" s="20"/>
    </row>
    <row r="2831" spans="11:12" x14ac:dyDescent="0.25">
      <c r="K2831" s="21"/>
      <c r="L2831" s="20"/>
    </row>
    <row r="2832" spans="11:12" x14ac:dyDescent="0.25">
      <c r="K2832" s="21"/>
      <c r="L2832" s="20"/>
    </row>
    <row r="2833" spans="11:12" x14ac:dyDescent="0.25">
      <c r="K2833" s="21"/>
      <c r="L2833" s="20"/>
    </row>
    <row r="2834" spans="11:12" x14ac:dyDescent="0.25">
      <c r="K2834" s="21"/>
      <c r="L2834" s="20"/>
    </row>
    <row r="2835" spans="11:12" x14ac:dyDescent="0.25">
      <c r="K2835" s="21"/>
      <c r="L2835" s="20"/>
    </row>
    <row r="2836" spans="11:12" x14ac:dyDescent="0.25">
      <c r="K2836" s="21"/>
      <c r="L2836" s="20"/>
    </row>
    <row r="2837" spans="11:12" x14ac:dyDescent="0.25">
      <c r="K2837" s="21"/>
      <c r="L2837" s="20"/>
    </row>
    <row r="2838" spans="11:12" x14ac:dyDescent="0.25">
      <c r="K2838" s="21"/>
      <c r="L2838" s="20"/>
    </row>
    <row r="2839" spans="11:12" x14ac:dyDescent="0.25">
      <c r="K2839" s="21"/>
      <c r="L2839" s="20"/>
    </row>
    <row r="2840" spans="11:12" x14ac:dyDescent="0.25">
      <c r="K2840" s="21"/>
      <c r="L2840" s="20"/>
    </row>
    <row r="2841" spans="11:12" x14ac:dyDescent="0.25">
      <c r="K2841" s="21"/>
      <c r="L2841" s="20"/>
    </row>
    <row r="2842" spans="11:12" x14ac:dyDescent="0.25">
      <c r="K2842" s="21"/>
      <c r="L2842" s="20"/>
    </row>
    <row r="2843" spans="11:12" x14ac:dyDescent="0.25">
      <c r="K2843" s="21"/>
      <c r="L2843" s="20"/>
    </row>
    <row r="2844" spans="11:12" x14ac:dyDescent="0.25">
      <c r="K2844" s="21"/>
      <c r="L2844" s="2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M20" sqref="M20"/>
    </sheetView>
  </sheetViews>
  <sheetFormatPr defaultColWidth="9.140625" defaultRowHeight="15" x14ac:dyDescent="0.25"/>
  <cols>
    <col min="1" max="2" width="15" style="3" customWidth="1"/>
    <col min="3" max="3" width="14" style="3" customWidth="1"/>
    <col min="4" max="4" width="11.28515625" style="3" customWidth="1"/>
    <col min="5" max="5" width="15" style="3" customWidth="1"/>
    <col min="6" max="6" width="16.7109375" style="3" customWidth="1"/>
    <col min="7" max="8" width="11.28515625" style="3" customWidth="1"/>
    <col min="9" max="9" width="12" style="3" customWidth="1"/>
    <col min="10" max="10" width="15.42578125" style="3" customWidth="1"/>
    <col min="11" max="11" width="14.5703125" style="3" customWidth="1"/>
    <col min="12" max="12" width="10.85546875" style="3" customWidth="1"/>
    <col min="13" max="16384" width="9.140625" style="3"/>
  </cols>
  <sheetData>
    <row r="1" spans="1:11" x14ac:dyDescent="0.25">
      <c r="A1" s="24" t="s">
        <v>21</v>
      </c>
      <c r="B1" s="24">
        <v>1.9550000000000001</v>
      </c>
      <c r="C1" s="24" t="s">
        <v>36</v>
      </c>
      <c r="D1" s="24"/>
      <c r="E1" s="24"/>
      <c r="F1" s="24"/>
      <c r="G1" s="24"/>
      <c r="H1" s="24"/>
      <c r="I1" s="24"/>
      <c r="J1" s="27"/>
      <c r="K1" s="24"/>
    </row>
    <row r="2" spans="1:11" x14ac:dyDescent="0.25">
      <c r="A2" s="24" t="s">
        <v>44</v>
      </c>
      <c r="B2" s="24">
        <v>2.4824999999999999</v>
      </c>
      <c r="C2" s="24" t="s">
        <v>45</v>
      </c>
      <c r="D2" s="24"/>
      <c r="E2" s="24"/>
      <c r="F2" s="24"/>
      <c r="G2" s="24"/>
      <c r="H2" s="24"/>
      <c r="I2" s="24"/>
      <c r="J2" s="27"/>
      <c r="K2" s="24"/>
    </row>
    <row r="3" spans="1:11" x14ac:dyDescent="0.25">
      <c r="A3" s="24" t="s">
        <v>22</v>
      </c>
      <c r="B3" s="24" t="s">
        <v>23</v>
      </c>
      <c r="C3" s="24"/>
      <c r="D3" s="24"/>
      <c r="E3" s="24"/>
      <c r="F3" s="24"/>
      <c r="G3" s="24"/>
      <c r="H3" s="24"/>
      <c r="I3" s="24"/>
      <c r="J3" s="24"/>
      <c r="K3" s="24"/>
    </row>
    <row r="4" spans="1:11" x14ac:dyDescent="0.25">
      <c r="A4" s="24" t="s">
        <v>24</v>
      </c>
      <c r="B4" s="24" t="s">
        <v>25</v>
      </c>
      <c r="C4" s="24"/>
      <c r="D4" s="24"/>
      <c r="E4" s="24"/>
      <c r="F4" s="24"/>
      <c r="G4" s="24"/>
      <c r="H4" s="24"/>
      <c r="I4" s="24"/>
      <c r="J4" s="24"/>
      <c r="K4" s="24"/>
    </row>
    <row r="5" spans="1:11" x14ac:dyDescent="0.25">
      <c r="A5" s="24" t="s">
        <v>26</v>
      </c>
      <c r="B5" s="24">
        <v>10</v>
      </c>
      <c r="C5" s="24" t="s">
        <v>27</v>
      </c>
      <c r="D5" s="24" t="s">
        <v>28</v>
      </c>
      <c r="E5" s="24"/>
      <c r="F5" s="24">
        <f>B5/60</f>
        <v>0.16666666666666666</v>
      </c>
      <c r="G5" s="24" t="s">
        <v>29</v>
      </c>
      <c r="H5" s="24"/>
      <c r="I5" s="24"/>
      <c r="J5" s="24"/>
      <c r="K5" s="24"/>
    </row>
    <row r="6" spans="1:11" x14ac:dyDescent="0.25">
      <c r="A6" s="24" t="s">
        <v>30</v>
      </c>
      <c r="B6" s="25">
        <v>9.4999999999999998E-3</v>
      </c>
      <c r="C6" s="24" t="s">
        <v>31</v>
      </c>
      <c r="D6" s="24"/>
      <c r="E6" s="24"/>
      <c r="F6" s="24"/>
      <c r="G6" s="24"/>
      <c r="H6" s="24"/>
      <c r="I6" s="24"/>
      <c r="J6" s="24"/>
      <c r="K6" s="24"/>
    </row>
    <row r="7" spans="1:11" x14ac:dyDescent="0.25">
      <c r="A7" s="24" t="s">
        <v>32</v>
      </c>
      <c r="B7" s="24"/>
      <c r="C7" s="24"/>
      <c r="D7" s="24">
        <v>1.2050000000000001</v>
      </c>
      <c r="E7" s="24" t="s">
        <v>33</v>
      </c>
      <c r="F7" s="26">
        <f>D7*0.000001*1000</f>
        <v>1.2050000000000001E-3</v>
      </c>
      <c r="G7" s="24" t="s">
        <v>13</v>
      </c>
      <c r="H7" s="24"/>
      <c r="I7" s="24"/>
      <c r="J7" s="24"/>
      <c r="K7" s="24"/>
    </row>
    <row r="8" spans="1:11" x14ac:dyDescent="0.25">
      <c r="A8" s="24" t="s">
        <v>34</v>
      </c>
      <c r="B8" s="24"/>
      <c r="C8" s="24"/>
      <c r="D8" s="28">
        <f>F7*B6</f>
        <v>1.14475E-5</v>
      </c>
      <c r="E8" s="24" t="s">
        <v>35</v>
      </c>
      <c r="F8" s="24"/>
      <c r="G8" s="24"/>
      <c r="H8" s="24"/>
      <c r="I8" s="24"/>
      <c r="J8" s="24"/>
      <c r="K8" s="24"/>
    </row>
    <row r="9" spans="1:11" ht="15.75" thickBot="1" x14ac:dyDescent="0.3"/>
    <row r="10" spans="1:11" ht="15.75" thickBot="1" x14ac:dyDescent="0.3">
      <c r="A10" s="29" t="s">
        <v>37</v>
      </c>
      <c r="B10" s="29" t="s">
        <v>38</v>
      </c>
      <c r="C10" s="29" t="s">
        <v>39</v>
      </c>
      <c r="D10" s="29" t="s">
        <v>43</v>
      </c>
      <c r="E10" s="29" t="s">
        <v>40</v>
      </c>
      <c r="F10" s="29" t="s">
        <v>41</v>
      </c>
      <c r="G10" s="29" t="s">
        <v>42</v>
      </c>
      <c r="H10" s="29" t="s">
        <v>46</v>
      </c>
    </row>
    <row r="11" spans="1:11" x14ac:dyDescent="0.25">
      <c r="A11" s="62">
        <v>4.8</v>
      </c>
      <c r="B11" s="62">
        <v>0</v>
      </c>
      <c r="C11" s="62">
        <v>0</v>
      </c>
      <c r="D11" s="69">
        <f>SQRT(A11^2+B11^2+C11^2)</f>
        <v>4.8</v>
      </c>
      <c r="E11" s="33">
        <v>19.839519664420596</v>
      </c>
      <c r="F11" s="34">
        <f>E11/$D$8</f>
        <v>1733087.5443914039</v>
      </c>
      <c r="G11" s="34">
        <f>F11*6</f>
        <v>10398525.266348423</v>
      </c>
      <c r="H11" s="66">
        <f>G11/$B$2</f>
        <v>4188731.2251151758</v>
      </c>
    </row>
    <row r="12" spans="1:11" x14ac:dyDescent="0.25">
      <c r="A12" s="63">
        <v>6.8</v>
      </c>
      <c r="B12" s="63">
        <v>0</v>
      </c>
      <c r="C12" s="63">
        <v>0</v>
      </c>
      <c r="D12" s="70">
        <f t="shared" ref="D12:D21" si="0">SQRT(A12^2+B12^2+C12^2)</f>
        <v>6.8</v>
      </c>
      <c r="E12" s="31">
        <v>10.313369765796654</v>
      </c>
      <c r="F12" s="32">
        <f t="shared" ref="F12:F21" si="1">E12/$D$8</f>
        <v>900927.69301565003</v>
      </c>
      <c r="G12" s="32">
        <f t="shared" ref="G12:G21" si="2">F12*6</f>
        <v>5405566.1580939004</v>
      </c>
      <c r="H12" s="67">
        <f t="shared" ref="H12:H21" si="3">G12/$B$2</f>
        <v>2177468.7444487009</v>
      </c>
    </row>
    <row r="13" spans="1:11" x14ac:dyDescent="0.25">
      <c r="A13" s="63">
        <v>9.8000000000000007</v>
      </c>
      <c r="B13" s="63">
        <v>0</v>
      </c>
      <c r="C13" s="63">
        <v>0</v>
      </c>
      <c r="D13" s="70">
        <f t="shared" si="0"/>
        <v>9.8000000000000007</v>
      </c>
      <c r="E13" s="31">
        <v>4.1892319427999611</v>
      </c>
      <c r="F13" s="32">
        <f t="shared" si="1"/>
        <v>365951.68751255394</v>
      </c>
      <c r="G13" s="32">
        <f t="shared" si="2"/>
        <v>2195710.1250753235</v>
      </c>
      <c r="H13" s="67">
        <f t="shared" si="3"/>
        <v>884475.37767384632</v>
      </c>
    </row>
    <row r="14" spans="1:11" x14ac:dyDescent="0.25">
      <c r="A14" s="63">
        <v>12.8</v>
      </c>
      <c r="B14" s="63">
        <v>0</v>
      </c>
      <c r="C14" s="63">
        <v>0</v>
      </c>
      <c r="D14" s="70">
        <f t="shared" si="0"/>
        <v>12.8</v>
      </c>
      <c r="E14" s="31">
        <v>2.9643916495891065</v>
      </c>
      <c r="F14" s="32">
        <f t="shared" si="1"/>
        <v>258955.37450003115</v>
      </c>
      <c r="G14" s="32">
        <f t="shared" si="2"/>
        <v>1553732.2470001869</v>
      </c>
      <c r="H14" s="67">
        <f t="shared" si="3"/>
        <v>625874.01691850438</v>
      </c>
    </row>
    <row r="15" spans="1:11" x14ac:dyDescent="0.25">
      <c r="A15" s="63">
        <v>22.8</v>
      </c>
      <c r="B15" s="63">
        <v>0</v>
      </c>
      <c r="C15" s="63">
        <v>0</v>
      </c>
      <c r="D15" s="70">
        <f t="shared" si="0"/>
        <v>22.8</v>
      </c>
      <c r="E15" s="31">
        <v>1.0367526835306597</v>
      </c>
      <c r="F15" s="32">
        <f t="shared" si="1"/>
        <v>90565.860103136903</v>
      </c>
      <c r="G15" s="32">
        <f t="shared" si="2"/>
        <v>543395.16061882139</v>
      </c>
      <c r="H15" s="67">
        <f t="shared" si="3"/>
        <v>218890.29632178103</v>
      </c>
    </row>
    <row r="16" spans="1:11" x14ac:dyDescent="0.25">
      <c r="A16" s="63">
        <v>32.799999999999997</v>
      </c>
      <c r="B16" s="63">
        <v>0</v>
      </c>
      <c r="C16" s="63">
        <v>0</v>
      </c>
      <c r="D16" s="70">
        <f t="shared" si="0"/>
        <v>32.799999999999997</v>
      </c>
      <c r="E16" s="31">
        <v>0.62528800747551283</v>
      </c>
      <c r="F16" s="32">
        <f t="shared" si="1"/>
        <v>54622.232581394441</v>
      </c>
      <c r="G16" s="32">
        <f t="shared" si="2"/>
        <v>327733.39548836666</v>
      </c>
      <c r="H16" s="67">
        <f t="shared" si="3"/>
        <v>132017.48055926149</v>
      </c>
    </row>
    <row r="17" spans="1:8" x14ac:dyDescent="0.25">
      <c r="A17" s="63">
        <v>12.8</v>
      </c>
      <c r="B17" s="63">
        <v>0</v>
      </c>
      <c r="C17" s="63">
        <v>5</v>
      </c>
      <c r="D17" s="70">
        <f t="shared" si="0"/>
        <v>13.741906709041508</v>
      </c>
      <c r="E17" s="31">
        <v>2.6515160315490096</v>
      </c>
      <c r="F17" s="32">
        <f t="shared" si="1"/>
        <v>231624.02546835638</v>
      </c>
      <c r="G17" s="32">
        <f t="shared" si="2"/>
        <v>1389744.1528101382</v>
      </c>
      <c r="H17" s="67">
        <f t="shared" si="3"/>
        <v>559816.37575433566</v>
      </c>
    </row>
    <row r="18" spans="1:8" x14ac:dyDescent="0.25">
      <c r="A18" s="63">
        <v>12.8</v>
      </c>
      <c r="B18" s="63">
        <v>0</v>
      </c>
      <c r="C18" s="63">
        <v>10</v>
      </c>
      <c r="D18" s="70">
        <f t="shared" si="0"/>
        <v>16.243152403397563</v>
      </c>
      <c r="E18" s="31">
        <v>1.8899329340680953</v>
      </c>
      <c r="F18" s="32">
        <f t="shared" si="1"/>
        <v>165095.69199109808</v>
      </c>
      <c r="G18" s="32">
        <f t="shared" si="2"/>
        <v>990574.15194658842</v>
      </c>
      <c r="H18" s="67">
        <f t="shared" si="3"/>
        <v>399022.82052229141</v>
      </c>
    </row>
    <row r="19" spans="1:8" x14ac:dyDescent="0.25">
      <c r="A19" s="63">
        <v>12.8</v>
      </c>
      <c r="B19" s="63">
        <v>0</v>
      </c>
      <c r="C19" s="63">
        <v>20</v>
      </c>
      <c r="D19" s="70">
        <f t="shared" si="0"/>
        <v>23.74531532744933</v>
      </c>
      <c r="E19" s="31">
        <v>1.2826305427926619</v>
      </c>
      <c r="F19" s="32">
        <f t="shared" si="1"/>
        <v>112044.59862788049</v>
      </c>
      <c r="G19" s="32">
        <f t="shared" si="2"/>
        <v>672267.59176728292</v>
      </c>
      <c r="H19" s="67">
        <f t="shared" si="3"/>
        <v>270802.65529397095</v>
      </c>
    </row>
    <row r="20" spans="1:8" x14ac:dyDescent="0.25">
      <c r="A20" s="63">
        <v>12.8</v>
      </c>
      <c r="B20" s="63">
        <v>0</v>
      </c>
      <c r="C20" s="63">
        <v>30</v>
      </c>
      <c r="D20" s="70">
        <f t="shared" si="0"/>
        <v>32.616560211033907</v>
      </c>
      <c r="E20" s="31">
        <v>0.45095568368286409</v>
      </c>
      <c r="F20" s="32">
        <f t="shared" si="1"/>
        <v>39393.377041525579</v>
      </c>
      <c r="G20" s="32">
        <f t="shared" si="2"/>
        <v>236360.26224915346</v>
      </c>
      <c r="H20" s="67">
        <f t="shared" si="3"/>
        <v>95210.578952327676</v>
      </c>
    </row>
    <row r="21" spans="1:8" ht="15.75" thickBot="1" x14ac:dyDescent="0.3">
      <c r="A21" s="64">
        <v>12.8</v>
      </c>
      <c r="B21" s="64">
        <v>14</v>
      </c>
      <c r="C21" s="64">
        <v>0</v>
      </c>
      <c r="D21" s="71">
        <f t="shared" si="0"/>
        <v>18.969449122207003</v>
      </c>
      <c r="E21" s="35">
        <v>1.111034939357793</v>
      </c>
      <c r="F21" s="36">
        <f t="shared" si="1"/>
        <v>97054.810164471972</v>
      </c>
      <c r="G21" s="36">
        <f t="shared" si="2"/>
        <v>582328.86098683183</v>
      </c>
      <c r="H21" s="68">
        <f t="shared" si="3"/>
        <v>234573.55930990205</v>
      </c>
    </row>
    <row r="25" spans="1:8" x14ac:dyDescent="0.25">
      <c r="A25" s="3" t="s">
        <v>75</v>
      </c>
    </row>
    <row r="26" spans="1:8" ht="15.75" thickBot="1" x14ac:dyDescent="0.3"/>
    <row r="27" spans="1:8" ht="15.75" thickBot="1" x14ac:dyDescent="0.3">
      <c r="A27" s="65" t="s">
        <v>43</v>
      </c>
      <c r="B27" s="58" t="s">
        <v>76</v>
      </c>
    </row>
    <row r="28" spans="1:8" x14ac:dyDescent="0.25">
      <c r="A28" s="62">
        <v>19</v>
      </c>
      <c r="B28" s="59">
        <v>1.547945205479452</v>
      </c>
    </row>
    <row r="29" spans="1:8" x14ac:dyDescent="0.25">
      <c r="A29" s="63">
        <v>23</v>
      </c>
      <c r="B29" s="60">
        <v>1</v>
      </c>
    </row>
    <row r="30" spans="1:8" x14ac:dyDescent="0.25">
      <c r="A30" s="63">
        <v>28</v>
      </c>
      <c r="B30" s="60">
        <v>0.57077625570776258</v>
      </c>
    </row>
    <row r="31" spans="1:8" x14ac:dyDescent="0.25">
      <c r="A31" s="63">
        <v>32</v>
      </c>
      <c r="B31" s="60">
        <v>0.43378995433789952</v>
      </c>
    </row>
    <row r="32" spans="1:8" x14ac:dyDescent="0.25">
      <c r="A32" s="63">
        <v>36</v>
      </c>
      <c r="B32" s="60">
        <v>0.32420091324200911</v>
      </c>
    </row>
    <row r="33" spans="1:2" x14ac:dyDescent="0.25">
      <c r="A33" s="63">
        <v>40</v>
      </c>
      <c r="B33" s="60">
        <v>0.24429223744292233</v>
      </c>
    </row>
    <row r="34" spans="1:2" x14ac:dyDescent="0.25">
      <c r="A34" s="63">
        <v>44</v>
      </c>
      <c r="B34" s="60">
        <v>0.21461187214611868</v>
      </c>
    </row>
    <row r="35" spans="1:2" x14ac:dyDescent="0.25">
      <c r="A35" s="63">
        <v>48</v>
      </c>
      <c r="B35" s="60">
        <v>0.18995433789954336</v>
      </c>
    </row>
    <row r="36" spans="1:2" x14ac:dyDescent="0.25">
      <c r="A36" s="63">
        <v>51</v>
      </c>
      <c r="B36" s="60">
        <v>0.13515981735159815</v>
      </c>
    </row>
    <row r="37" spans="1:2" x14ac:dyDescent="0.25">
      <c r="A37" s="63">
        <v>60</v>
      </c>
      <c r="B37" s="60">
        <v>9.7716894977168914E-2</v>
      </c>
    </row>
    <row r="38" spans="1:2" ht="15.75" thickBot="1" x14ac:dyDescent="0.3">
      <c r="A38" s="64">
        <v>70</v>
      </c>
      <c r="B38" s="61">
        <v>7.3972602739726015E-2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Q32"/>
  <sheetViews>
    <sheetView topLeftCell="A10" workbookViewId="0">
      <selection activeCell="G33" sqref="G33"/>
    </sheetView>
  </sheetViews>
  <sheetFormatPr defaultColWidth="9.140625" defaultRowHeight="15" x14ac:dyDescent="0.25"/>
  <cols>
    <col min="1" max="1" width="9.140625" style="3"/>
    <col min="2" max="2" width="11.7109375" style="3" customWidth="1"/>
    <col min="3" max="3" width="9.85546875" style="3" bestFit="1" customWidth="1"/>
    <col min="4" max="5" width="9.140625" style="3"/>
    <col min="6" max="6" width="14.42578125" style="3" customWidth="1"/>
    <col min="7" max="7" width="14.28515625" style="3" bestFit="1" customWidth="1"/>
    <col min="8" max="8" width="9.140625" style="3"/>
    <col min="9" max="9" width="12.85546875" style="3" customWidth="1"/>
    <col min="10" max="10" width="25.28515625" style="3" customWidth="1"/>
    <col min="11" max="16384" width="9.140625" style="3"/>
  </cols>
  <sheetData>
    <row r="8" spans="1:8" x14ac:dyDescent="0.25">
      <c r="A8" s="3" t="s">
        <v>47</v>
      </c>
      <c r="H8" s="3">
        <f>1/0.987</f>
        <v>1.0131712259371835</v>
      </c>
    </row>
    <row r="9" spans="1:8" x14ac:dyDescent="0.25">
      <c r="A9" s="3" t="s">
        <v>49</v>
      </c>
      <c r="B9" s="3">
        <v>1</v>
      </c>
      <c r="C9" s="3" t="s">
        <v>50</v>
      </c>
    </row>
    <row r="10" spans="1:8" x14ac:dyDescent="0.25">
      <c r="A10" s="3" t="s">
        <v>56</v>
      </c>
      <c r="B10" s="3">
        <v>1</v>
      </c>
      <c r="C10" s="3" t="s">
        <v>51</v>
      </c>
    </row>
    <row r="11" spans="1:8" x14ac:dyDescent="0.25">
      <c r="A11" s="3" t="s">
        <v>52</v>
      </c>
      <c r="B11" s="3">
        <v>1</v>
      </c>
      <c r="C11" s="3" t="s">
        <v>53</v>
      </c>
    </row>
    <row r="12" spans="1:8" x14ac:dyDescent="0.25">
      <c r="A12" s="3" t="s">
        <v>54</v>
      </c>
      <c r="B12" s="3">
        <v>1</v>
      </c>
    </row>
    <row r="13" spans="1:8" x14ac:dyDescent="0.25">
      <c r="A13" s="3" t="s">
        <v>55</v>
      </c>
      <c r="B13" s="3">
        <v>1</v>
      </c>
      <c r="C13" s="3" t="s">
        <v>59</v>
      </c>
    </row>
    <row r="14" spans="1:8" x14ac:dyDescent="0.25">
      <c r="A14" s="3" t="s">
        <v>57</v>
      </c>
      <c r="B14" s="3">
        <v>1</v>
      </c>
      <c r="C14" s="40" t="s">
        <v>60</v>
      </c>
    </row>
    <row r="17" spans="1:17" ht="33.75" x14ac:dyDescent="0.5">
      <c r="A17" s="39" t="s">
        <v>58</v>
      </c>
    </row>
    <row r="21" spans="1:17" x14ac:dyDescent="0.25">
      <c r="Q21" s="41"/>
    </row>
    <row r="24" spans="1:17" x14ac:dyDescent="0.25">
      <c r="A24" s="3" t="s">
        <v>62</v>
      </c>
    </row>
    <row r="25" spans="1:17" ht="31.5" x14ac:dyDescent="0.5">
      <c r="A25" s="43" t="s">
        <v>63</v>
      </c>
      <c r="B25" s="38"/>
      <c r="C25" s="38"/>
      <c r="D25" s="38"/>
      <c r="G25" s="42">
        <v>3225000000</v>
      </c>
      <c r="H25" s="43" t="s">
        <v>64</v>
      </c>
    </row>
    <row r="27" spans="1:17" ht="31.5" x14ac:dyDescent="0.5">
      <c r="A27" s="38" t="s">
        <v>61</v>
      </c>
      <c r="B27" s="38"/>
      <c r="C27" s="38"/>
      <c r="D27" s="38"/>
    </row>
    <row r="29" spans="1:17" ht="21" x14ac:dyDescent="0.35">
      <c r="A29" s="37" t="s">
        <v>48</v>
      </c>
      <c r="C29" s="44">
        <v>3.2000000000000002E-3</v>
      </c>
    </row>
    <row r="30" spans="1:17" ht="21" x14ac:dyDescent="0.35">
      <c r="A30" s="37" t="s">
        <v>65</v>
      </c>
      <c r="B30" s="37"/>
      <c r="C30" s="44">
        <f>1/0.898</f>
        <v>1.1135857461024499</v>
      </c>
      <c r="D30" s="3" t="s">
        <v>77</v>
      </c>
      <c r="F30" s="37" t="s">
        <v>67</v>
      </c>
      <c r="G30" s="45">
        <f>G25/((1-C29)*C30*C31)</f>
        <v>2905347110.7544146</v>
      </c>
    </row>
    <row r="31" spans="1:17" ht="21" x14ac:dyDescent="0.35">
      <c r="A31" s="37" t="s">
        <v>66</v>
      </c>
      <c r="B31" s="37"/>
      <c r="C31" s="37">
        <v>1</v>
      </c>
      <c r="D31" s="3" t="s">
        <v>69</v>
      </c>
      <c r="F31" s="37" t="s">
        <v>68</v>
      </c>
      <c r="G31" s="37" t="s">
        <v>95</v>
      </c>
      <c r="I31" s="45">
        <f>G30*G32</f>
        <v>871604133.22632432</v>
      </c>
      <c r="J31" s="37" t="s">
        <v>64</v>
      </c>
    </row>
    <row r="32" spans="1:17" ht="23.25" x14ac:dyDescent="0.35">
      <c r="F32" s="43" t="s">
        <v>96</v>
      </c>
      <c r="G32" s="92">
        <v>0.3</v>
      </c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workbookViewId="0">
      <selection activeCell="H3" sqref="H3"/>
    </sheetView>
  </sheetViews>
  <sheetFormatPr defaultColWidth="9.140625" defaultRowHeight="15" x14ac:dyDescent="0.25"/>
  <cols>
    <col min="1" max="1" width="9.140625" style="3"/>
    <col min="2" max="2" width="15.28515625" style="3" customWidth="1"/>
    <col min="3" max="3" width="24.42578125" style="3" customWidth="1"/>
    <col min="4" max="4" width="18.28515625" style="3" customWidth="1"/>
    <col min="5" max="5" width="14.28515625" style="3" customWidth="1"/>
    <col min="6" max="6" width="9.140625" style="3"/>
    <col min="7" max="7" width="13.42578125" style="3" customWidth="1"/>
    <col min="8" max="8" width="9.140625" style="3"/>
    <col min="9" max="9" width="12.5703125" style="3" bestFit="1" customWidth="1"/>
    <col min="10" max="10" width="11" style="3" bestFit="1" customWidth="1"/>
    <col min="11" max="11" width="12" style="3" bestFit="1" customWidth="1"/>
    <col min="12" max="14" width="9.140625" style="3"/>
    <col min="15" max="15" width="11" style="3" bestFit="1" customWidth="1"/>
    <col min="16" max="16384" width="9.140625" style="3"/>
  </cols>
  <sheetData>
    <row r="1" spans="1:17" ht="21" x14ac:dyDescent="0.35">
      <c r="A1" s="37" t="s">
        <v>68</v>
      </c>
      <c r="C1" s="50">
        <f>'Dosis en cámara'!I31*0.0000000001</f>
        <v>8.7160413322632441E-2</v>
      </c>
      <c r="D1" s="37" t="s">
        <v>74</v>
      </c>
    </row>
    <row r="2" spans="1:17" ht="21" x14ac:dyDescent="0.35">
      <c r="A2" s="37" t="s">
        <v>65</v>
      </c>
      <c r="C2" s="50">
        <v>1.0131712259371835</v>
      </c>
      <c r="D2" s="37"/>
    </row>
    <row r="3" spans="1:17" ht="21" x14ac:dyDescent="0.35">
      <c r="A3" s="37" t="s">
        <v>71</v>
      </c>
      <c r="C3" s="50">
        <f>10/60</f>
        <v>0.16666666666666666</v>
      </c>
      <c r="D3" s="37"/>
    </row>
    <row r="4" spans="1:17" ht="24" thickBot="1" x14ac:dyDescent="0.4">
      <c r="A4" s="37" t="s">
        <v>44</v>
      </c>
      <c r="C4" s="51">
        <v>2.4824999999999999</v>
      </c>
      <c r="D4" s="37" t="s">
        <v>45</v>
      </c>
      <c r="E4" s="43" t="s">
        <v>99</v>
      </c>
    </row>
    <row r="5" spans="1:17" ht="15.75" thickBot="1" x14ac:dyDescent="0.3">
      <c r="I5" s="94" t="s">
        <v>94</v>
      </c>
      <c r="J5" s="95"/>
      <c r="K5" s="95"/>
      <c r="L5" s="96"/>
    </row>
    <row r="6" spans="1:17" ht="15.75" thickBot="1" x14ac:dyDescent="0.3">
      <c r="A6" s="29" t="s">
        <v>43</v>
      </c>
      <c r="B6" s="49" t="s">
        <v>70</v>
      </c>
      <c r="C6" s="29" t="s">
        <v>72</v>
      </c>
      <c r="D6" s="29" t="s">
        <v>73</v>
      </c>
      <c r="F6" s="29" t="s">
        <v>43</v>
      </c>
      <c r="G6" s="29" t="s">
        <v>73</v>
      </c>
      <c r="I6" s="89" t="s">
        <v>91</v>
      </c>
      <c r="J6" s="90" t="s">
        <v>92</v>
      </c>
      <c r="K6" s="90" t="s">
        <v>97</v>
      </c>
      <c r="L6" s="91" t="s">
        <v>93</v>
      </c>
      <c r="N6" s="3" t="s">
        <v>83</v>
      </c>
      <c r="O6" s="3">
        <v>1.14475E-5</v>
      </c>
      <c r="P6" s="3" t="s">
        <v>84</v>
      </c>
    </row>
    <row r="7" spans="1:17" x14ac:dyDescent="0.25">
      <c r="A7" s="69">
        <v>4.8</v>
      </c>
      <c r="B7" s="72">
        <v>19.839519664420596</v>
      </c>
      <c r="C7" s="75">
        <f>B7*$C$1/($C$3*$C$4)</f>
        <v>4.1793854599961167</v>
      </c>
      <c r="D7" s="52">
        <f>C7*$C$2</f>
        <v>4.2344330901683049</v>
      </c>
      <c r="F7" s="69">
        <v>4.8</v>
      </c>
      <c r="G7" s="46">
        <f>D7</f>
        <v>4.2344330901683049</v>
      </c>
      <c r="I7" s="86">
        <f>B7*$O$10</f>
        <v>123828361.98548114</v>
      </c>
      <c r="J7" s="34">
        <f>I7/($C$3*$C$4*$O$6)</f>
        <v>26143965941556.371</v>
      </c>
      <c r="K7" s="34">
        <f>D7*$O$8</f>
        <v>264292141322854.75</v>
      </c>
      <c r="L7" s="72">
        <f>K7/J7</f>
        <v>10.109106702237435</v>
      </c>
      <c r="N7" s="3" t="s">
        <v>85</v>
      </c>
      <c r="O7" s="3" t="s">
        <v>98</v>
      </c>
      <c r="P7" s="3">
        <v>6241500000000000</v>
      </c>
      <c r="Q7" s="3" t="s">
        <v>86</v>
      </c>
    </row>
    <row r="8" spans="1:17" x14ac:dyDescent="0.25">
      <c r="A8" s="70">
        <v>6.8</v>
      </c>
      <c r="B8" s="73">
        <v>10.313369765796654</v>
      </c>
      <c r="C8" s="76">
        <f t="shared" ref="C8:C16" si="0">B8*$C$1/($C$3*$C$4)</f>
        <v>2.1726104447999455</v>
      </c>
      <c r="D8" s="53">
        <f t="shared" ref="D8:D16" si="1">C8*$C$2</f>
        <v>2.2012263878418903</v>
      </c>
      <c r="F8" s="70">
        <v>6.8</v>
      </c>
      <c r="G8" s="47">
        <f>D8</f>
        <v>2.2012263878418903</v>
      </c>
      <c r="I8" s="87">
        <f t="shared" ref="I8:I16" si="2">B8*$O$10</f>
        <v>64370897.393219821</v>
      </c>
      <c r="J8" s="32">
        <f t="shared" ref="J8:J16" si="3">I8/($C$3*$C$4*$O$6)</f>
        <v>13590671168476.57</v>
      </c>
      <c r="K8" s="32">
        <f t="shared" ref="K8:K16" si="4">D8*$O$8</f>
        <v>137389544997151.58</v>
      </c>
      <c r="L8" s="73">
        <f t="shared" ref="L8:L16" si="5">K8/J8</f>
        <v>10.109106702237435</v>
      </c>
      <c r="N8" s="3" t="s">
        <v>87</v>
      </c>
      <c r="O8" s="93">
        <f>P7/100</f>
        <v>62415000000000</v>
      </c>
      <c r="P8" s="3" t="s">
        <v>86</v>
      </c>
    </row>
    <row r="9" spans="1:17" x14ac:dyDescent="0.25">
      <c r="A9" s="70">
        <v>9.8000000000000007</v>
      </c>
      <c r="B9" s="73">
        <v>4.1892319427999611</v>
      </c>
      <c r="C9" s="76">
        <f t="shared" si="0"/>
        <v>0.8825019640817382</v>
      </c>
      <c r="D9" s="53">
        <f t="shared" si="1"/>
        <v>0.89412559684066695</v>
      </c>
      <c r="F9" s="70">
        <v>9.8000000000000007</v>
      </c>
      <c r="G9" s="47">
        <f>D9</f>
        <v>0.89412559684066695</v>
      </c>
      <c r="I9" s="87">
        <f t="shared" si="2"/>
        <v>26147091.170985956</v>
      </c>
      <c r="J9" s="32">
        <f t="shared" si="3"/>
        <v>5520453069751.3125</v>
      </c>
      <c r="K9" s="32">
        <f t="shared" si="4"/>
        <v>55806849126810.227</v>
      </c>
      <c r="L9" s="73">
        <f t="shared" si="5"/>
        <v>10.109106702237437</v>
      </c>
      <c r="N9" s="3" t="s">
        <v>88</v>
      </c>
      <c r="O9" s="93">
        <f>6.2415*1000000000000000000</f>
        <v>6.2415E+18</v>
      </c>
      <c r="P9" s="3" t="s">
        <v>89</v>
      </c>
    </row>
    <row r="10" spans="1:17" x14ac:dyDescent="0.25">
      <c r="A10" s="70">
        <v>12.8</v>
      </c>
      <c r="B10" s="73">
        <v>2.9643916495891065</v>
      </c>
      <c r="C10" s="76">
        <f t="shared" si="0"/>
        <v>0.6244775865337685</v>
      </c>
      <c r="D10" s="53">
        <f t="shared" si="1"/>
        <v>0.6327027219187118</v>
      </c>
      <c r="F10" s="70">
        <v>12.8</v>
      </c>
      <c r="G10" s="47">
        <f>D10</f>
        <v>0.6327027219187118</v>
      </c>
      <c r="I10" s="87">
        <f t="shared" si="2"/>
        <v>18502250.480910409</v>
      </c>
      <c r="J10" s="32">
        <f t="shared" si="3"/>
        <v>3906392676596.8452</v>
      </c>
      <c r="K10" s="32">
        <f t="shared" si="4"/>
        <v>39490140388556.398</v>
      </c>
      <c r="L10" s="73">
        <f t="shared" si="5"/>
        <v>10.109106702237435</v>
      </c>
      <c r="N10" s="3" t="s">
        <v>90</v>
      </c>
      <c r="O10" s="93">
        <f>O9*0.000000000001</f>
        <v>6241500</v>
      </c>
      <c r="P10" s="3" t="s">
        <v>89</v>
      </c>
    </row>
    <row r="11" spans="1:17" x14ac:dyDescent="0.25">
      <c r="A11" s="70">
        <v>23</v>
      </c>
      <c r="B11" s="73">
        <v>0.85114814605806288</v>
      </c>
      <c r="C11" s="76">
        <f t="shared" si="0"/>
        <v>0.17930253585308303</v>
      </c>
      <c r="D11" s="53">
        <f t="shared" si="1"/>
        <v>0.18166417006391392</v>
      </c>
      <c r="F11" s="70">
        <f>A12</f>
        <v>13.741906709041508</v>
      </c>
      <c r="G11" s="47">
        <f>D12</f>
        <v>0.56592434761604249</v>
      </c>
      <c r="I11" s="87">
        <f t="shared" si="2"/>
        <v>5312441.1536213998</v>
      </c>
      <c r="J11" s="32">
        <f t="shared" si="3"/>
        <v>1121619299164.1521</v>
      </c>
      <c r="K11" s="32">
        <f t="shared" si="4"/>
        <v>11338569174539.187</v>
      </c>
      <c r="L11" s="73">
        <f t="shared" si="5"/>
        <v>10.109106702237437</v>
      </c>
    </row>
    <row r="12" spans="1:17" x14ac:dyDescent="0.25">
      <c r="A12" s="70">
        <v>13.741906709041508</v>
      </c>
      <c r="B12" s="73">
        <v>2.6515160315490096</v>
      </c>
      <c r="C12" s="76">
        <f t="shared" si="0"/>
        <v>0.55856733109703394</v>
      </c>
      <c r="D12" s="53">
        <f t="shared" si="1"/>
        <v>0.56592434761604249</v>
      </c>
      <c r="F12" s="70">
        <f>A13</f>
        <v>16.243152403397563</v>
      </c>
      <c r="G12" s="47">
        <f>D13</f>
        <v>0.40337642692875825</v>
      </c>
      <c r="I12" s="87">
        <f t="shared" si="2"/>
        <v>16549437.310913144</v>
      </c>
      <c r="J12" s="32">
        <f t="shared" si="3"/>
        <v>3494093909270.6865</v>
      </c>
      <c r="K12" s="32">
        <f t="shared" si="4"/>
        <v>35322168156455.289</v>
      </c>
      <c r="L12" s="73">
        <f t="shared" si="5"/>
        <v>10.109106702237433</v>
      </c>
    </row>
    <row r="13" spans="1:17" x14ac:dyDescent="0.25">
      <c r="A13" s="70">
        <v>16.243152403397563</v>
      </c>
      <c r="B13" s="73">
        <v>1.8899329340680953</v>
      </c>
      <c r="C13" s="76">
        <f t="shared" si="0"/>
        <v>0.39813253337868437</v>
      </c>
      <c r="D13" s="53">
        <f t="shared" si="1"/>
        <v>0.40337642692875825</v>
      </c>
      <c r="F13" s="70">
        <f>A16</f>
        <v>18.969449122207003</v>
      </c>
      <c r="G13" s="47">
        <f>D16</f>
        <v>0.23713291405874221</v>
      </c>
      <c r="I13" s="87">
        <f t="shared" si="2"/>
        <v>11796016.407986017</v>
      </c>
      <c r="J13" s="32">
        <f t="shared" si="3"/>
        <v>2490500934289.8823</v>
      </c>
      <c r="K13" s="32">
        <f t="shared" si="4"/>
        <v>25176739686758.445</v>
      </c>
      <c r="L13" s="73">
        <f t="shared" si="5"/>
        <v>10.109106702237435</v>
      </c>
    </row>
    <row r="14" spans="1:17" x14ac:dyDescent="0.25">
      <c r="A14" s="70">
        <v>23.74531532744933</v>
      </c>
      <c r="B14" s="73">
        <v>1.2826305427926619</v>
      </c>
      <c r="C14" s="76">
        <f t="shared" si="0"/>
        <v>0.27019844894269684</v>
      </c>
      <c r="D14" s="53">
        <f t="shared" si="1"/>
        <v>0.27375729376159763</v>
      </c>
      <c r="F14" s="70">
        <f>A11</f>
        <v>23</v>
      </c>
      <c r="G14" s="47">
        <f>D11</f>
        <v>0.18166417006391392</v>
      </c>
      <c r="I14" s="87">
        <f t="shared" si="2"/>
        <v>8005538.5328403991</v>
      </c>
      <c r="J14" s="32">
        <f t="shared" si="3"/>
        <v>1690214773017.3201</v>
      </c>
      <c r="K14" s="32">
        <f t="shared" si="4"/>
        <v>17086561490130.115</v>
      </c>
      <c r="L14" s="73">
        <f t="shared" si="5"/>
        <v>10.109106702237435</v>
      </c>
    </row>
    <row r="15" spans="1:17" x14ac:dyDescent="0.25">
      <c r="A15" s="70">
        <v>32.616560211033907</v>
      </c>
      <c r="B15" s="73">
        <v>0.45095568368286409</v>
      </c>
      <c r="C15" s="76">
        <f t="shared" si="0"/>
        <v>9.4998148108734096E-2</v>
      </c>
      <c r="D15" s="53">
        <f t="shared" si="1"/>
        <v>9.6249390181088246E-2</v>
      </c>
      <c r="F15" s="70">
        <f>A14</f>
        <v>23.74531532744933</v>
      </c>
      <c r="G15" s="47">
        <f>D14</f>
        <v>0.27375729376159763</v>
      </c>
      <c r="I15" s="87">
        <f t="shared" si="2"/>
        <v>2814639.899706596</v>
      </c>
      <c r="J15" s="32">
        <f t="shared" si="3"/>
        <v>594256828530.95325</v>
      </c>
      <c r="K15" s="32">
        <f t="shared" si="4"/>
        <v>6007405688152.623</v>
      </c>
      <c r="L15" s="73">
        <f t="shared" si="5"/>
        <v>10.109106702237437</v>
      </c>
    </row>
    <row r="16" spans="1:17" ht="15.75" thickBot="1" x14ac:dyDescent="0.3">
      <c r="A16" s="71">
        <v>18.969449122207003</v>
      </c>
      <c r="B16" s="74">
        <v>1.111034939357793</v>
      </c>
      <c r="C16" s="77">
        <f t="shared" si="0"/>
        <v>0.23405018617597853</v>
      </c>
      <c r="D16" s="54">
        <f t="shared" si="1"/>
        <v>0.23713291405874221</v>
      </c>
      <c r="F16" s="71">
        <f>A15</f>
        <v>32.616560211033907</v>
      </c>
      <c r="G16" s="48">
        <f>D15</f>
        <v>9.6249390181088246E-2</v>
      </c>
      <c r="I16" s="88">
        <f t="shared" si="2"/>
        <v>6934524.5740016652</v>
      </c>
      <c r="J16" s="36">
        <f t="shared" si="3"/>
        <v>1464090870432.7539</v>
      </c>
      <c r="K16" s="36">
        <f t="shared" si="4"/>
        <v>14800650830976.395</v>
      </c>
      <c r="L16" s="74">
        <f t="shared" si="5"/>
        <v>10.109106702237437</v>
      </c>
    </row>
    <row r="19" spans="1:7" x14ac:dyDescent="0.25">
      <c r="A19" s="3" t="s">
        <v>78</v>
      </c>
    </row>
    <row r="20" spans="1:7" ht="15.75" thickBot="1" x14ac:dyDescent="0.3"/>
    <row r="21" spans="1:7" ht="15.75" thickBot="1" x14ac:dyDescent="0.3">
      <c r="A21" s="29" t="s">
        <v>43</v>
      </c>
      <c r="B21" s="49" t="s">
        <v>70</v>
      </c>
      <c r="C21" s="29" t="s">
        <v>72</v>
      </c>
      <c r="D21" s="29" t="s">
        <v>73</v>
      </c>
      <c r="F21" s="29" t="s">
        <v>43</v>
      </c>
      <c r="G21" s="29" t="s">
        <v>73</v>
      </c>
    </row>
    <row r="22" spans="1:7" x14ac:dyDescent="0.25">
      <c r="A22" s="69">
        <v>4.8</v>
      </c>
      <c r="B22" s="72">
        <v>19.839519664420596</v>
      </c>
      <c r="C22" s="75">
        <f>B22*$C$1/($C$3*$C$4)</f>
        <v>4.1793854599961167</v>
      </c>
      <c r="D22" s="52">
        <f>C22*$C$2</f>
        <v>4.2344330901683049</v>
      </c>
      <c r="F22" s="55">
        <v>4.8</v>
      </c>
      <c r="G22" s="78">
        <f t="shared" ref="G22:G29" si="6">G7</f>
        <v>4.2344330901683049</v>
      </c>
    </row>
    <row r="23" spans="1:7" x14ac:dyDescent="0.25">
      <c r="A23" s="70">
        <v>6.8</v>
      </c>
      <c r="B23" s="73">
        <v>10.313369765796654</v>
      </c>
      <c r="C23" s="76">
        <f t="shared" ref="C23:C31" si="7">B23*$C$1/($C$3*$C$4)</f>
        <v>2.1726104447999455</v>
      </c>
      <c r="D23" s="53">
        <f t="shared" ref="D23:D31" si="8">C23*$C$2</f>
        <v>2.2012263878418903</v>
      </c>
      <c r="F23" s="56">
        <v>6.8</v>
      </c>
      <c r="G23" s="79">
        <f t="shared" si="6"/>
        <v>2.2012263878418903</v>
      </c>
    </row>
    <row r="24" spans="1:7" x14ac:dyDescent="0.25">
      <c r="A24" s="70">
        <v>9.8000000000000007</v>
      </c>
      <c r="B24" s="73">
        <v>4.1892319427999611</v>
      </c>
      <c r="C24" s="76">
        <f t="shared" si="7"/>
        <v>0.8825019640817382</v>
      </c>
      <c r="D24" s="53">
        <f t="shared" si="8"/>
        <v>0.89412559684066695</v>
      </c>
      <c r="F24" s="56">
        <v>9.8000000000000007</v>
      </c>
      <c r="G24" s="79">
        <f t="shared" si="6"/>
        <v>0.89412559684066695</v>
      </c>
    </row>
    <row r="25" spans="1:7" x14ac:dyDescent="0.25">
      <c r="A25" s="70">
        <v>12.8</v>
      </c>
      <c r="B25" s="73">
        <v>2.9643916495891065</v>
      </c>
      <c r="C25" s="76">
        <f t="shared" si="7"/>
        <v>0.6244775865337685</v>
      </c>
      <c r="D25" s="53">
        <f t="shared" si="8"/>
        <v>0.6327027219187118</v>
      </c>
      <c r="F25" s="56">
        <v>12.8</v>
      </c>
      <c r="G25" s="79">
        <f t="shared" si="6"/>
        <v>0.6327027219187118</v>
      </c>
    </row>
    <row r="26" spans="1:7" x14ac:dyDescent="0.25">
      <c r="A26" s="70">
        <v>23</v>
      </c>
      <c r="B26" s="73">
        <v>0.85114814605806288</v>
      </c>
      <c r="C26" s="76">
        <f t="shared" si="7"/>
        <v>0.17930253585308303</v>
      </c>
      <c r="D26" s="53">
        <f t="shared" si="8"/>
        <v>0.18166417006391392</v>
      </c>
      <c r="F26" s="56">
        <f>A27</f>
        <v>13.741906709041508</v>
      </c>
      <c r="G26" s="79">
        <f t="shared" si="6"/>
        <v>0.56592434761604249</v>
      </c>
    </row>
    <row r="27" spans="1:7" x14ac:dyDescent="0.25">
      <c r="A27" s="70">
        <v>13.741906709041508</v>
      </c>
      <c r="B27" s="73">
        <v>2.6515160315490096</v>
      </c>
      <c r="C27" s="76">
        <f t="shared" si="7"/>
        <v>0.55856733109703394</v>
      </c>
      <c r="D27" s="53">
        <f t="shared" si="8"/>
        <v>0.56592434761604249</v>
      </c>
      <c r="F27" s="56">
        <f>A28</f>
        <v>16.243152403397563</v>
      </c>
      <c r="G27" s="79">
        <f t="shared" si="6"/>
        <v>0.40337642692875825</v>
      </c>
    </row>
    <row r="28" spans="1:7" x14ac:dyDescent="0.25">
      <c r="A28" s="70">
        <v>16.243152403397563</v>
      </c>
      <c r="B28" s="73">
        <v>1.8899329340680953</v>
      </c>
      <c r="C28" s="76">
        <f t="shared" si="7"/>
        <v>0.39813253337868437</v>
      </c>
      <c r="D28" s="53">
        <f t="shared" si="8"/>
        <v>0.40337642692875825</v>
      </c>
      <c r="F28" s="56">
        <f>A31</f>
        <v>18.969449122207003</v>
      </c>
      <c r="G28" s="79">
        <f t="shared" si="6"/>
        <v>0.23713291405874221</v>
      </c>
    </row>
    <row r="29" spans="1:7" x14ac:dyDescent="0.25">
      <c r="A29" s="70">
        <v>23.74531532744933</v>
      </c>
      <c r="B29" s="73">
        <v>1.2826305427926619</v>
      </c>
      <c r="C29" s="76">
        <f t="shared" si="7"/>
        <v>0.27019844894269684</v>
      </c>
      <c r="D29" s="53">
        <f t="shared" si="8"/>
        <v>0.27375729376159763</v>
      </c>
      <c r="F29" s="56">
        <v>23</v>
      </c>
      <c r="G29" s="79">
        <f t="shared" si="6"/>
        <v>0.18166417006391392</v>
      </c>
    </row>
    <row r="30" spans="1:7" x14ac:dyDescent="0.25">
      <c r="A30" s="70">
        <v>32.616560211033907</v>
      </c>
      <c r="B30" s="73">
        <v>0.45095568368286409</v>
      </c>
      <c r="C30" s="76">
        <f t="shared" si="7"/>
        <v>9.4998148108734096E-2</v>
      </c>
      <c r="D30" s="53">
        <f t="shared" si="8"/>
        <v>9.6249390181088246E-2</v>
      </c>
      <c r="F30" s="56">
        <v>28</v>
      </c>
      <c r="G30" s="79">
        <f>$G$29*Medidas!B30</f>
        <v>0.103689594785339</v>
      </c>
    </row>
    <row r="31" spans="1:7" ht="15.75" thickBot="1" x14ac:dyDescent="0.3">
      <c r="A31" s="71">
        <v>18.969449122207003</v>
      </c>
      <c r="B31" s="74">
        <v>1.111034939357793</v>
      </c>
      <c r="C31" s="77">
        <f t="shared" si="7"/>
        <v>0.23405018617597853</v>
      </c>
      <c r="D31" s="54">
        <f t="shared" si="8"/>
        <v>0.23713291405874221</v>
      </c>
      <c r="F31" s="56">
        <v>32</v>
      </c>
      <c r="G31" s="79">
        <f>$G$29*Medidas!B31</f>
        <v>7.8804092036857634E-2</v>
      </c>
    </row>
    <row r="32" spans="1:7" x14ac:dyDescent="0.25">
      <c r="F32" s="56">
        <v>36</v>
      </c>
      <c r="G32" s="79">
        <f>$G$29*Medidas!B32</f>
        <v>5.8895689838072543E-2</v>
      </c>
    </row>
    <row r="33" spans="6:7" x14ac:dyDescent="0.25">
      <c r="F33" s="56">
        <v>40</v>
      </c>
      <c r="G33" s="79">
        <f>$G$29*Medidas!B33</f>
        <v>4.4379146568125083E-2</v>
      </c>
    </row>
    <row r="34" spans="6:7" x14ac:dyDescent="0.25">
      <c r="F34" s="56">
        <v>44</v>
      </c>
      <c r="G34" s="79">
        <f>$G$29*Medidas!B34</f>
        <v>3.8987287639287452E-2</v>
      </c>
    </row>
    <row r="35" spans="6:7" x14ac:dyDescent="0.25">
      <c r="F35" s="56">
        <v>48</v>
      </c>
      <c r="G35" s="79">
        <f>$G$29*Medidas!B35</f>
        <v>3.450789714456081E-2</v>
      </c>
    </row>
    <row r="36" spans="6:7" x14ac:dyDescent="0.25">
      <c r="F36" s="56">
        <v>51</v>
      </c>
      <c r="G36" s="79">
        <f>$G$29*Medidas!B36</f>
        <v>2.4553696045168272E-2</v>
      </c>
    </row>
    <row r="37" spans="6:7" x14ac:dyDescent="0.25">
      <c r="F37" s="56">
        <v>60</v>
      </c>
      <c r="G37" s="79">
        <f>$G$29*Medidas!B37</f>
        <v>1.775165862725003E-2</v>
      </c>
    </row>
    <row r="38" spans="6:7" ht="15.75" thickBot="1" x14ac:dyDescent="0.3">
      <c r="F38" s="57">
        <v>70</v>
      </c>
      <c r="G38" s="80">
        <f>$G$29*Medidas!B38</f>
        <v>1.3438171484179931E-2</v>
      </c>
    </row>
  </sheetData>
  <mergeCells count="1">
    <mergeCell ref="I5:L5"/>
  </mergeCells>
  <pageMargins left="0.7" right="0.7" top="0.75" bottom="0.75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2"/>
  <sheetViews>
    <sheetView topLeftCell="A2" workbookViewId="0">
      <selection activeCell="K36" sqref="K36"/>
    </sheetView>
  </sheetViews>
  <sheetFormatPr defaultColWidth="9.140625" defaultRowHeight="15" x14ac:dyDescent="0.25"/>
  <cols>
    <col min="1" max="1" width="9.140625" style="3"/>
    <col min="2" max="2" width="15.5703125" style="3" customWidth="1"/>
    <col min="3" max="3" width="11" style="3" bestFit="1" customWidth="1"/>
    <col min="4" max="4" width="9.140625" style="3"/>
    <col min="5" max="5" width="14.5703125" style="3" customWidth="1"/>
    <col min="6" max="7" width="9.140625" style="3"/>
    <col min="8" max="8" width="12.7109375" style="3" customWidth="1"/>
    <col min="9" max="16384" width="9.140625" style="3"/>
  </cols>
  <sheetData>
    <row r="3" spans="1:8" ht="15.75" thickBot="1" x14ac:dyDescent="0.3"/>
    <row r="4" spans="1:8" ht="15.75" thickBot="1" x14ac:dyDescent="0.3">
      <c r="A4" s="97" t="s">
        <v>79</v>
      </c>
      <c r="B4" s="98"/>
      <c r="D4" s="97" t="s">
        <v>80</v>
      </c>
      <c r="E4" s="98"/>
      <c r="G4" s="97" t="s">
        <v>82</v>
      </c>
      <c r="H4" s="98"/>
    </row>
    <row r="5" spans="1:8" ht="15.75" thickBot="1" x14ac:dyDescent="0.3">
      <c r="A5" s="30" t="s">
        <v>43</v>
      </c>
      <c r="B5" s="81" t="s">
        <v>81</v>
      </c>
      <c r="D5" s="29" t="s">
        <v>43</v>
      </c>
      <c r="E5" s="85" t="s">
        <v>81</v>
      </c>
      <c r="G5" s="29" t="s">
        <v>43</v>
      </c>
      <c r="H5" s="85" t="s">
        <v>81</v>
      </c>
    </row>
    <row r="6" spans="1:8" x14ac:dyDescent="0.25">
      <c r="A6" s="69">
        <v>4.8</v>
      </c>
      <c r="B6" s="82">
        <v>4.3885648051267276</v>
      </c>
      <c r="D6" s="69">
        <v>4.8</v>
      </c>
      <c r="E6" s="46">
        <f>'Dosis en cámara (2)'!G22</f>
        <v>4.2344330901683049</v>
      </c>
      <c r="G6" s="69">
        <v>4.8</v>
      </c>
      <c r="H6" s="59">
        <v>6.6843504531722058</v>
      </c>
    </row>
    <row r="7" spans="1:8" x14ac:dyDescent="0.25">
      <c r="A7" s="70">
        <v>6.8</v>
      </c>
      <c r="B7" s="83">
        <v>2.2131150410907634</v>
      </c>
      <c r="D7" s="70">
        <v>6.8</v>
      </c>
      <c r="E7" s="47">
        <f>'Dosis en cámara (2)'!G23</f>
        <v>2.2012263878418903</v>
      </c>
      <c r="G7" s="70">
        <v>6.8</v>
      </c>
      <c r="H7" s="60">
        <v>3.1003021148036254</v>
      </c>
    </row>
    <row r="8" spans="1:8" x14ac:dyDescent="0.25">
      <c r="A8" s="70">
        <v>9.8000000000000007</v>
      </c>
      <c r="B8" s="83">
        <v>1.0553278211570032</v>
      </c>
      <c r="D8" s="70">
        <v>9.8000000000000007</v>
      </c>
      <c r="E8" s="47">
        <f>'Dosis en cámara (2)'!G24</f>
        <v>0.89412559684066695</v>
      </c>
      <c r="G8" s="70">
        <v>9.8000000000000007</v>
      </c>
      <c r="H8" s="60">
        <v>1.288785498489426</v>
      </c>
    </row>
    <row r="9" spans="1:8" x14ac:dyDescent="0.25">
      <c r="A9" s="70">
        <v>12.8</v>
      </c>
      <c r="B9" s="83">
        <v>0.60020284768398391</v>
      </c>
      <c r="D9" s="70">
        <v>12.8</v>
      </c>
      <c r="E9" s="47">
        <f>'Dosis en cámara (2)'!G25</f>
        <v>0.6327027219187118</v>
      </c>
      <c r="G9" s="70">
        <v>12.8</v>
      </c>
      <c r="H9" s="60">
        <v>0.65139174219536766</v>
      </c>
    </row>
    <row r="10" spans="1:8" x14ac:dyDescent="0.25">
      <c r="A10" s="70">
        <v>13.741906709041508</v>
      </c>
      <c r="B10" s="83">
        <v>0.51422199676992553</v>
      </c>
      <c r="D10" s="70">
        <v>13.741906709041508</v>
      </c>
      <c r="E10" s="47">
        <f>'Dosis en cámara (2)'!G26</f>
        <v>0.56592434761604249</v>
      </c>
      <c r="G10" s="70">
        <v>13.74</v>
      </c>
      <c r="H10" s="60">
        <v>0.51474723061430017</v>
      </c>
    </row>
    <row r="11" spans="1:8" x14ac:dyDescent="0.25">
      <c r="A11" s="70">
        <v>16.243152403397563</v>
      </c>
      <c r="B11" s="83">
        <v>0.35470271546700705</v>
      </c>
      <c r="D11" s="70">
        <v>16.243152403397563</v>
      </c>
      <c r="E11" s="47">
        <f>'Dosis en cámara (2)'!G27</f>
        <v>0.40337642692875825</v>
      </c>
      <c r="G11" s="70">
        <v>16.239999999999998</v>
      </c>
      <c r="H11" s="60">
        <v>0.32535186304128905</v>
      </c>
    </row>
    <row r="12" spans="1:8" x14ac:dyDescent="0.25">
      <c r="A12" s="70">
        <v>18.969449122207003</v>
      </c>
      <c r="B12" s="83">
        <v>0.24751222079030455</v>
      </c>
      <c r="D12" s="70">
        <v>18.969449122207003</v>
      </c>
      <c r="E12" s="47">
        <f>'Dosis en cámara (2)'!G28</f>
        <v>0.23713291405874221</v>
      </c>
      <c r="G12" s="70">
        <v>18.97</v>
      </c>
      <c r="H12" s="60">
        <v>0.21717865055387714</v>
      </c>
    </row>
    <row r="13" spans="1:8" x14ac:dyDescent="0.25">
      <c r="A13" s="70">
        <v>23</v>
      </c>
      <c r="B13" s="83">
        <v>0.15554447398190371</v>
      </c>
      <c r="D13" s="70">
        <v>23</v>
      </c>
      <c r="E13" s="47">
        <f>'Dosis en cámara (2)'!G29</f>
        <v>0.18166417006391392</v>
      </c>
      <c r="G13" s="70">
        <v>22.8</v>
      </c>
      <c r="H13" s="60">
        <v>0.11345538771399799</v>
      </c>
    </row>
    <row r="14" spans="1:8" x14ac:dyDescent="0.25">
      <c r="A14" s="70">
        <v>28</v>
      </c>
      <c r="B14" s="83">
        <v>9.395257957440846E-2</v>
      </c>
      <c r="D14" s="70">
        <v>28</v>
      </c>
      <c r="E14" s="47">
        <f>'Dosis en cámara (2)'!G30</f>
        <v>0.103689594785339</v>
      </c>
      <c r="G14" s="70">
        <v>23.75</v>
      </c>
      <c r="H14" s="60">
        <v>9.9863444108761329E-2</v>
      </c>
    </row>
    <row r="15" spans="1:8" x14ac:dyDescent="0.25">
      <c r="A15" s="70">
        <v>32</v>
      </c>
      <c r="B15" s="83">
        <v>6.5560732376088227E-2</v>
      </c>
      <c r="D15" s="70">
        <v>32</v>
      </c>
      <c r="E15" s="47">
        <f>'Dosis en cámara (2)'!G31</f>
        <v>7.8804092036857634E-2</v>
      </c>
      <c r="G15" s="70">
        <v>32.619999999999997</v>
      </c>
      <c r="H15" s="60">
        <v>3.2312265861027194E-2</v>
      </c>
    </row>
    <row r="16" spans="1:8" ht="15.75" thickBot="1" x14ac:dyDescent="0.3">
      <c r="A16" s="70">
        <v>36</v>
      </c>
      <c r="B16" s="83">
        <v>4.6967727877403824E-2</v>
      </c>
      <c r="D16" s="70">
        <v>36</v>
      </c>
      <c r="E16" s="47">
        <f>'Dosis en cámara (2)'!G32</f>
        <v>5.8895689838072543E-2</v>
      </c>
      <c r="G16" s="71">
        <v>32.799999999999997</v>
      </c>
      <c r="H16" s="61">
        <v>3.1499979859013094E-2</v>
      </c>
    </row>
    <row r="17" spans="1:5" x14ac:dyDescent="0.25">
      <c r="A17" s="70">
        <v>40</v>
      </c>
      <c r="B17" s="83">
        <v>3.4351667371601211E-2</v>
      </c>
      <c r="D17" s="70">
        <v>40</v>
      </c>
      <c r="E17" s="47">
        <f>'Dosis en cámara (2)'!G33</f>
        <v>4.4379146568125083E-2</v>
      </c>
    </row>
    <row r="18" spans="1:5" x14ac:dyDescent="0.25">
      <c r="A18" s="70">
        <v>44</v>
      </c>
      <c r="B18" s="83">
        <v>2.5499866551538047E-2</v>
      </c>
      <c r="D18" s="70">
        <v>44</v>
      </c>
      <c r="E18" s="47">
        <f>'Dosis en cámara (2)'!G34</f>
        <v>3.8987287639287452E-2</v>
      </c>
    </row>
    <row r="19" spans="1:5" x14ac:dyDescent="0.25">
      <c r="A19" s="70">
        <v>48</v>
      </c>
      <c r="B19" s="83">
        <v>1.9165817190297967E-2</v>
      </c>
      <c r="D19" s="70">
        <v>48</v>
      </c>
      <c r="E19" s="47">
        <f>'Dosis en cámara (2)'!G35</f>
        <v>3.450789714456081E-2</v>
      </c>
    </row>
    <row r="20" spans="1:5" x14ac:dyDescent="0.25">
      <c r="A20" s="70">
        <v>51</v>
      </c>
      <c r="B20" s="83">
        <v>1.5647505105154037E-2</v>
      </c>
      <c r="D20" s="70">
        <v>51</v>
      </c>
      <c r="E20" s="47">
        <f>'Dosis en cámara (2)'!G36</f>
        <v>2.4553696045168272E-2</v>
      </c>
    </row>
    <row r="21" spans="1:5" x14ac:dyDescent="0.25">
      <c r="A21" s="70">
        <v>60</v>
      </c>
      <c r="B21" s="83">
        <v>8.8849002573570587E-3</v>
      </c>
      <c r="D21" s="70">
        <v>60</v>
      </c>
      <c r="E21" s="47">
        <f>'Dosis en cámara (2)'!G37</f>
        <v>1.775165862725003E-2</v>
      </c>
    </row>
    <row r="22" spans="1:5" ht="15.75" thickBot="1" x14ac:dyDescent="0.3">
      <c r="A22" s="71">
        <v>70</v>
      </c>
      <c r="B22" s="84">
        <v>4.8337897034342395E-3</v>
      </c>
      <c r="D22" s="71">
        <v>70</v>
      </c>
      <c r="E22" s="48">
        <f>'Dosis en cámara (2)'!G38</f>
        <v>1.3438171484179931E-2</v>
      </c>
    </row>
  </sheetData>
  <mergeCells count="3">
    <mergeCell ref="A4:B4"/>
    <mergeCell ref="D4:E4"/>
    <mergeCell ref="G4:H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Cámara de ionización</vt:lpstr>
      <vt:lpstr>Espectro</vt:lpstr>
      <vt:lpstr>Medidas</vt:lpstr>
      <vt:lpstr>Dosis en cámara</vt:lpstr>
      <vt:lpstr>Dosis en cámara (2)</vt:lpstr>
      <vt:lpstr>Comparación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 Colmenares</dc:creator>
  <cp:lastModifiedBy>Rafa Colmenares</cp:lastModifiedBy>
  <dcterms:created xsi:type="dcterms:W3CDTF">2016-03-17T17:44:03Z</dcterms:created>
  <dcterms:modified xsi:type="dcterms:W3CDTF">2016-03-21T08:24:59Z</dcterms:modified>
</cp:coreProperties>
</file>