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heckCompatibility="1" defaultThemeVersion="124226"/>
  <bookViews>
    <workbookView xWindow="-15" yWindow="-45" windowWidth="19200" windowHeight="11760" tabRatio="828" firstSheet="25" activeTab="29"/>
  </bookViews>
  <sheets>
    <sheet name="PINAKAS_IA" sheetId="4" state="hidden" r:id="rId1"/>
    <sheet name="ΙΙΙ.1Α" sheetId="6" state="hidden" r:id="rId2"/>
    <sheet name="ΙΙΙ.1Β" sheetId="7" state="hidden" r:id="rId3"/>
    <sheet name="ΙΙΙ.2" sheetId="8" state="hidden" r:id="rId4"/>
    <sheet name="ΙΙΙ.3" sheetId="9" state="hidden" r:id="rId5"/>
    <sheet name="ΙΙΙ.4" sheetId="10" state="hidden" r:id="rId6"/>
    <sheet name="ΙΙΙ.5" sheetId="11" state="hidden" r:id="rId7"/>
    <sheet name="III.6" sheetId="12" state="hidden" r:id="rId8"/>
    <sheet name="III.7" sheetId="13" state="hidden" r:id="rId9"/>
    <sheet name="III.8" sheetId="14" state="hidden" r:id="rId10"/>
    <sheet name="III.9" sheetId="15" state="hidden" r:id="rId11"/>
    <sheet name="III.10" sheetId="16" state="hidden" r:id="rId12"/>
    <sheet name="III.11" sheetId="17" state="hidden" r:id="rId13"/>
    <sheet name="III.12" sheetId="18" state="hidden" r:id="rId14"/>
    <sheet name="III.13" sheetId="19" state="hidden" r:id="rId15"/>
    <sheet name="III.14" sheetId="20" state="hidden" r:id="rId16"/>
    <sheet name="III.15" sheetId="21" state="hidden" r:id="rId17"/>
    <sheet name="ΙΙΙ.16" sheetId="22" state="hidden" r:id="rId18"/>
    <sheet name="ΙΙΙ.17" sheetId="66" state="hidden" r:id="rId19"/>
    <sheet name="Sheet3" sheetId="23" state="hidden" r:id="rId20"/>
    <sheet name="IV-1 ΠΜΣ-2010-2011" sheetId="60" state="hidden" r:id="rId21"/>
    <sheet name="IV-1 ΠΜΣ-2011-2012" sheetId="59" state="hidden" r:id="rId22"/>
    <sheet name="IV-1 ΠΜΣ-2012-2013" sheetId="58" state="hidden" r:id="rId23"/>
    <sheet name="IV-1 ΠΜΣ-2013-2014" sheetId="26" state="hidden" r:id="rId24"/>
    <sheet name="IV-2" sheetId="27" state="hidden" r:id="rId25"/>
    <sheet name="IV-3Γ-2009-10" sheetId="28" r:id="rId26"/>
    <sheet name="IV-3Γ-2010-11" sheetId="38" r:id="rId27"/>
    <sheet name="IV-3Γ-2011-12" sheetId="39" r:id="rId28"/>
    <sheet name="IV-3Γ-2012-13" sheetId="40" r:id="rId29"/>
    <sheet name="IV-3Γ-2013-14" sheetId="41" r:id="rId30"/>
    <sheet name="IV-3Β_2010-2011" sheetId="65" state="hidden" r:id="rId31"/>
    <sheet name="IV-3Β_2011-2012" sheetId="63" state="hidden" r:id="rId32"/>
    <sheet name="IV-3Β_2012-2013" sheetId="64" state="hidden" r:id="rId33"/>
    <sheet name="IV-3Β_2013-2014" sheetId="29" state="hidden" r:id="rId34"/>
    <sheet name="IV-5" sheetId="30" state="hidden" r:id="rId35"/>
    <sheet name="IV-8" sheetId="34" state="hidden" r:id="rId36"/>
    <sheet name="IV-9" sheetId="35" state="hidden" r:id="rId37"/>
    <sheet name="IV-10" sheetId="36" state="hidden" r:id="rId38"/>
    <sheet name="IV-11" sheetId="37" r:id="rId39"/>
  </sheets>
  <definedNames>
    <definedName name="_Toc407790437" localSheetId="18">ΙΙΙ.17!$A$1</definedName>
    <definedName name="_Toc407790446" localSheetId="20">'IV-1 ΠΜΣ-2010-2011'!$A$1</definedName>
    <definedName name="_Toc407790446" localSheetId="21">'IV-1 ΠΜΣ-2011-2012'!$A$1</definedName>
    <definedName name="_Toc407790446" localSheetId="22">'IV-1 ΠΜΣ-2012-2013'!$A$1</definedName>
    <definedName name="_Toc407790446" localSheetId="23">'IV-1 ΠΜΣ-2013-2014'!$A$1</definedName>
    <definedName name="_xlnm.Print_Titles" localSheetId="3">ΙΙΙ.2!$4:$5</definedName>
  </definedNames>
  <calcPr calcId="125725"/>
</workbook>
</file>

<file path=xl/calcChain.xml><?xml version="1.0" encoding="utf-8"?>
<calcChain xmlns="http://schemas.openxmlformats.org/spreadsheetml/2006/main">
  <c r="F12" i="37"/>
  <c r="E12"/>
  <c r="D12"/>
  <c r="C12"/>
  <c r="B12"/>
  <c r="F11"/>
  <c r="E11"/>
  <c r="D11"/>
  <c r="C11"/>
  <c r="B11"/>
  <c r="F10"/>
  <c r="E10"/>
  <c r="D10"/>
  <c r="C10"/>
  <c r="B10"/>
  <c r="F9"/>
  <c r="E9"/>
  <c r="D9"/>
  <c r="C9"/>
  <c r="B9"/>
  <c r="F8"/>
  <c r="E8"/>
  <c r="D8"/>
  <c r="C8"/>
  <c r="B8"/>
  <c r="F7"/>
  <c r="E7"/>
  <c r="D7"/>
  <c r="C7"/>
  <c r="B7"/>
  <c r="F6"/>
  <c r="E6"/>
  <c r="D6"/>
  <c r="C6"/>
  <c r="B6"/>
  <c r="F5"/>
  <c r="E5"/>
  <c r="D5"/>
  <c r="C5"/>
  <c r="B5"/>
  <c r="F4"/>
  <c r="E4"/>
  <c r="D4"/>
  <c r="C4"/>
  <c r="B4"/>
  <c r="E13"/>
  <c r="I14" i="41"/>
  <c r="H14"/>
  <c r="C14"/>
  <c r="I14" i="40"/>
  <c r="H14"/>
  <c r="C14"/>
  <c r="I14" i="39"/>
  <c r="H14"/>
  <c r="C14"/>
  <c r="I14" i="28"/>
  <c r="H14"/>
  <c r="C14"/>
  <c r="I14" i="38"/>
  <c r="H14"/>
  <c r="C14"/>
  <c r="D12" i="34"/>
  <c r="D11"/>
  <c r="D10"/>
  <c r="D9"/>
  <c r="D8"/>
  <c r="D7"/>
  <c r="D6"/>
  <c r="D5"/>
  <c r="D4"/>
  <c r="B12"/>
  <c r="B11"/>
  <c r="B10"/>
  <c r="B9"/>
  <c r="B8"/>
  <c r="B7"/>
  <c r="B6"/>
  <c r="B5"/>
  <c r="B4"/>
  <c r="C11" i="20"/>
  <c r="D11"/>
  <c r="F11"/>
  <c r="E11"/>
  <c r="E14"/>
  <c r="C26"/>
  <c r="D26"/>
  <c r="E26"/>
  <c r="F26"/>
  <c r="B26"/>
  <c r="B14"/>
  <c r="B13"/>
  <c r="B12"/>
  <c r="B11"/>
  <c r="C14"/>
  <c r="C13"/>
  <c r="C15" s="1"/>
  <c r="C12"/>
  <c r="D14"/>
  <c r="D13"/>
  <c r="D12"/>
  <c r="D15" s="1"/>
  <c r="E13"/>
  <c r="E12"/>
  <c r="F14"/>
  <c r="F13"/>
  <c r="F12"/>
  <c r="B13" i="37" l="1"/>
  <c r="F13"/>
  <c r="D13"/>
  <c r="E15" i="20"/>
  <c r="C13" i="37"/>
  <c r="F15" i="20"/>
  <c r="B15"/>
</calcChain>
</file>

<file path=xl/sharedStrings.xml><?xml version="1.0" encoding="utf-8"?>
<sst xmlns="http://schemas.openxmlformats.org/spreadsheetml/2006/main" count="1943" uniqueCount="509">
  <si>
    <t>Έκθεση Αυτοαξιολόγησης ΕΜΠ 2010-2014</t>
  </si>
  <si>
    <t>Ια. ΓΕΝΙΚΟΣ ΠΙΝΑΚΑΣ</t>
  </si>
  <si>
    <t>2013-2014</t>
  </si>
  <si>
    <t>2012-2013</t>
  </si>
  <si>
    <t>2011-2012</t>
  </si>
  <si>
    <t>2010-2011</t>
  </si>
  <si>
    <t>2009-2010</t>
  </si>
  <si>
    <t>Συνολικός αριθμός ΔΕΠ (Πλήρους και μερικής απασχόλησης)</t>
  </si>
  <si>
    <t>Συνολικός αριθμός λοιπών διδασκόντων πλήρους απασχόλησης (ΕΕΔΙΠ Ι, ΕΕΔΙΠ ΙΙ, ΕΔΙΠ, ΕΕΠ)</t>
  </si>
  <si>
    <t>Συνολικός αριθμός διοικητικών υπαλλήλων (Μόνιμοι και ΙΔΑΧ)</t>
  </si>
  <si>
    <t>Συνολικός αριθμός εργαστηριακού και λοιπού τεχνικού προσωπικού (ΕΤΕΠ)</t>
  </si>
  <si>
    <t>Συνολικός αριθμός προπτυχιακών φοιτητών σε κανονικά έτη φοίτησης (ν+2)</t>
  </si>
  <si>
    <t>Προσφερόμενες από το Ίδρυμα θέσεις στις πανελλαδικές (συνολικός αριθμός)</t>
  </si>
  <si>
    <t>Συνολικός αριθμός νεοεισερχομένων στο Ίδρυμα προπτυχιακών φοιτητών (όλων των κατηγοριών)</t>
  </si>
  <si>
    <t>Συνολικός αριθμός εγγεγραμμένων προπτυχιακών φοιτητών</t>
  </si>
  <si>
    <t>Συνολικός αριθμός αποφοίτων ΠΠΣ του Ιδρύματος</t>
  </si>
  <si>
    <t>Προσφερόμενες από το Ίδρυμα θέσεις σε ΠΜΣ (συνολικός αριθμός)</t>
  </si>
  <si>
    <t>Συνολικός αριθμός αιτήσεων για ΠΜΣ</t>
  </si>
  <si>
    <t>Συνολικός αριθμός διδακτορικών φοιτητών</t>
  </si>
  <si>
    <t>Συνολικό ύψος προϋπολογισμού (€)</t>
  </si>
  <si>
    <t>Συνολικό ύψος Προγράμματος Δημοσίων Επενδύσεων (€)</t>
  </si>
  <si>
    <t>Συνολικό ύψος προϋπολογισμού ΕΛΚΕ (€)</t>
  </si>
  <si>
    <t>Σύνολο Ερευνητικών και Αναπτυξιακών Κονδυλίων</t>
  </si>
  <si>
    <t>Ελάχιστος αριθμός τμημάτων ανά Σχολή</t>
  </si>
  <si>
    <t>Ελάχιστος αριθμός τμημάτων ανά χωρική ενότητα (campus)</t>
  </si>
  <si>
    <t>ΑΚΑΔΗΜΑΪΚΟ ΕΤΟΣ</t>
  </si>
  <si>
    <t>Αριθμός συνεδριάσεων που πραγματοποιήθηκαν</t>
  </si>
  <si>
    <r>
      <t>Δημοσιοποίηση ημερήσιας διάταξης</t>
    </r>
    <r>
      <rPr>
        <vertAlign val="superscript"/>
        <sz val="12"/>
        <color indexed="8"/>
        <rFont val="Calibri"/>
        <family val="2"/>
        <charset val="161"/>
      </rPr>
      <t>1</t>
    </r>
  </si>
  <si>
    <r>
      <t>Δημοσιοποίηση αποφάσεων/πρακτικών</t>
    </r>
    <r>
      <rPr>
        <vertAlign val="superscript"/>
        <sz val="12"/>
        <color indexed="8"/>
        <rFont val="Calibri"/>
        <family val="2"/>
        <charset val="161"/>
      </rPr>
      <t>1</t>
    </r>
  </si>
  <si>
    <r>
      <t>Μέθοδος επικύρωσης πρακτικών</t>
    </r>
    <r>
      <rPr>
        <vertAlign val="superscript"/>
        <sz val="12"/>
        <color indexed="8"/>
        <rFont val="Calibri"/>
        <family val="2"/>
        <charset val="161"/>
      </rPr>
      <t>2</t>
    </r>
  </si>
  <si>
    <r>
      <t>Εσωτερικός Κανονισμός ΣΙ</t>
    </r>
    <r>
      <rPr>
        <vertAlign val="superscript"/>
        <sz val="12"/>
        <color indexed="8"/>
        <rFont val="Calibri"/>
        <family val="2"/>
        <charset val="161"/>
      </rPr>
      <t>1</t>
    </r>
  </si>
  <si>
    <r>
      <t>Κείμενα Στρατηγικού / Επιχειρησιακού Σχεδιασμού ΣΙ</t>
    </r>
    <r>
      <rPr>
        <vertAlign val="superscript"/>
        <sz val="12"/>
        <color indexed="8"/>
        <rFont val="Calibri"/>
        <family val="2"/>
        <charset val="161"/>
      </rPr>
      <t>1</t>
    </r>
  </si>
  <si>
    <t>Πίνακας III.ΙΑ. Συμβούλιο Ιδρύματος</t>
  </si>
  <si>
    <t>Σχόλια:</t>
  </si>
  <si>
    <r>
      <rPr>
        <b/>
        <vertAlign val="superscript"/>
        <sz val="12"/>
        <color indexed="8"/>
        <rFont val="Times New Roman"/>
        <family val="1"/>
        <charset val="161"/>
      </rPr>
      <t>1</t>
    </r>
    <r>
      <rPr>
        <b/>
        <sz val="12"/>
        <color indexed="8"/>
        <rFont val="Times New Roman"/>
        <family val="1"/>
        <charset val="161"/>
      </rPr>
      <t xml:space="preserve"> ΝΑΙ/ΟΧΙ</t>
    </r>
  </si>
  <si>
    <r>
      <rPr>
        <vertAlign val="superscript"/>
        <sz val="12"/>
        <color indexed="8"/>
        <rFont val="Times New Roman"/>
        <family val="1"/>
        <charset val="161"/>
      </rPr>
      <t xml:space="preserve">2  </t>
    </r>
    <r>
      <rPr>
        <b/>
        <sz val="12"/>
        <color indexed="8"/>
        <rFont val="Times New Roman"/>
        <family val="1"/>
        <charset val="161"/>
      </rPr>
      <t>ΥΜ</t>
    </r>
    <r>
      <rPr>
        <sz val="12"/>
        <color indexed="8"/>
        <rFont val="Times New Roman"/>
        <family val="1"/>
        <charset val="161"/>
      </rPr>
      <t xml:space="preserve">=Υπογραφή Μελών, </t>
    </r>
    <r>
      <rPr>
        <b/>
        <sz val="12"/>
        <color indexed="8"/>
        <rFont val="Times New Roman"/>
        <family val="1"/>
        <charset val="161"/>
      </rPr>
      <t>ΕΣ</t>
    </r>
    <r>
      <rPr>
        <sz val="12"/>
        <color indexed="8"/>
        <rFont val="Times New Roman"/>
        <family val="1"/>
        <charset val="161"/>
      </rPr>
      <t xml:space="preserve">=Επόμενη Συνεδρίαση, </t>
    </r>
    <r>
      <rPr>
        <b/>
        <sz val="12"/>
        <color indexed="8"/>
        <rFont val="Times New Roman"/>
        <family val="1"/>
        <charset val="161"/>
      </rPr>
      <t>Α</t>
    </r>
    <r>
      <rPr>
        <sz val="12"/>
        <color indexed="8"/>
        <rFont val="Times New Roman"/>
        <family val="1"/>
        <charset val="161"/>
      </rPr>
      <t>=Άλλο</t>
    </r>
  </si>
  <si>
    <t>Πίνακας III.IB. Σύγκλητος / Συνέλευση Τ.Ε.Ι.</t>
  </si>
  <si>
    <r>
      <rPr>
        <vertAlign val="superscript"/>
        <sz val="12"/>
        <color indexed="8"/>
        <rFont val="Calibri"/>
        <family val="2"/>
        <charset val="161"/>
      </rPr>
      <t>1</t>
    </r>
    <r>
      <rPr>
        <b/>
        <vertAlign val="superscript"/>
        <sz val="12"/>
        <color indexed="8"/>
        <rFont val="Calibri"/>
        <family val="2"/>
        <charset val="161"/>
      </rPr>
      <t xml:space="preserve"> </t>
    </r>
    <r>
      <rPr>
        <b/>
        <sz val="12"/>
        <color indexed="8"/>
        <rFont val="Calibri"/>
        <family val="2"/>
        <charset val="161"/>
      </rPr>
      <t>ΝΑΙ/ΟΧΙ</t>
    </r>
  </si>
  <si>
    <r>
      <t xml:space="preserve">2  </t>
    </r>
    <r>
      <rPr>
        <b/>
        <sz val="12"/>
        <color indexed="8"/>
        <rFont val="Calibri"/>
        <family val="2"/>
        <charset val="161"/>
      </rPr>
      <t>ΥΜ</t>
    </r>
    <r>
      <rPr>
        <sz val="12"/>
        <color indexed="8"/>
        <rFont val="Calibri"/>
        <family val="2"/>
        <charset val="161"/>
      </rPr>
      <t xml:space="preserve">=Υπογραφή Μελών, </t>
    </r>
    <r>
      <rPr>
        <b/>
        <sz val="12"/>
        <color indexed="8"/>
        <rFont val="Calibri"/>
        <family val="2"/>
        <charset val="161"/>
      </rPr>
      <t>ΕΣ</t>
    </r>
    <r>
      <rPr>
        <sz val="12"/>
        <color indexed="8"/>
        <rFont val="Calibri"/>
        <family val="2"/>
        <charset val="161"/>
      </rPr>
      <t xml:space="preserve">=Επόμενη Συνεδρίαση, </t>
    </r>
    <r>
      <rPr>
        <b/>
        <sz val="12"/>
        <color indexed="8"/>
        <rFont val="Calibri"/>
        <family val="2"/>
        <charset val="161"/>
      </rPr>
      <t>Α</t>
    </r>
    <r>
      <rPr>
        <sz val="12"/>
        <color indexed="8"/>
        <rFont val="Calibri"/>
        <family val="2"/>
        <charset val="161"/>
      </rPr>
      <t>=Άλλο</t>
    </r>
  </si>
  <si>
    <r>
      <t>Εσωτερικός Κανονισμός</t>
    </r>
    <r>
      <rPr>
        <vertAlign val="superscript"/>
        <sz val="12"/>
        <color indexed="8"/>
        <rFont val="Calibri"/>
        <family val="2"/>
        <charset val="161"/>
      </rPr>
      <t>1</t>
    </r>
  </si>
  <si>
    <r>
      <t>Κείμενα Στρατηγικού / Επιχειρησιακού Σχεδιασμού της Συγκλήτου/Συνέλευσης Τ.Ε.Ι.</t>
    </r>
    <r>
      <rPr>
        <vertAlign val="superscript"/>
        <sz val="12"/>
        <color indexed="8"/>
        <rFont val="Calibri"/>
        <family val="2"/>
        <charset val="161"/>
      </rPr>
      <t>1</t>
    </r>
  </si>
  <si>
    <t>Πίνακας ΙΙΙ.2. Τμήμα Προσωπικού</t>
  </si>
  <si>
    <t>£τος ροράς*</t>
  </si>
  <si>
    <t>Α</t>
  </si>
  <si>
    <t>Θ</t>
  </si>
  <si>
    <t>Σ</t>
  </si>
  <si>
    <t>Αριθμός υπαλλήλων</t>
  </si>
  <si>
    <t>Συνολικός αριθμός προσωπικού που διαχειρίζεται το Τμήμα Προσωπικού</t>
  </si>
  <si>
    <t>Κατανομή προσωπικού του ιδρύματος κατά κατηγορίες:</t>
  </si>
  <si>
    <t>ΔΕΠ/ΕΠ</t>
  </si>
  <si>
    <t>Πλήρους απασχόλησης</t>
  </si>
  <si>
    <t>Μερικής απασχόλησης</t>
  </si>
  <si>
    <t>Διοικητικοί</t>
  </si>
  <si>
    <t>ΕΤΕΠ</t>
  </si>
  <si>
    <t>Λοιποί</t>
  </si>
  <si>
    <t>ΠΕ</t>
  </si>
  <si>
    <t>ΤΕ</t>
  </si>
  <si>
    <r>
      <rPr>
        <vertAlign val="superscript"/>
        <sz val="12"/>
        <color indexed="8"/>
        <rFont val="Calibri"/>
        <family val="2"/>
        <charset val="161"/>
      </rPr>
      <t>1</t>
    </r>
    <r>
      <rPr>
        <sz val="12"/>
        <color indexed="8"/>
        <rFont val="Calibri"/>
        <family val="2"/>
        <charset val="161"/>
      </rPr>
      <t xml:space="preserve"> </t>
    </r>
    <r>
      <rPr>
        <b/>
        <sz val="12"/>
        <color indexed="8"/>
        <rFont val="Calibri"/>
        <family val="2"/>
        <charset val="161"/>
      </rPr>
      <t>Α</t>
    </r>
    <r>
      <rPr>
        <sz val="12"/>
        <color indexed="8"/>
        <rFont val="Calibri"/>
        <family val="2"/>
        <charset val="161"/>
      </rPr>
      <t xml:space="preserve"> = Άρρενες</t>
    </r>
  </si>
  <si>
    <r>
      <rPr>
        <b/>
        <sz val="12"/>
        <color indexed="8"/>
        <rFont val="Calibri"/>
        <family val="2"/>
        <charset val="161"/>
      </rPr>
      <t>Σ</t>
    </r>
    <r>
      <rPr>
        <sz val="12"/>
        <color indexed="8"/>
        <rFont val="Calibri"/>
        <family val="2"/>
        <charset val="161"/>
      </rPr>
      <t xml:space="preserve"> = Σύνολο </t>
    </r>
  </si>
  <si>
    <r>
      <rPr>
        <vertAlign val="superscript"/>
        <sz val="12"/>
        <color indexed="8"/>
        <rFont val="Calibri"/>
        <family val="2"/>
        <charset val="161"/>
      </rPr>
      <t>2</t>
    </r>
    <r>
      <rPr>
        <sz val="12"/>
        <color indexed="8"/>
        <rFont val="Calibri"/>
        <family val="2"/>
        <charset val="161"/>
      </rPr>
      <t xml:space="preserve"> </t>
    </r>
    <r>
      <rPr>
        <b/>
        <sz val="12"/>
        <color indexed="8"/>
        <rFont val="Calibri"/>
        <family val="2"/>
        <charset val="161"/>
      </rPr>
      <t>Υ</t>
    </r>
    <r>
      <rPr>
        <sz val="12"/>
        <color indexed="8"/>
        <rFont val="Calibri"/>
        <family val="2"/>
        <charset val="161"/>
      </rPr>
      <t>=Υψηλός</t>
    </r>
  </si>
  <si>
    <r>
      <rPr>
        <b/>
        <sz val="12"/>
        <color indexed="8"/>
        <rFont val="Calibri"/>
        <family val="2"/>
        <charset val="161"/>
      </rPr>
      <t>Μ</t>
    </r>
    <r>
      <rPr>
        <sz val="12"/>
        <color indexed="8"/>
        <rFont val="Calibri"/>
        <family val="2"/>
        <charset val="161"/>
      </rPr>
      <t>=Μέτριος</t>
    </r>
  </si>
  <si>
    <r>
      <t>Βαθμός Χρήσης Πληροφορικής</t>
    </r>
    <r>
      <rPr>
        <b/>
        <vertAlign val="superscript"/>
        <sz val="12"/>
        <color indexed="8"/>
        <rFont val="Calibri"/>
        <family val="2"/>
        <charset val="161"/>
      </rPr>
      <t>2</t>
    </r>
  </si>
  <si>
    <r>
      <rPr>
        <b/>
        <sz val="12"/>
        <color indexed="8"/>
        <rFont val="Calibri"/>
        <family val="2"/>
        <charset val="161"/>
      </rPr>
      <t>Θ</t>
    </r>
    <r>
      <rPr>
        <sz val="12"/>
        <color indexed="8"/>
        <rFont val="Calibri"/>
        <family val="2"/>
        <charset val="161"/>
      </rPr>
      <t xml:space="preserve"> = Θήλεις</t>
    </r>
  </si>
  <si>
    <r>
      <rPr>
        <b/>
        <sz val="12"/>
        <color indexed="8"/>
        <rFont val="Calibri"/>
        <family val="2"/>
        <charset val="161"/>
      </rPr>
      <t>Χ</t>
    </r>
    <r>
      <rPr>
        <sz val="12"/>
        <color indexed="8"/>
        <rFont val="Calibri"/>
        <family val="2"/>
        <charset val="161"/>
      </rPr>
      <t>=Χαμηλός</t>
    </r>
  </si>
  <si>
    <t>Πίνακας ΙΙΙ.3. Οικονομική Υπηρεσία</t>
  </si>
  <si>
    <t>Ύψος προϋπολογισμού (€)</t>
  </si>
  <si>
    <t>Κατανομή προϋπολογισμού σε τμήματα*</t>
  </si>
  <si>
    <t>Ύψος προγράμματος δημοσίων επενδύσεων</t>
  </si>
  <si>
    <t>Βαθμός αξιοποίησης πόρων του Ιδρύματος**</t>
  </si>
  <si>
    <t>Χρήση διπλογραφικού συστήματος*</t>
  </si>
  <si>
    <t>Βαθμός χρήσης πληροφορικής**</t>
  </si>
  <si>
    <t>* ΝΑΙ/ΟΧΙ</t>
  </si>
  <si>
    <r>
      <t>** Υ</t>
    </r>
    <r>
      <rPr>
        <sz val="12"/>
        <color indexed="8"/>
        <rFont val="Calibri"/>
        <family val="2"/>
        <charset val="161"/>
      </rPr>
      <t>=Υψηλός,</t>
    </r>
    <r>
      <rPr>
        <b/>
        <sz val="12"/>
        <color indexed="8"/>
        <rFont val="Calibri"/>
        <family val="2"/>
        <charset val="161"/>
      </rPr>
      <t xml:space="preserve"> Μ</t>
    </r>
    <r>
      <rPr>
        <sz val="12"/>
        <color indexed="8"/>
        <rFont val="Calibri"/>
        <family val="2"/>
        <charset val="161"/>
      </rPr>
      <t>=Μέτριος,</t>
    </r>
    <r>
      <rPr>
        <b/>
        <sz val="12"/>
        <color indexed="8"/>
        <rFont val="Calibri"/>
        <family val="2"/>
        <charset val="161"/>
      </rPr>
      <t xml:space="preserve"> Χ</t>
    </r>
    <r>
      <rPr>
        <sz val="12"/>
        <color indexed="8"/>
        <rFont val="Calibri"/>
        <family val="2"/>
        <charset val="161"/>
      </rPr>
      <t>=Χαμηλός</t>
    </r>
  </si>
  <si>
    <t>Πίνακας ΙΙΙ.4. Τμήμα Προμηθειών</t>
  </si>
  <si>
    <t>Αριθμός διαγωνισμών</t>
  </si>
  <si>
    <t>Ύψος διαγωνισμών (€)</t>
  </si>
  <si>
    <t>Κατανομή ανά τύπο διαγωνισμού*</t>
  </si>
  <si>
    <t>Βαθμός χρήσης πληροφορικής</t>
  </si>
  <si>
    <t>Τήρηση αποθήκης παρακολούθησης αναλωσίμων2</t>
  </si>
  <si>
    <r>
      <t>Τήρηση μητρώου παγίων</t>
    </r>
    <r>
      <rPr>
        <vertAlign val="superscript"/>
        <sz val="12"/>
        <color indexed="8"/>
        <rFont val="Calibri"/>
        <family val="2"/>
        <charset val="161"/>
      </rPr>
      <t>2</t>
    </r>
  </si>
  <si>
    <t xml:space="preserve">*π.χ. διεθνής, μειοδοτικός, απ' ευθείας ανάθεση, κλπ. </t>
  </si>
  <si>
    <r>
      <rPr>
        <vertAlign val="superscript"/>
        <sz val="12"/>
        <color indexed="8"/>
        <rFont val="Calibri"/>
        <family val="2"/>
        <charset val="161"/>
      </rPr>
      <t>1</t>
    </r>
    <r>
      <rPr>
        <sz val="12"/>
        <color indexed="8"/>
        <rFont val="Calibri"/>
        <family val="2"/>
        <charset val="161"/>
      </rPr>
      <t xml:space="preserve"> </t>
    </r>
    <r>
      <rPr>
        <b/>
        <sz val="12"/>
        <color indexed="8"/>
        <rFont val="Calibri"/>
        <family val="2"/>
        <charset val="161"/>
      </rPr>
      <t>Υ</t>
    </r>
    <r>
      <rPr>
        <sz val="12"/>
        <color indexed="8"/>
        <rFont val="Calibri"/>
        <family val="2"/>
        <charset val="161"/>
      </rPr>
      <t xml:space="preserve">=Υψηλός, </t>
    </r>
    <r>
      <rPr>
        <b/>
        <sz val="12"/>
        <color indexed="8"/>
        <rFont val="Calibri"/>
        <family val="2"/>
        <charset val="161"/>
      </rPr>
      <t>Μ</t>
    </r>
    <r>
      <rPr>
        <sz val="12"/>
        <color indexed="8"/>
        <rFont val="Calibri"/>
        <family val="2"/>
        <charset val="161"/>
      </rPr>
      <t xml:space="preserve">=Μέτριος, </t>
    </r>
    <r>
      <rPr>
        <b/>
        <sz val="12"/>
        <color indexed="8"/>
        <rFont val="Calibri"/>
        <family val="2"/>
        <charset val="161"/>
      </rPr>
      <t>Χ</t>
    </r>
    <r>
      <rPr>
        <sz val="12"/>
        <color indexed="8"/>
        <rFont val="Calibri"/>
        <family val="2"/>
        <charset val="161"/>
      </rPr>
      <t>=Χαμηλός</t>
    </r>
  </si>
  <si>
    <r>
      <rPr>
        <b/>
        <vertAlign val="superscript"/>
        <sz val="12"/>
        <color indexed="8"/>
        <rFont val="Calibri"/>
        <family val="2"/>
        <charset val="161"/>
      </rPr>
      <t>2</t>
    </r>
    <r>
      <rPr>
        <b/>
        <sz val="12"/>
        <color indexed="8"/>
        <rFont val="Calibri"/>
        <family val="2"/>
        <charset val="161"/>
      </rPr>
      <t xml:space="preserve"> ΝΑΙ/ΟΧΙ</t>
    </r>
  </si>
  <si>
    <t>Πίνακας ΙΙΙ.5. Τεχνική Υπηρεσία</t>
  </si>
  <si>
    <t>Αριθμός έργων</t>
  </si>
  <si>
    <t>Ύψος έργων σε €</t>
  </si>
  <si>
    <t>Κατανομή ανά τύπο έργου*</t>
  </si>
  <si>
    <t>Χωρική κατανομή εγκαταστάσεων του ιδρύματος</t>
  </si>
  <si>
    <t>Γραφεία</t>
  </si>
  <si>
    <t>Εργαστήρια</t>
  </si>
  <si>
    <t>Διδακτήρια</t>
  </si>
  <si>
    <t>Άλλα</t>
  </si>
  <si>
    <r>
      <t>Βαθμός χρήσης πληροφορικής</t>
    </r>
    <r>
      <rPr>
        <vertAlign val="superscript"/>
        <sz val="12"/>
        <color indexed="8"/>
        <rFont val="Calibri"/>
        <family val="2"/>
        <charset val="161"/>
      </rPr>
      <t>1</t>
    </r>
  </si>
  <si>
    <r>
      <t>Έκταση εγκαταστάσεων σε μ</t>
    </r>
    <r>
      <rPr>
        <vertAlign val="superscript"/>
        <sz val="12"/>
        <color indexed="8"/>
        <rFont val="Calibri"/>
        <family val="2"/>
        <charset val="161"/>
      </rPr>
      <t>2</t>
    </r>
  </si>
  <si>
    <r>
      <t>Κατανομή εγκαταστάσεων ανά τύπο (μ</t>
    </r>
    <r>
      <rPr>
        <vertAlign val="superscript"/>
        <sz val="12"/>
        <color indexed="8"/>
        <rFont val="Calibri"/>
        <family val="2"/>
        <charset val="161"/>
      </rPr>
      <t>2</t>
    </r>
    <r>
      <rPr>
        <sz val="12"/>
        <color indexed="8"/>
        <rFont val="Calibri"/>
        <family val="2"/>
        <charset val="161"/>
      </rPr>
      <t>):</t>
    </r>
  </si>
  <si>
    <t xml:space="preserve">*π.χ. νέα έργα, επισκευές, συντήρηση, κλπ. </t>
  </si>
  <si>
    <r>
      <rPr>
        <vertAlign val="superscript"/>
        <sz val="12"/>
        <color indexed="8"/>
        <rFont val="Calibri"/>
        <family val="2"/>
        <charset val="161"/>
      </rPr>
      <t>1</t>
    </r>
    <r>
      <rPr>
        <sz val="12"/>
        <color indexed="8"/>
        <rFont val="Calibri"/>
        <family val="2"/>
        <charset val="161"/>
      </rPr>
      <t xml:space="preserve"> </t>
    </r>
    <r>
      <rPr>
        <b/>
        <sz val="12"/>
        <color indexed="8"/>
        <rFont val="Calibri"/>
        <family val="2"/>
        <charset val="161"/>
      </rPr>
      <t>Υ</t>
    </r>
    <r>
      <rPr>
        <sz val="12"/>
        <color indexed="8"/>
        <rFont val="Calibri"/>
        <family val="2"/>
        <charset val="161"/>
      </rPr>
      <t>=Υψηλός</t>
    </r>
    <r>
      <rPr>
        <b/>
        <sz val="12"/>
        <color indexed="8"/>
        <rFont val="Calibri"/>
        <family val="2"/>
        <charset val="161"/>
      </rPr>
      <t>, Μ</t>
    </r>
    <r>
      <rPr>
        <sz val="12"/>
        <color indexed="8"/>
        <rFont val="Calibri"/>
        <family val="2"/>
        <charset val="161"/>
      </rPr>
      <t>=Μέτριος</t>
    </r>
    <r>
      <rPr>
        <b/>
        <sz val="12"/>
        <color indexed="8"/>
        <rFont val="Calibri"/>
        <family val="2"/>
        <charset val="161"/>
      </rPr>
      <t>, Χ</t>
    </r>
    <r>
      <rPr>
        <sz val="12"/>
        <color indexed="8"/>
        <rFont val="Calibri"/>
        <family val="2"/>
        <charset val="161"/>
      </rPr>
      <t xml:space="preserve">=Χαμηλός </t>
    </r>
  </si>
  <si>
    <t>Πίνακας ΙΙΙ.6. Πληροφορική Υποδομή</t>
  </si>
  <si>
    <t>Αριθμός σταθμών εργασίας στο ίδρυμα</t>
  </si>
  <si>
    <t>Κατανομή σταθμών εργασίας</t>
  </si>
  <si>
    <t>Αριθμός εργαστηρίων PC</t>
  </si>
  <si>
    <t>Μέγεθος εργαστηρίων PC</t>
  </si>
  <si>
    <t>Αριθμός κεντρικών υπολογιστών</t>
  </si>
  <si>
    <t>Έτος κτήσης</t>
  </si>
  <si>
    <t>Αριθμός λογαριασμών χρηστών</t>
  </si>
  <si>
    <t>Βασικές προσφερόμενες υπηρεσίες (π.χ. Τηλεκπαίδευση)</t>
  </si>
  <si>
    <t>Τύπος</t>
  </si>
  <si>
    <t>Μέση χρήση</t>
  </si>
  <si>
    <t>Αριθμός θέσεων</t>
  </si>
  <si>
    <t>Ταχύτητα</t>
  </si>
  <si>
    <t>Σύνδεση στο διαδίκτυο (ταχύτητα)</t>
  </si>
  <si>
    <t>Χωρική κατανομή :</t>
  </si>
  <si>
    <t>Εσωτερικό Δίκτυο:</t>
  </si>
  <si>
    <t>Πίνακας ΙΙΙ.7. Βιβλιοθήκη</t>
  </si>
  <si>
    <t>Αριθμός τοπικών βάσεων δεδομένων</t>
  </si>
  <si>
    <t>Πολυμεσικό υλικό</t>
  </si>
  <si>
    <t>Άλλες συλλογές:</t>
  </si>
  <si>
    <t>Τύπος πρόσβασης στο υλικό (ελεύθερη ή μή)</t>
  </si>
  <si>
    <t>Χωροθέτηση Βιβλιοθήκης (ενιαία ή μή)</t>
  </si>
  <si>
    <t>Αριθμός χρηστών Βιβλιοθήκης:</t>
  </si>
  <si>
    <t>Δανεισμός</t>
  </si>
  <si>
    <t>Διαδανεισμός</t>
  </si>
  <si>
    <t>Αριθμός χρηστών αναγνωστηρίου</t>
  </si>
  <si>
    <t>Μέση χρήση ηλεκτρονικών υπηρεσιών</t>
  </si>
  <si>
    <t>Συνολική ετήσια δαπάνη για την βιβλιοθήκη</t>
  </si>
  <si>
    <t>Ετήσια δαπάνη για τον εμπλουτισμό της βιβλιοθήκης</t>
  </si>
  <si>
    <r>
      <t>Ύπαρξη αναγνωστηρίου</t>
    </r>
    <r>
      <rPr>
        <vertAlign val="superscript"/>
        <sz val="12"/>
        <color indexed="8"/>
        <rFont val="Calibri"/>
        <family val="2"/>
        <charset val="161"/>
      </rPr>
      <t>1</t>
    </r>
  </si>
  <si>
    <r>
      <t>Βαθμός χρήσης πληροφορικής</t>
    </r>
    <r>
      <rPr>
        <vertAlign val="superscript"/>
        <sz val="12"/>
        <color indexed="8"/>
        <rFont val="Calibri"/>
        <family val="2"/>
        <charset val="161"/>
      </rPr>
      <t>2</t>
    </r>
  </si>
  <si>
    <r>
      <t>Συμμετοχή στο δίκτυο Πανεπιστημιακών Βιβλιοθηκών</t>
    </r>
    <r>
      <rPr>
        <vertAlign val="superscript"/>
        <sz val="12"/>
        <color indexed="8"/>
        <rFont val="Calibri"/>
        <family val="2"/>
        <charset val="161"/>
      </rPr>
      <t>1</t>
    </r>
  </si>
  <si>
    <r>
      <t xml:space="preserve">1  </t>
    </r>
    <r>
      <rPr>
        <b/>
        <sz val="12"/>
        <color indexed="8"/>
        <rFont val="Calibri"/>
        <family val="2"/>
        <charset val="161"/>
      </rPr>
      <t>ΝΑΙ/ΟΧΙ</t>
    </r>
  </si>
  <si>
    <r>
      <t xml:space="preserve">2  </t>
    </r>
    <r>
      <rPr>
        <b/>
        <sz val="12"/>
        <color indexed="8"/>
        <rFont val="Calibri"/>
        <family val="2"/>
        <charset val="161"/>
      </rPr>
      <t>Υ</t>
    </r>
    <r>
      <rPr>
        <sz val="12"/>
        <color indexed="8"/>
        <rFont val="Calibri"/>
        <family val="2"/>
        <charset val="161"/>
      </rPr>
      <t xml:space="preserve">=Υψηλός, </t>
    </r>
    <r>
      <rPr>
        <b/>
        <sz val="12"/>
        <color indexed="8"/>
        <rFont val="Calibri"/>
        <family val="2"/>
        <charset val="161"/>
      </rPr>
      <t>Μ</t>
    </r>
    <r>
      <rPr>
        <sz val="12"/>
        <color indexed="8"/>
        <rFont val="Calibri"/>
        <family val="2"/>
        <charset val="161"/>
      </rPr>
      <t xml:space="preserve">=Μέτριος, </t>
    </r>
    <r>
      <rPr>
        <b/>
        <sz val="12"/>
        <color indexed="8"/>
        <rFont val="Calibri"/>
        <family val="2"/>
        <charset val="161"/>
      </rPr>
      <t>Χ</t>
    </r>
    <r>
      <rPr>
        <sz val="12"/>
        <color indexed="8"/>
        <rFont val="Calibri"/>
        <family val="2"/>
        <charset val="161"/>
      </rPr>
      <t>=Χαμηλός</t>
    </r>
  </si>
  <si>
    <t>Πίνακας ΙΙΙ.8. Εκδόσεις/Εκτυπώσεις</t>
  </si>
  <si>
    <t>Αριθμός τίτλων - Συνολική ποσότητα εκδόσεων</t>
  </si>
  <si>
    <r>
      <t>Βαθμός χρήσης πληροφορικής</t>
    </r>
    <r>
      <rPr>
        <vertAlign val="superscript"/>
        <sz val="12"/>
        <color indexed="8"/>
        <rFont val="Times New Roman"/>
        <family val="1"/>
        <charset val="161"/>
      </rPr>
      <t>1</t>
    </r>
  </si>
  <si>
    <t>Αριθμός τίτλων - Συνολικός όγκος παραδόσεων/σημειώσεων</t>
  </si>
  <si>
    <r>
      <rPr>
        <vertAlign val="superscript"/>
        <sz val="12"/>
        <color indexed="8"/>
        <rFont val="Calibri"/>
        <family val="2"/>
        <charset val="161"/>
      </rPr>
      <t>1</t>
    </r>
    <r>
      <rPr>
        <b/>
        <sz val="12"/>
        <color indexed="8"/>
        <rFont val="Calibri"/>
        <family val="2"/>
        <charset val="161"/>
      </rPr>
      <t xml:space="preserve"> Υ</t>
    </r>
    <r>
      <rPr>
        <sz val="12"/>
        <color indexed="8"/>
        <rFont val="Calibri"/>
        <family val="2"/>
        <charset val="161"/>
      </rPr>
      <t>=Υψηλός,</t>
    </r>
    <r>
      <rPr>
        <b/>
        <sz val="12"/>
        <color indexed="8"/>
        <rFont val="Calibri"/>
        <family val="2"/>
        <charset val="161"/>
      </rPr>
      <t xml:space="preserve"> Μ</t>
    </r>
    <r>
      <rPr>
        <sz val="12"/>
        <color indexed="8"/>
        <rFont val="Calibri"/>
        <family val="2"/>
        <charset val="161"/>
      </rPr>
      <t xml:space="preserve">=Μέτριος, </t>
    </r>
    <r>
      <rPr>
        <b/>
        <sz val="12"/>
        <color indexed="8"/>
        <rFont val="Calibri"/>
        <family val="2"/>
        <charset val="161"/>
      </rPr>
      <t>Χ</t>
    </r>
    <r>
      <rPr>
        <sz val="12"/>
        <color indexed="8"/>
        <rFont val="Calibri"/>
        <family val="2"/>
        <charset val="161"/>
      </rPr>
      <t>=Χαμηλός</t>
    </r>
    <r>
      <rPr>
        <b/>
        <sz val="12"/>
        <color indexed="8"/>
        <rFont val="Calibri"/>
        <family val="2"/>
        <charset val="161"/>
      </rPr>
      <t xml:space="preserve"> </t>
    </r>
  </si>
  <si>
    <t>Πίνακας ΙΙΙ.9. Φοιτητική Μέριμνα</t>
  </si>
  <si>
    <t>Αριθμός σιτιζόμενων φοιτητών</t>
  </si>
  <si>
    <t>Αριθμός υποτρόφων</t>
  </si>
  <si>
    <t>Προσφερόμενες υποτροφίες και βραβεία (αριθμός)</t>
  </si>
  <si>
    <t>Αριθμός στεγαζόμενων φοιτητών</t>
  </si>
  <si>
    <r>
      <rPr>
        <vertAlign val="superscript"/>
        <sz val="12"/>
        <color indexed="8"/>
        <rFont val="Times New Roman"/>
        <family val="1"/>
        <charset val="161"/>
      </rPr>
      <t>1</t>
    </r>
    <r>
      <rPr>
        <sz val="12"/>
        <color indexed="8"/>
        <rFont val="Times New Roman"/>
        <family val="1"/>
        <charset val="161"/>
      </rPr>
      <t xml:space="preserve"> </t>
    </r>
    <r>
      <rPr>
        <b/>
        <sz val="12"/>
        <color indexed="8"/>
        <rFont val="Times New Roman"/>
        <family val="1"/>
        <charset val="161"/>
      </rPr>
      <t>Υ</t>
    </r>
    <r>
      <rPr>
        <sz val="12"/>
        <color indexed="8"/>
        <rFont val="Times New Roman"/>
        <family val="1"/>
        <charset val="161"/>
      </rPr>
      <t>=Υψηλός,</t>
    </r>
    <r>
      <rPr>
        <b/>
        <sz val="12"/>
        <color indexed="8"/>
        <rFont val="Times New Roman"/>
        <family val="1"/>
        <charset val="161"/>
      </rPr>
      <t xml:space="preserve"> Μ</t>
    </r>
    <r>
      <rPr>
        <sz val="12"/>
        <color indexed="8"/>
        <rFont val="Times New Roman"/>
        <family val="1"/>
        <charset val="161"/>
      </rPr>
      <t>=Μέτριος,</t>
    </r>
    <r>
      <rPr>
        <b/>
        <sz val="12"/>
        <color indexed="8"/>
        <rFont val="Times New Roman"/>
        <family val="1"/>
        <charset val="161"/>
      </rPr>
      <t xml:space="preserve"> Χ</t>
    </r>
    <r>
      <rPr>
        <sz val="12"/>
        <color indexed="8"/>
        <rFont val="Times New Roman"/>
        <family val="1"/>
        <charset val="161"/>
      </rPr>
      <t xml:space="preserve">=Χαμηλός </t>
    </r>
  </si>
  <si>
    <t>Τηρείται μητρώο αποφοίτων;</t>
  </si>
  <si>
    <t>Αριθμός συνεργαζόμενων φορέων</t>
  </si>
  <si>
    <t>Δημόσιο</t>
  </si>
  <si>
    <t>Ιδιωτικό</t>
  </si>
  <si>
    <t>Κατανομή φορέων ανά μέγεθος:</t>
  </si>
  <si>
    <t>Ι:&gt; 100 προσωπικό</t>
  </si>
  <si>
    <t>III: &lt; 30 προσ.</t>
  </si>
  <si>
    <t>Ανά Τμήμα</t>
  </si>
  <si>
    <t>Ανά τύπο φορέα</t>
  </si>
  <si>
    <t>Διάρκεια τοποθετήσεων ελάχιστη, μέγιστη, μ.ο.</t>
  </si>
  <si>
    <t>Ανά μέγεθος φορέα:</t>
  </si>
  <si>
    <t>Ι.</t>
  </si>
  <si>
    <t>III.</t>
  </si>
  <si>
    <r>
      <t>Τηρείται ενιαία βάση συνεργαζόμενων φορέων</t>
    </r>
    <r>
      <rPr>
        <vertAlign val="superscript"/>
        <sz val="12"/>
        <color indexed="8"/>
        <rFont val="Calibri"/>
        <family val="2"/>
        <charset val="161"/>
      </rPr>
      <t>1</t>
    </r>
    <r>
      <rPr>
        <b/>
        <sz val="12"/>
        <color indexed="8"/>
        <rFont val="Calibri"/>
        <family val="2"/>
        <charset val="161"/>
      </rPr>
      <t>;</t>
    </r>
  </si>
  <si>
    <r>
      <t>Κατανομή φορέων ανά τύπο</t>
    </r>
    <r>
      <rPr>
        <sz val="12"/>
        <color indexed="8"/>
        <rFont val="Calibri"/>
        <family val="2"/>
        <charset val="161"/>
      </rPr>
      <t>:</t>
    </r>
  </si>
  <si>
    <r>
      <t>Αριθμός τοποθετήσεων</t>
    </r>
    <r>
      <rPr>
        <sz val="12"/>
        <color indexed="8"/>
        <rFont val="Calibri"/>
        <family val="2"/>
        <charset val="161"/>
      </rPr>
      <t>:</t>
    </r>
  </si>
  <si>
    <r>
      <t>Βαθμός Χρήσης Πληροφορικής</t>
    </r>
    <r>
      <rPr>
        <vertAlign val="superscript"/>
        <sz val="12"/>
        <color indexed="8"/>
        <rFont val="Calibri"/>
        <family val="2"/>
        <charset val="161"/>
      </rPr>
      <t xml:space="preserve"> 2</t>
    </r>
  </si>
  <si>
    <r>
      <rPr>
        <vertAlign val="superscript"/>
        <sz val="12"/>
        <color indexed="8"/>
        <rFont val="Calibri"/>
        <family val="2"/>
        <charset val="161"/>
      </rPr>
      <t>1</t>
    </r>
    <r>
      <rPr>
        <b/>
        <sz val="12"/>
        <color indexed="8"/>
        <rFont val="Calibri"/>
        <family val="2"/>
        <charset val="161"/>
      </rPr>
      <t xml:space="preserve"> Ναι/Όχι</t>
    </r>
  </si>
  <si>
    <r>
      <rPr>
        <vertAlign val="superscript"/>
        <sz val="12"/>
        <color indexed="8"/>
        <rFont val="Calibri"/>
        <family val="2"/>
        <charset val="161"/>
      </rPr>
      <t>2</t>
    </r>
    <r>
      <rPr>
        <b/>
        <vertAlign val="superscript"/>
        <sz val="12"/>
        <color indexed="8"/>
        <rFont val="Calibri"/>
        <family val="2"/>
        <charset val="161"/>
      </rPr>
      <t xml:space="preserve"> </t>
    </r>
    <r>
      <rPr>
        <b/>
        <sz val="12"/>
        <color indexed="8"/>
        <rFont val="Calibri"/>
        <family val="2"/>
        <charset val="161"/>
      </rPr>
      <t>Υ</t>
    </r>
    <r>
      <rPr>
        <sz val="12"/>
        <color indexed="8"/>
        <rFont val="Calibri"/>
        <family val="2"/>
        <charset val="161"/>
      </rPr>
      <t xml:space="preserve">=Υψηλός, </t>
    </r>
    <r>
      <rPr>
        <b/>
        <sz val="12"/>
        <color indexed="8"/>
        <rFont val="Calibri"/>
        <family val="2"/>
        <charset val="161"/>
      </rPr>
      <t>Μ</t>
    </r>
    <r>
      <rPr>
        <sz val="12"/>
        <color indexed="8"/>
        <rFont val="Calibri"/>
        <family val="2"/>
        <charset val="161"/>
      </rPr>
      <t>=Μέτριος,</t>
    </r>
    <r>
      <rPr>
        <b/>
        <sz val="12"/>
        <color indexed="8"/>
        <rFont val="Calibri"/>
        <family val="2"/>
        <charset val="161"/>
      </rPr>
      <t xml:space="preserve"> Χ</t>
    </r>
    <r>
      <rPr>
        <sz val="12"/>
        <color indexed="8"/>
        <rFont val="Calibri"/>
        <family val="2"/>
        <charset val="161"/>
      </rPr>
      <t>=Χαμηλός</t>
    </r>
  </si>
  <si>
    <r>
      <t>Δραστηριότητα ΜΟ.Κ.Ε.</t>
    </r>
    <r>
      <rPr>
        <vertAlign val="superscript"/>
        <sz val="12"/>
        <color indexed="8"/>
        <rFont val="Calibri"/>
        <family val="2"/>
        <charset val="161"/>
      </rPr>
      <t>1</t>
    </r>
  </si>
  <si>
    <r>
      <rPr>
        <vertAlign val="superscript"/>
        <sz val="12"/>
        <color indexed="8"/>
        <rFont val="Calibri"/>
        <family val="2"/>
        <charset val="161"/>
      </rPr>
      <t>1</t>
    </r>
    <r>
      <rPr>
        <b/>
        <sz val="12"/>
        <color indexed="8"/>
        <rFont val="Calibri"/>
        <family val="2"/>
        <charset val="161"/>
      </rPr>
      <t xml:space="preserve"> Υ</t>
    </r>
    <r>
      <rPr>
        <sz val="12"/>
        <color indexed="8"/>
        <rFont val="Calibri"/>
        <family val="2"/>
        <charset val="161"/>
      </rPr>
      <t xml:space="preserve">=Υψηλός, </t>
    </r>
    <r>
      <rPr>
        <b/>
        <sz val="12"/>
        <color indexed="8"/>
        <rFont val="Calibri"/>
        <family val="2"/>
        <charset val="161"/>
      </rPr>
      <t>Μ</t>
    </r>
    <r>
      <rPr>
        <sz val="12"/>
        <color indexed="8"/>
        <rFont val="Calibri"/>
        <family val="2"/>
        <charset val="161"/>
      </rPr>
      <t>=Μέτριος,</t>
    </r>
    <r>
      <rPr>
        <b/>
        <sz val="12"/>
        <color indexed="8"/>
        <rFont val="Calibri"/>
        <family val="2"/>
        <charset val="161"/>
      </rPr>
      <t xml:space="preserve"> Χ</t>
    </r>
    <r>
      <rPr>
        <sz val="12"/>
        <color indexed="8"/>
        <rFont val="Calibri"/>
        <family val="2"/>
        <charset val="161"/>
      </rPr>
      <t>=Χαμηλή</t>
    </r>
  </si>
  <si>
    <t>Αριθμός Κέντρων Αριστείας στην εκπαίδευση και οργάνωση της μάθησης</t>
  </si>
  <si>
    <r>
      <t>Βαθμός χρήσης πληροφορικής</t>
    </r>
    <r>
      <rPr>
        <vertAlign val="superscript"/>
        <sz val="12"/>
        <color indexed="8"/>
        <rFont val="Calibri"/>
        <family val="2"/>
        <charset val="161"/>
      </rPr>
      <t>1</t>
    </r>
    <r>
      <rPr>
        <sz val="12"/>
        <color indexed="8"/>
        <rFont val="Calibri"/>
        <family val="2"/>
        <charset val="161"/>
      </rPr>
      <t xml:space="preserve"> (π.χ. απομακρυσμένες υπηρεσίες)</t>
    </r>
  </si>
  <si>
    <r>
      <t>1</t>
    </r>
    <r>
      <rPr>
        <sz val="12"/>
        <color indexed="8"/>
        <rFont val="Calibri"/>
        <family val="2"/>
        <charset val="161"/>
      </rPr>
      <t xml:space="preserve"> </t>
    </r>
    <r>
      <rPr>
        <b/>
        <sz val="12"/>
        <color indexed="8"/>
        <rFont val="Calibri"/>
        <family val="2"/>
        <charset val="161"/>
      </rPr>
      <t>Υ</t>
    </r>
    <r>
      <rPr>
        <sz val="12"/>
        <color indexed="8"/>
        <rFont val="Calibri"/>
        <family val="2"/>
        <charset val="161"/>
      </rPr>
      <t xml:space="preserve">=Υψηλός, </t>
    </r>
    <r>
      <rPr>
        <b/>
        <sz val="12"/>
        <color indexed="8"/>
        <rFont val="Calibri"/>
        <family val="2"/>
        <charset val="161"/>
      </rPr>
      <t>Μ</t>
    </r>
    <r>
      <rPr>
        <sz val="12"/>
        <color indexed="8"/>
        <rFont val="Calibri"/>
        <family val="2"/>
        <charset val="161"/>
      </rPr>
      <t xml:space="preserve">=Μέτριος, </t>
    </r>
    <r>
      <rPr>
        <b/>
        <sz val="12"/>
        <color indexed="8"/>
        <rFont val="Calibri"/>
        <family val="2"/>
        <charset val="161"/>
      </rPr>
      <t>Χ</t>
    </r>
    <r>
      <rPr>
        <sz val="12"/>
        <color indexed="8"/>
        <rFont val="Calibri"/>
        <family val="2"/>
        <charset val="161"/>
      </rPr>
      <t>=Χαμηλός</t>
    </r>
  </si>
  <si>
    <t>Αριθμός υπαλλήλων (μονίμων)</t>
  </si>
  <si>
    <t>Κατανομή έργων:</t>
  </si>
  <si>
    <t>ανά τύπο</t>
  </si>
  <si>
    <t>βασική έρευνα</t>
  </si>
  <si>
    <t>εφαρμοσμένη έρευνα</t>
  </si>
  <si>
    <t>παροχή υπηρεσιών</t>
  </si>
  <si>
    <t>Ανά τύπο φορέα χρηματοδότησης (ΕΕ, Δημόσιο, Ιδιωτικό)</t>
  </si>
  <si>
    <t>Ανά Τμήμα που υλοποιεί</t>
  </si>
  <si>
    <t>Με βάση τον αριθμό των απασχολουμένων</t>
  </si>
  <si>
    <t>0-10</t>
  </si>
  <si>
    <t>Χρημ. Αποτέλεσμα έτους (€)</t>
  </si>
  <si>
    <t>Αποθεματικό (%)</t>
  </si>
  <si>
    <t>Διαχείριση διαθεσίμων: (%) Λειτουργία/Ανάπτυξη/Έρευνα</t>
  </si>
  <si>
    <t>Αριθμός Κέντρων Αριστείας στην Έρευνα</t>
  </si>
  <si>
    <t>Λογιστικό σχήμα</t>
  </si>
  <si>
    <t>Τήρηση Μητρώου Παγίων</t>
  </si>
  <si>
    <t>Γραφείο Διαμεσολάβησης (€)</t>
  </si>
  <si>
    <t>0-50 000</t>
  </si>
  <si>
    <t>με βάση τον προϋπολογισμό (€)</t>
  </si>
  <si>
    <t xml:space="preserve">50-200 000 </t>
  </si>
  <si>
    <t>&gt;200 000</t>
  </si>
  <si>
    <t xml:space="preserve">  λοιπά</t>
  </si>
  <si>
    <t>&gt;30</t>
  </si>
  <si>
    <t>10-30</t>
  </si>
  <si>
    <r>
      <t>Βαθμός χρήσης πληροφορικής</t>
    </r>
    <r>
      <rPr>
        <b/>
        <vertAlign val="superscript"/>
        <sz val="12"/>
        <color indexed="8"/>
        <rFont val="Calibri"/>
        <family val="2"/>
        <charset val="161"/>
      </rPr>
      <t>1</t>
    </r>
  </si>
  <si>
    <r>
      <t>1</t>
    </r>
    <r>
      <rPr>
        <sz val="12"/>
        <color indexed="8"/>
        <rFont val="Calibri"/>
        <family val="2"/>
        <charset val="161"/>
      </rPr>
      <t xml:space="preserve"> </t>
    </r>
    <r>
      <rPr>
        <b/>
        <sz val="12"/>
        <color indexed="8"/>
        <rFont val="Calibri"/>
        <family val="2"/>
        <charset val="161"/>
      </rPr>
      <t>Υ</t>
    </r>
    <r>
      <rPr>
        <sz val="12"/>
        <color indexed="8"/>
        <rFont val="Calibri"/>
        <family val="2"/>
        <charset val="161"/>
      </rPr>
      <t xml:space="preserve">=Υψηλός, </t>
    </r>
    <r>
      <rPr>
        <b/>
        <sz val="12"/>
        <color indexed="8"/>
        <rFont val="Calibri"/>
        <family val="2"/>
        <charset val="161"/>
      </rPr>
      <t>Μ</t>
    </r>
    <r>
      <rPr>
        <sz val="12"/>
        <color indexed="8"/>
        <rFont val="Calibri"/>
        <family val="2"/>
        <charset val="161"/>
      </rPr>
      <t xml:space="preserve">=Μέτριος, </t>
    </r>
    <r>
      <rPr>
        <b/>
        <sz val="12"/>
        <color indexed="8"/>
        <rFont val="Calibri"/>
        <family val="2"/>
        <charset val="161"/>
      </rPr>
      <t>Χ</t>
    </r>
    <r>
      <rPr>
        <sz val="12"/>
        <color indexed="8"/>
        <rFont val="Calibri"/>
        <family val="2"/>
        <charset val="161"/>
      </rPr>
      <t xml:space="preserve">=Χαμηλός </t>
    </r>
  </si>
  <si>
    <t>Πίνακας III. 13. Τμήμα Δημοσίων/Διεθνών σχέσεων</t>
  </si>
  <si>
    <t>Αριθμός εκπαιδευτικών προγραμμάτων στα οποία συμμετέχει το Ίδρυμα (π.χ. Erasmus, Tempus)</t>
  </si>
  <si>
    <t>Ύψος προϋπολογισμού των προγραμμάτων (επιχορηγήσεις IKY, ΕΕ κ.ά.)</t>
  </si>
  <si>
    <t>Αριθμός συνεργαζομένων ιδρυμάτων/φορέων εξωτερικού (Πανεπιστήμια, Ερευνητικά Κέντρα κ.ά.)</t>
  </si>
  <si>
    <t>Αριθμός μετακινούμενων μελών ΔΕΠ/ΕΠ (εισερχομένων/εξερχόμενων)</t>
  </si>
  <si>
    <t>Αριθμός μετακινούμενων φοιτητών (εισερχομένων/εξερχόμενων)</t>
  </si>
  <si>
    <t>Αριθμός διδασκάλων</t>
  </si>
  <si>
    <t>Αριθμός προσφερόμενων μαθημάτων</t>
  </si>
  <si>
    <t>Πόσες και ποιες από αυτές προσφέρονται δωρεάν</t>
  </si>
  <si>
    <t>Διαθέσιμοι χώροι εκπαίδευσης</t>
  </si>
  <si>
    <r>
      <rPr>
        <vertAlign val="superscript"/>
        <sz val="12"/>
        <color indexed="8"/>
        <rFont val="Calibri"/>
        <family val="2"/>
        <charset val="161"/>
      </rPr>
      <t>1</t>
    </r>
    <r>
      <rPr>
        <b/>
        <sz val="12"/>
        <color indexed="8"/>
        <rFont val="Calibri"/>
        <family val="2"/>
        <charset val="161"/>
      </rPr>
      <t xml:space="preserve"> Υ</t>
    </r>
    <r>
      <rPr>
        <sz val="12"/>
        <color indexed="8"/>
        <rFont val="Calibri"/>
        <family val="2"/>
        <charset val="161"/>
      </rPr>
      <t>=Υψηλός,</t>
    </r>
    <r>
      <rPr>
        <b/>
        <sz val="12"/>
        <color indexed="8"/>
        <rFont val="Calibri"/>
        <family val="2"/>
        <charset val="161"/>
      </rPr>
      <t xml:space="preserve"> Μ</t>
    </r>
    <r>
      <rPr>
        <sz val="12"/>
        <color indexed="8"/>
        <rFont val="Calibri"/>
        <family val="2"/>
        <charset val="161"/>
      </rPr>
      <t>=Μέτριος,</t>
    </r>
    <r>
      <rPr>
        <b/>
        <sz val="12"/>
        <color indexed="8"/>
        <rFont val="Calibri"/>
        <family val="2"/>
        <charset val="161"/>
      </rPr>
      <t xml:space="preserve"> Χ</t>
    </r>
    <r>
      <rPr>
        <sz val="12"/>
        <color indexed="8"/>
        <rFont val="Calibri"/>
        <family val="2"/>
        <charset val="161"/>
      </rPr>
      <t xml:space="preserve">=Χαμηλός </t>
    </r>
  </si>
  <si>
    <t>Αριθμός Ξένων Γλωσσών.                                 Διευκρινίστε ποιες από αυτές προσφέρονται τακτικά και ποιες μόνο περιστασιακά</t>
  </si>
  <si>
    <t>Πίνακας ΙII.14. Ξένες Γλώσσες</t>
  </si>
  <si>
    <t>Κατανομή φοιτητών ανά Γλώσσα</t>
  </si>
  <si>
    <t>Αγγλική Γλώσσα</t>
  </si>
  <si>
    <t>Γαλλική Γλώσσα</t>
  </si>
  <si>
    <t>Ιταλική Γλώσσα</t>
  </si>
  <si>
    <t>Γερμανική Γλώσσα</t>
  </si>
  <si>
    <t>Κατανομή φοιτητών ανά Σχολή</t>
  </si>
  <si>
    <t>Πολιτικών Μηχανικών</t>
  </si>
  <si>
    <t>Μηχανολόγων Μηχανικών</t>
  </si>
  <si>
    <t>Ηλεκτρολόγων Μηχανικών &amp; Μηχανικών Υπολογιστών</t>
  </si>
  <si>
    <t>Αρχιτεκτόνων Μηχανικών</t>
  </si>
  <si>
    <t>Χημικών Μηχανικών</t>
  </si>
  <si>
    <t>Αγρονόμων &amp; Τοπογράφων Μηχανικών</t>
  </si>
  <si>
    <t>Μηχανικών Μεταλλείων Μεταλλουργών</t>
  </si>
  <si>
    <t>Ναυπηγών Μηχανολόγων Μηχανικών</t>
  </si>
  <si>
    <t>Εφαρμοσμένων Μαθηματικών &amp; Φυσικών Επιστημών</t>
  </si>
  <si>
    <t>II.</t>
  </si>
  <si>
    <t>Αριθμός προσφερόμενων προγραμμάτων</t>
  </si>
  <si>
    <t>Διαθέσιμοι χώροι</t>
  </si>
  <si>
    <t>Χαρακτηρισμός (π.χ. γήπεδο)</t>
  </si>
  <si>
    <t>έκταση</t>
  </si>
  <si>
    <t>εξοπλισμός</t>
  </si>
  <si>
    <t>Χωροθέτηση (πού βρίσκεται)</t>
  </si>
  <si>
    <t>Αριθμός Αθλητικών Ομίλων</t>
  </si>
  <si>
    <t>Συνολικός αριθμός συμμετεχόντων φοιτητών</t>
  </si>
  <si>
    <t>Αριθμός Θεατρικών Ομίλων</t>
  </si>
  <si>
    <t>Αριθμός Μουσικών Ομίλων</t>
  </si>
  <si>
    <t>Άλλες Κοινωνικές και Πολιτιστικές Δραστηριότητες:</t>
  </si>
  <si>
    <t>Πίνακας ΙΙΙ.16. Κοινωνικές και πολιτιστικές δραστηριότητες</t>
  </si>
  <si>
    <t>Πίνακας ΙΙΙ.15. Γυμναστήριο</t>
  </si>
  <si>
    <t>Υπηρεσία</t>
  </si>
  <si>
    <t>Αριθμός Τεχνικού Προσωπικού</t>
  </si>
  <si>
    <t>Κονδύλια Τακτικού Προϋπολογισμού και ΠΔΕ ανά φοιτητή</t>
  </si>
  <si>
    <t>Υπηρεσία Α</t>
  </si>
  <si>
    <t>Υπηρεσία Β</t>
  </si>
  <si>
    <t>Υπηρεσία Γ</t>
  </si>
  <si>
    <t>K.O.K.</t>
  </si>
  <si>
    <t>Φοιτητική Στέγη</t>
  </si>
  <si>
    <t>Σίτιση</t>
  </si>
  <si>
    <t>Αριθμός Διοικητικού Προσωπικού</t>
  </si>
  <si>
    <t>Αριθμός Άλλου Προσωπικού</t>
  </si>
  <si>
    <t>Συνολικός αριθμός βιβλίων</t>
  </si>
  <si>
    <t>Αριθμός βιβλίων στη Βιβλιοθήκη  του Ιδρύματος ανά φοιτητή</t>
  </si>
  <si>
    <t>Βιβλιοθήκη του Ιδρύματος</t>
  </si>
  <si>
    <t>Επιστημ./Εργαστ. Συνεργάτες</t>
  </si>
  <si>
    <t>ΝΑΙ</t>
  </si>
  <si>
    <t>Συνολικός Αριθμός Μαθημάτων Επιλογής (Υποχρεωτικώς Επιλεγόμενα και Ελεύθερες Επιλογές)</t>
  </si>
  <si>
    <t>Συνολικός αριθμός μαθημάτων για την απόκτηση πτυχίου</t>
  </si>
  <si>
    <t>Συνολικός αριθμός μονάδων του Ευρωπαϊκού Συστήματος(ΕCTS) για την απόκτηση πτυχίου</t>
  </si>
  <si>
    <t>Π.Μ</t>
  </si>
  <si>
    <t>Μ.Μ</t>
  </si>
  <si>
    <t>Η.Μ.&amp; Μ.Η/Υ</t>
  </si>
  <si>
    <t>Α.Μ</t>
  </si>
  <si>
    <t>Χ.Μ</t>
  </si>
  <si>
    <t>Α. &amp; Τ.Μ.</t>
  </si>
  <si>
    <t>Μ.Μ.Μ.</t>
  </si>
  <si>
    <t>Ν.Μ.Μ.</t>
  </si>
  <si>
    <t>Ε.Μ. &amp; Φ.Ε.</t>
  </si>
  <si>
    <t>Β</t>
  </si>
  <si>
    <t>Γ</t>
  </si>
  <si>
    <t>Δ</t>
  </si>
  <si>
    <t>Ε</t>
  </si>
  <si>
    <t>ΣΤ</t>
  </si>
  <si>
    <t>Ζ</t>
  </si>
  <si>
    <t>Η</t>
  </si>
  <si>
    <t>Τελευταία αναμόρφωση (ακ. Έτος)</t>
  </si>
  <si>
    <t>Σχολή</t>
  </si>
  <si>
    <t xml:space="preserve">Αριθμός μαθημάτων που αξιολογήθηκαν </t>
  </si>
  <si>
    <t>Πρόγραμμα Μεταπτυχιακών  Σπουδών</t>
  </si>
  <si>
    <t xml:space="preserve">Αριθμός Μαθημάτων Επιλογής που προσφέρονται από άλλες Σχολές </t>
  </si>
  <si>
    <t>Σχολές</t>
  </si>
  <si>
    <t>Συνολικός αριθμός μελών ΔΕΠ/ΕΠ</t>
  </si>
  <si>
    <t>Αριθμός Καθηγητών</t>
  </si>
  <si>
    <t>Αριθμός Λεκτόρων ή Καθηγητών Εφαρμογών (ΤΕΙ)</t>
  </si>
  <si>
    <t>Αριθμός ΕΕΔΙΠ/ ΕΔΙΠ</t>
  </si>
  <si>
    <t>Αντιστοιχία του προηγούμενου αριθμού σε θέσεις πλήρους απασχόλησης</t>
  </si>
  <si>
    <t>Σύνολο</t>
  </si>
  <si>
    <t>Αριθμός Αναπληρωτών Καθηγητών</t>
  </si>
  <si>
    <t>Αριθμός Επίκουρων Καθηγητών</t>
  </si>
  <si>
    <t>Αριθμός συμβασιούχων ΠΔ 407 (Παν/μια) ή Επιστημονικών &amp; Εργαστηριακών Συνεργατών (ΤΕΙ) (Αριθμός φυσικών προσώπων)</t>
  </si>
  <si>
    <t>Σχέση αριθμού διδασκόντων/ διδασκομένων</t>
  </si>
  <si>
    <t>ΠΙΝΑΚΑΣ IV.2. Προσωπικό των Σχολών</t>
  </si>
  <si>
    <t>Αριθμός νεοεισαχθέντων φοιτητών ανά κατηγορία</t>
  </si>
  <si>
    <t>Συνολικός αριθμός εγγεγραμμένων φοιτητών σε όλα τα έτη</t>
  </si>
  <si>
    <t>Μέσος βαθμός πτυχίου</t>
  </si>
  <si>
    <t>5.0-5.9</t>
  </si>
  <si>
    <t>6.0-6.9</t>
  </si>
  <si>
    <t>7.0-8.4</t>
  </si>
  <si>
    <t>8.5-10</t>
  </si>
  <si>
    <t>** Όπου Ν = ελάχιστος χρόνος για την λήψη πτυχίου.</t>
  </si>
  <si>
    <t>Συνολικός αριθμός νεοεισαχθέντων</t>
  </si>
  <si>
    <t>Γ1</t>
  </si>
  <si>
    <t>Γ2</t>
  </si>
  <si>
    <t>Γ3</t>
  </si>
  <si>
    <t>Γ4</t>
  </si>
  <si>
    <t>Γ5</t>
  </si>
  <si>
    <t>Ακαδημαϊκό Έτος</t>
  </si>
  <si>
    <t>Σύνολο Ερευνητικών και Αναπτυξιακών Κονδυλίων (κύκλος εργασιών)</t>
  </si>
  <si>
    <t>Από Ελληνικές πηγές/φορείς</t>
  </si>
  <si>
    <t>Από το Εξωτερικό</t>
  </si>
  <si>
    <t>Παρατηρήσεις</t>
  </si>
  <si>
    <t>ΠΙΝΑΚΑΣ IV.5. Ερευνητικό  Έργο της τελευταίας 4ετίας (ανά Σχολή)</t>
  </si>
  <si>
    <t>II: 30-100 προσ.</t>
  </si>
  <si>
    <t>ΠΙΝΑΚΑΣ IV.8. Ελκυστικότητα</t>
  </si>
  <si>
    <t>2013-2014*</t>
  </si>
  <si>
    <t>* Τα στοιχεία αναφέρονται στο ημερολογιακό έτος</t>
  </si>
  <si>
    <t>Πίνακας III.10. Γραφείο ΔΑΣΤΑ</t>
  </si>
  <si>
    <t>Πίνακας III.11. Τμήμα Σχολών/Ακαδημαϊκών Μονάδων</t>
  </si>
  <si>
    <t>Πίνακας III.12. Ειδικός Λογαριασμός Κονδυλίων Έρευνας  (ΕΛΚΕ)</t>
  </si>
  <si>
    <t>Για τελευταία 4ετία  (2013-2014, 2012-2013, 2011-2012, 2010-2011), ένας πίνακας ανά έτος</t>
  </si>
  <si>
    <t>Κατανομή μελών ΔΕΠ κατά επίπεδο σπουδών:</t>
  </si>
  <si>
    <t>Χωρίς Διδακτορικό</t>
  </si>
  <si>
    <t>Με Διδακτορικό</t>
  </si>
  <si>
    <t>Κατανομή διοικητικού προσωπικού κατά επίπεδο σπουδών:</t>
  </si>
  <si>
    <t>ΥΕ</t>
  </si>
  <si>
    <t>ΔΕ</t>
  </si>
  <si>
    <t>ΜΠΣ</t>
  </si>
  <si>
    <t>Διδακτορικό</t>
  </si>
  <si>
    <t>Κατανομή ΕΤΕΠ κατά επίπεδο σπουδών:</t>
  </si>
  <si>
    <t>Κατανομή Επιστημ./Εργαστ. Συνεργάτες κατά επίπεδο σπουδών:</t>
  </si>
  <si>
    <t>Κατανομή λοιπών κατά επίπεδο σπουδών:</t>
  </si>
  <si>
    <t>* Από 11/2/2014 τα υπηρετούντα μέλη ΕΕΔΙΠ κλάδου Ι εντάχθηκαν σε θέσεις ΕΕΠ και τα υπηρετούντα μέλη ΕΕΔΙΠ κλάδου ΙΙ εντάχθηκαν σε θέσεις ΕΔΙΠ. Γι΄ αυτό, το ακαδημαϊκό έτος 2013-2014 εμφανίζονται οι υπηρετούντες στους κλάδους ΕΕΠ και ΕΔΙΠ, οι οποίοι υπηρετούσαν στα προηγούμενα έτη στους κλάδους ΕΕΔΙΠ Ι και ΕΕΔΙΠ ΙΙ αντίστοιχα.</t>
  </si>
  <si>
    <t xml:space="preserve">ΕΕΔΙΠ I ή ΕΕΠ* </t>
  </si>
  <si>
    <t xml:space="preserve">ΕΕΔΙΠ II ή ΕΔΙΠ* </t>
  </si>
  <si>
    <t>Κατανομή ΕΕΔΙΠ I ή ΕΕΠ κατά επίπεδο σπουδών:</t>
  </si>
  <si>
    <t>Κατανομή ΕΕΔΙΠ II ή ΕΔΙΠ κατά επίπεδο σπουδών:</t>
  </si>
  <si>
    <t>Συνολικός αριθμός προπτυχιακών φοιτητών σε κανονικά έτη φοίτησης (ν)</t>
  </si>
  <si>
    <t>* Ημερολογιακό έτος</t>
  </si>
  <si>
    <t>Αριθμός αποφοιτησάντων *</t>
  </si>
  <si>
    <t>ΔΟΜΟΣΤΑΤΙΚΟΣ ΣΧΕΔΙΑΣΜΟΣ ΚΑΙ ΑΝΑΛΥΣΗ ΤΩΝ ΚΑΤΑΣΚΕΥΩΝ</t>
  </si>
  <si>
    <t>ΠΑΡΑΓΩΓΗ ΚΑΙ ΔΙΑΧΕΙΡΙΣΗ ΕΝΕΡΓΕΙΑΣ</t>
  </si>
  <si>
    <t>ΤΕΧΝΟ-ΟΙΚΟΝΟΜΙΚΑ ΣΥΣΤΗΜΑΤΑ</t>
  </si>
  <si>
    <t>ΑΡΧΙΤΕΚΤΟΝΙΚΗ - ΣΧΕΔΙΑΣΜΟΣ ΤΟΥ ΧΩΡΟΥ</t>
  </si>
  <si>
    <t>ΠΡΟΣΤΑΣΙΑ ΜΝΗΜΕΙΩΝ</t>
  </si>
  <si>
    <t>ΥΠΟΛΟΓΙΣΤΙΚΗ ΜΗΧΑΝΙΚΗ</t>
  </si>
  <si>
    <t>ΕΠΙΣΤΗΜΗ ΚΑΙ ΤΕΧΝΟΛΟΓΙΑ ΥΛΙΚΩΝ</t>
  </si>
  <si>
    <t>ΓΕΩΠΛΗΡΟΦΟΡΙΚΗ</t>
  </si>
  <si>
    <t>ΠΕΡΙΒΑΛΛΟΝ ΚΑΙ ΑΝΑΠΤΥΞΗ</t>
  </si>
  <si>
    <t>ΝΑΥΤΙΚΗ ΚΑΙ ΘΑΛΑΣΣΙΑ ΤΕΧΝΟΛΟΓΙΑ ΚΑΙ ΕΠΙΣΤΗΜΗ</t>
  </si>
  <si>
    <t>ΜΑΘΗΜΑΤΙΚΗ ΠΡΟΤΥΠΟΠΟΙΗΣΗ ΣΕ ΣΥΓΧΡΟΝΕΣ ΤΕΧΝΟΛΟΓΙΕΣ ΚΑΙ ΣΤΑ ΧΡΗΜΑΤΟΟΙΚΟΝΟΜΙΚΑ</t>
  </si>
  <si>
    <t>ΜΙΚΡΟΣΥΣΤΗΜΑΤΑ ΚΑΙ ΝΑΝΟΔΙΑΤΑΞΕΙΣ</t>
  </si>
  <si>
    <t>ΦΥΣΙΚΗ ΚΑΙ ΤΕΧΝΟΛΟΓΙΚΕΣ ΕΦΑΡΜΟΓΕΣ</t>
  </si>
  <si>
    <t>ΕΦΑΡΜΟΣΜΕΝΗ ΜΗΧΑΝΙΚΗ</t>
  </si>
  <si>
    <t>ΕΦΑΡΜΟΣΜΕΝΕΣ ΜΑΘΗΜΑΤΙΚΕΣ ΕΠΙΣΤΗΜΕΣ</t>
  </si>
  <si>
    <t>ΣΧΕΔΙΑΣΜΟΣ ΚΑΙ ΚΑΤΑΣΚΕΥΗ ΥΠΟΓΕΙΩΝ ΕΡΓΩΝ</t>
  </si>
  <si>
    <t>ΣΥΣΤΗΜΑΤΑ ΑΥΤΟΜΑΤΙΣΜΟΥ</t>
  </si>
  <si>
    <t>ΠΙΝΑΚΑΣ IV.9. Πλήθος προπτυχιακών τίτλων που απονεμήθηκαν (ημερ. Έτος)</t>
  </si>
  <si>
    <t xml:space="preserve">Κατανομή βαθμολογίας πτυχίου </t>
  </si>
  <si>
    <t>ΠΙΝΑΚΑΣ IV. 1Β. Προγράμματα Μεταπτυχιακών Σπουδών των Σχολών του Ιδρύματος (2013-2014)</t>
  </si>
  <si>
    <t>ΕΠΙΣΤΗΜΗ ΚΑΙ ΤΕΧΝΟΛΟΓΙΑ ΥΔΑΤΙΚΩΝ ΠΟΡΩΝ</t>
  </si>
  <si>
    <t>2005 τελευταία Υ.Α. με τροποποίηση του προγράμματος σπουδών</t>
  </si>
  <si>
    <t>8 (+μεταπτυχιακή εργασία)</t>
  </si>
  <si>
    <t>-</t>
  </si>
  <si>
    <t>περίπου στο 1/3 των μαθημάτων συμμετέχουν διδάσκοντες από άλλες Σχολές</t>
  </si>
  <si>
    <t>όλα τα διδασκόμενα μαθήματα αξιολογούνται με ερωτηματολόγια των φοιτητών</t>
  </si>
  <si>
    <t>ΔΙΟΙΚΗΣΗ ΕΠΙΧΕΙΡΗΣΕΩΝ</t>
  </si>
  <si>
    <t>2008-2009</t>
  </si>
  <si>
    <t>Β1</t>
  </si>
  <si>
    <t>Κατεύθυνση Προγράμματος Μεταπτυχιακών  Σπουδών</t>
  </si>
  <si>
    <t>Συστημάτων Κατασκευών και Παραγωγής</t>
  </si>
  <si>
    <t>Συστημάτων Αυτομάτου Ελέγχου και Ρομποτικής</t>
  </si>
  <si>
    <t xml:space="preserve">Διοίκησης Τεχνολογικών Συστημάτων </t>
  </si>
  <si>
    <t>Διοίκησης Συστημάτων Παραγωγής</t>
  </si>
  <si>
    <t>Σχεδιασμού - Χώρου - Πολιτισμού</t>
  </si>
  <si>
    <t>Πολεοδομίας και Χωροταξίας</t>
  </si>
  <si>
    <t xml:space="preserve"> Συντήρησης και Αποκατάστασης Ιστορικών Κτιρίων και Συνόλων</t>
  </si>
  <si>
    <t>Υλικά και Επεμβάσεις Συντήρησης</t>
  </si>
  <si>
    <t xml:space="preserve">Περιβάλλον και Ανάπτυξη </t>
  </si>
  <si>
    <t>Περιβάλλον και Ανάπτυξη των Ορεινών Περιοχών</t>
  </si>
  <si>
    <t xml:space="preserve">ΠΕΡΙΒΑΛΛΟΝ ΚΑΙ ΑΝΑΠΤΥΞΗ </t>
  </si>
  <si>
    <t>ΠΙΝΑΚΑΣ IV. 1Β. Προγράμματα Μεταπτυχιακών Σπουδών των Σχολών του Ιδρύματος (2010-2011)</t>
  </si>
  <si>
    <t>ΠΙΝΑΚΑΣ IV. 1Β. Προγράμματα Μεταπτυχιακών Σπουδών των Σχολών του Ιδρύματος (2011-2012)</t>
  </si>
  <si>
    <t>ΠΙΝΑΚΑΣ IV. 1Β. Προγράμματα Μεταπτυχιακών Σπουδών των Σχολών του Ιδρύματος (2012-2013)</t>
  </si>
  <si>
    <t>ΠΙΝΑΚΑΣ IV.3Β. Φοιτητές (ανά Μεταπτυχιακό Πρόγραμμα Σπουδών)  Ακ. έτος 2013-2014</t>
  </si>
  <si>
    <t>ΠΙΝΑΚΑΣ IV.3Β. Φοιτητές (ανά Μεταπτυχιακό Πρόγραμμα Σπουδών)  Ακ. έτος 2012-2013</t>
  </si>
  <si>
    <t>ΠΙΝΑΚΑΣ IV.3Β. Φοιτητές (ανά Μεταπτυχιακό Πρόγραμμα Σπουδών)  Ακ. έτος 2011-2012</t>
  </si>
  <si>
    <t>ΠΙΝΑΚΑΣ IV.3Β. Φοιτητές (ανά Μεταπτυχιακό Πρόγραμμα Σπουδών)  Ακ. έτος 2010-2011</t>
  </si>
  <si>
    <t>Αριθμός Υποχρεωτικών Μαθημάτων</t>
  </si>
  <si>
    <t>ΥΜ</t>
  </si>
  <si>
    <t>* Δημοσιοποιούνται μόνο οι αποφάσεις χωρίς τα συνημμένα αρχεία</t>
  </si>
  <si>
    <r>
      <t>Δημοσιοποίηση αποφάσεων*/πρακτικών</t>
    </r>
    <r>
      <rPr>
        <vertAlign val="superscript"/>
        <sz val="12"/>
        <color indexed="8"/>
        <rFont val="Calibri"/>
        <family val="2"/>
        <charset val="161"/>
      </rPr>
      <t>1</t>
    </r>
  </si>
  <si>
    <t>Αριθμός τόμων*</t>
  </si>
  <si>
    <t>Αριθμός τίτλων έντυπων περιοδικών*</t>
  </si>
  <si>
    <t>Ενεργές συνδρομές: 5 Ανεργείς: 1638</t>
  </si>
  <si>
    <t>Ενεργές συνδρομές: 6 Ανεργείς: 1638</t>
  </si>
  <si>
    <t>Ενεργές συνδρομές: 575 Ανεργείς: 1063</t>
  </si>
  <si>
    <t xml:space="preserve">Ιστορική Βιβλιοθήκη: 60.000 τόμοι βιβλίων και 1096 τίτλοι περιοδικών. Ιστορική Βιβλιοθήκη Αρχιτεκτονικής και καλών τεχνών 3.600 τόμοι βιβλίων και 2.000 τίτλοι περιοδικών. Βιβλιοθήκη Κ. Α. Δοξιάδη 20.000 τόμοι βιβλίων και 648 τίτλοι περιοδικών. </t>
  </si>
  <si>
    <t>Ελευθερή εντός της βιβλιοθηκής. Περιορισμένη εκτός.**</t>
  </si>
  <si>
    <t xml:space="preserve">Κεντρική Βιβλιοθήκη και Παράρτημα Πατησίων </t>
  </si>
  <si>
    <t>Μέγεθος αναγνωστηρίου (σε Θέσεις)</t>
  </si>
  <si>
    <t>Κεντρική 500. Παράρτημα 80</t>
  </si>
  <si>
    <t>Κεντρική 500 Παράρτημα 80</t>
  </si>
  <si>
    <t>Μ</t>
  </si>
  <si>
    <t>25.189***</t>
  </si>
  <si>
    <t>352****</t>
  </si>
  <si>
    <t>10.755***</t>
  </si>
  <si>
    <t>Χρήση ιστοσελίδας βιβλιοθήκης: 156.000. Μέσος όρος χρήσης βάσεων δεδομένων από τον Ιανουάριο 2014, που ανανεώθηκαν οι συνδρομές : 6.500 αναζητήσεις.</t>
  </si>
  <si>
    <t>Χρήση ιστοσελίδας βιβλιοθήκης: 135.000. Δεν υπήρχαν ενεργές βάσεις δεδομένων.</t>
  </si>
  <si>
    <t>Χρήση ιστοσελίδας βιβλιοθήκης: 138.000.  Μέσος όρος χρήσης βάσεων δεδομένων 9.000 αναζητήσεις.</t>
  </si>
  <si>
    <t>Χρήση ιστοσελίδας βιβλιοθήκης: 140.000. Μέσος όρος χρήσης βάσεων δεδομένων 11.000 αναζητήσεις.</t>
  </si>
  <si>
    <t>Χρήση ιστοσελίδας βιβλιοθήκης: 122.000. Μέσος όρος χρήσης βάσεων δεδομένων 15.000 αναζητήσεις.</t>
  </si>
  <si>
    <t>Δεν είναι διαθέσιμη καθώς καλύπτεται από τη συνολική της Διοικήσης.</t>
  </si>
  <si>
    <t>Οικονομικού έτους 2013: 33.437,76 Ευρώ</t>
  </si>
  <si>
    <t>Οικονομικού έτους 2012: 118.608,33 Ευρώ</t>
  </si>
  <si>
    <t>Οικονομικού έτους 2011: 473.327,61 Ευρώ</t>
  </si>
  <si>
    <t>Οικονομικού έτους 2010: 696.913,56 Ευρώ</t>
  </si>
  <si>
    <t>Οικονομικού έτους 2009: 590.349,95 Ευρώ</t>
  </si>
  <si>
    <t>Παρατηρήσεις:</t>
  </si>
  <si>
    <t>*Παραγγελίες βιβλίων και επιστημονικών περιοδικών μέσω του τακτικού προϋπολογισμού έχουν σταματήσει από το 2010 με αποτέλεσμα να μην εμπλουτίζεται η συλλογή με νέο υλικό παρά μόνο μέσω δωρεών και των βιβλίων του Ευδόξου.</t>
  </si>
  <si>
    <t>**Δικαίωμα δανεισμού έχουν μόνο τα μέλη του ΕΜΠ. Δεν δανείζονται τα περιοδικά, λεξικά, εγχειρίδια και εγκυκλοπαίδειες. Η πρόσβαση στις βάσεις δεδομένων γίνεται με αναγνώριση διευθυνσης IP.</t>
  </si>
  <si>
    <t>*** Τα στατιστικά των δανεισμών  και της χρήση των αναγνωστηρίων εμφανίζονται μειωμένα καθώς η βιβλιοθήκη ήταν κλειστή από το Σεπτέμβριο έως το Δεκέμβριο 2013 λόγω της συμμετοχής του προσωπικού στην απεργία. Επίσης στο διάστημα από το Δεκέμβριο του 2013 μέχρι  τον Αύγουστο του 2014 η βιβλιοθήκη λειτουργούσε μέχρι τις !5:00 και όχι μέχρι τις 20:00 εξαιτίας της διαθεσιμότητας μέρους του προσωπικού.</t>
  </si>
  <si>
    <t>****Η βιβλιοθήκη για το διαδανεισμό υλικού, το οποίο δε διατίθεται σε άλλη Ελληνική συνεργάζεται με τη Βρετανική Βιβλιοθήκη. Υπάρχει μείωση των παραγγελιών καθώς δε χρηματοδοτείται η σχετική συνεργασία λόγω ανεπάρκειας των διαθέσιμων κονδυλίων</t>
  </si>
  <si>
    <t>504.578.97 €</t>
  </si>
  <si>
    <t>Αριθμός υπαλλήλων*</t>
  </si>
  <si>
    <t xml:space="preserve">Erasmus,
TIME,
Vulcanus in Japan
</t>
  </si>
  <si>
    <t>56 / 123</t>
  </si>
  <si>
    <t>51 / 132</t>
  </si>
  <si>
    <t>79 / 126</t>
  </si>
  <si>
    <t>84 / 153</t>
  </si>
  <si>
    <t>87 / 147</t>
  </si>
  <si>
    <t>Εκ των ανωτέρω εκπαιδευτικών προγραμμάτων, χρηματοδοτούμενο είναι μόνο το Erasmus.</t>
  </si>
  <si>
    <t>Πίνακας III.17. Πληροφορική Υποδομή ΚΗΥ</t>
  </si>
  <si>
    <t>Αριθμός σταθμών εργασίας στο κηυ</t>
  </si>
  <si>
    <r>
      <t>Χωρική κατανομή</t>
    </r>
    <r>
      <rPr>
        <sz val="10"/>
        <color indexed="8"/>
        <rFont val="Calibri"/>
        <family val="2"/>
        <charset val="161"/>
      </rPr>
      <t>:</t>
    </r>
  </si>
  <si>
    <t>117 PC</t>
  </si>
  <si>
    <t>29 Blade Servers,  10 Εξυπηρετητές</t>
  </si>
  <si>
    <t>29 Blade Servers, 10 Εξυπηρετητές</t>
  </si>
  <si>
    <t>8 Blade Servers, 10 Εξυπηρετητές</t>
  </si>
  <si>
    <t>21 Blade Servers το 2010,  8 Blade Servers το 2009,   4 Εξυπηρετητές το 2005,    3 Εξυπηρετητές το 2008,    3 Εξυπηρετητές το 2010</t>
  </si>
  <si>
    <t>21 Blade Servers το 2010, 8 Blade Servers το 2009, 4 Εξυπηρετητές το 2005, 3 Εξυπηρετητές το 2008, 3 Εξυπηρετητές το 2010</t>
  </si>
  <si>
    <r>
      <t xml:space="preserve">21 Blade Servers το 2010, 8 Blade Servers </t>
    </r>
    <r>
      <rPr>
        <b/>
        <sz val="10"/>
        <color indexed="8"/>
        <rFont val="Calibri"/>
        <family val="2"/>
        <charset val="161"/>
      </rPr>
      <t xml:space="preserve">το </t>
    </r>
    <r>
      <rPr>
        <sz val="10"/>
        <color indexed="8"/>
        <rFont val="Calibri"/>
        <family val="2"/>
        <charset val="161"/>
      </rPr>
      <t>2009, 4 Εξυπηρετητές το 2005, 3 Εξυπηρετητές το 2008,3 Εξυπηρετητές το 2010</t>
    </r>
  </si>
  <si>
    <t>Πάνω από 20.000</t>
  </si>
  <si>
    <t>• Κεντρική διαχείριση κωδικών πρόσβασης στις ηλεκτρονικές υπηρεσίες του ΕΜΠ</t>
  </si>
  <si>
    <t>• Παροχή άμεσης πρόσβασης σε κεντρικά εγκατεστημένες υπολογιστικές υποδομές και λογισμικά</t>
  </si>
  <si>
    <t>• Παροχή άμεσης πρόσβασης σε υψηλής απόδοσης κεντρικά υπολογιστικά συστήματα (ΗPC)</t>
  </si>
  <si>
    <t>• Κεντρική διαχείριση προμήθειας και διασποράς εξειδικευμένων λογισμικών για μηχανικούς</t>
  </si>
  <si>
    <t>• Παροχή εξειδικευμένων σεμιναρίων για μηχανικούς</t>
  </si>
  <si>
    <t>• Προώθηση της χρήσης ελεύθερων λογισμικών ανοικτού κώδικα (FOSS)</t>
  </si>
  <si>
    <t>• Ανάπτυξη και διάθεση ηλεκτρονικού εκπαιδευτικού υλικού και μαθημάτων τηλεκπαίδευσης</t>
  </si>
  <si>
    <t>• Διαχείριση διατμηματικών εργαστηρίων προσωπικών υπολογιστών και υποστήριξη των εργαστηρίων προσωπικών υπολογιστών των σχολών</t>
  </si>
  <si>
    <t>•  Υποστήριξη των χρηστών του ΕΜΠ με παροχή υπηρεσιών ηλεκτρονικού ταχυδρομείου ανακοινώσεων, εγγραφολογίου κ.α.:</t>
  </si>
  <si>
    <t>Από όλους τους ενεργούς χρήστες του ΚΗΥ</t>
  </si>
  <si>
    <t>Αριθμός θέσεων/Ταχύτητα</t>
  </si>
  <si>
    <t>Εσωτερικό δίκτυο του ΚΗΥ:</t>
  </si>
  <si>
    <t>• 250 θέσεις σε 1Gbps</t>
  </si>
  <si>
    <t>• 200 θέσεις σε</t>
  </si>
  <si>
    <t>• 48 θέσεις σε 100Mbps</t>
  </si>
  <si>
    <t>1Gbps</t>
  </si>
  <si>
    <t>• 48 θέσεις σε</t>
  </si>
  <si>
    <t>100Mbps</t>
  </si>
  <si>
    <t>2Gbps 6x100Mbps</t>
  </si>
  <si>
    <t>6x100Mbps</t>
  </si>
  <si>
    <t>Ο εξοπλισμός περιγράφεται μόνο σαν ποσότητα μηχανημάτων και όχι σαν υπολογιστική ισχύς (δεν περιλαμβάνεται ο δικτυακός εξοπλισμός και οι αποθηκευτικοί χώροι υψηλής διαθεσιμότητας).</t>
  </si>
  <si>
    <t>68/66</t>
  </si>
  <si>
    <t>76/73</t>
  </si>
  <si>
    <t>96/94</t>
  </si>
  <si>
    <t>ποιο ισχύει τελικά;;;;;;;</t>
  </si>
  <si>
    <t>2012-2013*</t>
  </si>
  <si>
    <t>2011-2012*</t>
  </si>
  <si>
    <t>2010-2011*</t>
  </si>
  <si>
    <t>2009-2010*</t>
  </si>
  <si>
    <t>ΠΙΝΑΚΑΣ IV.11. Πλήθος διδακτορικών τίτλων που απονεμήθηκαν (ακαδημαϊκό έτος)</t>
  </si>
  <si>
    <t>ΠΙΝΑΚΑΣ IV.10. Πλήθος μεταπτυχιακών τίτλων που απονεμήθηκαν (ημερολογιακό έτος)</t>
  </si>
  <si>
    <t>* Τα στοιχεία αναφέρονται σε ημερολογιακό έτος</t>
  </si>
  <si>
    <r>
      <t>1. Η ελκυστικότητα έχει υπολογιστεί ως ποσοστό των υποψηφίων που δήλωσαν τη Σχολή ως 1</t>
    </r>
    <r>
      <rPr>
        <vertAlign val="superscript"/>
        <sz val="12"/>
        <color indexed="8"/>
        <rFont val="Calibri"/>
        <family val="2"/>
        <charset val="161"/>
      </rPr>
      <t>η</t>
    </r>
    <r>
      <rPr>
        <sz val="12"/>
        <color indexed="8"/>
        <rFont val="Calibri"/>
        <family val="2"/>
        <charset val="161"/>
      </rPr>
      <t xml:space="preserve"> προτίμηση επί του συνόλου των υποψηφίων που πέρασαν στην εν λόγω Σχολή</t>
    </r>
  </si>
  <si>
    <t>2. Με βάση τη μορφή των καταλόγων  που στέλνονται κάθε χρόνο από το Υπουργείο Παιδείας στο Ε.Μ.Π. στοιχεία έχουμε μόνο για δύο χρόνια (2011-2012 &amp; 2013-2014)</t>
  </si>
  <si>
    <t>ΦΕΚ 415/τ.Β/26.3.2007</t>
  </si>
  <si>
    <t>3 (1 ανά κατεύθυνση)</t>
  </si>
  <si>
    <t>Τα στοιχεία μας δόθηκαν από τη Δ/νση Πληροφορικής</t>
  </si>
  <si>
    <r>
      <t xml:space="preserve">Τα στοιχεία για </t>
    </r>
    <r>
      <rPr>
        <b/>
        <sz val="12"/>
        <color indexed="8"/>
        <rFont val="Calibri"/>
        <family val="2"/>
        <charset val="161"/>
      </rPr>
      <t>τα έτη 2009-2010 έως 2012-2013</t>
    </r>
    <r>
      <rPr>
        <sz val="12"/>
        <color indexed="8"/>
        <rFont val="Calibri"/>
        <family val="2"/>
        <charset val="161"/>
      </rPr>
      <t xml:space="preserve"> τα αντλήσαμε από τα στατιστικά (αρχείο excel) που συμπληρώνεται κάθε χρόνο από τις Σχολές και στέλνονται στο Υπουργείο Παιδείας </t>
    </r>
  </si>
  <si>
    <t>Με εισαγωγικές εξετάσεις (ΔΕ συμπληρώνεται για τα μεταπτυχιακά προγράμματα σπουδών)</t>
  </si>
  <si>
    <t>Από μετεγγραφές  (ΔΕ συμπληρώνεται για τα μεταπτυχιακά προγράμματα σπουδών)</t>
  </si>
  <si>
    <t>Με κατατακτήριες εξετάσεις  (ΔΕ συμπληρώνεται για τα μεταπτυχιακά προγράμματα σπουδών)</t>
  </si>
  <si>
    <t>Άλλες κατηγορίες  (ΔΕ συμπληρώνεται για τα μεταπτυχιακά προγράμματα σπουδών)</t>
  </si>
  <si>
    <t>Ποσοστό φοιτητών επί των εισαγομένων που ΔΕΝ ολοκλήρωσαν τις σπουδές τους σε Ν+2 χρόνια **  (ΔΕ συμπληρώνεται για τα μεταπτυχιακά προγράμματα σπουδών)</t>
  </si>
  <si>
    <t>Δεν έχει πραγματοποιηθεί κάποια σημαντική αναμόρφωση έως το 2013-14</t>
  </si>
  <si>
    <t>Οι πιστωτικές μονάδες (ECTS) θα εφαρμοστούν από το επόμενο ακαδ. έτος 2014-15</t>
  </si>
  <si>
    <t>Τα στοιχεία του Πίνακα μας δόθηκαν από τη Δ/νση Πληροφορικής</t>
  </si>
  <si>
    <t>2009 - 2010</t>
  </si>
  <si>
    <t>2010 - 2011</t>
  </si>
  <si>
    <t>2011 - 2012</t>
  </si>
  <si>
    <t>ΗΛΕΚΤΡΟΝΙΚΑ</t>
  </si>
  <si>
    <t>2012 - 2013</t>
  </si>
  <si>
    <t xml:space="preserve">Οι Σχολές ΑΤΜ &amp; ΠΜ μας είχαν στείλει στοιχεία για τον πίνακα και σημειώνω με κόκκινο τα νούμερα που έχουν διαφορές (Στατιστικό &amp; email) </t>
  </si>
  <si>
    <t>Στον ανωτέρω πίνακα τα νούμερα που υπάρχουν για τα έτη 2009-2010 έως 2012-2013 είναι από το αρχείο excel του Υπουργείου</t>
  </si>
  <si>
    <t>Υ.Δ.</t>
  </si>
  <si>
    <t>* Ακαδημαϊκό έτος</t>
  </si>
  <si>
    <t>ΠΙΝΑΚΑΣ IV.3Γ. Υποψήφιοι Διδάκτορες Ακ. έτος 2013-14</t>
  </si>
  <si>
    <t>ΠΙΝΑΚΑΣ IV.3Γ. Υποψήφιοι Διδάκτορες Ακ. έτος  2009-10</t>
  </si>
  <si>
    <t>ΠΙΝΑΚΑΣ IV.3Γ. Υποψήφιοι Διδάκτορες Ακ. έτος 2010-11</t>
  </si>
  <si>
    <t>ΠΙΝΑΚΑΣ IV.3Γ. Υποψήφιοι Διδάκτορες Ακ. έτος 2011-12</t>
  </si>
  <si>
    <t>ΠΙΝΑΚΑΣ IV.3Γ. Υποψήφιοι Διδάκτορες Ακ. έτος  2012-13</t>
  </si>
  <si>
    <t>Συνολικός αριθμός εγγεγραμμένων Υ.Δ. σε όλα τα έτη</t>
  </si>
  <si>
    <t>Συνολικός αριθμός νεοεισαχθέντων Υ.Δ.</t>
  </si>
  <si>
    <t>Αριθμός νεοεισαχθέντων Υ.Δ. ανά κατηγορία</t>
  </si>
  <si>
    <t>Πρόγραμμα Υ.Δ.</t>
  </si>
  <si>
    <t>Αριθμός αποφοιτησάντων/αναγορευμένων Υ.Δ.*</t>
  </si>
  <si>
    <t>Με εισαγωγικές εξετάσεις (Συμπληρώνεται μόνο για τους προπτυχιακούς φοιτητές / Πίνακες IV-3A)</t>
  </si>
  <si>
    <t>Από μετεγγραφές (Συμπληρώνεται μόνο για τους προπτυχιακούς φοιτητές / Πίνακες IV-3A)</t>
  </si>
  <si>
    <t>Με κατατακτήριες εξετάσεις (Συμπληρώνεται μόνο για τους προπτυχιακούς φοιτητές / Πίνακες IV-3A)</t>
  </si>
  <si>
    <t>Άλλες κατηγορίες (Συμπληρώνεται μόνο για τους προπτυχιακούς φοιτητές / Πίνακες IV-3A)</t>
  </si>
  <si>
    <t>Μέσος βαθμός πτυχίου (Συμπληρώνεται μόνο για τους προπτυχιακούς &amp; μεταπτυχιακούς φοιτητές / Πίνακες IV-3A &amp; IV-3B)</t>
  </si>
  <si>
    <t>Κατανομή βαθμολογίας πτυχίου (Συμπληρώνεται μόνο για τους προπτυχιακούς &amp; μεταπτυχιακούς φοιτητές / Πίνακες IV-3A &amp; IV-3B)</t>
  </si>
  <si>
    <t>Ποσοστό φοιτητών επί των εισαγομένων που ΔΕΝ ολοκλήρωσαν τις σπουδές τους σε Ν+2 χρόνια ** (Συμπληρώνεται μόνο για τους προπτυχιακούς &amp; μεταπτυχιακούς φοιτητές / Πίνακες IV-3A &amp; IV-3B)</t>
  </si>
  <si>
    <t>Ποσοστό φοιτητών επί των εισαγομένων που ΔΕΝ ολοκλήρωσαν τις σπουδές τους σε Ν χρόνια ** (Συμπληρώνεται μόνο για τους προπτυχιακούς &amp; μεταπτυχιακούς φοιτητές / Πίνακες IV-3A &amp; IV-3B)</t>
  </si>
</sst>
</file>

<file path=xl/styles.xml><?xml version="1.0" encoding="utf-8"?>
<styleSheet xmlns="http://schemas.openxmlformats.org/spreadsheetml/2006/main">
  <numFmts count="1">
    <numFmt numFmtId="8" formatCode="#,##0.00\ &quot;€&quot;;[Red]\-#,##0.00\ &quot;€&quot;"/>
  </numFmts>
  <fonts count="52">
    <font>
      <sz val="11"/>
      <color theme="1"/>
      <name val="Calibri"/>
      <family val="2"/>
      <charset val="161"/>
      <scheme val="minor"/>
    </font>
    <font>
      <sz val="10"/>
      <name val="Arial"/>
      <family val="2"/>
      <charset val="161"/>
    </font>
    <font>
      <b/>
      <sz val="11"/>
      <name val="Arial"/>
      <family val="2"/>
      <charset val="161"/>
    </font>
    <font>
      <sz val="12"/>
      <color indexed="8"/>
      <name val="MgRevue"/>
      <charset val="161"/>
    </font>
    <font>
      <sz val="12"/>
      <color indexed="8"/>
      <name val="Times New Roman"/>
      <family val="1"/>
      <charset val="161"/>
    </font>
    <font>
      <vertAlign val="superscript"/>
      <sz val="12"/>
      <color indexed="8"/>
      <name val="Times New Roman"/>
      <family val="1"/>
      <charset val="161"/>
    </font>
    <font>
      <b/>
      <sz val="12"/>
      <color indexed="8"/>
      <name val="Calibri"/>
      <family val="2"/>
      <charset val="161"/>
    </font>
    <font>
      <sz val="12"/>
      <color indexed="8"/>
      <name val="Calibri"/>
      <family val="2"/>
      <charset val="161"/>
    </font>
    <font>
      <vertAlign val="superscript"/>
      <sz val="12"/>
      <color indexed="8"/>
      <name val="Calibri"/>
      <family val="2"/>
      <charset val="161"/>
    </font>
    <font>
      <b/>
      <sz val="12"/>
      <color indexed="8"/>
      <name val="Times New Roman"/>
      <family val="1"/>
      <charset val="161"/>
    </font>
    <font>
      <b/>
      <vertAlign val="superscript"/>
      <sz val="12"/>
      <color indexed="8"/>
      <name val="Times New Roman"/>
      <family val="1"/>
      <charset val="161"/>
    </font>
    <font>
      <b/>
      <vertAlign val="superscript"/>
      <sz val="12"/>
      <color indexed="8"/>
      <name val="Calibri"/>
      <family val="2"/>
      <charset val="161"/>
    </font>
    <font>
      <b/>
      <sz val="10"/>
      <color indexed="8"/>
      <name val="Calibri"/>
      <family val="2"/>
      <charset val="161"/>
    </font>
    <font>
      <sz val="10"/>
      <name val="Calibri"/>
      <family val="2"/>
      <charset val="161"/>
    </font>
    <font>
      <b/>
      <sz val="10"/>
      <name val="Calibri"/>
      <family val="2"/>
      <charset val="161"/>
    </font>
    <font>
      <sz val="10"/>
      <color indexed="8"/>
      <name val="Calibri"/>
      <family val="2"/>
      <charset val="161"/>
    </font>
    <font>
      <sz val="12"/>
      <color indexed="8"/>
      <name val="Calibri"/>
      <family val="2"/>
      <charset val="161"/>
    </font>
    <font>
      <b/>
      <sz val="11"/>
      <color theme="1"/>
      <name val="Calibri"/>
      <family val="2"/>
      <charset val="161"/>
      <scheme val="minor"/>
    </font>
    <font>
      <sz val="10"/>
      <name val="Calibri"/>
      <family val="2"/>
      <charset val="161"/>
      <scheme val="minor"/>
    </font>
    <font>
      <b/>
      <sz val="10"/>
      <name val="Calibri"/>
      <family val="2"/>
      <charset val="161"/>
      <scheme val="minor"/>
    </font>
    <font>
      <b/>
      <sz val="12"/>
      <color rgb="FF000000"/>
      <name val="Calibri"/>
      <family val="2"/>
      <charset val="161"/>
      <scheme val="minor"/>
    </font>
    <font>
      <sz val="12"/>
      <color rgb="FF000000"/>
      <name val="Calibri"/>
      <family val="2"/>
      <charset val="161"/>
      <scheme val="minor"/>
    </font>
    <font>
      <sz val="1"/>
      <color theme="1"/>
      <name val="Calibri"/>
      <family val="2"/>
      <charset val="161"/>
      <scheme val="minor"/>
    </font>
    <font>
      <b/>
      <vertAlign val="superscript"/>
      <sz val="12"/>
      <color rgb="FF000000"/>
      <name val="Calibri"/>
      <family val="2"/>
      <charset val="161"/>
      <scheme val="minor"/>
    </font>
    <font>
      <vertAlign val="superscript"/>
      <sz val="12"/>
      <color rgb="FF000000"/>
      <name val="Calibri"/>
      <family val="2"/>
      <charset val="161"/>
      <scheme val="minor"/>
    </font>
    <font>
      <sz val="12"/>
      <color theme="1"/>
      <name val="Calibri"/>
      <family val="2"/>
      <charset val="161"/>
      <scheme val="minor"/>
    </font>
    <font>
      <b/>
      <u/>
      <sz val="12"/>
      <color rgb="FF000000"/>
      <name val="Calibri"/>
      <family val="2"/>
      <charset val="161"/>
      <scheme val="minor"/>
    </font>
    <font>
      <sz val="10"/>
      <color theme="1"/>
      <name val="Calibri"/>
      <family val="2"/>
      <charset val="161"/>
      <scheme val="minor"/>
    </font>
    <font>
      <b/>
      <sz val="10"/>
      <color rgb="FF000000"/>
      <name val="Calibri"/>
      <family val="2"/>
      <charset val="161"/>
      <scheme val="minor"/>
    </font>
    <font>
      <sz val="1"/>
      <color theme="1"/>
      <name val="Times New Roman"/>
      <family val="1"/>
      <charset val="161"/>
    </font>
    <font>
      <sz val="10"/>
      <color theme="1"/>
      <name val="Times New Roman"/>
      <family val="1"/>
      <charset val="161"/>
    </font>
    <font>
      <sz val="12"/>
      <color rgb="FF000000"/>
      <name val="Times New Roman"/>
      <family val="1"/>
      <charset val="161"/>
    </font>
    <font>
      <b/>
      <sz val="12"/>
      <color rgb="FF000000"/>
      <name val="Times New Roman"/>
      <family val="1"/>
      <charset val="161"/>
    </font>
    <font>
      <b/>
      <vertAlign val="superscript"/>
      <sz val="12"/>
      <color rgb="FF000000"/>
      <name val="Times New Roman"/>
      <family val="1"/>
      <charset val="161"/>
    </font>
    <font>
      <b/>
      <u/>
      <sz val="12"/>
      <color rgb="FF000000"/>
      <name val="Times New Roman"/>
      <family val="1"/>
      <charset val="161"/>
    </font>
    <font>
      <b/>
      <sz val="12"/>
      <color theme="1"/>
      <name val="Calibri"/>
      <family val="2"/>
      <charset val="161"/>
      <scheme val="minor"/>
    </font>
    <font>
      <b/>
      <sz val="11"/>
      <color rgb="FF000000"/>
      <name val="Calibri"/>
      <family val="2"/>
      <charset val="161"/>
      <scheme val="minor"/>
    </font>
    <font>
      <sz val="11"/>
      <color rgb="FF000000"/>
      <name val="Calibri"/>
      <family val="2"/>
      <charset val="161"/>
      <scheme val="minor"/>
    </font>
    <font>
      <b/>
      <sz val="10"/>
      <color rgb="FFFF0000"/>
      <name val="Calibri"/>
      <family val="2"/>
      <charset val="161"/>
      <scheme val="minor"/>
    </font>
    <font>
      <sz val="8"/>
      <color theme="1"/>
      <name val="Calibri"/>
      <family val="2"/>
      <charset val="161"/>
      <scheme val="minor"/>
    </font>
    <font>
      <b/>
      <sz val="8"/>
      <color theme="1"/>
      <name val="Calibri"/>
      <family val="2"/>
      <charset val="161"/>
      <scheme val="minor"/>
    </font>
    <font>
      <b/>
      <sz val="12"/>
      <name val="Calibri"/>
      <family val="2"/>
      <charset val="161"/>
      <scheme val="minor"/>
    </font>
    <font>
      <sz val="12"/>
      <name val="Calibri"/>
      <family val="2"/>
      <charset val="161"/>
      <scheme val="minor"/>
    </font>
    <font>
      <sz val="10"/>
      <color rgb="FF000000"/>
      <name val="Calibri"/>
      <family val="2"/>
      <charset val="161"/>
      <scheme val="minor"/>
    </font>
    <font>
      <sz val="11.5"/>
      <color theme="1"/>
      <name val="Calibri"/>
      <family val="2"/>
      <charset val="161"/>
      <scheme val="minor"/>
    </font>
    <font>
      <sz val="10"/>
      <color rgb="FFFF0000"/>
      <name val="Calibri"/>
      <family val="2"/>
      <charset val="161"/>
      <scheme val="minor"/>
    </font>
    <font>
      <sz val="10"/>
      <color rgb="FFFF0000"/>
      <name val="Arial"/>
      <family val="2"/>
      <charset val="161"/>
    </font>
    <font>
      <sz val="12"/>
      <color rgb="FFFF0000"/>
      <name val="Calibri"/>
      <family val="2"/>
      <charset val="161"/>
      <scheme val="minor"/>
    </font>
    <font>
      <sz val="12"/>
      <color rgb="FFFF0000"/>
      <name val="Calibri"/>
      <family val="2"/>
      <charset val="161"/>
    </font>
    <font>
      <b/>
      <sz val="13"/>
      <color theme="1"/>
      <name val="Calibri"/>
      <family val="2"/>
      <charset val="161"/>
      <scheme val="minor"/>
    </font>
    <font>
      <b/>
      <sz val="12"/>
      <color rgb="FFFF0000"/>
      <name val="Calibri"/>
      <family val="2"/>
      <charset val="161"/>
      <scheme val="minor"/>
    </font>
    <font>
      <b/>
      <u/>
      <sz val="11"/>
      <color rgb="FF000000"/>
      <name val="Calibri"/>
      <family val="2"/>
      <charset val="161"/>
      <scheme val="minor"/>
    </font>
  </fonts>
  <fills count="11">
    <fill>
      <patternFill patternType="none"/>
    </fill>
    <fill>
      <patternFill patternType="gray125"/>
    </fill>
    <fill>
      <patternFill patternType="solid">
        <fgColor indexed="15"/>
        <bgColor indexed="64"/>
      </patternFill>
    </fill>
    <fill>
      <patternFill patternType="solid">
        <fgColor indexed="9"/>
        <bgColor indexed="64"/>
      </patternFill>
    </fill>
    <fill>
      <patternFill patternType="solid">
        <fgColor indexed="22"/>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F0"/>
        <bgColor indexed="64"/>
      </patternFill>
    </fill>
  </fills>
  <borders count="51">
    <border>
      <left/>
      <right/>
      <top/>
      <bottom/>
      <diagonal/>
    </border>
    <border>
      <left style="medium">
        <color indexed="64"/>
      </left>
      <right style="hair">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style="medium">
        <color indexed="64"/>
      </left>
      <right/>
      <top/>
      <bottom style="medium">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1" fillId="0" borderId="0"/>
    <xf numFmtId="0" fontId="3" fillId="2" borderId="1" applyFont="0" applyFill="0" applyBorder="0">
      <alignment vertical="top" wrapText="1"/>
    </xf>
  </cellStyleXfs>
  <cellXfs count="472">
    <xf numFmtId="0" fontId="0" fillId="0" borderId="0" xfId="0"/>
    <xf numFmtId="0" fontId="1" fillId="0" borderId="0" xfId="1"/>
    <xf numFmtId="0" fontId="2" fillId="0" borderId="0" xfId="1" applyFont="1" applyAlignment="1">
      <alignment horizontal="center"/>
    </xf>
    <xf numFmtId="0" fontId="18" fillId="0" borderId="2" xfId="1" applyFont="1" applyBorder="1" applyAlignment="1">
      <alignment wrapText="1"/>
    </xf>
    <xf numFmtId="0" fontId="19" fillId="0" borderId="2" xfId="1" applyFont="1" applyBorder="1" applyAlignment="1">
      <alignment wrapText="1"/>
    </xf>
    <xf numFmtId="0" fontId="18" fillId="0" borderId="2" xfId="1" applyFont="1" applyBorder="1" applyAlignment="1">
      <alignment horizontal="center"/>
    </xf>
    <xf numFmtId="0" fontId="19" fillId="0" borderId="2" xfId="1" applyFont="1" applyBorder="1" applyAlignment="1">
      <alignment horizontal="center"/>
    </xf>
    <xf numFmtId="0" fontId="1" fillId="0" borderId="0" xfId="1" applyAlignment="1">
      <alignment horizontal="center"/>
    </xf>
    <xf numFmtId="0" fontId="19" fillId="0" borderId="3" xfId="1" applyFont="1" applyBorder="1" applyAlignment="1">
      <alignment horizontal="center"/>
    </xf>
    <xf numFmtId="0" fontId="18" fillId="0" borderId="4" xfId="1" applyFont="1" applyBorder="1" applyAlignment="1">
      <alignment horizontal="center"/>
    </xf>
    <xf numFmtId="0" fontId="18" fillId="0" borderId="3" xfId="1" applyFont="1" applyBorder="1" applyAlignment="1">
      <alignment horizontal="center" wrapText="1"/>
    </xf>
    <xf numFmtId="0" fontId="18" fillId="0" borderId="5" xfId="1" applyFont="1" applyBorder="1" applyAlignment="1">
      <alignment horizontal="center"/>
    </xf>
    <xf numFmtId="0" fontId="20" fillId="0" borderId="0" xfId="0" applyFont="1" applyAlignment="1">
      <alignment horizontal="left" indent="1"/>
    </xf>
    <xf numFmtId="0" fontId="21" fillId="5" borderId="6" xfId="0" applyFont="1" applyFill="1" applyBorder="1" applyAlignment="1">
      <alignment vertical="top" wrapText="1"/>
    </xf>
    <xf numFmtId="0" fontId="20" fillId="0" borderId="0" xfId="0" applyFont="1" applyAlignment="1">
      <alignment horizontal="left" vertical="center"/>
    </xf>
    <xf numFmtId="0" fontId="0" fillId="0" borderId="0" xfId="0" applyAlignment="1">
      <alignment vertical="center"/>
    </xf>
    <xf numFmtId="0" fontId="22" fillId="0" borderId="0" xfId="0" applyFont="1" applyAlignment="1">
      <alignment vertical="center"/>
    </xf>
    <xf numFmtId="0" fontId="0" fillId="5" borderId="7" xfId="0" applyFill="1" applyBorder="1" applyAlignment="1">
      <alignment horizontal="center" vertical="center" wrapText="1"/>
    </xf>
    <xf numFmtId="0" fontId="0" fillId="0" borderId="0" xfId="0" applyAlignment="1">
      <alignment horizontal="center" vertical="center"/>
    </xf>
    <xf numFmtId="0" fontId="21" fillId="5" borderId="6" xfId="0" applyFont="1" applyFill="1" applyBorder="1" applyAlignment="1">
      <alignment vertical="center" wrapText="1"/>
    </xf>
    <xf numFmtId="0" fontId="20" fillId="0" borderId="0" xfId="0" applyFont="1" applyAlignment="1">
      <alignment horizontal="left" indent="2"/>
    </xf>
    <xf numFmtId="0" fontId="23" fillId="0" borderId="0" xfId="0" applyFont="1" applyAlignment="1">
      <alignment horizontal="left" indent="1"/>
    </xf>
    <xf numFmtId="0" fontId="24" fillId="0" borderId="0" xfId="0" applyFont="1" applyAlignment="1">
      <alignment horizontal="left" indent="1"/>
    </xf>
    <xf numFmtId="0" fontId="25" fillId="0" borderId="0" xfId="0" applyFont="1"/>
    <xf numFmtId="0" fontId="25" fillId="0" borderId="0" xfId="0" applyNumberFormat="1" applyFont="1" applyAlignment="1">
      <alignment vertical="center"/>
    </xf>
    <xf numFmtId="0" fontId="25" fillId="5" borderId="8" xfId="0" applyNumberFormat="1" applyFont="1" applyFill="1" applyBorder="1" applyAlignment="1">
      <alignment vertical="center" wrapText="1"/>
    </xf>
    <xf numFmtId="0" fontId="21" fillId="5" borderId="6" xfId="0" applyNumberFormat="1" applyFont="1" applyFill="1" applyBorder="1" applyAlignment="1">
      <alignment vertical="center" wrapText="1"/>
    </xf>
    <xf numFmtId="0" fontId="26" fillId="0" borderId="0" xfId="0" applyFont="1" applyAlignment="1">
      <alignment horizontal="left" indent="2"/>
    </xf>
    <xf numFmtId="0" fontId="21" fillId="0" borderId="0" xfId="0" applyFont="1" applyAlignment="1">
      <alignment horizontal="center" vertical="center"/>
    </xf>
    <xf numFmtId="0" fontId="25" fillId="0" borderId="0" xfId="0" applyFont="1" applyAlignment="1">
      <alignment horizontal="center" vertical="center"/>
    </xf>
    <xf numFmtId="0" fontId="25" fillId="5" borderId="8" xfId="0" applyFont="1" applyFill="1" applyBorder="1" applyAlignment="1">
      <alignment horizontal="center" vertical="center" wrapText="1"/>
    </xf>
    <xf numFmtId="0" fontId="21" fillId="5" borderId="9" xfId="0" applyFont="1" applyFill="1" applyBorder="1" applyAlignment="1">
      <alignment horizontal="center" vertical="center" wrapText="1"/>
    </xf>
    <xf numFmtId="0" fontId="25" fillId="5" borderId="3" xfId="0" applyFont="1" applyFill="1" applyBorder="1" applyAlignment="1">
      <alignment horizontal="center" vertical="center" wrapText="1"/>
    </xf>
    <xf numFmtId="0" fontId="25" fillId="5" borderId="2" xfId="0" applyFont="1" applyFill="1" applyBorder="1" applyAlignment="1">
      <alignment horizontal="center" vertical="center" wrapText="1"/>
    </xf>
    <xf numFmtId="0" fontId="25" fillId="5" borderId="9" xfId="0" applyFont="1" applyFill="1" applyBorder="1" applyAlignment="1">
      <alignment horizontal="center" vertical="center" wrapText="1"/>
    </xf>
    <xf numFmtId="0" fontId="25" fillId="5" borderId="10" xfId="0" applyFont="1" applyFill="1" applyBorder="1" applyAlignment="1">
      <alignment horizontal="center" vertical="center" wrapText="1"/>
    </xf>
    <xf numFmtId="0" fontId="25" fillId="5" borderId="11" xfId="0" applyFont="1" applyFill="1" applyBorder="1" applyAlignment="1">
      <alignment horizontal="center" vertical="center" wrapText="1"/>
    </xf>
    <xf numFmtId="0" fontId="25" fillId="5" borderId="12" xfId="0" applyFont="1" applyFill="1" applyBorder="1" applyAlignment="1">
      <alignment horizontal="center" vertical="center" wrapText="1"/>
    </xf>
    <xf numFmtId="0" fontId="26" fillId="0" borderId="0" xfId="0" applyFont="1" applyAlignment="1">
      <alignment horizontal="center" vertical="center"/>
    </xf>
    <xf numFmtId="0" fontId="25" fillId="0" borderId="0" xfId="0" applyFont="1" applyAlignment="1">
      <alignment horizontal="left" vertical="center"/>
    </xf>
    <xf numFmtId="0" fontId="25" fillId="0" borderId="0" xfId="0" applyFont="1" applyBorder="1" applyAlignment="1">
      <alignment horizontal="center" vertical="center"/>
    </xf>
    <xf numFmtId="0" fontId="25" fillId="5" borderId="0" xfId="0" applyFont="1" applyFill="1" applyBorder="1" applyAlignment="1">
      <alignment horizontal="center" vertical="center" wrapText="1"/>
    </xf>
    <xf numFmtId="0" fontId="20" fillId="5" borderId="0" xfId="0" applyFont="1" applyFill="1" applyBorder="1" applyAlignment="1">
      <alignment horizontal="center" vertical="center" wrapText="1"/>
    </xf>
    <xf numFmtId="0" fontId="21" fillId="5" borderId="13" xfId="0" applyFont="1" applyFill="1" applyBorder="1" applyAlignment="1">
      <alignment horizontal="center" vertical="center" wrapText="1"/>
    </xf>
    <xf numFmtId="0" fontId="25" fillId="5" borderId="14" xfId="0" applyFont="1" applyFill="1" applyBorder="1" applyAlignment="1">
      <alignment horizontal="center" vertical="center" wrapText="1"/>
    </xf>
    <xf numFmtId="0" fontId="25" fillId="5" borderId="5" xfId="0" applyFont="1" applyFill="1" applyBorder="1" applyAlignment="1">
      <alignment horizontal="center" vertical="center" wrapText="1"/>
    </xf>
    <xf numFmtId="0" fontId="25" fillId="5" borderId="13" xfId="0" applyFont="1" applyFill="1" applyBorder="1" applyAlignment="1">
      <alignment horizontal="center" vertical="center" wrapText="1"/>
    </xf>
    <xf numFmtId="0" fontId="25" fillId="5" borderId="7" xfId="0" applyNumberFormat="1" applyFont="1" applyFill="1" applyBorder="1" applyAlignment="1">
      <alignment horizontal="center" vertical="center" wrapText="1"/>
    </xf>
    <xf numFmtId="0" fontId="25" fillId="0" borderId="0" xfId="0" applyNumberFormat="1" applyFont="1" applyAlignment="1">
      <alignment horizontal="center" vertical="center"/>
    </xf>
    <xf numFmtId="0" fontId="25" fillId="5" borderId="15" xfId="0" applyFont="1" applyFill="1" applyBorder="1" applyAlignment="1">
      <alignment horizontal="center" vertical="center" wrapText="1"/>
    </xf>
    <xf numFmtId="0" fontId="25" fillId="0" borderId="16" xfId="0" applyFont="1" applyBorder="1" applyAlignment="1">
      <alignment horizontal="center" vertical="center"/>
    </xf>
    <xf numFmtId="0" fontId="25" fillId="5" borderId="16" xfId="0" applyFont="1" applyFill="1" applyBorder="1" applyAlignment="1">
      <alignment horizontal="center" vertical="center" wrapText="1"/>
    </xf>
    <xf numFmtId="0" fontId="25" fillId="5" borderId="7" xfId="0" applyFont="1" applyFill="1" applyBorder="1" applyAlignment="1">
      <alignment vertical="top" wrapText="1"/>
    </xf>
    <xf numFmtId="0" fontId="25" fillId="5" borderId="8" xfId="0" applyFont="1" applyFill="1" applyBorder="1" applyAlignment="1">
      <alignment vertical="top" wrapText="1"/>
    </xf>
    <xf numFmtId="0" fontId="25" fillId="5" borderId="0" xfId="0" applyFont="1" applyFill="1" applyBorder="1" applyAlignment="1">
      <alignment vertical="top" wrapText="1"/>
    </xf>
    <xf numFmtId="0" fontId="25" fillId="0" borderId="0" xfId="0" applyFont="1" applyAlignment="1">
      <alignment vertical="center"/>
    </xf>
    <xf numFmtId="0" fontId="25" fillId="5" borderId="7" xfId="0" applyFont="1" applyFill="1" applyBorder="1" applyAlignment="1">
      <alignment vertical="center" wrapText="1"/>
    </xf>
    <xf numFmtId="0" fontId="20" fillId="5" borderId="17" xfId="0" applyFont="1" applyFill="1" applyBorder="1" applyAlignment="1">
      <alignment horizontal="center" vertical="center" wrapText="1"/>
    </xf>
    <xf numFmtId="0" fontId="20" fillId="5" borderId="6" xfId="0" applyFont="1" applyFill="1" applyBorder="1" applyAlignment="1">
      <alignment vertical="center" wrapText="1"/>
    </xf>
    <xf numFmtId="0" fontId="25" fillId="5" borderId="8" xfId="0" applyFont="1" applyFill="1" applyBorder="1" applyAlignment="1">
      <alignment vertical="center" wrapText="1"/>
    </xf>
    <xf numFmtId="0" fontId="20" fillId="5" borderId="0" xfId="0" applyFont="1" applyFill="1" applyBorder="1" applyAlignment="1">
      <alignment vertical="center" wrapText="1"/>
    </xf>
    <xf numFmtId="0" fontId="25" fillId="5" borderId="0" xfId="0" applyFont="1" applyFill="1" applyBorder="1" applyAlignment="1">
      <alignment vertical="center" wrapText="1"/>
    </xf>
    <xf numFmtId="0" fontId="26" fillId="0" borderId="0" xfId="0" applyFont="1" applyAlignment="1">
      <alignment horizontal="left" vertical="center"/>
    </xf>
    <xf numFmtId="0" fontId="25" fillId="5" borderId="7" xfId="0" applyFont="1" applyFill="1" applyBorder="1" applyAlignment="1">
      <alignment horizontal="center" vertical="center" wrapText="1"/>
    </xf>
    <xf numFmtId="0" fontId="21" fillId="5" borderId="18" xfId="0" applyFont="1" applyFill="1" applyBorder="1" applyAlignment="1">
      <alignment vertical="top" wrapText="1"/>
    </xf>
    <xf numFmtId="0" fontId="21" fillId="5" borderId="0" xfId="0" applyFont="1" applyFill="1" applyBorder="1" applyAlignment="1">
      <alignment vertical="top" wrapText="1"/>
    </xf>
    <xf numFmtId="0" fontId="21" fillId="0" borderId="0" xfId="0" applyFont="1" applyAlignment="1">
      <alignment horizontal="left" indent="2"/>
    </xf>
    <xf numFmtId="0" fontId="21" fillId="0" borderId="0" xfId="0" applyFont="1" applyAlignment="1"/>
    <xf numFmtId="0" fontId="26" fillId="0" borderId="0" xfId="0" applyFont="1" applyAlignment="1"/>
    <xf numFmtId="0" fontId="23" fillId="0" borderId="0" xfId="0" applyFont="1"/>
    <xf numFmtId="0" fontId="21" fillId="5" borderId="6" xfId="0" applyFont="1" applyFill="1" applyBorder="1" applyAlignment="1">
      <alignment horizontal="right" vertical="top" wrapText="1"/>
    </xf>
    <xf numFmtId="0" fontId="0" fillId="0" borderId="0" xfId="0" applyFont="1" applyAlignment="1">
      <alignment vertical="center"/>
    </xf>
    <xf numFmtId="0" fontId="27" fillId="5" borderId="8" xfId="0" applyFont="1" applyFill="1" applyBorder="1" applyAlignment="1">
      <alignment vertical="center" wrapText="1"/>
    </xf>
    <xf numFmtId="0" fontId="28" fillId="5" borderId="8" xfId="0" applyFont="1" applyFill="1" applyBorder="1" applyAlignment="1">
      <alignment horizontal="center" vertical="center" wrapText="1"/>
    </xf>
    <xf numFmtId="0" fontId="21" fillId="5" borderId="6" xfId="0" applyFont="1" applyFill="1" applyBorder="1" applyAlignment="1">
      <alignment horizontal="right" vertical="center" wrapText="1"/>
    </xf>
    <xf numFmtId="0" fontId="27" fillId="5" borderId="0" xfId="0" applyFont="1" applyFill="1" applyBorder="1" applyAlignment="1">
      <alignment vertical="center" wrapText="1"/>
    </xf>
    <xf numFmtId="0" fontId="21" fillId="5" borderId="0" xfId="0" applyFont="1" applyFill="1" applyBorder="1" applyAlignment="1">
      <alignment vertical="center" wrapText="1"/>
    </xf>
    <xf numFmtId="0" fontId="25" fillId="5" borderId="7" xfId="0" applyFont="1" applyFill="1" applyBorder="1" applyAlignment="1">
      <alignment horizontal="center" vertical="top" wrapText="1"/>
    </xf>
    <xf numFmtId="0" fontId="25" fillId="0" borderId="0" xfId="0" applyFont="1" applyAlignment="1">
      <alignment horizontal="center"/>
    </xf>
    <xf numFmtId="0" fontId="21" fillId="5" borderId="19" xfId="0" applyFont="1" applyFill="1" applyBorder="1" applyAlignment="1">
      <alignment vertical="top" wrapText="1"/>
    </xf>
    <xf numFmtId="0" fontId="25" fillId="5" borderId="6" xfId="0" applyFont="1" applyFill="1" applyBorder="1" applyAlignment="1">
      <alignment vertical="top" wrapText="1"/>
    </xf>
    <xf numFmtId="0" fontId="25" fillId="5" borderId="19" xfId="0" applyFont="1" applyFill="1" applyBorder="1" applyAlignment="1">
      <alignment vertical="top" wrapText="1"/>
    </xf>
    <xf numFmtId="0" fontId="21" fillId="5" borderId="20" xfId="0" applyFont="1" applyFill="1" applyBorder="1" applyAlignment="1">
      <alignment vertical="top" wrapText="1"/>
    </xf>
    <xf numFmtId="0" fontId="25" fillId="5" borderId="18" xfId="0" applyFont="1" applyFill="1" applyBorder="1" applyAlignment="1">
      <alignment vertical="top" wrapText="1"/>
    </xf>
    <xf numFmtId="0" fontId="25" fillId="5" borderId="20" xfId="0" applyFont="1" applyFill="1" applyBorder="1" applyAlignment="1">
      <alignment vertical="top" wrapText="1"/>
    </xf>
    <xf numFmtId="0" fontId="29" fillId="0" borderId="0" xfId="0" applyFont="1" applyAlignment="1">
      <alignment vertical="center"/>
    </xf>
    <xf numFmtId="0" fontId="30" fillId="5" borderId="7" xfId="0" applyFont="1" applyFill="1" applyBorder="1" applyAlignment="1">
      <alignment vertical="center" wrapText="1"/>
    </xf>
    <xf numFmtId="0" fontId="31" fillId="5" borderId="6" xfId="0" applyFont="1" applyFill="1" applyBorder="1" applyAlignment="1">
      <alignment vertical="center" wrapText="1"/>
    </xf>
    <xf numFmtId="0" fontId="30" fillId="5" borderId="8" xfId="0" applyFont="1" applyFill="1" applyBorder="1" applyAlignment="1">
      <alignment vertical="center" wrapText="1"/>
    </xf>
    <xf numFmtId="0" fontId="31" fillId="5" borderId="18" xfId="0" applyFont="1" applyFill="1" applyBorder="1" applyAlignment="1">
      <alignment vertical="center" wrapText="1"/>
    </xf>
    <xf numFmtId="0" fontId="31" fillId="5" borderId="7" xfId="0" applyFont="1" applyFill="1" applyBorder="1" applyAlignment="1">
      <alignment vertical="center" wrapText="1"/>
    </xf>
    <xf numFmtId="0" fontId="31" fillId="5" borderId="0" xfId="0" applyFont="1" applyFill="1" applyBorder="1" applyAlignment="1">
      <alignment vertical="center" wrapText="1"/>
    </xf>
    <xf numFmtId="0" fontId="30" fillId="5" borderId="0" xfId="0" applyFont="1" applyFill="1" applyBorder="1" applyAlignment="1">
      <alignment vertical="center" wrapText="1"/>
    </xf>
    <xf numFmtId="0" fontId="32" fillId="0" borderId="0" xfId="0" applyFont="1" applyAlignment="1">
      <alignment horizontal="left" vertical="center"/>
    </xf>
    <xf numFmtId="0" fontId="33" fillId="0" borderId="0" xfId="0" applyFont="1" applyAlignment="1">
      <alignment vertical="center"/>
    </xf>
    <xf numFmtId="0" fontId="34" fillId="0" borderId="0" xfId="0" applyFont="1" applyAlignment="1">
      <alignment horizontal="left" vertical="center"/>
    </xf>
    <xf numFmtId="0" fontId="0" fillId="0" borderId="0" xfId="0" applyFont="1" applyAlignment="1">
      <alignment horizontal="center" vertical="center"/>
    </xf>
    <xf numFmtId="0" fontId="20" fillId="5" borderId="6" xfId="0" applyFont="1" applyFill="1" applyBorder="1" applyAlignment="1">
      <alignment horizontal="center" vertical="center" wrapText="1"/>
    </xf>
    <xf numFmtId="0" fontId="20" fillId="5" borderId="21" xfId="0" applyFont="1" applyFill="1" applyBorder="1" applyAlignment="1">
      <alignment vertical="center" wrapText="1"/>
    </xf>
    <xf numFmtId="0" fontId="20" fillId="5" borderId="8" xfId="0" applyFont="1" applyFill="1" applyBorder="1" applyAlignment="1">
      <alignment vertical="center" wrapText="1"/>
    </xf>
    <xf numFmtId="0" fontId="23" fillId="0" borderId="0" xfId="0" applyFont="1" applyAlignment="1">
      <alignment horizontal="left" vertical="center"/>
    </xf>
    <xf numFmtId="0" fontId="20" fillId="5" borderId="7" xfId="0" applyFont="1" applyFill="1" applyBorder="1" applyAlignment="1">
      <alignment vertical="center" wrapText="1"/>
    </xf>
    <xf numFmtId="0" fontId="25" fillId="5" borderId="17" xfId="0" applyFont="1" applyFill="1" applyBorder="1" applyAlignment="1">
      <alignment vertical="center" wrapText="1"/>
    </xf>
    <xf numFmtId="0" fontId="20" fillId="0" borderId="0" xfId="0" applyFont="1" applyAlignment="1">
      <alignment horizontal="left" vertical="center" wrapText="1"/>
    </xf>
    <xf numFmtId="0" fontId="20" fillId="0" borderId="0" xfId="0" applyFont="1" applyAlignment="1">
      <alignment vertical="center"/>
    </xf>
    <xf numFmtId="0" fontId="24" fillId="0" borderId="0" xfId="0" applyFont="1"/>
    <xf numFmtId="0" fontId="24" fillId="0" borderId="0" xfId="0" applyFont="1" applyAlignment="1">
      <alignment vertical="center"/>
    </xf>
    <xf numFmtId="0" fontId="20" fillId="5" borderId="6" xfId="0" applyFont="1" applyFill="1" applyBorder="1" applyAlignment="1">
      <alignment vertical="top" wrapText="1"/>
    </xf>
    <xf numFmtId="0" fontId="20" fillId="0" borderId="0" xfId="0" applyFont="1" applyAlignment="1">
      <alignment horizontal="left" indent="3"/>
    </xf>
    <xf numFmtId="0" fontId="25" fillId="5" borderId="21" xfId="0" applyNumberFormat="1" applyFont="1" applyFill="1" applyBorder="1" applyAlignment="1">
      <alignment vertical="center" wrapText="1"/>
    </xf>
    <xf numFmtId="0" fontId="25" fillId="5" borderId="18" xfId="0" applyNumberFormat="1" applyFont="1" applyFill="1" applyBorder="1" applyAlignment="1">
      <alignment horizontal="right" vertical="center" wrapText="1"/>
    </xf>
    <xf numFmtId="0" fontId="25" fillId="5" borderId="17" xfId="0" applyFont="1" applyFill="1" applyBorder="1" applyAlignment="1">
      <alignment vertical="top" wrapText="1"/>
    </xf>
    <xf numFmtId="0" fontId="25" fillId="5" borderId="21" xfId="0" applyNumberFormat="1" applyFont="1" applyFill="1" applyBorder="1" applyAlignment="1">
      <alignment vertical="center" wrapText="1"/>
    </xf>
    <xf numFmtId="0" fontId="25" fillId="5" borderId="8" xfId="0" applyNumberFormat="1" applyFont="1" applyFill="1" applyBorder="1" applyAlignment="1">
      <alignment vertical="center" wrapText="1"/>
    </xf>
    <xf numFmtId="0" fontId="25" fillId="5" borderId="7" xfId="0" applyNumberFormat="1" applyFont="1" applyFill="1" applyBorder="1" applyAlignment="1">
      <alignment vertical="center" wrapText="1"/>
    </xf>
    <xf numFmtId="0" fontId="20" fillId="5" borderId="7" xfId="0" applyNumberFormat="1" applyFont="1" applyFill="1" applyBorder="1" applyAlignment="1">
      <alignment vertical="center" wrapText="1"/>
    </xf>
    <xf numFmtId="0" fontId="21" fillId="5" borderId="22" xfId="0" applyNumberFormat="1" applyFont="1" applyFill="1" applyBorder="1" applyAlignment="1">
      <alignment horizontal="left" vertical="center" wrapText="1"/>
    </xf>
    <xf numFmtId="0" fontId="21" fillId="5" borderId="18" xfId="0" applyNumberFormat="1" applyFont="1" applyFill="1" applyBorder="1" applyAlignment="1">
      <alignment horizontal="right" vertical="center" wrapText="1"/>
    </xf>
    <xf numFmtId="0" fontId="21" fillId="5" borderId="22" xfId="0" applyNumberFormat="1" applyFont="1" applyFill="1" applyBorder="1" applyAlignment="1">
      <alignment vertical="center" wrapText="1"/>
    </xf>
    <xf numFmtId="0" fontId="21" fillId="5" borderId="7" xfId="0" applyNumberFormat="1" applyFont="1" applyFill="1" applyBorder="1" applyAlignment="1">
      <alignment vertical="center" wrapText="1"/>
    </xf>
    <xf numFmtId="0" fontId="21" fillId="5" borderId="7" xfId="0" applyNumberFormat="1" applyFont="1" applyFill="1" applyBorder="1" applyAlignment="1">
      <alignment horizontal="right" vertical="center" wrapText="1"/>
    </xf>
    <xf numFmtId="0" fontId="21" fillId="5" borderId="6" xfId="0" applyNumberFormat="1" applyFont="1" applyFill="1" applyBorder="1" applyAlignment="1">
      <alignment horizontal="right" vertical="center" wrapText="1"/>
    </xf>
    <xf numFmtId="0" fontId="20" fillId="5" borderId="7" xfId="0" applyNumberFormat="1" applyFont="1" applyFill="1" applyBorder="1" applyAlignment="1">
      <alignment horizontal="left" vertical="center" wrapText="1"/>
    </xf>
    <xf numFmtId="0" fontId="20" fillId="5" borderId="7" xfId="0" applyFont="1" applyFill="1" applyBorder="1" applyAlignment="1">
      <alignment horizontal="left" vertical="top" wrapText="1"/>
    </xf>
    <xf numFmtId="0" fontId="20" fillId="5" borderId="0" xfId="0" applyFont="1" applyFill="1" applyBorder="1" applyAlignment="1">
      <alignment vertical="top" wrapText="1"/>
    </xf>
    <xf numFmtId="0" fontId="21" fillId="5" borderId="7" xfId="0" applyFont="1" applyFill="1" applyBorder="1" applyAlignment="1">
      <alignment horizontal="center" vertical="top" wrapText="1"/>
    </xf>
    <xf numFmtId="0" fontId="25" fillId="5" borderId="22" xfId="0" applyFont="1" applyFill="1" applyBorder="1" applyAlignment="1">
      <alignment horizontal="center" vertical="center" wrapText="1"/>
    </xf>
    <xf numFmtId="0" fontId="25" fillId="0" borderId="0" xfId="0" applyFont="1" applyAlignment="1">
      <alignment vertical="center" wrapText="1"/>
    </xf>
    <xf numFmtId="0" fontId="26" fillId="0" borderId="0" xfId="0" applyFont="1" applyAlignment="1">
      <alignment horizontal="left" vertical="center" wrapText="1"/>
    </xf>
    <xf numFmtId="0" fontId="23" fillId="0" borderId="0" xfId="0" applyFont="1" applyAlignment="1">
      <alignment vertical="center" wrapText="1"/>
    </xf>
    <xf numFmtId="0" fontId="21" fillId="5" borderId="19" xfId="0" applyFont="1" applyFill="1" applyBorder="1" applyAlignment="1">
      <alignment horizontal="right" vertical="center" wrapText="1"/>
    </xf>
    <xf numFmtId="0" fontId="21" fillId="5" borderId="23" xfId="0" applyFont="1" applyFill="1" applyBorder="1" applyAlignment="1">
      <alignment horizontal="right" vertical="center" wrapText="1"/>
    </xf>
    <xf numFmtId="0" fontId="25" fillId="0" borderId="19" xfId="0" applyFont="1" applyBorder="1" applyAlignment="1">
      <alignment horizontal="right" wrapText="1"/>
    </xf>
    <xf numFmtId="0" fontId="25" fillId="0" borderId="20" xfId="0" applyFont="1" applyBorder="1" applyAlignment="1">
      <alignment horizontal="right" wrapText="1"/>
    </xf>
    <xf numFmtId="0" fontId="25" fillId="5" borderId="6" xfId="0" applyFont="1" applyFill="1" applyBorder="1" applyAlignment="1">
      <alignment vertical="center" wrapText="1"/>
    </xf>
    <xf numFmtId="0" fontId="25" fillId="5" borderId="18" xfId="0" applyFont="1" applyFill="1" applyBorder="1" applyAlignment="1">
      <alignment vertical="center" wrapText="1"/>
    </xf>
    <xf numFmtId="0" fontId="25" fillId="5" borderId="24" xfId="0" applyFont="1" applyFill="1" applyBorder="1" applyAlignment="1">
      <alignment vertical="center" wrapText="1"/>
    </xf>
    <xf numFmtId="0" fontId="25" fillId="5" borderId="19" xfId="0" applyFont="1" applyFill="1" applyBorder="1" applyAlignment="1">
      <alignment vertical="center" wrapText="1"/>
    </xf>
    <xf numFmtId="0" fontId="25" fillId="5" borderId="23" xfId="0" applyFont="1" applyFill="1" applyBorder="1" applyAlignment="1">
      <alignment vertical="center" wrapText="1"/>
    </xf>
    <xf numFmtId="0" fontId="25" fillId="5" borderId="20" xfId="0" applyFont="1" applyFill="1" applyBorder="1" applyAlignment="1">
      <alignment vertical="center" wrapText="1"/>
    </xf>
    <xf numFmtId="0" fontId="20" fillId="5" borderId="18" xfId="0" applyFont="1" applyFill="1" applyBorder="1" applyAlignment="1">
      <alignment vertical="center" wrapText="1"/>
    </xf>
    <xf numFmtId="0" fontId="20" fillId="5" borderId="24" xfId="0" applyFont="1" applyFill="1" applyBorder="1" applyAlignment="1">
      <alignment vertical="center" wrapText="1"/>
    </xf>
    <xf numFmtId="0" fontId="20" fillId="5" borderId="24" xfId="0" applyFont="1" applyFill="1" applyBorder="1" applyAlignment="1">
      <alignment horizontal="left" vertical="center" wrapText="1"/>
    </xf>
    <xf numFmtId="0" fontId="21" fillId="5" borderId="0" xfId="0" applyFont="1" applyFill="1" applyBorder="1" applyAlignment="1">
      <alignment horizontal="right" vertical="top" wrapText="1"/>
    </xf>
    <xf numFmtId="0" fontId="26" fillId="0" borderId="0" xfId="0" applyFont="1" applyAlignment="1">
      <alignment vertical="center"/>
    </xf>
    <xf numFmtId="0" fontId="25" fillId="5" borderId="17" xfId="0" applyFont="1" applyFill="1" applyBorder="1" applyAlignment="1">
      <alignment horizontal="right" vertical="center" wrapText="1"/>
    </xf>
    <xf numFmtId="0" fontId="25" fillId="5" borderId="17" xfId="0" applyFont="1" applyFill="1" applyBorder="1" applyAlignment="1">
      <alignment horizontal="center" vertical="center" wrapText="1"/>
    </xf>
    <xf numFmtId="0" fontId="25" fillId="5" borderId="25" xfId="0" applyFont="1" applyFill="1" applyBorder="1" applyAlignment="1">
      <alignment horizontal="center" vertical="center" wrapText="1"/>
    </xf>
    <xf numFmtId="0" fontId="25" fillId="5" borderId="26" xfId="0" applyFont="1" applyFill="1" applyBorder="1" applyAlignment="1">
      <alignment horizontal="center" vertical="center" wrapText="1"/>
    </xf>
    <xf numFmtId="0" fontId="20" fillId="5" borderId="7" xfId="0" applyFont="1" applyFill="1" applyBorder="1" applyAlignment="1">
      <alignment horizontal="center" vertical="center" wrapText="1"/>
    </xf>
    <xf numFmtId="0" fontId="20" fillId="5" borderId="27"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28" xfId="0" applyFont="1" applyFill="1" applyBorder="1" applyAlignment="1">
      <alignment horizontal="center" vertical="center" wrapText="1"/>
    </xf>
    <xf numFmtId="0" fontId="25" fillId="5" borderId="6" xfId="0" applyFont="1" applyFill="1" applyBorder="1" applyAlignment="1">
      <alignment horizontal="center" vertical="center" wrapText="1"/>
    </xf>
    <xf numFmtId="0" fontId="0" fillId="0" borderId="0" xfId="0" applyAlignment="1">
      <alignment horizontal="center"/>
    </xf>
    <xf numFmtId="0" fontId="20" fillId="0" borderId="17" xfId="0" applyFont="1" applyBorder="1" applyAlignment="1">
      <alignment horizontal="center" vertical="center" wrapText="1"/>
    </xf>
    <xf numFmtId="0" fontId="30" fillId="5" borderId="17" xfId="0" applyFont="1" applyFill="1" applyBorder="1" applyAlignment="1">
      <alignment vertical="top" wrapText="1"/>
    </xf>
    <xf numFmtId="0" fontId="21" fillId="5" borderId="6" xfId="0" applyFont="1" applyFill="1" applyBorder="1" applyAlignment="1">
      <alignment horizontal="right" vertical="center" wrapText="1"/>
    </xf>
    <xf numFmtId="0" fontId="20" fillId="5" borderId="22" xfId="0" applyFont="1" applyFill="1" applyBorder="1" applyAlignment="1">
      <alignment vertical="center" wrapText="1"/>
    </xf>
    <xf numFmtId="0" fontId="27" fillId="5" borderId="7" xfId="0" applyFont="1" applyFill="1" applyBorder="1" applyAlignment="1">
      <alignment vertical="center" wrapText="1"/>
    </xf>
    <xf numFmtId="0" fontId="27" fillId="5" borderId="17" xfId="0" applyFont="1" applyFill="1" applyBorder="1" applyAlignment="1">
      <alignment vertical="center" wrapText="1"/>
    </xf>
    <xf numFmtId="0" fontId="30" fillId="5" borderId="7" xfId="0" applyFont="1" applyFill="1" applyBorder="1" applyAlignment="1">
      <alignment vertical="top" wrapText="1"/>
    </xf>
    <xf numFmtId="0" fontId="32" fillId="5" borderId="7" xfId="0" applyFont="1" applyFill="1" applyBorder="1" applyAlignment="1">
      <alignment horizontal="center" vertical="top" wrapText="1"/>
    </xf>
    <xf numFmtId="0" fontId="0" fillId="0" borderId="0" xfId="0" applyFont="1" applyBorder="1" applyAlignment="1">
      <alignment vertical="center"/>
    </xf>
    <xf numFmtId="0" fontId="30" fillId="5" borderId="0" xfId="0" applyFont="1" applyFill="1" applyBorder="1" applyAlignment="1">
      <alignment vertical="top" wrapText="1"/>
    </xf>
    <xf numFmtId="0" fontId="0" fillId="0" borderId="7" xfId="0" applyFont="1" applyBorder="1" applyAlignment="1">
      <alignment vertical="center"/>
    </xf>
    <xf numFmtId="0" fontId="25" fillId="6" borderId="0" xfId="0" applyFont="1" applyFill="1" applyAlignment="1">
      <alignment vertical="center"/>
    </xf>
    <xf numFmtId="0" fontId="21" fillId="5" borderId="6" xfId="0" applyFont="1" applyFill="1" applyBorder="1" applyAlignment="1">
      <alignment horizontal="center" vertical="center" wrapText="1"/>
    </xf>
    <xf numFmtId="0" fontId="36" fillId="0" borderId="0" xfId="0" applyFont="1" applyAlignment="1">
      <alignment horizontal="left" vertical="center"/>
    </xf>
    <xf numFmtId="0" fontId="36" fillId="5" borderId="22" xfId="0" applyFont="1" applyFill="1" applyBorder="1" applyAlignment="1">
      <alignment horizontal="center" vertical="center" wrapText="1"/>
    </xf>
    <xf numFmtId="0" fontId="0" fillId="0" borderId="6" xfId="0" applyFont="1" applyBorder="1" applyAlignment="1">
      <alignment horizontal="center" vertical="center"/>
    </xf>
    <xf numFmtId="0" fontId="36" fillId="5" borderId="7" xfId="0" applyFont="1" applyFill="1" applyBorder="1" applyAlignment="1">
      <alignment horizontal="center" vertical="center" wrapText="1"/>
    </xf>
    <xf numFmtId="0" fontId="36" fillId="5" borderId="6" xfId="0" applyFont="1" applyFill="1" applyBorder="1" applyAlignment="1">
      <alignment horizontal="center" vertical="center" wrapText="1"/>
    </xf>
    <xf numFmtId="0" fontId="0" fillId="0" borderId="0" xfId="0" applyFont="1" applyBorder="1" applyAlignment="1">
      <alignment horizontal="center" vertical="center" wrapText="1"/>
    </xf>
    <xf numFmtId="0" fontId="36" fillId="5" borderId="0" xfId="0" applyFont="1" applyFill="1" applyBorder="1" applyAlignment="1">
      <alignment horizontal="center" vertical="center" wrapText="1"/>
    </xf>
    <xf numFmtId="0" fontId="0" fillId="5" borderId="0" xfId="0" applyFont="1" applyFill="1" applyBorder="1" applyAlignment="1">
      <alignment vertical="center" wrapText="1"/>
    </xf>
    <xf numFmtId="0" fontId="0" fillId="6" borderId="0" xfId="0" applyFont="1" applyFill="1" applyAlignment="1">
      <alignment vertical="center"/>
    </xf>
    <xf numFmtId="0" fontId="37" fillId="0" borderId="0" xfId="0" applyFont="1" applyAlignment="1">
      <alignment vertical="center"/>
    </xf>
    <xf numFmtId="0" fontId="0" fillId="5" borderId="8" xfId="0" applyFont="1" applyFill="1" applyBorder="1" applyAlignment="1">
      <alignment vertical="center" wrapText="1"/>
    </xf>
    <xf numFmtId="0" fontId="0" fillId="0" borderId="0" xfId="0" applyFont="1" applyAlignment="1">
      <alignment vertical="center"/>
    </xf>
    <xf numFmtId="0" fontId="0" fillId="0" borderId="0" xfId="0" applyFont="1" applyAlignment="1">
      <alignment horizontal="left" vertical="center"/>
    </xf>
    <xf numFmtId="0" fontId="21" fillId="5" borderId="11" xfId="0" applyFont="1" applyFill="1" applyBorder="1" applyAlignment="1">
      <alignment horizontal="center" vertical="center" wrapText="1"/>
    </xf>
    <xf numFmtId="0" fontId="36" fillId="5" borderId="8" xfId="0" applyFont="1" applyFill="1" applyBorder="1" applyAlignment="1">
      <alignment vertical="center" wrapText="1"/>
    </xf>
    <xf numFmtId="0" fontId="0" fillId="5" borderId="8" xfId="0" applyFont="1" applyFill="1" applyBorder="1" applyAlignment="1">
      <alignment horizontal="center" vertical="center" wrapText="1"/>
    </xf>
    <xf numFmtId="0" fontId="20" fillId="5" borderId="6" xfId="0" applyFont="1" applyFill="1" applyBorder="1" applyAlignment="1">
      <alignment horizontal="left" vertical="center" wrapText="1"/>
    </xf>
    <xf numFmtId="0" fontId="35" fillId="5" borderId="17" xfId="0" applyFont="1" applyFill="1" applyBorder="1" applyAlignment="1">
      <alignment horizontal="center" vertical="center" wrapText="1"/>
    </xf>
    <xf numFmtId="0" fontId="25" fillId="0" borderId="0" xfId="0" applyFont="1" applyAlignment="1">
      <alignment horizontal="center" vertical="center" wrapText="1"/>
    </xf>
    <xf numFmtId="0" fontId="19" fillId="0" borderId="3" xfId="1" applyFont="1" applyBorder="1" applyAlignment="1">
      <alignment horizontal="center" vertical="center"/>
    </xf>
    <xf numFmtId="0" fontId="19" fillId="0" borderId="2" xfId="1" applyFont="1" applyBorder="1" applyAlignment="1">
      <alignment horizontal="center" vertical="center"/>
    </xf>
    <xf numFmtId="0" fontId="34" fillId="0" borderId="0" xfId="0" applyFont="1" applyAlignment="1">
      <alignment vertical="center"/>
    </xf>
    <xf numFmtId="0" fontId="31" fillId="0" borderId="0" xfId="0" applyFont="1" applyAlignment="1">
      <alignment horizontal="left" vertical="center"/>
    </xf>
    <xf numFmtId="0" fontId="32" fillId="6" borderId="0" xfId="0" applyFont="1" applyFill="1" applyAlignment="1">
      <alignment horizontal="left" indent="1"/>
    </xf>
    <xf numFmtId="0" fontId="19" fillId="0" borderId="34" xfId="1" applyFont="1" applyBorder="1" applyAlignment="1">
      <alignment horizontal="center" vertical="center"/>
    </xf>
    <xf numFmtId="0" fontId="19" fillId="0" borderId="15" xfId="1" applyFont="1" applyBorder="1" applyAlignment="1">
      <alignment horizontal="center" vertical="center"/>
    </xf>
    <xf numFmtId="0" fontId="19" fillId="0" borderId="16" xfId="1" applyFont="1" applyBorder="1" applyAlignment="1">
      <alignment horizontal="center" vertical="center"/>
    </xf>
    <xf numFmtId="0" fontId="25" fillId="5" borderId="35" xfId="0" applyFont="1" applyFill="1" applyBorder="1" applyAlignment="1">
      <alignment horizontal="center" vertical="center" wrapText="1"/>
    </xf>
    <xf numFmtId="0" fontId="25" fillId="5" borderId="36" xfId="0" applyFont="1" applyFill="1" applyBorder="1" applyAlignment="1">
      <alignment horizontal="center" vertical="center" wrapText="1"/>
    </xf>
    <xf numFmtId="0" fontId="25" fillId="5" borderId="37" xfId="0" applyFont="1" applyFill="1" applyBorder="1" applyAlignment="1">
      <alignment horizontal="center" vertical="center" wrapText="1"/>
    </xf>
    <xf numFmtId="0" fontId="25" fillId="5" borderId="29" xfId="0" applyFont="1" applyFill="1" applyBorder="1" applyAlignment="1">
      <alignment horizontal="center" vertical="center" wrapText="1"/>
    </xf>
    <xf numFmtId="0" fontId="20" fillId="0" borderId="0" xfId="0" applyFont="1" applyAlignment="1">
      <alignment horizontal="left" vertical="center"/>
    </xf>
    <xf numFmtId="0" fontId="20" fillId="0" borderId="0" xfId="0" applyFont="1" applyAlignment="1">
      <alignment horizontal="left" vertical="center" wrapText="1"/>
    </xf>
    <xf numFmtId="0" fontId="21" fillId="5" borderId="18" xfId="0" applyFont="1" applyFill="1" applyBorder="1" applyAlignment="1">
      <alignment horizontal="right" vertical="center" wrapText="1"/>
    </xf>
    <xf numFmtId="0" fontId="25" fillId="5" borderId="6" xfId="0" applyFont="1" applyFill="1" applyBorder="1" applyAlignment="1">
      <alignment vertical="center" wrapText="1"/>
    </xf>
    <xf numFmtId="0" fontId="25" fillId="0" borderId="0" xfId="0" applyFont="1" applyAlignment="1">
      <alignment horizontal="left"/>
    </xf>
    <xf numFmtId="0" fontId="0" fillId="0" borderId="0" xfId="0" applyAlignment="1"/>
    <xf numFmtId="0" fontId="0" fillId="0" borderId="0" xfId="0" applyFont="1" applyAlignment="1">
      <alignment vertical="center"/>
    </xf>
    <xf numFmtId="0" fontId="38" fillId="0" borderId="2" xfId="1" applyFont="1" applyBorder="1" applyAlignment="1">
      <alignment wrapText="1"/>
    </xf>
    <xf numFmtId="0" fontId="25" fillId="0" borderId="6" xfId="0" applyFont="1" applyBorder="1" applyAlignment="1">
      <alignment horizontal="right" wrapText="1"/>
    </xf>
    <xf numFmtId="0" fontId="35" fillId="5" borderId="6" xfId="0" applyFont="1" applyFill="1" applyBorder="1" applyAlignment="1">
      <alignment vertical="center" wrapText="1"/>
    </xf>
    <xf numFmtId="0" fontId="35" fillId="5" borderId="24" xfId="0" applyFont="1" applyFill="1" applyBorder="1" applyAlignment="1">
      <alignment vertical="center" wrapText="1"/>
    </xf>
    <xf numFmtId="0" fontId="0" fillId="0" borderId="0" xfId="0" applyFont="1" applyAlignment="1">
      <alignment horizontal="left" vertical="center"/>
    </xf>
    <xf numFmtId="0" fontId="25" fillId="0" borderId="0" xfId="0" applyFont="1" applyAlignment="1">
      <alignment horizontal="left"/>
    </xf>
    <xf numFmtId="0" fontId="0" fillId="0" borderId="0" xfId="0" applyAlignment="1"/>
    <xf numFmtId="0" fontId="0" fillId="0" borderId="0" xfId="0" applyFont="1" applyAlignment="1">
      <alignment vertical="center"/>
    </xf>
    <xf numFmtId="0" fontId="36" fillId="5" borderId="38" xfId="0" applyFont="1" applyFill="1" applyBorder="1" applyAlignment="1">
      <alignment horizontal="center" vertical="center" wrapText="1"/>
    </xf>
    <xf numFmtId="0" fontId="36" fillId="5" borderId="30" xfId="0" applyFont="1" applyFill="1" applyBorder="1" applyAlignment="1">
      <alignment horizontal="center" vertical="center" wrapText="1"/>
    </xf>
    <xf numFmtId="0" fontId="36" fillId="5" borderId="32" xfId="0" applyFont="1" applyFill="1" applyBorder="1" applyAlignment="1">
      <alignment horizontal="center" vertical="center" wrapText="1"/>
    </xf>
    <xf numFmtId="0" fontId="21" fillId="5" borderId="18" xfId="0" applyFont="1" applyFill="1" applyBorder="1" applyAlignment="1">
      <alignment horizontal="center" wrapText="1"/>
    </xf>
    <xf numFmtId="0" fontId="37" fillId="5" borderId="8" xfId="0" applyFont="1" applyFill="1" applyBorder="1" applyAlignment="1">
      <alignment horizontal="center" wrapText="1"/>
    </xf>
    <xf numFmtId="0" fontId="21" fillId="5" borderId="6" xfId="0" applyFont="1" applyFill="1" applyBorder="1" applyAlignment="1">
      <alignment horizontal="center" wrapText="1"/>
    </xf>
    <xf numFmtId="0" fontId="21" fillId="5" borderId="8" xfId="0" applyFont="1" applyFill="1" applyBorder="1" applyAlignment="1">
      <alignment horizontal="center" wrapText="1"/>
    </xf>
    <xf numFmtId="0" fontId="0" fillId="5" borderId="8" xfId="0" applyFill="1" applyBorder="1" applyAlignment="1">
      <alignment wrapText="1"/>
    </xf>
    <xf numFmtId="0" fontId="37" fillId="5" borderId="22" xfId="0" applyFont="1" applyFill="1" applyBorder="1" applyAlignment="1">
      <alignment horizontal="center" wrapText="1"/>
    </xf>
    <xf numFmtId="0" fontId="37" fillId="5" borderId="6" xfId="0" applyFont="1" applyFill="1" applyBorder="1" applyAlignment="1">
      <alignment horizontal="center" wrapText="1"/>
    </xf>
    <xf numFmtId="0" fontId="21" fillId="5" borderId="7" xfId="0" applyFont="1" applyFill="1" applyBorder="1" applyAlignment="1">
      <alignment horizontal="center" wrapText="1"/>
    </xf>
    <xf numFmtId="0" fontId="37" fillId="5" borderId="7" xfId="0" applyFont="1" applyFill="1" applyBorder="1" applyAlignment="1">
      <alignment horizontal="center" wrapText="1"/>
    </xf>
    <xf numFmtId="0" fontId="37" fillId="5" borderId="7" xfId="0" applyFont="1" applyFill="1" applyBorder="1" applyAlignment="1">
      <alignment wrapText="1"/>
    </xf>
    <xf numFmtId="0" fontId="0" fillId="0" borderId="39" xfId="0" applyFont="1" applyBorder="1" applyAlignment="1">
      <alignment horizontal="center" vertical="center"/>
    </xf>
    <xf numFmtId="0" fontId="21" fillId="5" borderId="30" xfId="0" applyFont="1" applyFill="1" applyBorder="1" applyAlignment="1">
      <alignment horizontal="center" wrapText="1"/>
    </xf>
    <xf numFmtId="0" fontId="21" fillId="0" borderId="30" xfId="0" applyFont="1" applyBorder="1" applyAlignment="1">
      <alignment horizontal="center" wrapText="1"/>
    </xf>
    <xf numFmtId="0" fontId="21" fillId="0" borderId="32" xfId="0" applyFont="1" applyBorder="1" applyAlignment="1">
      <alignment horizontal="center" wrapText="1"/>
    </xf>
    <xf numFmtId="0" fontId="21" fillId="0" borderId="39" xfId="0" applyFont="1" applyBorder="1" applyAlignment="1">
      <alignment horizontal="center" wrapText="1"/>
    </xf>
    <xf numFmtId="0" fontId="37" fillId="5" borderId="6" xfId="0" applyFont="1" applyFill="1" applyBorder="1" applyAlignment="1">
      <alignment wrapText="1"/>
    </xf>
    <xf numFmtId="0" fontId="40" fillId="7" borderId="7" xfId="0" applyFont="1" applyFill="1" applyBorder="1" applyAlignment="1">
      <alignment horizontal="right" vertical="center"/>
    </xf>
    <xf numFmtId="0" fontId="0" fillId="7" borderId="7" xfId="0" applyFont="1" applyFill="1" applyBorder="1" applyAlignment="1">
      <alignment vertical="center" wrapText="1"/>
    </xf>
    <xf numFmtId="0" fontId="40" fillId="7" borderId="22" xfId="0" applyFont="1" applyFill="1" applyBorder="1" applyAlignment="1">
      <alignment horizontal="right" vertical="center"/>
    </xf>
    <xf numFmtId="0" fontId="40" fillId="7" borderId="6" xfId="0" applyFont="1" applyFill="1" applyBorder="1" applyAlignment="1">
      <alignment horizontal="right" vertical="center"/>
    </xf>
    <xf numFmtId="0" fontId="39" fillId="8" borderId="7" xfId="0" applyFont="1" applyFill="1" applyBorder="1" applyAlignment="1">
      <alignment horizontal="right" vertical="center"/>
    </xf>
    <xf numFmtId="0" fontId="0" fillId="8" borderId="7" xfId="0" applyFont="1" applyFill="1" applyBorder="1" applyAlignment="1">
      <alignment vertical="center" wrapText="1"/>
    </xf>
    <xf numFmtId="0" fontId="39" fillId="8" borderId="6" xfId="0" applyFont="1" applyFill="1" applyBorder="1" applyAlignment="1">
      <alignment horizontal="right" vertical="center"/>
    </xf>
    <xf numFmtId="0" fontId="39" fillId="7" borderId="7" xfId="0" applyFont="1" applyFill="1" applyBorder="1" applyAlignment="1">
      <alignment horizontal="right" vertical="center"/>
    </xf>
    <xf numFmtId="0" fontId="39" fillId="7" borderId="22" xfId="0" applyFont="1" applyFill="1" applyBorder="1" applyAlignment="1">
      <alignment horizontal="right" vertical="center"/>
    </xf>
    <xf numFmtId="0" fontId="39" fillId="7" borderId="6" xfId="0" applyFont="1" applyFill="1" applyBorder="1" applyAlignment="1">
      <alignment horizontal="right" vertical="center"/>
    </xf>
    <xf numFmtId="0" fontId="0" fillId="7" borderId="22" xfId="0" applyFont="1" applyFill="1" applyBorder="1" applyAlignment="1">
      <alignment vertical="center" wrapText="1"/>
    </xf>
    <xf numFmtId="0" fontId="25" fillId="8" borderId="17" xfId="0" applyFont="1" applyFill="1" applyBorder="1" applyAlignment="1">
      <alignment vertical="center"/>
    </xf>
    <xf numFmtId="0" fontId="25" fillId="8" borderId="27" xfId="0" applyFont="1" applyFill="1" applyBorder="1" applyAlignment="1">
      <alignment vertical="center"/>
    </xf>
    <xf numFmtId="0" fontId="25" fillId="8" borderId="8" xfId="0" applyFont="1" applyFill="1" applyBorder="1" applyAlignment="1">
      <alignment vertical="center"/>
    </xf>
    <xf numFmtId="0" fontId="0" fillId="8" borderId="22" xfId="0" applyFont="1" applyFill="1" applyBorder="1" applyAlignment="1">
      <alignment vertical="center" wrapText="1"/>
    </xf>
    <xf numFmtId="0" fontId="0" fillId="8" borderId="6" xfId="0" applyFont="1" applyFill="1" applyBorder="1" applyAlignment="1">
      <alignment vertical="center" wrapText="1"/>
    </xf>
    <xf numFmtId="0" fontId="20" fillId="0" borderId="0" xfId="0" applyFont="1" applyAlignment="1">
      <alignment horizontal="left" vertical="center"/>
    </xf>
    <xf numFmtId="0" fontId="0" fillId="0" borderId="0" xfId="0" applyFont="1" applyAlignment="1">
      <alignment horizontal="left" vertical="center"/>
    </xf>
    <xf numFmtId="0" fontId="25" fillId="0" borderId="0" xfId="0" applyFont="1" applyAlignment="1">
      <alignment horizontal="left"/>
    </xf>
    <xf numFmtId="0" fontId="0" fillId="0" borderId="0" xfId="0" applyAlignment="1">
      <alignment horizontal="left" vertical="center"/>
    </xf>
    <xf numFmtId="0" fontId="36" fillId="5" borderId="38" xfId="0" applyFont="1" applyFill="1" applyBorder="1" applyAlignment="1">
      <alignment horizontal="center" vertical="center" wrapText="1"/>
    </xf>
    <xf numFmtId="0" fontId="36" fillId="5" borderId="30" xfId="0" applyFont="1" applyFill="1" applyBorder="1" applyAlignment="1">
      <alignment horizontal="center" vertical="center" wrapText="1"/>
    </xf>
    <xf numFmtId="0" fontId="21" fillId="0" borderId="0" xfId="0" applyFont="1"/>
    <xf numFmtId="0" fontId="25" fillId="5" borderId="0" xfId="0" applyFont="1" applyFill="1" applyBorder="1" applyAlignment="1">
      <alignment horizontal="center" vertical="top" wrapText="1"/>
    </xf>
    <xf numFmtId="0" fontId="41" fillId="0" borderId="3" xfId="1" applyFont="1" applyBorder="1" applyAlignment="1">
      <alignment horizontal="center" vertical="center"/>
    </xf>
    <xf numFmtId="0" fontId="41" fillId="0" borderId="2" xfId="1" applyFont="1" applyBorder="1" applyAlignment="1">
      <alignment horizontal="center" vertical="center"/>
    </xf>
    <xf numFmtId="0" fontId="25" fillId="5" borderId="6" xfId="0" applyFont="1" applyFill="1" applyBorder="1" applyAlignment="1">
      <alignment horizontal="center" vertical="top" wrapText="1"/>
    </xf>
    <xf numFmtId="0" fontId="25" fillId="0" borderId="40" xfId="0" applyFont="1" applyBorder="1" applyAlignment="1">
      <alignment wrapText="1"/>
    </xf>
    <xf numFmtId="0" fontId="25" fillId="0" borderId="0" xfId="0" applyFont="1" applyBorder="1" applyAlignment="1">
      <alignment wrapText="1"/>
    </xf>
    <xf numFmtId="0" fontId="21" fillId="9" borderId="6" xfId="0" applyFont="1" applyFill="1" applyBorder="1" applyAlignment="1">
      <alignment horizontal="center" vertical="top" wrapText="1"/>
    </xf>
    <xf numFmtId="0" fontId="25" fillId="9" borderId="6" xfId="0" applyFont="1" applyFill="1" applyBorder="1" applyAlignment="1">
      <alignment horizontal="center" vertical="top" wrapText="1"/>
    </xf>
    <xf numFmtId="0" fontId="21" fillId="5" borderId="6" xfId="0" applyFont="1" applyFill="1" applyBorder="1" applyAlignment="1">
      <alignment horizontal="center" vertical="top" wrapText="1"/>
    </xf>
    <xf numFmtId="3" fontId="25" fillId="5" borderId="6" xfId="0" applyNumberFormat="1" applyFont="1" applyFill="1" applyBorder="1" applyAlignment="1">
      <alignment horizontal="center" vertical="top" wrapText="1"/>
    </xf>
    <xf numFmtId="0" fontId="21" fillId="5" borderId="18" xfId="0" applyFont="1" applyFill="1" applyBorder="1" applyAlignment="1">
      <alignment horizontal="center" vertical="top" wrapText="1"/>
    </xf>
    <xf numFmtId="0" fontId="21" fillId="5" borderId="19" xfId="0" applyFont="1" applyFill="1" applyBorder="1" applyAlignment="1">
      <alignment horizontal="center" vertical="top" wrapText="1"/>
    </xf>
    <xf numFmtId="3" fontId="21" fillId="0" borderId="7" xfId="0" applyNumberFormat="1" applyFont="1" applyBorder="1" applyAlignment="1">
      <alignment horizontal="center"/>
    </xf>
    <xf numFmtId="0" fontId="21" fillId="0" borderId="7" xfId="0" applyFont="1" applyBorder="1" applyAlignment="1">
      <alignment horizontal="center"/>
    </xf>
    <xf numFmtId="0" fontId="42" fillId="0" borderId="6" xfId="0" applyFont="1" applyBorder="1" applyAlignment="1">
      <alignment horizontal="center"/>
    </xf>
    <xf numFmtId="3" fontId="42" fillId="0" borderId="6" xfId="0" applyNumberFormat="1" applyFont="1" applyBorder="1" applyAlignment="1">
      <alignment horizontal="center"/>
    </xf>
    <xf numFmtId="0" fontId="25" fillId="0" borderId="2" xfId="0" applyFont="1" applyBorder="1" applyAlignment="1">
      <alignment vertical="top" wrapText="1"/>
    </xf>
    <xf numFmtId="0" fontId="43" fillId="5" borderId="8" xfId="0" applyFont="1" applyFill="1" applyBorder="1" applyAlignment="1">
      <alignment wrapText="1"/>
    </xf>
    <xf numFmtId="0" fontId="21" fillId="5" borderId="21" xfId="0" applyFont="1" applyFill="1" applyBorder="1" applyAlignment="1">
      <alignment horizontal="center" wrapText="1"/>
    </xf>
    <xf numFmtId="0" fontId="0" fillId="5" borderId="6" xfId="0" applyFill="1" applyBorder="1" applyAlignment="1">
      <alignment horizontal="center" wrapText="1"/>
    </xf>
    <xf numFmtId="0" fontId="25" fillId="5" borderId="0" xfId="0" applyFont="1" applyFill="1" applyBorder="1" applyAlignment="1">
      <alignment horizontal="center" wrapText="1"/>
    </xf>
    <xf numFmtId="0" fontId="25" fillId="5" borderId="7" xfId="0" applyFont="1" applyFill="1" applyBorder="1" applyAlignment="1">
      <alignment horizontal="center" wrapText="1"/>
    </xf>
    <xf numFmtId="0" fontId="25" fillId="5" borderId="17" xfId="0" applyFont="1" applyFill="1" applyBorder="1" applyAlignment="1">
      <alignment horizontal="center" wrapText="1"/>
    </xf>
    <xf numFmtId="0" fontId="25" fillId="5" borderId="6" xfId="0" applyFont="1" applyFill="1" applyBorder="1" applyAlignment="1">
      <alignment horizontal="center" wrapText="1"/>
    </xf>
    <xf numFmtId="0" fontId="19" fillId="0" borderId="24" xfId="1" applyFont="1" applyBorder="1" applyAlignment="1">
      <alignment horizontal="center" vertical="center"/>
    </xf>
    <xf numFmtId="0" fontId="0" fillId="5" borderId="6" xfId="0" applyFill="1" applyBorder="1" applyAlignment="1">
      <alignment wrapText="1"/>
    </xf>
    <xf numFmtId="0" fontId="44" fillId="0" borderId="18" xfId="0" applyFont="1" applyBorder="1" applyAlignment="1">
      <alignment horizontal="center" wrapText="1"/>
    </xf>
    <xf numFmtId="8" fontId="25" fillId="5" borderId="17" xfId="0" applyNumberFormat="1" applyFont="1" applyFill="1" applyBorder="1" applyAlignment="1">
      <alignment horizontal="center" wrapText="1"/>
    </xf>
    <xf numFmtId="8" fontId="25" fillId="0" borderId="7" xfId="0" applyNumberFormat="1" applyFont="1" applyBorder="1" applyAlignment="1">
      <alignment horizontal="center"/>
    </xf>
    <xf numFmtId="0" fontId="25" fillId="0" borderId="7" xfId="0" applyFont="1" applyBorder="1" applyAlignment="1">
      <alignment horizontal="center"/>
    </xf>
    <xf numFmtId="0" fontId="25" fillId="0" borderId="6" xfId="0" applyFont="1" applyBorder="1" applyAlignment="1">
      <alignment horizontal="center"/>
    </xf>
    <xf numFmtId="0" fontId="0" fillId="5" borderId="29" xfId="0" applyFill="1" applyBorder="1" applyAlignment="1">
      <alignment wrapText="1"/>
    </xf>
    <xf numFmtId="0" fontId="43" fillId="5" borderId="6" xfId="0" applyFont="1" applyFill="1" applyBorder="1" applyAlignment="1">
      <alignment wrapText="1"/>
    </xf>
    <xf numFmtId="0" fontId="28" fillId="5" borderId="8" xfId="0" applyFont="1" applyFill="1" applyBorder="1" applyAlignment="1">
      <alignment horizontal="center" wrapText="1"/>
    </xf>
    <xf numFmtId="0" fontId="43" fillId="5" borderId="8" xfId="0" applyFont="1" applyFill="1" applyBorder="1" applyAlignment="1">
      <alignment horizontal="center" wrapText="1"/>
    </xf>
    <xf numFmtId="0" fontId="28" fillId="5" borderId="6" xfId="0" applyFont="1" applyFill="1" applyBorder="1" applyAlignment="1">
      <alignment horizontal="center" wrapText="1"/>
    </xf>
    <xf numFmtId="0" fontId="43" fillId="5" borderId="6" xfId="0" applyFont="1" applyFill="1" applyBorder="1" applyAlignment="1">
      <alignment horizontal="right" wrapText="1"/>
    </xf>
    <xf numFmtId="0" fontId="28" fillId="5" borderId="6" xfId="0" applyFont="1" applyFill="1" applyBorder="1" applyAlignment="1">
      <alignment horizontal="right" wrapText="1"/>
    </xf>
    <xf numFmtId="3" fontId="43" fillId="5" borderId="8" xfId="0" applyNumberFormat="1" applyFont="1" applyFill="1" applyBorder="1" applyAlignment="1">
      <alignment horizontal="center" wrapText="1"/>
    </xf>
    <xf numFmtId="0" fontId="43" fillId="5" borderId="0" xfId="0" applyFont="1" applyFill="1" applyAlignment="1">
      <alignment vertical="top" wrapText="1"/>
    </xf>
    <xf numFmtId="0" fontId="28" fillId="5" borderId="0" xfId="0" applyFont="1" applyFill="1" applyAlignment="1">
      <alignment vertical="top" wrapText="1"/>
    </xf>
    <xf numFmtId="0" fontId="43" fillId="5" borderId="8" xfId="0" applyFont="1" applyFill="1" applyBorder="1" applyAlignment="1">
      <alignment horizontal="left" wrapText="1"/>
    </xf>
    <xf numFmtId="0" fontId="13" fillId="0" borderId="2" xfId="1" applyFont="1" applyBorder="1" applyAlignment="1">
      <alignment horizontal="center"/>
    </xf>
    <xf numFmtId="0" fontId="14" fillId="0" borderId="2" xfId="1" applyFont="1" applyBorder="1" applyAlignment="1">
      <alignment horizontal="center"/>
    </xf>
    <xf numFmtId="0" fontId="19" fillId="0" borderId="7" xfId="1" applyFont="1" applyBorder="1" applyAlignment="1">
      <alignment horizontal="center" vertical="center"/>
    </xf>
    <xf numFmtId="0" fontId="0" fillId="5" borderId="6" xfId="0" applyFill="1" applyBorder="1" applyAlignment="1">
      <alignment vertical="center" wrapText="1"/>
    </xf>
    <xf numFmtId="0" fontId="19" fillId="0" borderId="17" xfId="1" applyFont="1" applyBorder="1" applyAlignment="1">
      <alignment horizontal="center" vertical="center"/>
    </xf>
    <xf numFmtId="0" fontId="27" fillId="0" borderId="2" xfId="0" applyFont="1" applyBorder="1" applyAlignment="1">
      <alignment horizontal="center"/>
    </xf>
    <xf numFmtId="0" fontId="13" fillId="0" borderId="2" xfId="1" applyFont="1" applyFill="1" applyBorder="1" applyAlignment="1">
      <alignment horizontal="center"/>
    </xf>
    <xf numFmtId="0" fontId="45" fillId="0" borderId="2" xfId="1" applyFont="1" applyBorder="1" applyAlignment="1">
      <alignment horizontal="center"/>
    </xf>
    <xf numFmtId="0" fontId="46" fillId="0" borderId="0" xfId="1" applyFont="1"/>
    <xf numFmtId="10" fontId="25" fillId="5" borderId="8" xfId="0" applyNumberFormat="1"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4" borderId="8" xfId="0" applyFont="1" applyFill="1" applyBorder="1" applyAlignment="1">
      <alignment vertical="center" wrapText="1"/>
    </xf>
    <xf numFmtId="0" fontId="0" fillId="3" borderId="8" xfId="0" applyFill="1" applyBorder="1" applyAlignment="1">
      <alignment horizontal="center" vertical="center" wrapText="1"/>
    </xf>
    <xf numFmtId="0" fontId="0" fillId="0" borderId="8" xfId="0" applyFont="1" applyFill="1" applyBorder="1" applyAlignment="1">
      <alignment vertical="center" wrapText="1"/>
    </xf>
    <xf numFmtId="0" fontId="0" fillId="3" borderId="8" xfId="0" applyFont="1" applyFill="1" applyBorder="1" applyAlignment="1">
      <alignment vertical="center" wrapText="1"/>
    </xf>
    <xf numFmtId="0" fontId="16" fillId="3" borderId="8" xfId="0" applyFont="1" applyFill="1" applyBorder="1" applyAlignment="1">
      <alignment horizontal="center" vertical="center" wrapText="1"/>
    </xf>
    <xf numFmtId="0" fontId="0" fillId="5" borderId="8" xfId="0" applyFill="1" applyBorder="1" applyAlignment="1">
      <alignment horizontal="center" vertical="center" wrapText="1"/>
    </xf>
    <xf numFmtId="0" fontId="35" fillId="0" borderId="0" xfId="0" applyFont="1" applyAlignment="1">
      <alignment horizontal="left" vertical="center"/>
    </xf>
    <xf numFmtId="0" fontId="47" fillId="5" borderId="8" xfId="0" applyFont="1" applyFill="1" applyBorder="1" applyAlignment="1">
      <alignment horizontal="center" vertical="center" wrapText="1"/>
    </xf>
    <xf numFmtId="0" fontId="39" fillId="0" borderId="7" xfId="0" applyFont="1" applyFill="1" applyBorder="1" applyAlignment="1">
      <alignment horizontal="right" vertical="center"/>
    </xf>
    <xf numFmtId="0" fontId="39" fillId="0" borderId="22" xfId="0" applyFont="1" applyFill="1" applyBorder="1" applyAlignment="1">
      <alignment horizontal="right" vertical="center"/>
    </xf>
    <xf numFmtId="0" fontId="35" fillId="5" borderId="8"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4" borderId="8" xfId="0" applyFont="1" applyFill="1" applyBorder="1" applyAlignment="1">
      <alignment horizontal="center" vertical="center" wrapText="1"/>
    </xf>
    <xf numFmtId="0" fontId="0" fillId="8" borderId="7" xfId="0" applyFont="1" applyFill="1" applyBorder="1" applyAlignment="1">
      <alignment horizontal="center" vertical="center" wrapText="1"/>
    </xf>
    <xf numFmtId="0" fontId="25" fillId="8" borderId="17" xfId="0" applyFont="1" applyFill="1" applyBorder="1" applyAlignment="1">
      <alignment horizontal="center" vertical="center"/>
    </xf>
    <xf numFmtId="0" fontId="0" fillId="7" borderId="7" xfId="0" applyFont="1" applyFill="1" applyBorder="1" applyAlignment="1">
      <alignment horizontal="center" vertical="center" wrapText="1"/>
    </xf>
    <xf numFmtId="0" fontId="40" fillId="7" borderId="7" xfId="0" applyFont="1" applyFill="1" applyBorder="1" applyAlignment="1">
      <alignment horizontal="center" vertical="center"/>
    </xf>
    <xf numFmtId="0" fontId="39" fillId="8" borderId="7" xfId="0" applyFont="1" applyFill="1" applyBorder="1" applyAlignment="1">
      <alignment horizontal="center" vertical="center"/>
    </xf>
    <xf numFmtId="0" fontId="39" fillId="7" borderId="7" xfId="0" applyFont="1" applyFill="1" applyBorder="1" applyAlignment="1">
      <alignment horizontal="center" vertical="center"/>
    </xf>
    <xf numFmtId="0" fontId="39" fillId="0" borderId="7" xfId="0" applyFont="1" applyFill="1" applyBorder="1" applyAlignment="1">
      <alignment horizontal="center" vertical="center"/>
    </xf>
    <xf numFmtId="0" fontId="39" fillId="7" borderId="22" xfId="0" applyFont="1" applyFill="1" applyBorder="1" applyAlignment="1">
      <alignment horizontal="center" vertical="center"/>
    </xf>
    <xf numFmtId="0" fontId="40" fillId="7" borderId="22" xfId="0" applyFont="1" applyFill="1" applyBorder="1" applyAlignment="1">
      <alignment horizontal="center" vertical="center"/>
    </xf>
    <xf numFmtId="0" fontId="0" fillId="7" borderId="22" xfId="0" applyFont="1" applyFill="1" applyBorder="1" applyAlignment="1">
      <alignment horizontal="center" vertical="center" wrapText="1"/>
    </xf>
    <xf numFmtId="0" fontId="0" fillId="8" borderId="22" xfId="0" applyFont="1" applyFill="1" applyBorder="1" applyAlignment="1">
      <alignment horizontal="center" vertical="center" wrapText="1"/>
    </xf>
    <xf numFmtId="0" fontId="25" fillId="8" borderId="27" xfId="0" applyFont="1" applyFill="1" applyBorder="1" applyAlignment="1">
      <alignment horizontal="center" vertical="center"/>
    </xf>
    <xf numFmtId="0" fontId="40" fillId="7" borderId="6" xfId="0" applyFont="1" applyFill="1" applyBorder="1" applyAlignment="1">
      <alignment horizontal="center" vertical="center"/>
    </xf>
    <xf numFmtId="0" fontId="39" fillId="8" borderId="6" xfId="0" applyFont="1" applyFill="1" applyBorder="1" applyAlignment="1">
      <alignment horizontal="center" vertical="center"/>
    </xf>
    <xf numFmtId="0" fontId="39" fillId="7" borderId="6" xfId="0" applyFont="1" applyFill="1" applyBorder="1" applyAlignment="1">
      <alignment horizontal="center" vertical="center"/>
    </xf>
    <xf numFmtId="0" fontId="0" fillId="8" borderId="6" xfId="0" applyFont="1" applyFill="1" applyBorder="1" applyAlignment="1">
      <alignment horizontal="center" vertical="center" wrapText="1"/>
    </xf>
    <xf numFmtId="0" fontId="25" fillId="8" borderId="8" xfId="0" applyFont="1" applyFill="1" applyBorder="1" applyAlignment="1">
      <alignment horizontal="center" vertical="center"/>
    </xf>
    <xf numFmtId="0" fontId="39" fillId="0" borderId="22" xfId="0" applyFont="1" applyFill="1" applyBorder="1" applyAlignment="1">
      <alignment horizontal="center" vertical="center"/>
    </xf>
    <xf numFmtId="10" fontId="25" fillId="9" borderId="8" xfId="0" applyNumberFormat="1" applyFont="1" applyFill="1" applyBorder="1" applyAlignment="1">
      <alignment horizontal="center" vertical="center" wrapText="1"/>
    </xf>
    <xf numFmtId="10" fontId="20" fillId="9" borderId="6" xfId="0" applyNumberFormat="1" applyFont="1" applyFill="1" applyBorder="1" applyAlignment="1">
      <alignment horizontal="left" vertical="center" wrapText="1"/>
    </xf>
    <xf numFmtId="0" fontId="25" fillId="0" borderId="0" xfId="0" applyFont="1" applyAlignment="1">
      <alignment horizontal="left" vertical="center"/>
    </xf>
    <xf numFmtId="0" fontId="20" fillId="5" borderId="8" xfId="0" applyFont="1" applyFill="1" applyBorder="1" applyAlignment="1">
      <alignment horizontal="center" vertical="center" wrapText="1"/>
    </xf>
    <xf numFmtId="0" fontId="42" fillId="5" borderId="8" xfId="0" applyFont="1" applyFill="1" applyBorder="1" applyAlignment="1">
      <alignment horizontal="center" vertical="center" wrapText="1"/>
    </xf>
    <xf numFmtId="0" fontId="48" fillId="3" borderId="8" xfId="0" applyFont="1" applyFill="1" applyBorder="1" applyAlignment="1">
      <alignment horizontal="center" vertical="center" wrapText="1"/>
    </xf>
    <xf numFmtId="0" fontId="21" fillId="5" borderId="22" xfId="0" applyFont="1" applyFill="1" applyBorder="1" applyAlignment="1">
      <alignment horizontal="center" vertical="center" wrapText="1"/>
    </xf>
    <xf numFmtId="0" fontId="21" fillId="5" borderId="7" xfId="0" applyFont="1" applyFill="1" applyBorder="1" applyAlignment="1">
      <alignment horizontal="center" vertical="center" wrapText="1"/>
    </xf>
    <xf numFmtId="0" fontId="21" fillId="5" borderId="18" xfId="0" applyFont="1" applyFill="1" applyBorder="1" applyAlignment="1">
      <alignment horizontal="center" vertical="center" wrapText="1"/>
    </xf>
    <xf numFmtId="0" fontId="0" fillId="0" borderId="29" xfId="0" applyBorder="1" applyAlignment="1">
      <alignment horizontal="center" vertical="center"/>
    </xf>
    <xf numFmtId="0" fontId="0" fillId="0" borderId="0" xfId="0" applyBorder="1" applyAlignment="1">
      <alignment horizontal="center" vertical="center"/>
    </xf>
    <xf numFmtId="0" fontId="37" fillId="5" borderId="7"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6" fillId="3" borderId="17" xfId="0" applyFont="1" applyFill="1" applyBorder="1" applyAlignment="1">
      <alignment horizontal="center" vertical="center" wrapText="1"/>
    </xf>
    <xf numFmtId="0" fontId="37" fillId="5" borderId="8" xfId="0" applyFont="1" applyFill="1" applyBorder="1" applyAlignment="1">
      <alignment horizontal="center" vertical="center" wrapText="1"/>
    </xf>
    <xf numFmtId="0" fontId="21" fillId="0" borderId="6" xfId="0" applyFont="1" applyBorder="1" applyAlignment="1">
      <alignment horizontal="center" vertical="center" wrapText="1"/>
    </xf>
    <xf numFmtId="0" fontId="21" fillId="0" borderId="7" xfId="0" applyFont="1" applyBorder="1" applyAlignment="1">
      <alignment horizontal="center" vertical="center" wrapText="1"/>
    </xf>
    <xf numFmtId="0" fontId="37" fillId="5" borderId="17" xfId="0" applyFont="1" applyFill="1" applyBorder="1" applyAlignment="1">
      <alignment horizontal="center" vertical="center" wrapText="1"/>
    </xf>
    <xf numFmtId="0" fontId="0" fillId="5" borderId="17" xfId="0" applyFill="1" applyBorder="1" applyAlignment="1">
      <alignment horizontal="center" vertical="center" wrapText="1"/>
    </xf>
    <xf numFmtId="0" fontId="20"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vertical="center"/>
    </xf>
    <xf numFmtId="0" fontId="36" fillId="5" borderId="33" xfId="0" applyFont="1" applyFill="1" applyBorder="1" applyAlignment="1">
      <alignment horizontal="center" vertical="center" wrapText="1"/>
    </xf>
    <xf numFmtId="0" fontId="37" fillId="5" borderId="6" xfId="0" applyFont="1" applyFill="1" applyBorder="1" applyAlignment="1">
      <alignment horizontal="center" vertical="center" wrapText="1"/>
    </xf>
    <xf numFmtId="0" fontId="36" fillId="5" borderId="8" xfId="0" applyFont="1" applyFill="1" applyBorder="1" applyAlignment="1">
      <alignment horizontal="center" vertical="center" wrapText="1"/>
    </xf>
    <xf numFmtId="0" fontId="0" fillId="0" borderId="2" xfId="0" applyFont="1" applyBorder="1" applyAlignment="1">
      <alignment horizontal="center" vertical="center"/>
    </xf>
    <xf numFmtId="0" fontId="0" fillId="9" borderId="2" xfId="0" applyFont="1" applyFill="1" applyBorder="1" applyAlignment="1">
      <alignment horizontal="center" vertical="center"/>
    </xf>
    <xf numFmtId="0" fontId="0" fillId="9" borderId="0" xfId="0" applyFont="1" applyFill="1" applyAlignment="1">
      <alignment horizontal="center" vertical="center"/>
    </xf>
    <xf numFmtId="0" fontId="37" fillId="5" borderId="31" xfId="0" applyFont="1" applyFill="1" applyBorder="1" applyAlignment="1">
      <alignment horizontal="center" vertical="center" wrapText="1"/>
    </xf>
    <xf numFmtId="0" fontId="0" fillId="0" borderId="19" xfId="0" applyFont="1" applyBorder="1" applyAlignment="1">
      <alignment horizontal="center" vertical="center" wrapText="1"/>
    </xf>
    <xf numFmtId="0" fontId="0" fillId="0" borderId="20" xfId="0" applyFont="1" applyBorder="1" applyAlignment="1">
      <alignment horizontal="center" vertical="center" wrapText="1"/>
    </xf>
    <xf numFmtId="0" fontId="51" fillId="0" borderId="0" xfId="0" applyFont="1" applyAlignment="1">
      <alignment horizontal="left" vertical="center"/>
    </xf>
    <xf numFmtId="0" fontId="0" fillId="0" borderId="0" xfId="0" applyFont="1" applyAlignment="1">
      <alignment horizontal="center" vertical="center" wrapText="1"/>
    </xf>
    <xf numFmtId="0" fontId="0" fillId="0" borderId="23" xfId="0" applyFont="1" applyBorder="1" applyAlignment="1">
      <alignment horizontal="center" vertical="center" wrapText="1"/>
    </xf>
    <xf numFmtId="0" fontId="36" fillId="5" borderId="21" xfId="0" applyFont="1" applyFill="1" applyBorder="1" applyAlignment="1">
      <alignment horizontal="center" vertical="center" wrapText="1"/>
    </xf>
    <xf numFmtId="0" fontId="36" fillId="5" borderId="3" xfId="0" applyFont="1" applyFill="1" applyBorder="1" applyAlignment="1">
      <alignment horizontal="center" vertical="center" wrapText="1"/>
    </xf>
    <xf numFmtId="0" fontId="17" fillId="0" borderId="4" xfId="0" applyFont="1" applyBorder="1" applyAlignment="1">
      <alignment horizontal="right" vertical="center" wrapText="1"/>
    </xf>
    <xf numFmtId="0" fontId="17" fillId="0" borderId="2" xfId="0" applyFont="1" applyBorder="1" applyAlignment="1">
      <alignment horizontal="center" vertical="center"/>
    </xf>
    <xf numFmtId="0" fontId="17" fillId="9" borderId="2" xfId="0" applyFont="1" applyFill="1" applyBorder="1" applyAlignment="1">
      <alignment horizontal="center" vertical="center"/>
    </xf>
    <xf numFmtId="0" fontId="17" fillId="0" borderId="0" xfId="0" applyFont="1" applyAlignment="1">
      <alignment vertical="center"/>
    </xf>
    <xf numFmtId="10" fontId="0" fillId="9" borderId="2" xfId="0" applyNumberFormat="1" applyFont="1" applyFill="1" applyBorder="1" applyAlignment="1">
      <alignment horizontal="center" vertical="center"/>
    </xf>
    <xf numFmtId="0" fontId="17" fillId="5" borderId="17" xfId="0" applyFont="1" applyFill="1" applyBorder="1" applyAlignment="1">
      <alignment horizontal="center" vertical="center" wrapText="1"/>
    </xf>
    <xf numFmtId="0" fontId="36" fillId="5" borderId="6" xfId="0" applyFont="1" applyFill="1" applyBorder="1" applyAlignment="1">
      <alignment horizontal="left" vertical="center" wrapText="1"/>
    </xf>
    <xf numFmtId="0" fontId="36" fillId="5" borderId="18" xfId="0" applyFont="1" applyFill="1" applyBorder="1" applyAlignment="1">
      <alignment horizontal="left" vertical="center" wrapText="1"/>
    </xf>
    <xf numFmtId="0" fontId="17" fillId="0" borderId="0" xfId="0" applyFont="1" applyAlignment="1">
      <alignment horizontal="center" vertical="center"/>
    </xf>
    <xf numFmtId="0" fontId="36" fillId="5" borderId="48" xfId="0" applyFont="1" applyFill="1" applyBorder="1" applyAlignment="1">
      <alignment horizontal="center" vertical="center" wrapText="1"/>
    </xf>
    <xf numFmtId="0" fontId="36" fillId="5" borderId="38" xfId="0" applyFont="1" applyFill="1" applyBorder="1" applyAlignment="1">
      <alignment horizontal="center" vertical="center" wrapText="1"/>
    </xf>
    <xf numFmtId="0" fontId="36" fillId="5" borderId="30" xfId="0" applyFont="1" applyFill="1" applyBorder="1" applyAlignment="1">
      <alignment horizontal="center" vertical="center" wrapText="1"/>
    </xf>
    <xf numFmtId="0" fontId="0" fillId="10" borderId="2" xfId="0" applyFont="1" applyFill="1" applyBorder="1" applyAlignment="1">
      <alignment horizontal="center" vertical="center"/>
    </xf>
    <xf numFmtId="0" fontId="17" fillId="10" borderId="2" xfId="0" applyFont="1" applyFill="1" applyBorder="1" applyAlignment="1">
      <alignment horizontal="center" vertical="center"/>
    </xf>
    <xf numFmtId="0" fontId="0" fillId="0" borderId="5" xfId="0" applyFont="1" applyBorder="1" applyAlignment="1">
      <alignment horizontal="center" vertical="center"/>
    </xf>
    <xf numFmtId="0" fontId="0" fillId="9" borderId="5" xfId="0" applyFont="1" applyFill="1" applyBorder="1" applyAlignment="1">
      <alignment horizontal="center" vertical="center"/>
    </xf>
    <xf numFmtId="0" fontId="0" fillId="10" borderId="5" xfId="0" applyFont="1" applyFill="1" applyBorder="1" applyAlignment="1">
      <alignment horizontal="center" vertical="center"/>
    </xf>
    <xf numFmtId="0" fontId="0" fillId="10" borderId="8" xfId="0" applyFont="1" applyFill="1" applyBorder="1" applyAlignment="1">
      <alignment horizontal="center" vertical="center" wrapText="1"/>
    </xf>
    <xf numFmtId="0" fontId="37" fillId="10" borderId="6" xfId="0" applyFont="1" applyFill="1" applyBorder="1" applyAlignment="1">
      <alignment horizontal="center" vertical="center" wrapText="1"/>
    </xf>
    <xf numFmtId="0" fontId="17" fillId="10" borderId="15" xfId="0" applyFont="1" applyFill="1" applyBorder="1" applyAlignment="1">
      <alignment horizontal="center" vertical="center" wrapText="1"/>
    </xf>
    <xf numFmtId="0" fontId="17" fillId="10" borderId="16" xfId="0" applyFont="1" applyFill="1" applyBorder="1" applyAlignment="1">
      <alignment horizontal="center" vertical="center" wrapText="1"/>
    </xf>
    <xf numFmtId="0" fontId="2" fillId="0" borderId="0" xfId="1" applyFont="1" applyAlignment="1">
      <alignment horizontal="center"/>
    </xf>
    <xf numFmtId="0" fontId="19" fillId="0" borderId="36" xfId="1" applyFont="1" applyBorder="1" applyAlignment="1">
      <alignment horizontal="center"/>
    </xf>
    <xf numFmtId="0" fontId="0" fillId="0" borderId="5" xfId="0" applyBorder="1" applyAlignment="1">
      <alignment horizontal="center"/>
    </xf>
    <xf numFmtId="0" fontId="35" fillId="0" borderId="0" xfId="0" applyFont="1" applyAlignment="1">
      <alignment horizontal="center" vertical="center"/>
    </xf>
    <xf numFmtId="0" fontId="20" fillId="5" borderId="46" xfId="0" applyFont="1" applyFill="1" applyBorder="1" applyAlignment="1">
      <alignment horizontal="center" vertical="center" wrapText="1"/>
    </xf>
    <xf numFmtId="0" fontId="25" fillId="0" borderId="47" xfId="0" applyFont="1" applyBorder="1" applyAlignment="1">
      <alignment horizontal="center" vertical="center"/>
    </xf>
    <xf numFmtId="0" fontId="25" fillId="5" borderId="42" xfId="0" applyFont="1" applyFill="1" applyBorder="1" applyAlignment="1">
      <alignment horizontal="center" vertical="center" wrapText="1"/>
    </xf>
    <xf numFmtId="0" fontId="21" fillId="5" borderId="11" xfId="0" applyFont="1" applyFill="1" applyBorder="1" applyAlignment="1">
      <alignment horizontal="center" vertical="center" wrapText="1"/>
    </xf>
    <xf numFmtId="0" fontId="20" fillId="5" borderId="48" xfId="0" applyFont="1" applyFill="1" applyBorder="1" applyAlignment="1">
      <alignment horizontal="center" vertical="center" wrapText="1"/>
    </xf>
    <xf numFmtId="0" fontId="25" fillId="5" borderId="15" xfId="0" applyFont="1" applyFill="1" applyBorder="1" applyAlignment="1">
      <alignment horizontal="center" vertical="center" wrapText="1"/>
    </xf>
    <xf numFmtId="0" fontId="21" fillId="5" borderId="41" xfId="0" applyFont="1" applyFill="1" applyBorder="1" applyAlignment="1">
      <alignment horizontal="center" vertical="center" wrapText="1"/>
    </xf>
    <xf numFmtId="0" fontId="21" fillId="5" borderId="9" xfId="0" applyFont="1" applyFill="1" applyBorder="1" applyAlignment="1">
      <alignment horizontal="center" vertical="center" wrapText="1"/>
    </xf>
    <xf numFmtId="0" fontId="25" fillId="0" borderId="36" xfId="0" applyFont="1" applyBorder="1" applyAlignment="1">
      <alignment horizontal="center" vertical="center"/>
    </xf>
    <xf numFmtId="0" fontId="25" fillId="5" borderId="45" xfId="0" applyFont="1" applyFill="1" applyBorder="1" applyAlignment="1">
      <alignment horizontal="center" vertical="center" wrapText="1"/>
    </xf>
    <xf numFmtId="0" fontId="21" fillId="5" borderId="43" xfId="0" applyFont="1" applyFill="1" applyBorder="1" applyAlignment="1">
      <alignment horizontal="center" vertical="center" wrapText="1"/>
    </xf>
    <xf numFmtId="0" fontId="20" fillId="5" borderId="15" xfId="0" applyFont="1" applyFill="1" applyBorder="1" applyAlignment="1">
      <alignment horizontal="center" vertical="center" wrapText="1"/>
    </xf>
    <xf numFmtId="0" fontId="21" fillId="5" borderId="42" xfId="0" applyFont="1" applyFill="1" applyBorder="1" applyAlignment="1">
      <alignment horizontal="center" vertical="center" wrapText="1"/>
    </xf>
    <xf numFmtId="0" fontId="21" fillId="5" borderId="12"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21" fillId="0" borderId="0" xfId="0" applyFont="1" applyAlignment="1">
      <alignment horizontal="left" vertical="center"/>
    </xf>
    <xf numFmtId="0" fontId="25" fillId="0" borderId="0" xfId="0" applyFont="1" applyAlignment="1">
      <alignment horizontal="left" vertical="center"/>
    </xf>
    <xf numFmtId="0" fontId="21" fillId="0" borderId="33" xfId="0" applyFont="1" applyBorder="1" applyAlignment="1">
      <alignment horizontal="left" vertical="center"/>
    </xf>
    <xf numFmtId="0" fontId="25" fillId="0" borderId="33" xfId="0" applyFont="1" applyBorder="1" applyAlignment="1">
      <alignment horizontal="left" vertical="center"/>
    </xf>
    <xf numFmtId="0" fontId="21" fillId="5" borderId="2" xfId="0" applyFont="1" applyFill="1" applyBorder="1" applyAlignment="1">
      <alignment horizontal="center" vertical="center" wrapText="1"/>
    </xf>
    <xf numFmtId="0" fontId="0" fillId="0" borderId="2" xfId="0" applyBorder="1" applyAlignment="1">
      <alignment horizontal="center" vertical="center" wrapText="1"/>
    </xf>
    <xf numFmtId="0" fontId="21" fillId="5" borderId="13" xfId="0" applyFont="1" applyFill="1" applyBorder="1" applyAlignment="1">
      <alignment horizontal="center" vertical="center" wrapText="1"/>
    </xf>
    <xf numFmtId="0" fontId="21" fillId="5" borderId="44" xfId="0" applyFont="1" applyFill="1" applyBorder="1" applyAlignment="1">
      <alignment horizontal="center" vertical="center" wrapText="1"/>
    </xf>
    <xf numFmtId="0" fontId="21" fillId="5" borderId="37" xfId="0" applyFont="1" applyFill="1" applyBorder="1" applyAlignment="1">
      <alignment horizontal="center" vertical="center" wrapText="1"/>
    </xf>
    <xf numFmtId="0" fontId="20" fillId="0" borderId="0" xfId="0" applyFont="1" applyAlignment="1">
      <alignment horizontal="left" vertical="center"/>
    </xf>
    <xf numFmtId="0" fontId="0" fillId="0" borderId="0" xfId="0" applyFont="1" applyAlignment="1">
      <alignment horizontal="left" vertical="center"/>
    </xf>
    <xf numFmtId="0" fontId="20" fillId="0" borderId="0" xfId="0" applyFont="1" applyAlignment="1">
      <alignment horizontal="left" vertical="center" wrapText="1"/>
    </xf>
    <xf numFmtId="0" fontId="0" fillId="0" borderId="0" xfId="0" applyFont="1" applyAlignment="1">
      <alignment horizontal="left" vertical="center" wrapText="1"/>
    </xf>
    <xf numFmtId="0" fontId="20" fillId="5" borderId="39" xfId="0" applyFont="1" applyFill="1" applyBorder="1" applyAlignment="1">
      <alignment horizontal="center" vertical="center" wrapText="1"/>
    </xf>
    <xf numFmtId="0" fontId="20" fillId="5" borderId="8" xfId="0" applyFont="1" applyFill="1" applyBorder="1" applyAlignment="1">
      <alignment horizontal="center" vertical="center" wrapText="1"/>
    </xf>
    <xf numFmtId="0" fontId="35" fillId="0" borderId="49" xfId="0" applyFont="1" applyBorder="1" applyAlignment="1">
      <alignment horizontal="center"/>
    </xf>
    <xf numFmtId="0" fontId="17" fillId="0" borderId="50" xfId="0" applyFont="1" applyBorder="1" applyAlignment="1">
      <alignment horizontal="center"/>
    </xf>
    <xf numFmtId="0" fontId="21" fillId="5" borderId="22" xfId="0" applyFont="1" applyFill="1" applyBorder="1" applyAlignment="1">
      <alignment horizontal="right" vertical="center" wrapText="1"/>
    </xf>
    <xf numFmtId="0" fontId="21" fillId="5" borderId="18" xfId="0" applyFont="1" applyFill="1" applyBorder="1" applyAlignment="1">
      <alignment horizontal="right" vertical="center" wrapText="1"/>
    </xf>
    <xf numFmtId="0" fontId="21" fillId="5" borderId="6" xfId="0" applyFont="1" applyFill="1" applyBorder="1" applyAlignment="1">
      <alignment horizontal="right" vertical="center" wrapText="1"/>
    </xf>
    <xf numFmtId="0" fontId="25" fillId="5" borderId="22" xfId="0" applyFont="1" applyFill="1" applyBorder="1" applyAlignment="1">
      <alignment vertical="center" wrapText="1"/>
    </xf>
    <xf numFmtId="0" fontId="25" fillId="5" borderId="18" xfId="0" applyFont="1" applyFill="1" applyBorder="1" applyAlignment="1">
      <alignment vertical="center" wrapText="1"/>
    </xf>
    <xf numFmtId="0" fontId="25" fillId="5" borderId="6" xfId="0" applyFont="1" applyFill="1" applyBorder="1" applyAlignment="1">
      <alignment vertical="center" wrapText="1"/>
    </xf>
    <xf numFmtId="0" fontId="43" fillId="5" borderId="30" xfId="0" applyFont="1" applyFill="1" applyBorder="1" applyAlignment="1">
      <alignment wrapText="1"/>
    </xf>
    <xf numFmtId="0" fontId="43" fillId="5" borderId="38" xfId="0" applyFont="1" applyFill="1" applyBorder="1" applyAlignment="1">
      <alignment wrapText="1"/>
    </xf>
    <xf numFmtId="0" fontId="43" fillId="5" borderId="17" xfId="0" applyFont="1" applyFill="1" applyBorder="1" applyAlignment="1">
      <alignment wrapText="1"/>
    </xf>
    <xf numFmtId="0" fontId="43" fillId="5" borderId="30" xfId="0" applyFont="1" applyFill="1" applyBorder="1" applyAlignment="1">
      <alignment horizontal="center" wrapText="1"/>
    </xf>
    <xf numFmtId="0" fontId="43" fillId="5" borderId="38" xfId="0" applyFont="1" applyFill="1" applyBorder="1" applyAlignment="1">
      <alignment horizontal="center" wrapText="1"/>
    </xf>
    <xf numFmtId="0" fontId="43" fillId="5" borderId="17" xfId="0" applyFont="1" applyFill="1" applyBorder="1" applyAlignment="1">
      <alignment horizontal="center" wrapText="1"/>
    </xf>
    <xf numFmtId="0" fontId="43" fillId="0" borderId="0" xfId="0" applyFont="1" applyAlignment="1">
      <alignment wrapText="1"/>
    </xf>
    <xf numFmtId="0" fontId="43" fillId="5" borderId="22" xfId="0" applyFont="1" applyFill="1" applyBorder="1" applyAlignment="1">
      <alignment horizontal="right" wrapText="1"/>
    </xf>
    <xf numFmtId="0" fontId="43" fillId="5" borderId="18" xfId="0" applyFont="1" applyFill="1" applyBorder="1" applyAlignment="1">
      <alignment horizontal="right" wrapText="1"/>
    </xf>
    <xf numFmtId="0" fontId="43" fillId="5" borderId="6" xfId="0" applyFont="1" applyFill="1" applyBorder="1" applyAlignment="1">
      <alignment horizontal="right" wrapText="1"/>
    </xf>
    <xf numFmtId="0" fontId="49" fillId="5" borderId="0" xfId="0" applyFont="1" applyFill="1" applyAlignment="1">
      <alignment vertical="top" wrapText="1"/>
    </xf>
    <xf numFmtId="0" fontId="28" fillId="5" borderId="22" xfId="0" applyFont="1" applyFill="1" applyBorder="1" applyAlignment="1">
      <alignment wrapText="1"/>
    </xf>
    <xf numFmtId="0" fontId="28" fillId="5" borderId="18" xfId="0" applyFont="1" applyFill="1" applyBorder="1" applyAlignment="1">
      <alignment wrapText="1"/>
    </xf>
    <xf numFmtId="0" fontId="28" fillId="5" borderId="6" xfId="0" applyFont="1" applyFill="1" applyBorder="1" applyAlignment="1">
      <alignment wrapText="1"/>
    </xf>
    <xf numFmtId="0" fontId="49" fillId="0" borderId="0" xfId="0" applyFont="1" applyAlignment="1">
      <alignment horizontal="left" vertical="center"/>
    </xf>
    <xf numFmtId="0" fontId="25" fillId="0" borderId="0" xfId="0" applyFont="1" applyBorder="1" applyAlignment="1">
      <alignment vertical="center"/>
    </xf>
    <xf numFmtId="0" fontId="25" fillId="0" borderId="29" xfId="0" applyFont="1" applyBorder="1" applyAlignment="1">
      <alignment vertical="center"/>
    </xf>
    <xf numFmtId="0" fontId="36" fillId="5" borderId="38" xfId="0" applyFont="1" applyFill="1" applyBorder="1" applyAlignment="1">
      <alignment horizontal="center" vertical="center" wrapText="1"/>
    </xf>
    <xf numFmtId="0" fontId="0" fillId="0" borderId="0" xfId="0" applyFont="1" applyAlignment="1">
      <alignment vertical="center" wrapText="1"/>
    </xf>
    <xf numFmtId="0" fontId="0" fillId="0" borderId="0" xfId="0" applyFont="1" applyAlignment="1">
      <alignment vertical="center"/>
    </xf>
    <xf numFmtId="0" fontId="0" fillId="0" borderId="0" xfId="0" applyAlignment="1">
      <alignment horizontal="left" vertical="center"/>
    </xf>
    <xf numFmtId="0" fontId="0" fillId="0" borderId="0" xfId="0" applyAlignment="1"/>
    <xf numFmtId="0" fontId="0" fillId="0" borderId="0" xfId="0" applyFont="1" applyBorder="1" applyAlignment="1">
      <alignment vertical="center"/>
    </xf>
    <xf numFmtId="0" fontId="0" fillId="0" borderId="29" xfId="0" applyFont="1" applyBorder="1" applyAlignment="1">
      <alignment vertical="center"/>
    </xf>
    <xf numFmtId="0" fontId="36" fillId="5" borderId="30" xfId="0" applyFont="1" applyFill="1" applyBorder="1" applyAlignment="1">
      <alignment horizontal="center" vertical="center" wrapText="1"/>
    </xf>
    <xf numFmtId="0" fontId="36" fillId="5" borderId="17" xfId="0" applyFont="1" applyFill="1" applyBorder="1" applyAlignment="1">
      <alignment horizontal="center" vertical="center" wrapText="1"/>
    </xf>
    <xf numFmtId="0" fontId="25" fillId="0" borderId="0" xfId="0" applyFont="1" applyAlignment="1">
      <alignment horizontal="left" vertical="center" wrapText="1"/>
    </xf>
    <xf numFmtId="0" fontId="0" fillId="0" borderId="0" xfId="0" applyAlignment="1">
      <alignment vertical="center" wrapText="1"/>
    </xf>
    <xf numFmtId="0" fontId="50" fillId="0" borderId="0" xfId="0" applyFont="1" applyAlignment="1">
      <alignment horizontal="left" vertical="center"/>
    </xf>
    <xf numFmtId="0" fontId="50" fillId="0" borderId="0" xfId="0" applyFont="1" applyAlignment="1">
      <alignment horizontal="center" vertical="center"/>
    </xf>
    <xf numFmtId="0" fontId="41" fillId="0" borderId="0" xfId="0" applyFont="1" applyAlignment="1">
      <alignment horizontal="left" vertical="center"/>
    </xf>
    <xf numFmtId="0" fontId="41" fillId="0" borderId="0" xfId="0" applyFont="1" applyAlignment="1">
      <alignment horizontal="center" vertical="center"/>
    </xf>
  </cellXfs>
  <cellStyles count="3">
    <cellStyle name="Normal 2" xfId="1"/>
    <cellStyle name="Κανονικό" xfId="0" builtinId="0"/>
    <cellStyle name="ΝΙΚΟΛΆΟΥ"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H23"/>
  <sheetViews>
    <sheetView workbookViewId="0">
      <selection activeCell="B15" sqref="B15"/>
    </sheetView>
  </sheetViews>
  <sheetFormatPr defaultColWidth="9.140625" defaultRowHeight="12.75"/>
  <cols>
    <col min="1" max="1" width="3.85546875" style="7" customWidth="1"/>
    <col min="2" max="2" width="44.140625" style="1" customWidth="1"/>
    <col min="3" max="3" width="11.5703125" style="7" customWidth="1"/>
    <col min="4" max="4" width="11" style="7" customWidth="1"/>
    <col min="5" max="5" width="10.42578125" style="7" customWidth="1"/>
    <col min="6" max="6" width="11.42578125" style="7" customWidth="1"/>
    <col min="7" max="7" width="11.140625" style="7" customWidth="1"/>
    <col min="8" max="16384" width="9.140625" style="1"/>
  </cols>
  <sheetData>
    <row r="1" spans="1:8" ht="15">
      <c r="A1" s="398" t="s">
        <v>0</v>
      </c>
      <c r="B1" s="398"/>
      <c r="C1" s="398"/>
      <c r="D1" s="398"/>
      <c r="E1" s="398"/>
      <c r="F1" s="398"/>
      <c r="G1" s="398"/>
    </row>
    <row r="2" spans="1:8" ht="15">
      <c r="A2" s="398" t="s">
        <v>1</v>
      </c>
      <c r="B2" s="398"/>
      <c r="C2" s="398"/>
      <c r="D2" s="398"/>
      <c r="E2" s="398"/>
      <c r="F2" s="398"/>
      <c r="G2" s="398"/>
    </row>
    <row r="3" spans="1:8" ht="15">
      <c r="A3" s="2"/>
      <c r="B3" s="2"/>
      <c r="C3" s="2"/>
      <c r="D3" s="2"/>
      <c r="E3" s="2"/>
      <c r="F3" s="2"/>
      <c r="G3" s="2"/>
    </row>
    <row r="4" spans="1:8" s="7" customFormat="1">
      <c r="A4" s="9"/>
      <c r="B4" s="10" t="s">
        <v>25</v>
      </c>
      <c r="C4" s="8" t="s">
        <v>2</v>
      </c>
      <c r="D4" s="6" t="s">
        <v>3</v>
      </c>
      <c r="E4" s="6" t="s">
        <v>4</v>
      </c>
      <c r="F4" s="6" t="s">
        <v>5</v>
      </c>
      <c r="G4" s="6" t="s">
        <v>6</v>
      </c>
    </row>
    <row r="5" spans="1:8" ht="25.5">
      <c r="A5" s="11">
        <v>1</v>
      </c>
      <c r="B5" s="3" t="s">
        <v>7</v>
      </c>
      <c r="C5" s="303">
        <v>525</v>
      </c>
      <c r="D5" s="303">
        <v>538</v>
      </c>
      <c r="E5" s="303">
        <v>562</v>
      </c>
      <c r="F5" s="303">
        <v>573</v>
      </c>
      <c r="G5" s="303">
        <v>575</v>
      </c>
    </row>
    <row r="6" spans="1:8" ht="25.5">
      <c r="A6" s="5">
        <v>2</v>
      </c>
      <c r="B6" s="3" t="s">
        <v>8</v>
      </c>
      <c r="C6" s="303">
        <v>231</v>
      </c>
      <c r="D6" s="303">
        <v>96</v>
      </c>
      <c r="E6" s="303">
        <v>104</v>
      </c>
      <c r="F6" s="303">
        <v>117</v>
      </c>
      <c r="G6" s="303">
        <v>122</v>
      </c>
    </row>
    <row r="7" spans="1:8" ht="25.5">
      <c r="A7" s="5">
        <v>3</v>
      </c>
      <c r="B7" s="3" t="s">
        <v>9</v>
      </c>
      <c r="C7" s="303">
        <v>260</v>
      </c>
      <c r="D7" s="303">
        <v>856</v>
      </c>
      <c r="E7" s="303">
        <v>900</v>
      </c>
      <c r="F7" s="303">
        <v>923</v>
      </c>
      <c r="G7" s="303">
        <v>957</v>
      </c>
    </row>
    <row r="8" spans="1:8" ht="25.5">
      <c r="A8" s="5">
        <v>4</v>
      </c>
      <c r="B8" s="3" t="s">
        <v>10</v>
      </c>
      <c r="C8" s="5">
        <v>175</v>
      </c>
      <c r="D8" s="305" t="s">
        <v>457</v>
      </c>
      <c r="E8" s="305" t="s">
        <v>458</v>
      </c>
      <c r="F8" s="5">
        <v>81</v>
      </c>
      <c r="G8" s="305" t="s">
        <v>459</v>
      </c>
      <c r="H8" s="306" t="s">
        <v>460</v>
      </c>
    </row>
    <row r="9" spans="1:8" ht="25.5">
      <c r="A9" s="399">
        <v>5</v>
      </c>
      <c r="B9" s="206" t="s">
        <v>330</v>
      </c>
      <c r="C9" s="298">
        <v>7708</v>
      </c>
      <c r="D9" s="298">
        <v>7621</v>
      </c>
      <c r="E9" s="298">
        <v>7948</v>
      </c>
      <c r="F9" s="298">
        <v>8311</v>
      </c>
      <c r="G9" s="298">
        <v>8417</v>
      </c>
    </row>
    <row r="10" spans="1:8" ht="25.5">
      <c r="A10" s="400"/>
      <c r="B10" s="4" t="s">
        <v>11</v>
      </c>
      <c r="C10" s="298">
        <v>10176</v>
      </c>
      <c r="D10" s="298">
        <v>10085</v>
      </c>
      <c r="E10" s="298">
        <v>10409</v>
      </c>
      <c r="F10" s="298">
        <v>10894</v>
      </c>
      <c r="G10" s="298">
        <v>11099</v>
      </c>
    </row>
    <row r="11" spans="1:8" ht="25.5">
      <c r="A11" s="5">
        <v>6</v>
      </c>
      <c r="B11" s="3" t="s">
        <v>12</v>
      </c>
      <c r="C11" s="303">
        <v>860</v>
      </c>
      <c r="D11" s="303">
        <v>840</v>
      </c>
      <c r="E11" s="303">
        <v>855</v>
      </c>
      <c r="F11" s="303">
        <v>885</v>
      </c>
      <c r="G11" s="303">
        <v>895</v>
      </c>
    </row>
    <row r="12" spans="1:8" ht="25.5">
      <c r="A12" s="6">
        <v>7</v>
      </c>
      <c r="B12" s="4" t="s">
        <v>13</v>
      </c>
      <c r="C12" s="298">
        <v>1832</v>
      </c>
      <c r="D12" s="298">
        <v>1433</v>
      </c>
      <c r="E12" s="298">
        <v>1488</v>
      </c>
      <c r="F12" s="304">
        <v>1712</v>
      </c>
      <c r="G12" s="298">
        <v>1755</v>
      </c>
    </row>
    <row r="13" spans="1:8" ht="25.5">
      <c r="A13" s="6">
        <v>8</v>
      </c>
      <c r="B13" s="4" t="s">
        <v>14</v>
      </c>
      <c r="C13" s="298">
        <v>18745</v>
      </c>
      <c r="D13" s="298">
        <v>18360</v>
      </c>
      <c r="E13" s="298">
        <v>18478</v>
      </c>
      <c r="F13" s="298">
        <v>18528</v>
      </c>
      <c r="G13" s="298">
        <v>18502</v>
      </c>
    </row>
    <row r="14" spans="1:8">
      <c r="A14" s="6">
        <v>9</v>
      </c>
      <c r="B14" s="4" t="s">
        <v>15</v>
      </c>
      <c r="C14" s="298">
        <v>1244</v>
      </c>
      <c r="D14" s="298">
        <v>1347</v>
      </c>
      <c r="E14" s="298">
        <v>1453</v>
      </c>
      <c r="F14" s="304">
        <v>1440</v>
      </c>
      <c r="G14" s="298">
        <v>1580</v>
      </c>
    </row>
    <row r="15" spans="1:8" ht="25.5">
      <c r="A15" s="5">
        <v>10</v>
      </c>
      <c r="B15" s="3" t="s">
        <v>16</v>
      </c>
      <c r="C15" s="298"/>
      <c r="D15" s="298"/>
      <c r="E15" s="298"/>
      <c r="F15" s="298"/>
      <c r="G15" s="298"/>
    </row>
    <row r="16" spans="1:8">
      <c r="A16" s="5">
        <v>11</v>
      </c>
      <c r="B16" s="3" t="s">
        <v>17</v>
      </c>
      <c r="C16" s="298"/>
      <c r="D16" s="298"/>
      <c r="E16" s="298"/>
      <c r="F16" s="298"/>
      <c r="G16" s="298"/>
    </row>
    <row r="17" spans="1:7">
      <c r="A17" s="6">
        <v>12</v>
      </c>
      <c r="B17" s="4" t="s">
        <v>18</v>
      </c>
      <c r="C17" s="299">
        <v>2876</v>
      </c>
      <c r="D17" s="299">
        <v>2884</v>
      </c>
      <c r="E17" s="299">
        <v>2826</v>
      </c>
      <c r="F17" s="299">
        <v>2770</v>
      </c>
      <c r="G17" s="299">
        <v>2723</v>
      </c>
    </row>
    <row r="18" spans="1:7">
      <c r="A18" s="5">
        <v>13</v>
      </c>
      <c r="B18" s="3" t="s">
        <v>19</v>
      </c>
      <c r="C18" s="5"/>
      <c r="D18" s="5"/>
      <c r="E18" s="5"/>
      <c r="F18" s="5"/>
      <c r="G18" s="5"/>
    </row>
    <row r="19" spans="1:7" ht="25.5">
      <c r="A19" s="5">
        <v>14</v>
      </c>
      <c r="B19" s="3" t="s">
        <v>20</v>
      </c>
      <c r="C19" s="5"/>
      <c r="D19" s="5"/>
      <c r="E19" s="5"/>
      <c r="F19" s="5"/>
      <c r="G19" s="5"/>
    </row>
    <row r="20" spans="1:7">
      <c r="A20" s="5">
        <v>15</v>
      </c>
      <c r="B20" s="3" t="s">
        <v>21</v>
      </c>
      <c r="C20" s="5"/>
      <c r="D20" s="5"/>
      <c r="E20" s="5"/>
      <c r="F20" s="5"/>
      <c r="G20" s="5"/>
    </row>
    <row r="21" spans="1:7">
      <c r="A21" s="5">
        <v>16</v>
      </c>
      <c r="B21" s="3" t="s">
        <v>22</v>
      </c>
      <c r="C21" s="5"/>
      <c r="D21" s="5"/>
      <c r="E21" s="5"/>
      <c r="F21" s="5"/>
      <c r="G21" s="5"/>
    </row>
    <row r="22" spans="1:7">
      <c r="A22" s="5">
        <v>17</v>
      </c>
      <c r="B22" s="3" t="s">
        <v>23</v>
      </c>
      <c r="C22" s="5">
        <v>1</v>
      </c>
      <c r="D22" s="5">
        <v>1</v>
      </c>
      <c r="E22" s="5">
        <v>1</v>
      </c>
      <c r="F22" s="5">
        <v>1</v>
      </c>
      <c r="G22" s="5">
        <v>1</v>
      </c>
    </row>
    <row r="23" spans="1:7" ht="25.5">
      <c r="A23" s="5">
        <v>18</v>
      </c>
      <c r="B23" s="3" t="s">
        <v>24</v>
      </c>
      <c r="C23" s="5">
        <v>1</v>
      </c>
      <c r="D23" s="5">
        <v>1</v>
      </c>
      <c r="E23" s="5">
        <v>1</v>
      </c>
      <c r="F23" s="5">
        <v>1</v>
      </c>
      <c r="G23" s="5">
        <v>1</v>
      </c>
    </row>
  </sheetData>
  <mergeCells count="3">
    <mergeCell ref="A1:G1"/>
    <mergeCell ref="A2:G2"/>
    <mergeCell ref="A9:A10"/>
  </mergeCells>
  <pageMargins left="0.70866141732283472" right="0.70866141732283472" top="0.74803149606299213" bottom="0.74803149606299213" header="0.31496062992125984" footer="0.31496062992125984"/>
  <pageSetup paperSize="9" orientation="landscape" r:id="rId1"/>
</worksheet>
</file>

<file path=xl/worksheets/sheet10.xml><?xml version="1.0" encoding="utf-8"?>
<worksheet xmlns="http://schemas.openxmlformats.org/spreadsheetml/2006/main" xmlns:r="http://schemas.openxmlformats.org/officeDocument/2006/relationships">
  <dimension ref="A1:F17"/>
  <sheetViews>
    <sheetView workbookViewId="0">
      <selection activeCell="B34" sqref="B34:E34"/>
    </sheetView>
  </sheetViews>
  <sheetFormatPr defaultColWidth="8.85546875" defaultRowHeight="15.75"/>
  <cols>
    <col min="1" max="1" width="41.5703125" style="23" bestFit="1" customWidth="1"/>
    <col min="2" max="2" width="17.5703125" style="23" customWidth="1"/>
    <col min="3" max="16384" width="8.85546875" style="23"/>
  </cols>
  <sheetData>
    <row r="1" spans="1:6">
      <c r="A1" s="12" t="s">
        <v>131</v>
      </c>
    </row>
    <row r="2" spans="1:6" ht="16.5" thickBot="1"/>
    <row r="3" spans="1:6" ht="19.899999999999999" customHeight="1" thickBot="1">
      <c r="A3" s="52"/>
      <c r="B3" s="187" t="s">
        <v>2</v>
      </c>
      <c r="C3" s="188" t="s">
        <v>3</v>
      </c>
      <c r="D3" s="188" t="s">
        <v>4</v>
      </c>
      <c r="E3" s="188" t="s">
        <v>5</v>
      </c>
      <c r="F3" s="188" t="s">
        <v>6</v>
      </c>
    </row>
    <row r="4" spans="1:6" ht="19.899999999999999" customHeight="1" thickBot="1">
      <c r="A4" s="13" t="s">
        <v>46</v>
      </c>
      <c r="B4" s="80"/>
      <c r="C4" s="80"/>
      <c r="D4" s="80"/>
      <c r="E4" s="80"/>
      <c r="F4" s="80"/>
    </row>
    <row r="5" spans="1:6" ht="34.9" customHeight="1">
      <c r="A5" s="64" t="s">
        <v>132</v>
      </c>
      <c r="B5" s="83"/>
      <c r="C5" s="83"/>
      <c r="D5" s="83"/>
      <c r="E5" s="83"/>
      <c r="F5" s="83"/>
    </row>
    <row r="6" spans="1:6" ht="34.9" customHeight="1">
      <c r="A6" s="79" t="s">
        <v>134</v>
      </c>
      <c r="B6" s="81"/>
      <c r="C6" s="81"/>
      <c r="D6" s="81"/>
      <c r="E6" s="81"/>
      <c r="F6" s="81"/>
    </row>
    <row r="7" spans="1:6" ht="19.899999999999999" customHeight="1" thickBot="1">
      <c r="A7" s="82" t="s">
        <v>92</v>
      </c>
      <c r="B7" s="84"/>
      <c r="C7" s="84"/>
      <c r="D7" s="84"/>
      <c r="E7" s="84"/>
      <c r="F7" s="84"/>
    </row>
    <row r="8" spans="1:6" ht="19.899999999999999" customHeight="1">
      <c r="A8" s="65"/>
      <c r="B8" s="54"/>
      <c r="C8" s="54"/>
      <c r="D8" s="54"/>
      <c r="E8" s="54"/>
      <c r="F8" s="54"/>
    </row>
    <row r="9" spans="1:6">
      <c r="A9" s="68" t="s">
        <v>33</v>
      </c>
    </row>
    <row r="10" spans="1:6">
      <c r="A10" s="20"/>
    </row>
    <row r="11" spans="1:6">
      <c r="A11" s="20"/>
    </row>
    <row r="12" spans="1:6">
      <c r="A12" s="20"/>
    </row>
    <row r="13" spans="1:6">
      <c r="A13" s="20"/>
    </row>
    <row r="14" spans="1:6">
      <c r="A14" s="20"/>
    </row>
    <row r="15" spans="1:6">
      <c r="A15" s="20"/>
    </row>
    <row r="16" spans="1:6">
      <c r="A16" s="20"/>
    </row>
    <row r="17" spans="1:1" ht="18">
      <c r="A17" s="69" t="s">
        <v>135</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dimension ref="A1:F18"/>
  <sheetViews>
    <sheetView workbookViewId="0">
      <selection activeCell="B34" sqref="B34:E34"/>
    </sheetView>
  </sheetViews>
  <sheetFormatPr defaultColWidth="8.85546875" defaultRowHeight="15"/>
  <cols>
    <col min="1" max="1" width="36.85546875" style="15" bestFit="1" customWidth="1"/>
    <col min="2" max="2" width="18" style="15" customWidth="1"/>
    <col min="3" max="3" width="9.5703125" style="15" bestFit="1" customWidth="1"/>
    <col min="4" max="16384" width="8.85546875" style="15"/>
  </cols>
  <sheetData>
    <row r="1" spans="1:6" s="71" customFormat="1" ht="15.75">
      <c r="A1" s="14" t="s">
        <v>136</v>
      </c>
    </row>
    <row r="2" spans="1:6" ht="15.75" thickBot="1">
      <c r="A2" s="85"/>
    </row>
    <row r="3" spans="1:6" ht="19.899999999999999" customHeight="1" thickBot="1">
      <c r="A3" s="86"/>
      <c r="B3" s="187" t="s">
        <v>2</v>
      </c>
      <c r="C3" s="188" t="s">
        <v>3</v>
      </c>
      <c r="D3" s="188" t="s">
        <v>4</v>
      </c>
      <c r="E3" s="188" t="s">
        <v>5</v>
      </c>
      <c r="F3" s="188" t="s">
        <v>6</v>
      </c>
    </row>
    <row r="4" spans="1:6" ht="19.899999999999999" customHeight="1" thickBot="1">
      <c r="A4" s="87" t="s">
        <v>46</v>
      </c>
      <c r="B4" s="218">
        <v>15</v>
      </c>
      <c r="C4" s="218">
        <v>30</v>
      </c>
      <c r="D4" s="273"/>
      <c r="E4" s="273"/>
      <c r="F4" s="273"/>
    </row>
    <row r="5" spans="1:6" ht="19.899999999999999" customHeight="1" thickBot="1">
      <c r="A5" s="89" t="s">
        <v>137</v>
      </c>
      <c r="B5" s="274">
        <v>1800</v>
      </c>
      <c r="C5" s="274">
        <v>2000</v>
      </c>
      <c r="D5" s="274">
        <v>1900</v>
      </c>
      <c r="E5" s="274">
        <v>1700</v>
      </c>
      <c r="F5" s="274">
        <v>1650</v>
      </c>
    </row>
    <row r="6" spans="1:6" ht="19.899999999999999" customHeight="1" thickBot="1">
      <c r="A6" s="90" t="s">
        <v>140</v>
      </c>
      <c r="B6" s="86"/>
      <c r="C6" s="86"/>
      <c r="D6" s="86"/>
      <c r="E6" s="86"/>
      <c r="F6" s="86"/>
    </row>
    <row r="7" spans="1:6" ht="19.899999999999999" customHeight="1" thickBot="1">
      <c r="A7" s="87" t="s">
        <v>138</v>
      </c>
      <c r="B7" s="88"/>
      <c r="C7" s="88"/>
      <c r="D7" s="88"/>
      <c r="E7" s="88"/>
      <c r="F7" s="88"/>
    </row>
    <row r="8" spans="1:6" ht="34.9" customHeight="1" thickBot="1">
      <c r="A8" s="87" t="s">
        <v>139</v>
      </c>
      <c r="B8" s="88"/>
      <c r="C8" s="88"/>
      <c r="D8" s="88"/>
      <c r="E8" s="88"/>
      <c r="F8" s="88"/>
    </row>
    <row r="9" spans="1:6" ht="19.899999999999999" customHeight="1" thickBot="1">
      <c r="A9" s="87" t="s">
        <v>133</v>
      </c>
      <c r="B9" s="88"/>
      <c r="C9" s="88"/>
      <c r="D9" s="88"/>
      <c r="E9" s="88"/>
      <c r="F9" s="88"/>
    </row>
    <row r="10" spans="1:6" ht="15.75">
      <c r="A10" s="91"/>
      <c r="B10" s="92"/>
      <c r="C10" s="92"/>
      <c r="D10" s="92"/>
      <c r="E10" s="92"/>
      <c r="F10" s="92"/>
    </row>
    <row r="11" spans="1:6" ht="15.75">
      <c r="A11" s="95" t="s">
        <v>33</v>
      </c>
    </row>
    <row r="12" spans="1:6" ht="15.75">
      <c r="A12" s="93"/>
    </row>
    <row r="13" spans="1:6" ht="15.75">
      <c r="A13" s="93"/>
    </row>
    <row r="14" spans="1:6" ht="15.75">
      <c r="A14" s="93"/>
    </row>
    <row r="15" spans="1:6" ht="15.75">
      <c r="A15" s="93"/>
    </row>
    <row r="16" spans="1:6" ht="15.75">
      <c r="A16" s="93"/>
    </row>
    <row r="17" spans="1:1" ht="15.75">
      <c r="A17" s="93"/>
    </row>
    <row r="18" spans="1:1" ht="18.75">
      <c r="A18" s="94" t="s">
        <v>141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F36"/>
  <sheetViews>
    <sheetView workbookViewId="0">
      <selection activeCell="B34" sqref="B34:E34"/>
    </sheetView>
  </sheetViews>
  <sheetFormatPr defaultColWidth="8.85546875" defaultRowHeight="15"/>
  <cols>
    <col min="1" max="1" width="48.85546875" style="71" customWidth="1"/>
    <col min="2" max="2" width="18" style="71" bestFit="1" customWidth="1"/>
    <col min="3" max="16384" width="8.85546875" style="71"/>
  </cols>
  <sheetData>
    <row r="1" spans="1:6" ht="15.75">
      <c r="A1" s="14" t="s">
        <v>310</v>
      </c>
      <c r="B1" s="55"/>
      <c r="C1" s="55"/>
      <c r="D1" s="55"/>
      <c r="E1" s="55"/>
      <c r="F1" s="55"/>
    </row>
    <row r="2" spans="1:6" ht="16.5" thickBot="1">
      <c r="A2" s="55"/>
      <c r="B2" s="55"/>
      <c r="C2" s="55"/>
      <c r="D2" s="55"/>
      <c r="E2" s="55"/>
      <c r="F2" s="55"/>
    </row>
    <row r="3" spans="1:6" s="96" customFormat="1" ht="19.899999999999999" customHeight="1" thickBot="1">
      <c r="A3" s="63"/>
      <c r="B3" s="187" t="s">
        <v>2</v>
      </c>
      <c r="C3" s="188" t="s">
        <v>3</v>
      </c>
      <c r="D3" s="188" t="s">
        <v>4</v>
      </c>
      <c r="E3" s="188" t="s">
        <v>5</v>
      </c>
      <c r="F3" s="188" t="s">
        <v>6</v>
      </c>
    </row>
    <row r="4" spans="1:6" ht="19.899999999999999" customHeight="1" thickBot="1">
      <c r="A4" s="58" t="s">
        <v>46</v>
      </c>
      <c r="B4" s="59"/>
      <c r="C4" s="59"/>
      <c r="D4" s="59"/>
      <c r="E4" s="59"/>
      <c r="F4" s="59"/>
    </row>
    <row r="5" spans="1:6" ht="19.899999999999999" customHeight="1" thickBot="1">
      <c r="A5" s="58" t="s">
        <v>155</v>
      </c>
      <c r="B5" s="59"/>
      <c r="C5" s="59"/>
      <c r="D5" s="59"/>
      <c r="E5" s="59"/>
      <c r="F5" s="59"/>
    </row>
    <row r="6" spans="1:6" ht="19.899999999999999" customHeight="1" thickBot="1">
      <c r="A6" s="58" t="s">
        <v>142</v>
      </c>
      <c r="B6" s="59"/>
      <c r="C6" s="59"/>
      <c r="D6" s="59"/>
      <c r="E6" s="59"/>
      <c r="F6" s="59"/>
    </row>
    <row r="7" spans="1:6" ht="19.899999999999999" customHeight="1" thickBot="1">
      <c r="A7" s="58" t="s">
        <v>143</v>
      </c>
      <c r="B7" s="59"/>
      <c r="C7" s="59"/>
      <c r="D7" s="59"/>
      <c r="E7" s="59"/>
      <c r="F7" s="59"/>
    </row>
    <row r="8" spans="1:6" ht="19.899999999999999" customHeight="1" thickBot="1">
      <c r="A8" s="58" t="s">
        <v>156</v>
      </c>
      <c r="B8" s="59"/>
      <c r="C8" s="59"/>
      <c r="D8" s="59"/>
      <c r="E8" s="59"/>
      <c r="F8" s="59"/>
    </row>
    <row r="9" spans="1:6" ht="19.899999999999999" customHeight="1" thickBot="1">
      <c r="A9" s="74" t="s">
        <v>144</v>
      </c>
      <c r="B9" s="59"/>
      <c r="C9" s="59"/>
      <c r="D9" s="59"/>
      <c r="E9" s="59"/>
      <c r="F9" s="59"/>
    </row>
    <row r="10" spans="1:6" ht="19.899999999999999" customHeight="1" thickBot="1">
      <c r="A10" s="74" t="s">
        <v>145</v>
      </c>
      <c r="B10" s="59"/>
      <c r="C10" s="59"/>
      <c r="D10" s="59"/>
      <c r="E10" s="59"/>
      <c r="F10" s="59"/>
    </row>
    <row r="11" spans="1:6" ht="19.899999999999999" customHeight="1" thickBot="1">
      <c r="A11" s="58" t="s">
        <v>146</v>
      </c>
      <c r="B11" s="59"/>
      <c r="C11" s="59"/>
      <c r="D11" s="59"/>
      <c r="E11" s="59"/>
      <c r="F11" s="59"/>
    </row>
    <row r="12" spans="1:6" ht="19.899999999999999" customHeight="1" thickBot="1">
      <c r="A12" s="74" t="s">
        <v>147</v>
      </c>
      <c r="B12" s="59"/>
      <c r="C12" s="59"/>
      <c r="D12" s="59"/>
      <c r="E12" s="59"/>
      <c r="F12" s="59"/>
    </row>
    <row r="13" spans="1:6" ht="19.899999999999999" customHeight="1" thickBot="1">
      <c r="A13" s="157" t="s">
        <v>306</v>
      </c>
      <c r="B13" s="59"/>
      <c r="C13" s="59"/>
      <c r="D13" s="59"/>
      <c r="E13" s="59"/>
      <c r="F13" s="59"/>
    </row>
    <row r="14" spans="1:6" ht="19.899999999999999" customHeight="1" thickBot="1">
      <c r="A14" s="74" t="s">
        <v>148</v>
      </c>
      <c r="B14" s="59"/>
      <c r="C14" s="59"/>
      <c r="D14" s="59"/>
      <c r="E14" s="59"/>
      <c r="F14" s="59"/>
    </row>
    <row r="15" spans="1:6" ht="19.899999999999999" customHeight="1" thickBot="1">
      <c r="A15" s="97" t="s">
        <v>157</v>
      </c>
      <c r="B15" s="59"/>
      <c r="C15" s="59"/>
      <c r="D15" s="59"/>
      <c r="E15" s="59"/>
      <c r="F15" s="59"/>
    </row>
    <row r="16" spans="1:6" ht="19.899999999999999" customHeight="1" thickBot="1">
      <c r="A16" s="74" t="s">
        <v>149</v>
      </c>
      <c r="B16" s="59"/>
      <c r="C16" s="59"/>
      <c r="D16" s="59"/>
      <c r="E16" s="59"/>
      <c r="F16" s="59"/>
    </row>
    <row r="17" spans="1:6" ht="19.899999999999999" customHeight="1" thickBot="1">
      <c r="A17" s="74" t="s">
        <v>150</v>
      </c>
      <c r="B17" s="59"/>
      <c r="C17" s="59"/>
      <c r="D17" s="59"/>
      <c r="E17" s="59"/>
      <c r="F17" s="59"/>
    </row>
    <row r="18" spans="1:6" ht="19.899999999999999" customHeight="1" thickBot="1">
      <c r="A18" s="58" t="s">
        <v>151</v>
      </c>
      <c r="B18" s="59"/>
      <c r="C18" s="59"/>
      <c r="D18" s="59"/>
      <c r="E18" s="59"/>
      <c r="F18" s="59"/>
    </row>
    <row r="19" spans="1:6" ht="19.899999999999999" customHeight="1">
      <c r="A19" s="434" t="s">
        <v>152</v>
      </c>
      <c r="B19" s="98" t="s">
        <v>153</v>
      </c>
      <c r="C19" s="437"/>
      <c r="D19" s="437"/>
      <c r="E19" s="437"/>
      <c r="F19" s="437"/>
    </row>
    <row r="20" spans="1:6" ht="19.899999999999999" customHeight="1">
      <c r="A20" s="435"/>
      <c r="B20" s="98" t="s">
        <v>220</v>
      </c>
      <c r="C20" s="438"/>
      <c r="D20" s="438"/>
      <c r="E20" s="438"/>
      <c r="F20" s="438"/>
    </row>
    <row r="21" spans="1:6" ht="19.899999999999999" customHeight="1" thickBot="1">
      <c r="A21" s="436"/>
      <c r="B21" s="99" t="s">
        <v>154</v>
      </c>
      <c r="C21" s="439"/>
      <c r="D21" s="439"/>
      <c r="E21" s="439"/>
      <c r="F21" s="439"/>
    </row>
    <row r="22" spans="1:6" ht="19.899999999999999" customHeight="1" thickBot="1">
      <c r="A22" s="58" t="s">
        <v>158</v>
      </c>
      <c r="B22" s="59"/>
      <c r="C22" s="59"/>
      <c r="D22" s="59"/>
      <c r="E22" s="59"/>
      <c r="F22" s="59"/>
    </row>
    <row r="23" spans="1:6" ht="19.899999999999999" customHeight="1">
      <c r="A23" s="60"/>
      <c r="B23" s="61"/>
      <c r="C23" s="61"/>
      <c r="D23" s="61"/>
      <c r="E23" s="61"/>
      <c r="F23" s="61"/>
    </row>
    <row r="24" spans="1:6" ht="18">
      <c r="A24" s="14" t="s">
        <v>159</v>
      </c>
      <c r="B24" s="55"/>
      <c r="C24" s="55"/>
      <c r="D24" s="55"/>
      <c r="E24" s="55"/>
      <c r="F24" s="55"/>
    </row>
    <row r="25" spans="1:6" ht="18">
      <c r="A25" s="100" t="s">
        <v>160</v>
      </c>
      <c r="B25" s="55"/>
      <c r="C25" s="55"/>
      <c r="D25" s="55"/>
      <c r="E25" s="55"/>
      <c r="F25" s="55"/>
    </row>
    <row r="26" spans="1:6" ht="16.5" thickBot="1">
      <c r="A26" s="55"/>
      <c r="B26" s="55"/>
      <c r="C26" s="55"/>
      <c r="D26" s="55"/>
      <c r="E26" s="55"/>
      <c r="F26" s="55"/>
    </row>
    <row r="27" spans="1:6" ht="18.75" thickBot="1">
      <c r="A27" s="101" t="s">
        <v>161</v>
      </c>
      <c r="B27" s="102"/>
      <c r="C27" s="102"/>
      <c r="D27" s="102"/>
      <c r="E27" s="102"/>
      <c r="F27" s="102"/>
    </row>
    <row r="28" spans="1:6" ht="15.75">
      <c r="A28" s="60"/>
      <c r="B28" s="61"/>
      <c r="C28" s="61"/>
      <c r="D28" s="61"/>
      <c r="E28" s="61"/>
      <c r="F28" s="61"/>
    </row>
    <row r="29" spans="1:6" ht="15.75">
      <c r="A29" s="62" t="s">
        <v>33</v>
      </c>
      <c r="B29" s="55"/>
      <c r="C29" s="55"/>
      <c r="D29" s="55"/>
      <c r="E29" s="55"/>
      <c r="F29" s="55"/>
    </row>
    <row r="30" spans="1:6" ht="15.75">
      <c r="A30" s="62"/>
      <c r="B30" s="55"/>
      <c r="C30" s="55"/>
      <c r="D30" s="55"/>
      <c r="E30" s="55"/>
      <c r="F30" s="55"/>
    </row>
    <row r="31" spans="1:6" ht="15.75">
      <c r="A31" s="62"/>
      <c r="B31" s="55"/>
      <c r="C31" s="55"/>
      <c r="D31" s="55"/>
      <c r="E31" s="55"/>
      <c r="F31" s="55"/>
    </row>
    <row r="32" spans="1:6" ht="15.75">
      <c r="A32" s="62"/>
      <c r="B32" s="55"/>
      <c r="C32" s="55"/>
      <c r="D32" s="55"/>
      <c r="E32" s="55"/>
      <c r="F32" s="55"/>
    </row>
    <row r="33" spans="1:6" ht="15.75">
      <c r="A33" s="55"/>
      <c r="B33" s="55"/>
      <c r="C33" s="55"/>
      <c r="D33" s="55"/>
      <c r="E33" s="55"/>
      <c r="F33" s="55"/>
    </row>
    <row r="34" spans="1:6" ht="15.75">
      <c r="A34" s="103"/>
      <c r="B34" s="55"/>
      <c r="C34" s="55"/>
      <c r="D34" s="55"/>
      <c r="E34" s="55"/>
      <c r="F34" s="55"/>
    </row>
    <row r="35" spans="1:6" ht="18">
      <c r="A35" s="104" t="s">
        <v>162</v>
      </c>
      <c r="B35" s="55"/>
      <c r="C35" s="55"/>
      <c r="D35" s="55"/>
      <c r="E35" s="55"/>
      <c r="F35" s="55"/>
    </row>
    <row r="36" spans="1:6" ht="15.75">
      <c r="A36" s="55"/>
      <c r="B36" s="55"/>
      <c r="C36" s="55"/>
      <c r="D36" s="55"/>
      <c r="E36" s="55"/>
      <c r="F36" s="55"/>
    </row>
  </sheetData>
  <mergeCells count="5">
    <mergeCell ref="A19:A21"/>
    <mergeCell ref="C19:C21"/>
    <mergeCell ref="D19:D21"/>
    <mergeCell ref="E19:E21"/>
    <mergeCell ref="F19:F21"/>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F15"/>
  <sheetViews>
    <sheetView workbookViewId="0">
      <selection activeCell="B34" sqref="B34:E34"/>
    </sheetView>
  </sheetViews>
  <sheetFormatPr defaultColWidth="8.85546875" defaultRowHeight="15.75"/>
  <cols>
    <col min="1" max="1" width="63.140625" style="55" bestFit="1" customWidth="1"/>
    <col min="2" max="2" width="19.85546875" style="55" customWidth="1"/>
    <col min="3" max="16384" width="8.85546875" style="55"/>
  </cols>
  <sheetData>
    <row r="1" spans="1:6">
      <c r="A1" s="14" t="s">
        <v>311</v>
      </c>
    </row>
    <row r="2" spans="1:6" ht="16.5" thickBot="1"/>
    <row r="3" spans="1:6" s="29" customFormat="1" ht="19.899999999999999" customHeight="1" thickBot="1">
      <c r="A3" s="63"/>
      <c r="B3" s="187" t="s">
        <v>2</v>
      </c>
      <c r="C3" s="188" t="s">
        <v>3</v>
      </c>
      <c r="D3" s="188" t="s">
        <v>4</v>
      </c>
      <c r="E3" s="188" t="s">
        <v>5</v>
      </c>
      <c r="F3" s="188" t="s">
        <v>6</v>
      </c>
    </row>
    <row r="4" spans="1:6" ht="19.899999999999999" customHeight="1" thickBot="1">
      <c r="A4" s="19" t="s">
        <v>46</v>
      </c>
      <c r="B4" s="59"/>
      <c r="C4" s="59"/>
      <c r="D4" s="59"/>
      <c r="E4" s="59"/>
      <c r="F4" s="59"/>
    </row>
    <row r="5" spans="1:6" ht="34.9" customHeight="1" thickBot="1">
      <c r="A5" s="19" t="s">
        <v>163</v>
      </c>
      <c r="B5" s="59"/>
      <c r="C5" s="59"/>
      <c r="D5" s="59"/>
      <c r="E5" s="59"/>
      <c r="F5" s="59"/>
    </row>
    <row r="6" spans="1:6" ht="19.899999999999999" customHeight="1" thickBot="1">
      <c r="A6" s="19" t="s">
        <v>164</v>
      </c>
      <c r="B6" s="59"/>
      <c r="C6" s="59"/>
      <c r="D6" s="59"/>
      <c r="E6" s="59"/>
      <c r="F6" s="59"/>
    </row>
    <row r="7" spans="1:6" ht="19.899999999999999" customHeight="1">
      <c r="A7" s="76"/>
      <c r="B7" s="61"/>
      <c r="C7" s="61"/>
      <c r="D7" s="61"/>
      <c r="E7" s="61"/>
      <c r="F7" s="61"/>
    </row>
    <row r="8" spans="1:6">
      <c r="A8" s="62" t="s">
        <v>33</v>
      </c>
    </row>
    <row r="9" spans="1:6">
      <c r="A9" s="62"/>
    </row>
    <row r="10" spans="1:6">
      <c r="A10" s="62"/>
    </row>
    <row r="11" spans="1:6">
      <c r="A11" s="62"/>
    </row>
    <row r="12" spans="1:6">
      <c r="A12" s="62"/>
    </row>
    <row r="13" spans="1:6">
      <c r="A13" s="62"/>
    </row>
    <row r="14" spans="1:6">
      <c r="A14" s="62"/>
    </row>
    <row r="15" spans="1:6" ht="18">
      <c r="A15" s="106" t="s">
        <v>165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F36"/>
  <sheetViews>
    <sheetView workbookViewId="0">
      <selection activeCell="B34" sqref="B34:E34"/>
    </sheetView>
  </sheetViews>
  <sheetFormatPr defaultColWidth="8.85546875" defaultRowHeight="15.75"/>
  <cols>
    <col min="1" max="1" width="62.5703125" style="23" customWidth="1"/>
    <col min="2" max="2" width="18.140625" style="23" customWidth="1"/>
    <col min="3" max="16384" width="8.85546875" style="23"/>
  </cols>
  <sheetData>
    <row r="1" spans="1:6">
      <c r="A1" s="12" t="s">
        <v>312</v>
      </c>
    </row>
    <row r="2" spans="1:6" ht="16.5" thickBot="1"/>
    <row r="3" spans="1:6" s="24" customFormat="1" ht="19.899999999999999" customHeight="1" thickBot="1">
      <c r="A3" s="114"/>
      <c r="B3" s="187" t="s">
        <v>2</v>
      </c>
      <c r="C3" s="188" t="s">
        <v>3</v>
      </c>
      <c r="D3" s="188" t="s">
        <v>4</v>
      </c>
      <c r="E3" s="188" t="s">
        <v>5</v>
      </c>
      <c r="F3" s="188" t="s">
        <v>6</v>
      </c>
    </row>
    <row r="4" spans="1:6" s="24" customFormat="1" ht="19.899999999999999" customHeight="1" thickBot="1">
      <c r="A4" s="122" t="s">
        <v>166</v>
      </c>
      <c r="B4" s="25"/>
      <c r="C4" s="25"/>
      <c r="D4" s="25"/>
      <c r="E4" s="25"/>
      <c r="F4" s="25"/>
    </row>
    <row r="5" spans="1:6" s="24" customFormat="1" ht="19.899999999999999" customHeight="1" thickBot="1">
      <c r="A5" s="115" t="s">
        <v>65</v>
      </c>
      <c r="B5" s="25"/>
      <c r="C5" s="25"/>
      <c r="D5" s="25"/>
      <c r="E5" s="25"/>
      <c r="F5" s="25"/>
    </row>
    <row r="6" spans="1:6" s="24" customFormat="1" ht="19.899999999999999" customHeight="1" thickBot="1">
      <c r="A6" s="115" t="s">
        <v>84</v>
      </c>
      <c r="B6" s="25"/>
      <c r="C6" s="25"/>
      <c r="D6" s="25"/>
      <c r="E6" s="25"/>
      <c r="F6" s="25"/>
    </row>
    <row r="7" spans="1:6" s="24" customFormat="1" ht="19.899999999999999" customHeight="1" thickBot="1">
      <c r="A7" s="115" t="s">
        <v>167</v>
      </c>
      <c r="B7" s="25"/>
      <c r="C7" s="25"/>
      <c r="D7" s="25"/>
      <c r="E7" s="25"/>
      <c r="F7" s="25"/>
    </row>
    <row r="8" spans="1:6" s="24" customFormat="1" ht="19.899999999999999" customHeight="1">
      <c r="A8" s="116" t="s">
        <v>184</v>
      </c>
      <c r="B8" s="109"/>
      <c r="C8" s="109"/>
      <c r="D8" s="109"/>
      <c r="E8" s="109"/>
      <c r="F8" s="109"/>
    </row>
    <row r="9" spans="1:6" s="24" customFormat="1" ht="19.899999999999999" customHeight="1">
      <c r="A9" s="117" t="s">
        <v>183</v>
      </c>
      <c r="B9" s="109"/>
      <c r="C9" s="109"/>
      <c r="D9" s="109"/>
      <c r="E9" s="109"/>
      <c r="F9" s="109"/>
    </row>
    <row r="10" spans="1:6" s="24" customFormat="1" ht="19.899999999999999" customHeight="1">
      <c r="A10" s="117" t="s">
        <v>185</v>
      </c>
      <c r="B10" s="109"/>
      <c r="C10" s="109"/>
      <c r="D10" s="109"/>
      <c r="E10" s="109"/>
      <c r="F10" s="109"/>
    </row>
    <row r="11" spans="1:6" s="24" customFormat="1" ht="19.899999999999999" customHeight="1" thickBot="1">
      <c r="A11" s="121" t="s">
        <v>186</v>
      </c>
      <c r="B11" s="25"/>
      <c r="C11" s="25"/>
      <c r="D11" s="25"/>
      <c r="E11" s="25"/>
      <c r="F11" s="25"/>
    </row>
    <row r="12" spans="1:6" s="24" customFormat="1" ht="19.899999999999999" customHeight="1">
      <c r="A12" s="118" t="s">
        <v>168</v>
      </c>
      <c r="B12" s="109"/>
      <c r="C12" s="112"/>
      <c r="D12" s="112"/>
      <c r="E12" s="112"/>
      <c r="F12" s="112"/>
    </row>
    <row r="13" spans="1:6" s="24" customFormat="1" ht="19.899999999999999" customHeight="1">
      <c r="A13" s="110" t="s">
        <v>169</v>
      </c>
      <c r="B13" s="109"/>
      <c r="C13" s="112"/>
      <c r="D13" s="112"/>
      <c r="E13" s="112"/>
      <c r="F13" s="112"/>
    </row>
    <row r="14" spans="1:6" s="24" customFormat="1" ht="19.899999999999999" customHeight="1">
      <c r="A14" s="117" t="s">
        <v>170</v>
      </c>
      <c r="B14" s="112"/>
      <c r="C14" s="112"/>
      <c r="D14" s="112"/>
      <c r="E14" s="112"/>
      <c r="F14" s="112"/>
    </row>
    <row r="15" spans="1:6" s="24" customFormat="1" ht="19.899999999999999" customHeight="1">
      <c r="A15" s="117" t="s">
        <v>171</v>
      </c>
      <c r="B15" s="112"/>
      <c r="C15" s="112"/>
      <c r="D15" s="112"/>
      <c r="E15" s="112"/>
      <c r="F15" s="112"/>
    </row>
    <row r="16" spans="1:6" s="24" customFormat="1" ht="19.899999999999999" customHeight="1" thickBot="1">
      <c r="A16" s="121" t="s">
        <v>187</v>
      </c>
      <c r="B16" s="113"/>
      <c r="C16" s="113"/>
      <c r="D16" s="113"/>
      <c r="E16" s="113"/>
      <c r="F16" s="113"/>
    </row>
    <row r="17" spans="1:6" s="24" customFormat="1" ht="19.899999999999999" customHeight="1" thickBot="1">
      <c r="A17" s="119" t="s">
        <v>172</v>
      </c>
      <c r="B17" s="25"/>
      <c r="C17" s="25"/>
      <c r="D17" s="25"/>
      <c r="E17" s="25"/>
      <c r="F17" s="25"/>
    </row>
    <row r="18" spans="1:6" s="24" customFormat="1" ht="19.899999999999999" customHeight="1" thickBot="1">
      <c r="A18" s="120" t="s">
        <v>173</v>
      </c>
      <c r="B18" s="25"/>
      <c r="C18" s="25"/>
      <c r="D18" s="25"/>
      <c r="E18" s="25"/>
      <c r="F18" s="25"/>
    </row>
    <row r="19" spans="1:6" s="24" customFormat="1" ht="19.899999999999999" customHeight="1">
      <c r="A19" s="116" t="s">
        <v>174</v>
      </c>
      <c r="B19" s="109"/>
      <c r="C19" s="109"/>
      <c r="D19" s="109"/>
      <c r="E19" s="109"/>
      <c r="F19" s="109"/>
    </row>
    <row r="20" spans="1:6" s="24" customFormat="1" ht="19.899999999999999" customHeight="1">
      <c r="A20" s="117" t="s">
        <v>175</v>
      </c>
      <c r="B20" s="109"/>
      <c r="C20" s="109"/>
      <c r="D20" s="109"/>
      <c r="E20" s="109"/>
      <c r="F20" s="109"/>
    </row>
    <row r="21" spans="1:6" s="24" customFormat="1" ht="19.899999999999999" customHeight="1">
      <c r="A21" s="117" t="s">
        <v>189</v>
      </c>
      <c r="B21" s="109"/>
      <c r="C21" s="109"/>
      <c r="D21" s="109"/>
      <c r="E21" s="109"/>
      <c r="F21" s="109"/>
    </row>
    <row r="22" spans="1:6" s="24" customFormat="1" ht="19.899999999999999" customHeight="1" thickBot="1">
      <c r="A22" s="121" t="s">
        <v>188</v>
      </c>
      <c r="B22" s="25"/>
      <c r="C22" s="25"/>
      <c r="D22" s="25"/>
      <c r="E22" s="25"/>
      <c r="F22" s="25"/>
    </row>
    <row r="23" spans="1:6" s="24" customFormat="1" ht="19.899999999999999" customHeight="1" thickBot="1">
      <c r="A23" s="115" t="s">
        <v>176</v>
      </c>
      <c r="B23" s="25"/>
      <c r="C23" s="25"/>
      <c r="D23" s="25"/>
      <c r="E23" s="25"/>
      <c r="F23" s="25"/>
    </row>
    <row r="24" spans="1:6" s="24" customFormat="1" ht="19.899999999999999" customHeight="1" thickBot="1">
      <c r="A24" s="115" t="s">
        <v>177</v>
      </c>
      <c r="B24" s="25"/>
      <c r="C24" s="25"/>
      <c r="D24" s="25"/>
      <c r="E24" s="25"/>
      <c r="F24" s="25"/>
    </row>
    <row r="25" spans="1:6" s="24" customFormat="1" ht="19.899999999999999" customHeight="1" thickBot="1">
      <c r="A25" s="115" t="s">
        <v>178</v>
      </c>
      <c r="B25" s="25"/>
      <c r="C25" s="25"/>
      <c r="D25" s="25"/>
      <c r="E25" s="25"/>
      <c r="F25" s="25"/>
    </row>
    <row r="26" spans="1:6" s="24" customFormat="1" ht="19.899999999999999" customHeight="1" thickBot="1">
      <c r="A26" s="115" t="s">
        <v>179</v>
      </c>
      <c r="B26" s="25"/>
      <c r="C26" s="25"/>
      <c r="D26" s="25"/>
      <c r="E26" s="25"/>
      <c r="F26" s="25"/>
    </row>
    <row r="27" spans="1:6" ht="19.899999999999999" customHeight="1" thickBot="1">
      <c r="A27" s="123" t="s">
        <v>190</v>
      </c>
      <c r="B27" s="111"/>
      <c r="C27" s="25"/>
      <c r="D27" s="25"/>
      <c r="E27" s="25"/>
      <c r="F27" s="25"/>
    </row>
    <row r="28" spans="1:6" ht="19.899999999999999" customHeight="1" thickBot="1">
      <c r="A28" s="107" t="s">
        <v>180</v>
      </c>
      <c r="B28" s="53"/>
      <c r="C28" s="25"/>
      <c r="D28" s="25"/>
      <c r="E28" s="25"/>
      <c r="F28" s="25"/>
    </row>
    <row r="29" spans="1:6" ht="19.899999999999999" customHeight="1" thickBot="1">
      <c r="A29" s="107" t="s">
        <v>181</v>
      </c>
      <c r="B29" s="53"/>
      <c r="C29" s="25"/>
      <c r="D29" s="25"/>
      <c r="E29" s="25"/>
      <c r="F29" s="25"/>
    </row>
    <row r="30" spans="1:6" ht="19.899999999999999" customHeight="1" thickBot="1">
      <c r="A30" s="107" t="s">
        <v>182</v>
      </c>
      <c r="B30" s="53"/>
      <c r="C30" s="25"/>
      <c r="D30" s="25"/>
      <c r="E30" s="25"/>
      <c r="F30" s="25"/>
    </row>
    <row r="31" spans="1:6" ht="19.899999999999999" customHeight="1">
      <c r="A31" s="124"/>
      <c r="B31" s="54"/>
      <c r="C31" s="54"/>
    </row>
    <row r="32" spans="1:6">
      <c r="A32" s="108" t="s">
        <v>33</v>
      </c>
    </row>
    <row r="33" spans="1:1">
      <c r="A33" s="108"/>
    </row>
    <row r="34" spans="1:1">
      <c r="A34" s="108"/>
    </row>
    <row r="35" spans="1:1">
      <c r="A35" s="108"/>
    </row>
    <row r="36" spans="1:1" ht="18">
      <c r="A36" s="105" t="s">
        <v>191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F12"/>
  <sheetViews>
    <sheetView workbookViewId="0">
      <selection activeCell="B34" sqref="B34:E34"/>
    </sheetView>
  </sheetViews>
  <sheetFormatPr defaultColWidth="8.85546875" defaultRowHeight="15.75"/>
  <cols>
    <col min="1" max="1" width="47.7109375" style="23" customWidth="1"/>
    <col min="2" max="2" width="20.28515625" style="78" customWidth="1"/>
    <col min="3" max="4" width="13.140625" style="78" bestFit="1" customWidth="1"/>
    <col min="5" max="5" width="14.28515625" style="78" customWidth="1"/>
    <col min="6" max="6" width="13.140625" style="78" bestFit="1" customWidth="1"/>
    <col min="7" max="16384" width="8.85546875" style="23"/>
  </cols>
  <sheetData>
    <row r="1" spans="1:6">
      <c r="A1" s="12" t="s">
        <v>192</v>
      </c>
    </row>
    <row r="2" spans="1:6" ht="16.5" thickBot="1"/>
    <row r="3" spans="1:6" s="78" customFormat="1" ht="19.899999999999999" customHeight="1" thickBot="1">
      <c r="A3" s="125"/>
      <c r="B3" s="280" t="s">
        <v>2</v>
      </c>
      <c r="C3" s="280" t="s">
        <v>3</v>
      </c>
      <c r="D3" s="280" t="s">
        <v>4</v>
      </c>
      <c r="E3" s="280" t="s">
        <v>5</v>
      </c>
      <c r="F3" s="280" t="s">
        <v>6</v>
      </c>
    </row>
    <row r="4" spans="1:6" ht="19.899999999999999" customHeight="1" thickBot="1">
      <c r="A4" s="219" t="s">
        <v>417</v>
      </c>
      <c r="B4" s="275"/>
      <c r="C4" s="275"/>
      <c r="D4" s="275"/>
      <c r="E4" s="275"/>
      <c r="F4" s="275"/>
    </row>
    <row r="5" spans="1:6" ht="75.75" thickBot="1">
      <c r="A5" s="217" t="s">
        <v>193</v>
      </c>
      <c r="B5" s="282" t="s">
        <v>418</v>
      </c>
      <c r="C5" s="282" t="s">
        <v>418</v>
      </c>
      <c r="D5" s="282" t="s">
        <v>418</v>
      </c>
      <c r="E5" s="282" t="s">
        <v>418</v>
      </c>
      <c r="F5" s="282" t="s">
        <v>418</v>
      </c>
    </row>
    <row r="6" spans="1:6" ht="32.25" thickBot="1">
      <c r="A6" s="224" t="s">
        <v>194</v>
      </c>
      <c r="B6" s="284">
        <v>449537.63</v>
      </c>
      <c r="C6" s="283">
        <v>496275.33</v>
      </c>
      <c r="D6" s="283">
        <v>449897.29</v>
      </c>
      <c r="E6" s="278" t="s">
        <v>416</v>
      </c>
      <c r="F6" s="283">
        <v>457185.05</v>
      </c>
    </row>
    <row r="7" spans="1:6" ht="48" thickBot="1">
      <c r="A7" s="219" t="s">
        <v>195</v>
      </c>
      <c r="B7" s="279">
        <v>449</v>
      </c>
      <c r="C7" s="279">
        <v>420</v>
      </c>
      <c r="D7" s="279">
        <v>438</v>
      </c>
      <c r="E7" s="279">
        <v>433</v>
      </c>
      <c r="F7" s="279">
        <v>393</v>
      </c>
    </row>
    <row r="8" spans="1:6" ht="35.25" customHeight="1" thickBot="1">
      <c r="A8" s="224" t="s">
        <v>197</v>
      </c>
      <c r="B8" s="285" t="s">
        <v>419</v>
      </c>
      <c r="C8" s="277" t="s">
        <v>420</v>
      </c>
      <c r="D8" s="277" t="s">
        <v>421</v>
      </c>
      <c r="E8" s="277" t="s">
        <v>422</v>
      </c>
      <c r="F8" s="277" t="s">
        <v>423</v>
      </c>
    </row>
    <row r="9" spans="1:6" ht="32.25" thickBot="1">
      <c r="A9" s="219" t="s">
        <v>196</v>
      </c>
      <c r="B9" s="286">
        <v>52</v>
      </c>
      <c r="C9" s="279">
        <v>60</v>
      </c>
      <c r="D9" s="279">
        <v>50</v>
      </c>
      <c r="E9" s="279">
        <v>41</v>
      </c>
      <c r="F9" s="279">
        <v>21</v>
      </c>
    </row>
    <row r="10" spans="1:6" ht="34.9" customHeight="1">
      <c r="A10" s="65"/>
      <c r="B10" s="256"/>
      <c r="F10" s="276"/>
    </row>
    <row r="11" spans="1:6">
      <c r="A11" s="68" t="s">
        <v>33</v>
      </c>
    </row>
    <row r="12" spans="1:6">
      <c r="A12" s="23" t="s">
        <v>424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F34"/>
  <sheetViews>
    <sheetView workbookViewId="0">
      <selection activeCell="B34" sqref="B34:E34"/>
    </sheetView>
  </sheetViews>
  <sheetFormatPr defaultColWidth="8.85546875" defaultRowHeight="15.75"/>
  <cols>
    <col min="1" max="1" width="36.85546875" style="127" bestFit="1" customWidth="1"/>
    <col min="2" max="2" width="15.140625" style="55" customWidth="1"/>
    <col min="3" max="16384" width="8.85546875" style="55"/>
  </cols>
  <sheetData>
    <row r="1" spans="1:6">
      <c r="A1" s="200" t="s">
        <v>204</v>
      </c>
    </row>
    <row r="2" spans="1:6" ht="16.5" thickBot="1"/>
    <row r="3" spans="1:6" s="29" customFormat="1" ht="16.5" thickBot="1">
      <c r="A3" s="126"/>
      <c r="B3" s="187" t="s">
        <v>2</v>
      </c>
      <c r="C3" s="188" t="s">
        <v>3</v>
      </c>
      <c r="D3" s="188" t="s">
        <v>4</v>
      </c>
      <c r="E3" s="188" t="s">
        <v>5</v>
      </c>
      <c r="F3" s="188" t="s">
        <v>6</v>
      </c>
    </row>
    <row r="4" spans="1:6" ht="19.899999999999999" customHeight="1" thickBot="1">
      <c r="A4" s="101" t="s">
        <v>46</v>
      </c>
      <c r="B4" s="56"/>
      <c r="C4" s="56"/>
      <c r="D4" s="56"/>
      <c r="E4" s="56"/>
      <c r="F4" s="56"/>
    </row>
    <row r="5" spans="1:6" ht="19.899999999999999" customHeight="1" thickBot="1">
      <c r="A5" s="58" t="s">
        <v>198</v>
      </c>
      <c r="B5" s="134"/>
      <c r="C5" s="134"/>
      <c r="D5" s="134"/>
      <c r="E5" s="134"/>
      <c r="F5" s="134"/>
    </row>
    <row r="6" spans="1:6" ht="19.899999999999999" customHeight="1" thickBot="1">
      <c r="A6" s="58" t="s">
        <v>199</v>
      </c>
      <c r="B6" s="134"/>
      <c r="C6" s="134"/>
      <c r="D6" s="134"/>
      <c r="E6" s="134"/>
      <c r="F6" s="134"/>
    </row>
    <row r="7" spans="1:6" ht="63.75" thickBot="1">
      <c r="A7" s="58" t="s">
        <v>203</v>
      </c>
      <c r="B7" s="134"/>
      <c r="C7" s="134"/>
      <c r="D7" s="134"/>
      <c r="E7" s="134"/>
      <c r="F7" s="134"/>
    </row>
    <row r="8" spans="1:6" ht="32.25" thickBot="1">
      <c r="A8" s="58" t="s">
        <v>200</v>
      </c>
      <c r="B8" s="134"/>
      <c r="C8" s="134"/>
      <c r="D8" s="134"/>
      <c r="E8" s="134"/>
      <c r="F8" s="134"/>
    </row>
    <row r="9" spans="1:6" ht="19.899999999999999" customHeight="1" thickBot="1">
      <c r="A9" s="140" t="s">
        <v>201</v>
      </c>
      <c r="B9" s="135"/>
      <c r="C9" s="135"/>
      <c r="D9" s="135"/>
      <c r="E9" s="135"/>
      <c r="F9" s="135"/>
    </row>
    <row r="10" spans="1:6">
      <c r="A10" s="141" t="s">
        <v>205</v>
      </c>
      <c r="B10" s="136"/>
      <c r="C10" s="136"/>
      <c r="D10" s="136"/>
      <c r="E10" s="136"/>
      <c r="F10" s="136"/>
    </row>
    <row r="11" spans="1:6">
      <c r="A11" s="130" t="s">
        <v>206</v>
      </c>
      <c r="B11" s="137">
        <f>51+130+165+261+160+127+90+74+106</f>
        <v>1164</v>
      </c>
      <c r="C11" s="137">
        <f>73+149+168+305+145+121+96+66+114</f>
        <v>1237</v>
      </c>
      <c r="D11" s="137">
        <f>67+196+240+375+202+127+98+55+101</f>
        <v>1461</v>
      </c>
      <c r="E11" s="137">
        <f>63+181+222+353+205+131+89+58+103</f>
        <v>1405</v>
      </c>
      <c r="F11" s="137">
        <f>61+196+224+387+201+135+97+54+108</f>
        <v>1463</v>
      </c>
    </row>
    <row r="12" spans="1:6">
      <c r="A12" s="130" t="s">
        <v>207</v>
      </c>
      <c r="B12" s="137">
        <f>1+1+0+2+1+1+0+2+2</f>
        <v>10</v>
      </c>
      <c r="C12" s="137">
        <f>0+4+3+0+5+3+1+0+0</f>
        <v>16</v>
      </c>
      <c r="D12" s="137">
        <f>1+2+2+0+4+2+0+3+0</f>
        <v>14</v>
      </c>
      <c r="E12" s="137">
        <f>0+2+4+3+6+1+1+2+1</f>
        <v>20</v>
      </c>
      <c r="F12" s="137">
        <f>1+2+4+3+5+1+1+4+1</f>
        <v>22</v>
      </c>
    </row>
    <row r="13" spans="1:6">
      <c r="A13" s="130" t="s">
        <v>208</v>
      </c>
      <c r="B13" s="137">
        <f>0+1+0+0+4+0+1+1+2</f>
        <v>9</v>
      </c>
      <c r="C13" s="137">
        <f>0+1+0+0+2+0+0+2</f>
        <v>5</v>
      </c>
      <c r="D13" s="137">
        <f>1+1+0+0+1+0+0+1+1</f>
        <v>5</v>
      </c>
      <c r="E13" s="137">
        <f>0+2+1+0+0+0+0+0+0</f>
        <v>3</v>
      </c>
      <c r="F13" s="137">
        <f>0+0+0+0+0+1+0+0+0</f>
        <v>1</v>
      </c>
    </row>
    <row r="14" spans="1:6" ht="19.899999999999999" customHeight="1" thickBot="1">
      <c r="A14" s="131" t="s">
        <v>209</v>
      </c>
      <c r="B14" s="138">
        <f>0+3+0+0+0+1+1+0+1</f>
        <v>6</v>
      </c>
      <c r="C14" s="138">
        <f>0+2+1+3+4+2+2+0+2</f>
        <v>16</v>
      </c>
      <c r="D14" s="138">
        <f>0+4+4+1+2+10+1+0+1</f>
        <v>23</v>
      </c>
      <c r="E14" s="138">
        <f>0+9+3+4+5+3+2+0+4</f>
        <v>30</v>
      </c>
      <c r="F14" s="138">
        <f>0+2+2+2+1+7+1+0+1</f>
        <v>16</v>
      </c>
    </row>
    <row r="15" spans="1:6" ht="19.899999999999999" customHeight="1" thickBot="1">
      <c r="A15" s="201"/>
      <c r="B15" s="209">
        <f>SUM(B10:B14)</f>
        <v>1189</v>
      </c>
      <c r="C15" s="209">
        <f>SUM(C10:C14)</f>
        <v>1274</v>
      </c>
      <c r="D15" s="209">
        <f>SUM(D10:D14)</f>
        <v>1503</v>
      </c>
      <c r="E15" s="209">
        <f>SUM(E10:E14)</f>
        <v>1458</v>
      </c>
      <c r="F15" s="209">
        <f>SUM(F10:F14)</f>
        <v>1502</v>
      </c>
    </row>
    <row r="16" spans="1:6" ht="19.899999999999999" customHeight="1">
      <c r="A16" s="142" t="s">
        <v>210</v>
      </c>
      <c r="B16" s="136"/>
      <c r="C16" s="136"/>
      <c r="D16" s="136"/>
      <c r="E16" s="136"/>
      <c r="F16" s="136"/>
    </row>
    <row r="17" spans="1:6" ht="19.899999999999999" customHeight="1">
      <c r="A17" s="130" t="s">
        <v>211</v>
      </c>
      <c r="B17" s="137">
        <v>170</v>
      </c>
      <c r="C17" s="137">
        <v>174</v>
      </c>
      <c r="D17" s="137">
        <v>247</v>
      </c>
      <c r="E17" s="137">
        <v>230</v>
      </c>
      <c r="F17" s="137">
        <v>230</v>
      </c>
    </row>
    <row r="18" spans="1:6" ht="19.899999999999999" customHeight="1">
      <c r="A18" s="130" t="s">
        <v>212</v>
      </c>
      <c r="B18" s="137">
        <v>131</v>
      </c>
      <c r="C18" s="137">
        <v>151</v>
      </c>
      <c r="D18" s="137">
        <v>200</v>
      </c>
      <c r="E18" s="137">
        <v>194</v>
      </c>
      <c r="F18" s="137">
        <v>200</v>
      </c>
    </row>
    <row r="19" spans="1:6" ht="31.5">
      <c r="A19" s="132" t="s">
        <v>213</v>
      </c>
      <c r="B19" s="137">
        <v>263</v>
      </c>
      <c r="C19" s="137">
        <v>311</v>
      </c>
      <c r="D19" s="137">
        <v>378</v>
      </c>
      <c r="E19" s="137">
        <v>360</v>
      </c>
      <c r="F19" s="137">
        <v>392</v>
      </c>
    </row>
    <row r="20" spans="1:6" ht="19.899999999999999" customHeight="1">
      <c r="A20" s="132" t="s">
        <v>214</v>
      </c>
      <c r="B20" s="137">
        <v>165</v>
      </c>
      <c r="C20" s="137">
        <v>156</v>
      </c>
      <c r="D20" s="137">
        <v>210</v>
      </c>
      <c r="E20" s="137">
        <v>217</v>
      </c>
      <c r="F20" s="137">
        <v>207</v>
      </c>
    </row>
    <row r="21" spans="1:6">
      <c r="A21" s="132" t="s">
        <v>215</v>
      </c>
      <c r="B21" s="137">
        <v>129</v>
      </c>
      <c r="C21" s="137">
        <v>125</v>
      </c>
      <c r="D21" s="137">
        <v>139</v>
      </c>
      <c r="E21" s="137">
        <v>135</v>
      </c>
      <c r="F21" s="137">
        <v>143</v>
      </c>
    </row>
    <row r="22" spans="1:6" ht="31.5">
      <c r="A22" s="132" t="s">
        <v>216</v>
      </c>
      <c r="B22" s="137">
        <v>92</v>
      </c>
      <c r="C22" s="137">
        <v>100</v>
      </c>
      <c r="D22" s="137">
        <v>99</v>
      </c>
      <c r="E22" s="137">
        <v>92</v>
      </c>
      <c r="F22" s="137">
        <v>100</v>
      </c>
    </row>
    <row r="23" spans="1:6" ht="31.5">
      <c r="A23" s="132" t="s">
        <v>217</v>
      </c>
      <c r="B23" s="137">
        <v>77</v>
      </c>
      <c r="C23" s="137">
        <v>66</v>
      </c>
      <c r="D23" s="137">
        <v>58</v>
      </c>
      <c r="E23" s="137">
        <v>59</v>
      </c>
      <c r="F23" s="137">
        <v>58</v>
      </c>
    </row>
    <row r="24" spans="1:6" ht="31.5">
      <c r="A24" s="132" t="s">
        <v>218</v>
      </c>
      <c r="B24" s="137">
        <v>51</v>
      </c>
      <c r="C24" s="137">
        <v>73</v>
      </c>
      <c r="D24" s="137">
        <v>69</v>
      </c>
      <c r="E24" s="137">
        <v>63</v>
      </c>
      <c r="F24" s="137">
        <v>62</v>
      </c>
    </row>
    <row r="25" spans="1:6" ht="32.25" thickBot="1">
      <c r="A25" s="133" t="s">
        <v>219</v>
      </c>
      <c r="B25" s="139">
        <v>111</v>
      </c>
      <c r="C25" s="139">
        <v>118</v>
      </c>
      <c r="D25" s="139">
        <v>103</v>
      </c>
      <c r="E25" s="139">
        <v>108</v>
      </c>
      <c r="F25" s="139">
        <v>110</v>
      </c>
    </row>
    <row r="26" spans="1:6" ht="16.5" thickBot="1">
      <c r="A26" s="207"/>
      <c r="B26" s="208">
        <f>SUM(B16:B25)</f>
        <v>1189</v>
      </c>
      <c r="C26" s="208">
        <f>SUM(C16:C25)</f>
        <v>1274</v>
      </c>
      <c r="D26" s="208">
        <f>SUM(D16:D25)</f>
        <v>1503</v>
      </c>
      <c r="E26" s="208">
        <f>SUM(E16:E25)</f>
        <v>1458</v>
      </c>
      <c r="F26" s="208">
        <f>SUM(F16:F25)</f>
        <v>1502</v>
      </c>
    </row>
    <row r="27" spans="1:6" ht="19.899999999999999" customHeight="1" thickBot="1">
      <c r="A27" s="58" t="s">
        <v>190</v>
      </c>
      <c r="B27" s="134"/>
      <c r="C27" s="202"/>
      <c r="D27" s="202"/>
      <c r="E27" s="202"/>
      <c r="F27" s="202"/>
    </row>
    <row r="28" spans="1:6" ht="19.899999999999999" customHeight="1">
      <c r="A28" s="76"/>
      <c r="B28" s="61"/>
      <c r="C28" s="61"/>
      <c r="D28" s="61"/>
      <c r="E28" s="61"/>
      <c r="F28" s="61"/>
    </row>
    <row r="29" spans="1:6">
      <c r="A29" s="128" t="s">
        <v>33</v>
      </c>
    </row>
    <row r="30" spans="1:6">
      <c r="A30" s="128"/>
    </row>
    <row r="31" spans="1:6">
      <c r="A31" s="128"/>
    </row>
    <row r="32" spans="1:6">
      <c r="A32" s="128"/>
    </row>
    <row r="33" spans="1:1">
      <c r="A33" s="128"/>
    </row>
    <row r="34" spans="1:1" ht="18">
      <c r="A34" s="129" t="s">
        <v>202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F13"/>
  <sheetViews>
    <sheetView workbookViewId="0">
      <selection activeCell="B34" sqref="B34:E34"/>
    </sheetView>
  </sheetViews>
  <sheetFormatPr defaultColWidth="8.85546875" defaultRowHeight="15.75"/>
  <cols>
    <col min="1" max="1" width="36.28515625" style="23" bestFit="1" customWidth="1"/>
    <col min="2" max="2" width="18.7109375" style="23" bestFit="1" customWidth="1"/>
    <col min="3" max="16384" width="8.85546875" style="23"/>
  </cols>
  <sheetData>
    <row r="1" spans="1:6">
      <c r="A1" s="12" t="s">
        <v>233</v>
      </c>
    </row>
    <row r="2" spans="1:6" ht="16.5" thickBot="1"/>
    <row r="3" spans="1:6" ht="19.899999999999999" customHeight="1" thickBot="1">
      <c r="A3" s="52"/>
      <c r="B3" s="187" t="s">
        <v>2</v>
      </c>
      <c r="C3" s="188" t="s">
        <v>3</v>
      </c>
      <c r="D3" s="188" t="s">
        <v>4</v>
      </c>
      <c r="E3" s="188" t="s">
        <v>5</v>
      </c>
      <c r="F3" s="188" t="s">
        <v>6</v>
      </c>
    </row>
    <row r="4" spans="1:6" ht="19.899999999999999" customHeight="1" thickBot="1">
      <c r="A4" s="107" t="s">
        <v>46</v>
      </c>
      <c r="B4" s="53"/>
      <c r="C4" s="53"/>
      <c r="D4" s="53"/>
      <c r="E4" s="53"/>
      <c r="F4" s="53"/>
    </row>
    <row r="5" spans="1:6" ht="19.899999999999999" customHeight="1" thickBot="1">
      <c r="A5" s="107" t="s">
        <v>198</v>
      </c>
      <c r="B5" s="53"/>
      <c r="C5" s="53"/>
      <c r="D5" s="53"/>
      <c r="E5" s="53"/>
      <c r="F5" s="53"/>
    </row>
    <row r="6" spans="1:6" ht="32.25" thickBot="1">
      <c r="A6" s="107" t="s">
        <v>221</v>
      </c>
      <c r="B6" s="53"/>
      <c r="C6" s="53"/>
      <c r="D6" s="53"/>
      <c r="E6" s="53"/>
      <c r="F6" s="53"/>
    </row>
    <row r="7" spans="1:6" ht="19.899999999999999" customHeight="1" thickBot="1">
      <c r="A7" s="107" t="s">
        <v>222</v>
      </c>
      <c r="B7" s="53"/>
      <c r="C7" s="53"/>
      <c r="D7" s="53"/>
      <c r="E7" s="53"/>
      <c r="F7" s="53"/>
    </row>
    <row r="8" spans="1:6" ht="19.899999999999999" customHeight="1" thickBot="1">
      <c r="A8" s="70" t="s">
        <v>223</v>
      </c>
      <c r="B8" s="53"/>
      <c r="C8" s="53"/>
      <c r="D8" s="53"/>
      <c r="E8" s="53"/>
      <c r="F8" s="53"/>
    </row>
    <row r="9" spans="1:6" ht="19.899999999999999" customHeight="1" thickBot="1">
      <c r="A9" s="70" t="s">
        <v>224</v>
      </c>
      <c r="B9" s="53"/>
      <c r="C9" s="53"/>
      <c r="D9" s="53"/>
      <c r="E9" s="53"/>
      <c r="F9" s="53"/>
    </row>
    <row r="10" spans="1:6" ht="19.899999999999999" customHeight="1" thickBot="1">
      <c r="A10" s="70" t="s">
        <v>225</v>
      </c>
      <c r="B10" s="53"/>
      <c r="C10" s="53"/>
      <c r="D10" s="53"/>
      <c r="E10" s="53"/>
      <c r="F10" s="53"/>
    </row>
    <row r="11" spans="1:6" ht="16.5" thickBot="1">
      <c r="A11" s="70" t="s">
        <v>226</v>
      </c>
      <c r="B11" s="53"/>
      <c r="C11" s="53"/>
      <c r="D11" s="53"/>
      <c r="E11" s="53"/>
      <c r="F11" s="53"/>
    </row>
    <row r="12" spans="1:6">
      <c r="A12" s="143"/>
      <c r="B12" s="54"/>
      <c r="C12" s="54"/>
      <c r="D12" s="54"/>
      <c r="E12" s="54"/>
      <c r="F12" s="54"/>
    </row>
    <row r="13" spans="1:6">
      <c r="A13" s="68" t="s">
        <v>33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F16"/>
  <sheetViews>
    <sheetView workbookViewId="0">
      <selection activeCell="B34" sqref="B34:E34"/>
    </sheetView>
  </sheetViews>
  <sheetFormatPr defaultColWidth="8.85546875" defaultRowHeight="15.75"/>
  <cols>
    <col min="1" max="1" width="58" style="55" bestFit="1" customWidth="1"/>
    <col min="2" max="2" width="19" style="55" customWidth="1"/>
    <col min="3" max="16384" width="8.85546875" style="55"/>
  </cols>
  <sheetData>
    <row r="1" spans="1:6">
      <c r="A1" s="104" t="s">
        <v>232</v>
      </c>
    </row>
    <row r="2" spans="1:6" ht="16.5" thickBot="1"/>
    <row r="3" spans="1:6" s="29" customFormat="1" ht="19.899999999999999" customHeight="1" thickBot="1">
      <c r="A3" s="63"/>
      <c r="B3" s="187" t="s">
        <v>2</v>
      </c>
      <c r="C3" s="188" t="s">
        <v>3</v>
      </c>
      <c r="D3" s="188" t="s">
        <v>4</v>
      </c>
      <c r="E3" s="188" t="s">
        <v>5</v>
      </c>
      <c r="F3" s="188" t="s">
        <v>6</v>
      </c>
    </row>
    <row r="4" spans="1:6" ht="19.899999999999999" customHeight="1" thickBot="1">
      <c r="A4" s="58" t="s">
        <v>46</v>
      </c>
      <c r="B4" s="59"/>
      <c r="C4" s="59"/>
      <c r="D4" s="59"/>
      <c r="E4" s="59"/>
      <c r="F4" s="59"/>
    </row>
    <row r="5" spans="1:6" ht="19.899999999999999" customHeight="1" thickBot="1">
      <c r="A5" s="58" t="s">
        <v>227</v>
      </c>
      <c r="B5" s="59"/>
      <c r="C5" s="59"/>
      <c r="D5" s="59"/>
      <c r="E5" s="59"/>
      <c r="F5" s="59"/>
    </row>
    <row r="6" spans="1:6" ht="19.899999999999999" customHeight="1" thickBot="1">
      <c r="A6" s="19" t="s">
        <v>228</v>
      </c>
      <c r="B6" s="59"/>
      <c r="C6" s="59"/>
      <c r="D6" s="59"/>
      <c r="E6" s="59"/>
      <c r="F6" s="59"/>
    </row>
    <row r="7" spans="1:6" ht="19.899999999999999" customHeight="1" thickBot="1">
      <c r="A7" s="58" t="s">
        <v>229</v>
      </c>
      <c r="B7" s="59"/>
      <c r="C7" s="59"/>
      <c r="D7" s="59"/>
      <c r="E7" s="59"/>
      <c r="F7" s="59"/>
    </row>
    <row r="8" spans="1:6" ht="19.899999999999999" customHeight="1" thickBot="1">
      <c r="A8" s="19" t="s">
        <v>228</v>
      </c>
      <c r="B8" s="59"/>
      <c r="C8" s="59"/>
      <c r="D8" s="59"/>
      <c r="E8" s="59"/>
      <c r="F8" s="59"/>
    </row>
    <row r="9" spans="1:6" ht="19.899999999999999" customHeight="1" thickBot="1">
      <c r="A9" s="58" t="s">
        <v>230</v>
      </c>
      <c r="B9" s="59"/>
      <c r="C9" s="59"/>
      <c r="D9" s="59"/>
      <c r="E9" s="59"/>
      <c r="F9" s="59"/>
    </row>
    <row r="10" spans="1:6" ht="19.899999999999999" customHeight="1" thickBot="1">
      <c r="A10" s="19" t="s">
        <v>228</v>
      </c>
      <c r="B10" s="59"/>
      <c r="C10" s="59"/>
      <c r="D10" s="59"/>
      <c r="E10" s="59"/>
      <c r="F10" s="59"/>
    </row>
    <row r="11" spans="1:6" ht="19.899999999999999" customHeight="1">
      <c r="A11" s="76"/>
      <c r="B11" s="61"/>
      <c r="C11" s="61"/>
      <c r="D11" s="61"/>
      <c r="E11" s="61"/>
      <c r="F11" s="61"/>
    </row>
    <row r="12" spans="1:6" ht="19.899999999999999" customHeight="1">
      <c r="A12" s="104" t="s">
        <v>231</v>
      </c>
    </row>
    <row r="13" spans="1:6" ht="19.899999999999999" customHeight="1">
      <c r="A13" s="104"/>
    </row>
    <row r="14" spans="1:6" ht="19.899999999999999" customHeight="1">
      <c r="A14" s="104"/>
    </row>
    <row r="15" spans="1:6" ht="19.899999999999999" customHeight="1">
      <c r="A15" s="104"/>
    </row>
    <row r="16" spans="1:6" ht="19.899999999999999" customHeight="1">
      <c r="A16" s="144" t="s">
        <v>33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F38"/>
  <sheetViews>
    <sheetView workbookViewId="0">
      <selection activeCell="B34" sqref="B34:E34"/>
    </sheetView>
  </sheetViews>
  <sheetFormatPr defaultColWidth="8.85546875" defaultRowHeight="15.75"/>
  <cols>
    <col min="1" max="1" width="58" style="55" bestFit="1" customWidth="1"/>
    <col min="2" max="2" width="20.7109375" style="55" customWidth="1"/>
    <col min="3" max="3" width="14.5703125" style="55" customWidth="1"/>
    <col min="4" max="4" width="15.140625" style="55" customWidth="1"/>
    <col min="5" max="5" width="15" style="55" customWidth="1"/>
    <col min="6" max="6" width="15.28515625" style="55" customWidth="1"/>
    <col min="7" max="16384" width="8.85546875" style="55"/>
  </cols>
  <sheetData>
    <row r="1" spans="1:6" ht="17.25" customHeight="1">
      <c r="A1" s="450" t="s">
        <v>425</v>
      </c>
      <c r="B1" s="450"/>
      <c r="C1" s="450"/>
      <c r="D1" s="450"/>
      <c r="E1" s="450"/>
      <c r="F1" s="450"/>
    </row>
    <row r="2" spans="1:6" ht="16.5" thickBot="1">
      <c r="A2" s="287"/>
      <c r="B2" s="287"/>
      <c r="C2" s="287"/>
      <c r="D2" s="287"/>
      <c r="E2" s="287"/>
      <c r="F2" s="287"/>
    </row>
    <row r="3" spans="1:6" s="29" customFormat="1" ht="16.5" thickBot="1">
      <c r="A3" s="288"/>
      <c r="B3" s="289" t="s">
        <v>2</v>
      </c>
      <c r="C3" s="290" t="s">
        <v>3</v>
      </c>
      <c r="D3" s="290" t="s">
        <v>4</v>
      </c>
      <c r="E3" s="289" t="s">
        <v>5</v>
      </c>
      <c r="F3" s="290" t="s">
        <v>6</v>
      </c>
    </row>
    <row r="4" spans="1:6" ht="19.899999999999999" customHeight="1" thickBot="1">
      <c r="A4" s="291" t="s">
        <v>46</v>
      </c>
      <c r="B4" s="290">
        <v>6</v>
      </c>
      <c r="C4" s="290">
        <v>11</v>
      </c>
      <c r="D4" s="290">
        <v>11</v>
      </c>
      <c r="E4" s="290">
        <v>12</v>
      </c>
      <c r="F4" s="290">
        <v>16</v>
      </c>
    </row>
    <row r="5" spans="1:6" ht="19.899999999999999" customHeight="1" thickBot="1">
      <c r="A5" s="291" t="s">
        <v>426</v>
      </c>
      <c r="B5" s="290">
        <v>123</v>
      </c>
      <c r="C5" s="290">
        <v>128</v>
      </c>
      <c r="D5" s="290">
        <v>128</v>
      </c>
      <c r="E5" s="290">
        <v>130</v>
      </c>
      <c r="F5" s="290">
        <v>130</v>
      </c>
    </row>
    <row r="6" spans="1:6" ht="19.899999999999999" customHeight="1" thickBot="1">
      <c r="A6" s="291" t="s">
        <v>99</v>
      </c>
      <c r="B6" s="273"/>
      <c r="C6" s="273"/>
      <c r="D6" s="273"/>
      <c r="E6" s="273"/>
      <c r="F6" s="273"/>
    </row>
    <row r="7" spans="1:6" ht="19.899999999999999" customHeight="1" thickBot="1">
      <c r="A7" s="291" t="s">
        <v>427</v>
      </c>
      <c r="B7" s="273"/>
      <c r="C7" s="273"/>
      <c r="D7" s="273"/>
      <c r="E7" s="273"/>
      <c r="F7" s="273"/>
    </row>
    <row r="8" spans="1:6" ht="19.899999999999999" customHeight="1" thickBot="1">
      <c r="A8" s="292" t="s">
        <v>88</v>
      </c>
      <c r="B8" s="290">
        <v>6</v>
      </c>
      <c r="C8" s="290">
        <v>11</v>
      </c>
      <c r="D8" s="290">
        <v>11</v>
      </c>
      <c r="E8" s="290">
        <v>13</v>
      </c>
      <c r="F8" s="290">
        <v>13</v>
      </c>
    </row>
    <row r="9" spans="1:6" ht="19.899999999999999" customHeight="1" thickBot="1">
      <c r="A9" s="292" t="s">
        <v>89</v>
      </c>
      <c r="B9" s="290">
        <v>117</v>
      </c>
      <c r="C9" s="290">
        <v>117</v>
      </c>
      <c r="D9" s="290">
        <v>117</v>
      </c>
      <c r="E9" s="290">
        <v>117</v>
      </c>
      <c r="F9" s="290">
        <v>117</v>
      </c>
    </row>
    <row r="10" spans="1:6" ht="19.899999999999999" customHeight="1" thickBot="1">
      <c r="A10" s="292" t="s">
        <v>91</v>
      </c>
      <c r="B10" s="273"/>
      <c r="C10" s="273"/>
      <c r="D10" s="273"/>
      <c r="E10" s="273"/>
      <c r="F10" s="273"/>
    </row>
    <row r="11" spans="1:6" ht="19.899999999999999" customHeight="1" thickBot="1">
      <c r="A11" s="293" t="s">
        <v>100</v>
      </c>
      <c r="B11" s="290">
        <v>3</v>
      </c>
      <c r="C11" s="290">
        <v>3</v>
      </c>
      <c r="D11" s="290">
        <v>3</v>
      </c>
      <c r="E11" s="290">
        <v>3</v>
      </c>
      <c r="F11" s="290">
        <v>3</v>
      </c>
    </row>
    <row r="12" spans="1:6" ht="16.5" thickBot="1">
      <c r="A12" s="293" t="s">
        <v>101</v>
      </c>
      <c r="B12" s="290" t="s">
        <v>428</v>
      </c>
      <c r="C12" s="290" t="s">
        <v>428</v>
      </c>
      <c r="D12" s="290" t="s">
        <v>428</v>
      </c>
      <c r="E12" s="290" t="s">
        <v>428</v>
      </c>
      <c r="F12" s="290" t="s">
        <v>428</v>
      </c>
    </row>
    <row r="13" spans="1:6" ht="26.25" thickBot="1">
      <c r="A13" s="293" t="s">
        <v>102</v>
      </c>
      <c r="B13" s="273" t="s">
        <v>429</v>
      </c>
      <c r="C13" s="273" t="s">
        <v>430</v>
      </c>
      <c r="D13" s="290" t="s">
        <v>430</v>
      </c>
      <c r="E13" s="290" t="s">
        <v>430</v>
      </c>
      <c r="F13" s="290" t="s">
        <v>431</v>
      </c>
    </row>
    <row r="14" spans="1:6" ht="115.5" thickBot="1">
      <c r="A14" s="292" t="s">
        <v>103</v>
      </c>
      <c r="B14" s="273" t="s">
        <v>432</v>
      </c>
      <c r="C14" s="273" t="s">
        <v>433</v>
      </c>
      <c r="D14" s="290" t="s">
        <v>434</v>
      </c>
      <c r="E14" s="290" t="s">
        <v>433</v>
      </c>
      <c r="F14" s="290" t="s">
        <v>433</v>
      </c>
    </row>
    <row r="15" spans="1:6" ht="26.25" thickBot="1">
      <c r="A15" s="293" t="s">
        <v>104</v>
      </c>
      <c r="B15" s="294">
        <v>24367</v>
      </c>
      <c r="C15" s="290" t="s">
        <v>435</v>
      </c>
      <c r="D15" s="290" t="s">
        <v>435</v>
      </c>
      <c r="E15" s="290" t="s">
        <v>435</v>
      </c>
      <c r="F15" s="290" t="s">
        <v>435</v>
      </c>
    </row>
    <row r="16" spans="1:6" ht="19.899999999999999" customHeight="1">
      <c r="A16"/>
      <c r="B16"/>
      <c r="C16"/>
      <c r="D16"/>
      <c r="E16"/>
      <c r="F16"/>
    </row>
    <row r="17" spans="1:6" ht="16.5" thickBot="1">
      <c r="A17"/>
      <c r="B17"/>
      <c r="C17"/>
      <c r="D17"/>
      <c r="E17"/>
      <c r="F17"/>
    </row>
    <row r="18" spans="1:6" ht="16.5" thickBot="1">
      <c r="A18" s="451" t="s">
        <v>105</v>
      </c>
      <c r="B18" s="440" t="s">
        <v>436</v>
      </c>
      <c r="C18" s="441"/>
      <c r="D18" s="441"/>
      <c r="E18" s="441"/>
      <c r="F18" s="442"/>
    </row>
    <row r="19" spans="1:6" ht="16.5" thickBot="1">
      <c r="A19" s="452"/>
      <c r="B19" s="440" t="s">
        <v>437</v>
      </c>
      <c r="C19" s="441"/>
      <c r="D19" s="441"/>
      <c r="E19" s="441"/>
      <c r="F19" s="442"/>
    </row>
    <row r="20" spans="1:6" ht="16.5" thickBot="1">
      <c r="A20" s="452"/>
      <c r="B20" s="440" t="s">
        <v>438</v>
      </c>
      <c r="C20" s="441"/>
      <c r="D20" s="441"/>
      <c r="E20" s="441"/>
      <c r="F20" s="442"/>
    </row>
    <row r="21" spans="1:6" ht="16.5" thickBot="1">
      <c r="A21" s="452"/>
      <c r="B21" s="440" t="s">
        <v>439</v>
      </c>
      <c r="C21" s="441"/>
      <c r="D21" s="441"/>
      <c r="E21" s="441"/>
      <c r="F21" s="442"/>
    </row>
    <row r="22" spans="1:6" ht="16.5" thickBot="1">
      <c r="A22" s="452"/>
      <c r="B22" s="440" t="s">
        <v>440</v>
      </c>
      <c r="C22" s="441"/>
      <c r="D22" s="441"/>
      <c r="E22" s="441"/>
      <c r="F22" s="442"/>
    </row>
    <row r="23" spans="1:6" ht="16.5" thickBot="1">
      <c r="A23" s="452"/>
      <c r="B23" s="440" t="s">
        <v>441</v>
      </c>
      <c r="C23" s="441"/>
      <c r="D23" s="441"/>
      <c r="E23" s="441"/>
      <c r="F23" s="442"/>
    </row>
    <row r="24" spans="1:6" ht="16.5" thickBot="1">
      <c r="A24" s="452"/>
      <c r="B24" s="440" t="s">
        <v>442</v>
      </c>
      <c r="C24" s="441"/>
      <c r="D24" s="441"/>
      <c r="E24" s="441"/>
      <c r="F24" s="442"/>
    </row>
    <row r="25" spans="1:6" ht="30.75" customHeight="1" thickBot="1">
      <c r="A25" s="452"/>
      <c r="B25" s="440" t="s">
        <v>443</v>
      </c>
      <c r="C25" s="441"/>
      <c r="D25" s="441"/>
      <c r="E25" s="441"/>
      <c r="F25" s="442"/>
    </row>
    <row r="26" spans="1:6" ht="30.75" customHeight="1" thickBot="1">
      <c r="A26" s="453"/>
      <c r="B26" s="440" t="s">
        <v>444</v>
      </c>
      <c r="C26" s="441"/>
      <c r="D26" s="441"/>
      <c r="E26" s="441"/>
      <c r="F26" s="442"/>
    </row>
    <row r="27" spans="1:6" ht="16.5" thickBot="1">
      <c r="A27" s="292" t="s">
        <v>106</v>
      </c>
      <c r="B27" s="440"/>
      <c r="C27" s="441"/>
      <c r="D27" s="442"/>
      <c r="E27" s="440"/>
      <c r="F27" s="442"/>
    </row>
    <row r="28" spans="1:6" ht="16.5" thickBot="1">
      <c r="A28" s="292" t="s">
        <v>107</v>
      </c>
      <c r="B28" s="443" t="s">
        <v>445</v>
      </c>
      <c r="C28" s="444"/>
      <c r="D28" s="444"/>
      <c r="E28" s="444"/>
      <c r="F28" s="445"/>
    </row>
    <row r="29" spans="1:6" ht="16.5" thickBot="1">
      <c r="A29" s="293" t="s">
        <v>112</v>
      </c>
      <c r="B29" s="273"/>
      <c r="C29" s="440"/>
      <c r="D29" s="442"/>
      <c r="E29" s="273"/>
      <c r="F29" s="273"/>
    </row>
    <row r="30" spans="1:6" ht="26.25" thickBot="1">
      <c r="A30" s="447" t="s">
        <v>446</v>
      </c>
      <c r="B30" s="440" t="s">
        <v>447</v>
      </c>
      <c r="C30" s="441"/>
      <c r="D30" s="441"/>
      <c r="E30" s="442"/>
      <c r="F30" s="273" t="s">
        <v>447</v>
      </c>
    </row>
    <row r="31" spans="1:6" ht="16.5" thickBot="1">
      <c r="A31" s="448"/>
      <c r="B31" s="440" t="s">
        <v>448</v>
      </c>
      <c r="C31" s="441"/>
      <c r="D31" s="441"/>
      <c r="E31" s="442"/>
      <c r="F31" s="273" t="s">
        <v>449</v>
      </c>
    </row>
    <row r="32" spans="1:6" ht="16.5" thickBot="1">
      <c r="A32" s="448"/>
      <c r="B32" s="440" t="s">
        <v>450</v>
      </c>
      <c r="C32" s="441"/>
      <c r="D32" s="441"/>
      <c r="E32" s="442"/>
      <c r="F32" s="273" t="s">
        <v>451</v>
      </c>
    </row>
    <row r="33" spans="1:6" ht="16.5" thickBot="1">
      <c r="A33" s="448"/>
      <c r="B33" s="440"/>
      <c r="C33" s="441"/>
      <c r="D33" s="441"/>
      <c r="E33" s="442"/>
      <c r="F33" s="273" t="s">
        <v>452</v>
      </c>
    </row>
    <row r="34" spans="1:6" ht="16.5" thickBot="1">
      <c r="A34" s="449"/>
      <c r="B34" s="440"/>
      <c r="C34" s="441"/>
      <c r="D34" s="441"/>
      <c r="E34" s="442"/>
      <c r="F34" s="273" t="s">
        <v>453</v>
      </c>
    </row>
    <row r="35" spans="1:6" ht="16.5" thickBot="1">
      <c r="A35" s="293" t="s">
        <v>110</v>
      </c>
      <c r="B35" s="443" t="s">
        <v>454</v>
      </c>
      <c r="C35" s="444"/>
      <c r="D35" s="444"/>
      <c r="E35" s="445"/>
      <c r="F35" s="297" t="s">
        <v>455</v>
      </c>
    </row>
    <row r="36" spans="1:6">
      <c r="A36" s="295"/>
      <c r="B36" s="295"/>
      <c r="C36" s="295"/>
      <c r="D36" s="295"/>
      <c r="E36" s="295"/>
      <c r="F36" s="295"/>
    </row>
    <row r="37" spans="1:6">
      <c r="A37" s="296" t="s">
        <v>33</v>
      </c>
      <c r="B37" s="295"/>
      <c r="C37" s="295"/>
      <c r="D37" s="295"/>
      <c r="E37" s="295"/>
      <c r="F37" s="295"/>
    </row>
    <row r="38" spans="1:6" ht="25.5" customHeight="1">
      <c r="A38" s="446" t="s">
        <v>456</v>
      </c>
      <c r="B38" s="446"/>
      <c r="C38" s="446"/>
      <c r="D38" s="446"/>
      <c r="E38" s="446"/>
      <c r="F38" s="446"/>
    </row>
  </sheetData>
  <mergeCells count="23">
    <mergeCell ref="A1:F1"/>
    <mergeCell ref="A18:A26"/>
    <mergeCell ref="B18:F18"/>
    <mergeCell ref="B19:F19"/>
    <mergeCell ref="B20:F20"/>
    <mergeCell ref="B21:F21"/>
    <mergeCell ref="B22:F22"/>
    <mergeCell ref="B23:F23"/>
    <mergeCell ref="B24:F24"/>
    <mergeCell ref="B25:F25"/>
    <mergeCell ref="B34:E34"/>
    <mergeCell ref="B35:E35"/>
    <mergeCell ref="A38:F38"/>
    <mergeCell ref="B26:F26"/>
    <mergeCell ref="B27:D27"/>
    <mergeCell ref="E27:F27"/>
    <mergeCell ref="B28:F28"/>
    <mergeCell ref="C29:D29"/>
    <mergeCell ref="A30:A34"/>
    <mergeCell ref="B30:E30"/>
    <mergeCell ref="B31:E31"/>
    <mergeCell ref="B32:E32"/>
    <mergeCell ref="B33:E33"/>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9"/>
  <sheetViews>
    <sheetView workbookViewId="0">
      <selection activeCell="H7" sqref="H7"/>
    </sheetView>
  </sheetViews>
  <sheetFormatPr defaultColWidth="8.85546875" defaultRowHeight="15"/>
  <cols>
    <col min="1" max="1" width="30.28515625" style="15" customWidth="1"/>
    <col min="2" max="2" width="9.5703125" style="15" bestFit="1" customWidth="1"/>
    <col min="3" max="3" width="9.140625" style="15" customWidth="1"/>
    <col min="4" max="16384" width="8.85546875" style="15"/>
  </cols>
  <sheetData>
    <row r="1" spans="1:6" ht="15.75">
      <c r="A1" s="14" t="s">
        <v>32</v>
      </c>
    </row>
    <row r="2" spans="1:6" ht="15.75" thickBot="1">
      <c r="A2" s="16"/>
    </row>
    <row r="3" spans="1:6" s="18" customFormat="1" ht="34.9" customHeight="1" thickBot="1">
      <c r="A3" s="17"/>
      <c r="B3" s="300">
        <v>2014</v>
      </c>
      <c r="C3" s="300">
        <v>2013</v>
      </c>
      <c r="D3" s="300">
        <v>2012</v>
      </c>
      <c r="E3" s="300">
        <v>2011</v>
      </c>
      <c r="F3" s="300">
        <v>2010</v>
      </c>
    </row>
    <row r="4" spans="1:6" ht="34.9" customHeight="1" thickBot="1">
      <c r="A4" s="19" t="s">
        <v>26</v>
      </c>
      <c r="B4" s="223">
        <v>14</v>
      </c>
      <c r="C4" s="223">
        <v>11</v>
      </c>
      <c r="D4" s="301"/>
      <c r="E4" s="301"/>
      <c r="F4" s="301"/>
    </row>
    <row r="5" spans="1:6" ht="34.9" customHeight="1" thickBot="1">
      <c r="A5" s="19" t="s">
        <v>27</v>
      </c>
      <c r="B5" s="219" t="s">
        <v>249</v>
      </c>
      <c r="C5" s="219" t="s">
        <v>249</v>
      </c>
      <c r="D5" s="301"/>
      <c r="E5" s="301"/>
      <c r="F5" s="301"/>
    </row>
    <row r="6" spans="1:6" ht="34.9" customHeight="1" thickBot="1">
      <c r="A6" s="19" t="s">
        <v>28</v>
      </c>
      <c r="B6" s="219" t="s">
        <v>249</v>
      </c>
      <c r="C6" s="219" t="s">
        <v>249</v>
      </c>
      <c r="D6" s="301"/>
      <c r="E6" s="301"/>
      <c r="F6" s="301"/>
    </row>
    <row r="7" spans="1:6" ht="34.9" customHeight="1" thickBot="1">
      <c r="A7" s="19" t="s">
        <v>29</v>
      </c>
      <c r="B7" s="219" t="s">
        <v>382</v>
      </c>
      <c r="C7" s="219" t="s">
        <v>382</v>
      </c>
      <c r="D7" s="301"/>
      <c r="E7" s="301"/>
      <c r="F7" s="301"/>
    </row>
    <row r="8" spans="1:6" ht="34.9" customHeight="1" thickBot="1">
      <c r="A8" s="19" t="s">
        <v>30</v>
      </c>
      <c r="B8" s="232"/>
      <c r="C8" s="232"/>
      <c r="D8" s="301"/>
      <c r="E8" s="301"/>
      <c r="F8" s="301"/>
    </row>
    <row r="9" spans="1:6" ht="34.9" customHeight="1" thickBot="1">
      <c r="A9" s="19" t="s">
        <v>31</v>
      </c>
      <c r="B9" s="232"/>
      <c r="C9" s="232"/>
      <c r="D9" s="301"/>
      <c r="E9" s="301"/>
      <c r="F9" s="301"/>
    </row>
    <row r="12" spans="1:6" ht="15.75">
      <c r="A12" s="189" t="s">
        <v>33</v>
      </c>
    </row>
    <row r="18" spans="1:2" ht="18.75">
      <c r="A18" s="93" t="s">
        <v>34</v>
      </c>
      <c r="B18" s="93"/>
    </row>
    <row r="19" spans="1:2" ht="18.75">
      <c r="A19" s="190" t="s">
        <v>35</v>
      </c>
      <c r="B19" s="190"/>
    </row>
  </sheetData>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dimension ref="A2:G17"/>
  <sheetViews>
    <sheetView workbookViewId="0">
      <selection activeCell="B13" sqref="B13"/>
    </sheetView>
  </sheetViews>
  <sheetFormatPr defaultColWidth="8.85546875" defaultRowHeight="15.75"/>
  <cols>
    <col min="1" max="1" width="13" style="55" customWidth="1"/>
    <col min="2" max="2" width="15" style="55" customWidth="1"/>
    <col min="3" max="3" width="15.140625" style="55" customWidth="1"/>
    <col min="4" max="4" width="13.7109375" style="55" customWidth="1"/>
    <col min="5" max="5" width="28.7109375" style="55" customWidth="1"/>
    <col min="6" max="6" width="14.5703125" style="55" customWidth="1"/>
    <col min="7" max="7" width="14" style="55" customWidth="1"/>
    <col min="8" max="16384" width="8.85546875" style="55"/>
  </cols>
  <sheetData>
    <row r="2" spans="1:7" ht="16.5" thickBot="1"/>
    <row r="3" spans="1:7" s="29" customFormat="1" ht="48" thickBot="1">
      <c r="A3" s="151" t="s">
        <v>234</v>
      </c>
      <c r="B3" s="150" t="s">
        <v>243</v>
      </c>
      <c r="C3" s="151" t="s">
        <v>235</v>
      </c>
      <c r="D3" s="150" t="s">
        <v>244</v>
      </c>
      <c r="E3" s="151" t="s">
        <v>236</v>
      </c>
      <c r="F3" s="42"/>
      <c r="G3" s="40"/>
    </row>
    <row r="4" spans="1:7" ht="16.5" thickBot="1">
      <c r="A4" s="101" t="s">
        <v>237</v>
      </c>
      <c r="B4" s="145"/>
      <c r="C4" s="146"/>
      <c r="D4" s="146"/>
      <c r="E4" s="63"/>
    </row>
    <row r="5" spans="1:7" ht="16.5" thickBot="1">
      <c r="A5" s="58" t="s">
        <v>238</v>
      </c>
      <c r="B5" s="59"/>
      <c r="C5" s="59"/>
      <c r="D5" s="59"/>
      <c r="E5" s="134"/>
    </row>
    <row r="6" spans="1:7" ht="16.5" thickBot="1">
      <c r="A6" s="58" t="s">
        <v>239</v>
      </c>
      <c r="B6" s="30"/>
      <c r="C6" s="30"/>
      <c r="D6" s="30"/>
      <c r="E6" s="153"/>
    </row>
    <row r="7" spans="1:7" ht="16.5" thickBot="1">
      <c r="A7" s="58" t="s">
        <v>240</v>
      </c>
      <c r="B7" s="59"/>
      <c r="C7" s="59"/>
      <c r="D7" s="59"/>
      <c r="E7" s="134"/>
    </row>
    <row r="8" spans="1:7" ht="16.5" thickBot="1">
      <c r="A8" s="134"/>
      <c r="B8" s="59"/>
      <c r="C8" s="59"/>
      <c r="D8" s="59"/>
      <c r="E8" s="134"/>
    </row>
    <row r="9" spans="1:7" ht="16.5" thickBot="1"/>
    <row r="10" spans="1:7" s="29" customFormat="1" ht="48" thickBot="1">
      <c r="A10" s="149" t="s">
        <v>234</v>
      </c>
      <c r="B10" s="57" t="s">
        <v>243</v>
      </c>
      <c r="C10" s="149" t="s">
        <v>235</v>
      </c>
      <c r="D10" s="57" t="s">
        <v>244</v>
      </c>
      <c r="E10" s="149" t="s">
        <v>236</v>
      </c>
      <c r="F10" s="57" t="s">
        <v>140</v>
      </c>
    </row>
    <row r="11" spans="1:7" s="29" customFormat="1" ht="34.9" customHeight="1" thickBot="1">
      <c r="A11" s="152" t="s">
        <v>241</v>
      </c>
      <c r="B11" s="147"/>
      <c r="C11" s="147"/>
      <c r="D11" s="147"/>
      <c r="E11" s="147"/>
      <c r="F11" s="148"/>
    </row>
    <row r="12" spans="1:7" ht="16.5" thickBot="1"/>
    <row r="13" spans="1:7" s="29" customFormat="1" ht="48" thickBot="1">
      <c r="A13" s="149" t="s">
        <v>234</v>
      </c>
      <c r="B13" s="57" t="s">
        <v>243</v>
      </c>
      <c r="C13" s="149" t="s">
        <v>235</v>
      </c>
      <c r="D13" s="57" t="s">
        <v>244</v>
      </c>
      <c r="E13" s="149" t="s">
        <v>236</v>
      </c>
      <c r="F13" s="57" t="s">
        <v>137</v>
      </c>
    </row>
    <row r="14" spans="1:7" s="29" customFormat="1" ht="19.899999999999999" customHeight="1" thickBot="1">
      <c r="A14" s="97" t="s">
        <v>242</v>
      </c>
      <c r="B14" s="30"/>
      <c r="C14" s="30"/>
      <c r="D14" s="30"/>
      <c r="E14" s="30"/>
      <c r="F14" s="30"/>
    </row>
    <row r="15" spans="1:7" ht="16.5" thickBot="1"/>
    <row r="16" spans="1:7" s="29" customFormat="1" ht="95.25" thickBot="1">
      <c r="A16" s="149" t="s">
        <v>234</v>
      </c>
      <c r="B16" s="57" t="s">
        <v>243</v>
      </c>
      <c r="C16" s="149" t="s">
        <v>235</v>
      </c>
      <c r="D16" s="57" t="s">
        <v>244</v>
      </c>
      <c r="E16" s="149" t="s">
        <v>236</v>
      </c>
      <c r="F16" s="150" t="s">
        <v>245</v>
      </c>
      <c r="G16" s="150" t="s">
        <v>246</v>
      </c>
    </row>
    <row r="17" spans="1:7" s="29" customFormat="1" ht="48" thickBot="1">
      <c r="A17" s="149" t="s">
        <v>247</v>
      </c>
      <c r="B17" s="63"/>
      <c r="C17" s="63"/>
      <c r="D17" s="63"/>
      <c r="E17" s="63"/>
      <c r="F17" s="63"/>
      <c r="G17" s="6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J38"/>
  <sheetViews>
    <sheetView workbookViewId="0">
      <selection activeCell="A34" sqref="A34:G34"/>
    </sheetView>
  </sheetViews>
  <sheetFormatPr defaultColWidth="8.85546875" defaultRowHeight="15.75"/>
  <cols>
    <col min="1" max="1" width="13.28515625" style="29" customWidth="1"/>
    <col min="2" max="3" width="18" style="29" customWidth="1"/>
    <col min="4" max="4" width="18.28515625" style="29" customWidth="1"/>
    <col min="5" max="5" width="10.7109375" style="29" customWidth="1"/>
    <col min="6" max="6" width="15.5703125" style="29" customWidth="1"/>
    <col min="7" max="8" width="10.7109375" style="29" customWidth="1"/>
    <col min="9" max="9" width="13.140625" style="29" customWidth="1"/>
    <col min="10" max="10" width="16.85546875" style="29" customWidth="1"/>
    <col min="11" max="16384" width="8.85546875" style="29"/>
  </cols>
  <sheetData>
    <row r="1" spans="1:10" ht="17.25">
      <c r="A1" s="454" t="s">
        <v>374</v>
      </c>
      <c r="B1" s="454"/>
      <c r="C1" s="454"/>
      <c r="D1" s="454"/>
      <c r="E1" s="454"/>
      <c r="F1" s="454"/>
      <c r="G1" s="454"/>
      <c r="H1" s="454"/>
      <c r="I1" s="454"/>
      <c r="J1" s="454"/>
    </row>
    <row r="2" spans="1:10" ht="16.5" thickBot="1">
      <c r="A2" s="18"/>
      <c r="B2" s="350"/>
      <c r="C2" s="351"/>
      <c r="D2" s="18"/>
      <c r="E2" s="18"/>
      <c r="F2" s="18"/>
      <c r="G2" s="18"/>
      <c r="H2" s="18"/>
      <c r="I2" s="18"/>
      <c r="J2" s="18"/>
    </row>
    <row r="3" spans="1:10" ht="16.5" thickBot="1">
      <c r="A3" s="149" t="s">
        <v>43</v>
      </c>
      <c r="B3" s="344" t="s">
        <v>262</v>
      </c>
      <c r="C3" s="149" t="s">
        <v>361</v>
      </c>
      <c r="D3" s="57" t="s">
        <v>263</v>
      </c>
      <c r="E3" s="57" t="s">
        <v>264</v>
      </c>
      <c r="F3" s="57" t="s">
        <v>265</v>
      </c>
      <c r="G3" s="57" t="s">
        <v>266</v>
      </c>
      <c r="H3" s="57" t="s">
        <v>267</v>
      </c>
      <c r="I3" s="57" t="s">
        <v>268</v>
      </c>
      <c r="J3" s="155" t="s">
        <v>44</v>
      </c>
    </row>
    <row r="4" spans="1:10" ht="126.75" thickBot="1">
      <c r="A4" s="347" t="s">
        <v>253</v>
      </c>
      <c r="B4" s="347" t="s">
        <v>353</v>
      </c>
      <c r="C4" s="348"/>
      <c r="D4" s="313" t="s">
        <v>354</v>
      </c>
      <c r="E4" s="313" t="s">
        <v>355</v>
      </c>
      <c r="F4" s="313" t="s">
        <v>356</v>
      </c>
      <c r="G4" s="313" t="s">
        <v>471</v>
      </c>
      <c r="H4" s="313">
        <v>31</v>
      </c>
      <c r="I4" s="313" t="s">
        <v>357</v>
      </c>
      <c r="J4" s="313" t="s">
        <v>358</v>
      </c>
    </row>
    <row r="5" spans="1:10" ht="60.75" thickBot="1">
      <c r="A5" s="348" t="s">
        <v>253</v>
      </c>
      <c r="B5" s="352" t="s">
        <v>333</v>
      </c>
      <c r="C5" s="352"/>
      <c r="D5" s="353" t="s">
        <v>470</v>
      </c>
      <c r="E5" s="354">
        <v>11</v>
      </c>
      <c r="F5" s="354" t="s">
        <v>356</v>
      </c>
      <c r="G5" s="354" t="s">
        <v>356</v>
      </c>
      <c r="H5" s="354">
        <v>32</v>
      </c>
      <c r="I5" s="354">
        <v>5</v>
      </c>
      <c r="J5" s="354">
        <v>31</v>
      </c>
    </row>
    <row r="6" spans="1:10" ht="45.75" thickBot="1">
      <c r="A6" s="167" t="s">
        <v>254</v>
      </c>
      <c r="B6" s="355" t="s">
        <v>349</v>
      </c>
      <c r="C6" s="355" t="s">
        <v>363</v>
      </c>
      <c r="D6" s="314"/>
      <c r="E6" s="314"/>
      <c r="F6" s="314"/>
      <c r="G6" s="314"/>
      <c r="H6" s="314"/>
      <c r="I6" s="314"/>
      <c r="J6" s="314"/>
    </row>
    <row r="7" spans="1:10" ht="60.75" thickBot="1">
      <c r="A7" s="167" t="s">
        <v>254</v>
      </c>
      <c r="B7" s="355" t="s">
        <v>349</v>
      </c>
      <c r="C7" s="355" t="s">
        <v>364</v>
      </c>
      <c r="D7" s="314"/>
      <c r="E7" s="314"/>
      <c r="F7" s="314"/>
      <c r="G7" s="314"/>
      <c r="H7" s="314"/>
      <c r="I7" s="314"/>
      <c r="J7" s="314"/>
    </row>
    <row r="8" spans="1:10" ht="30.75" thickBot="1">
      <c r="A8" s="167" t="s">
        <v>254</v>
      </c>
      <c r="B8" s="355" t="s">
        <v>359</v>
      </c>
      <c r="C8" s="355"/>
      <c r="D8" s="314"/>
      <c r="E8" s="314"/>
      <c r="F8" s="314"/>
      <c r="G8" s="314"/>
      <c r="H8" s="314"/>
      <c r="I8" s="314"/>
      <c r="J8" s="314"/>
    </row>
    <row r="9" spans="1:10" ht="45.75" thickBot="1">
      <c r="A9" s="356" t="s">
        <v>255</v>
      </c>
      <c r="B9" s="355" t="s">
        <v>334</v>
      </c>
      <c r="C9" s="355"/>
      <c r="D9" s="314"/>
      <c r="E9" s="314"/>
      <c r="F9" s="314"/>
      <c r="G9" s="314"/>
      <c r="H9" s="314"/>
      <c r="I9" s="314"/>
      <c r="J9" s="314"/>
    </row>
    <row r="10" spans="1:10" ht="45.75" thickBot="1">
      <c r="A10" s="356" t="s">
        <v>255</v>
      </c>
      <c r="B10" s="355" t="s">
        <v>335</v>
      </c>
      <c r="C10" s="355" t="s">
        <v>365</v>
      </c>
      <c r="D10" s="314"/>
      <c r="E10" s="314"/>
      <c r="F10" s="314"/>
      <c r="G10" s="314"/>
      <c r="H10" s="314"/>
      <c r="I10" s="314"/>
      <c r="J10" s="314"/>
    </row>
    <row r="11" spans="1:10" ht="45.75" thickBot="1">
      <c r="A11" s="357" t="s">
        <v>255</v>
      </c>
      <c r="B11" s="358" t="s">
        <v>335</v>
      </c>
      <c r="C11" s="358" t="s">
        <v>366</v>
      </c>
      <c r="D11" s="359"/>
      <c r="E11" s="359"/>
      <c r="F11" s="359"/>
      <c r="G11" s="359"/>
      <c r="H11" s="359"/>
      <c r="I11" s="359"/>
      <c r="J11" s="359"/>
    </row>
    <row r="12" spans="1:10" ht="45.75" thickBot="1">
      <c r="A12" s="357" t="s">
        <v>256</v>
      </c>
      <c r="B12" s="358" t="s">
        <v>336</v>
      </c>
      <c r="C12" s="358" t="s">
        <v>367</v>
      </c>
      <c r="D12" s="359"/>
      <c r="E12" s="359"/>
      <c r="F12" s="359"/>
      <c r="G12" s="359"/>
      <c r="H12" s="359"/>
      <c r="I12" s="359"/>
      <c r="J12" s="359"/>
    </row>
    <row r="13" spans="1:10" ht="45.75" thickBot="1">
      <c r="A13" s="356" t="s">
        <v>256</v>
      </c>
      <c r="B13" s="355" t="s">
        <v>336</v>
      </c>
      <c r="C13" s="355" t="s">
        <v>368</v>
      </c>
      <c r="D13" s="314"/>
      <c r="E13" s="314"/>
      <c r="F13" s="314"/>
      <c r="G13" s="314"/>
      <c r="H13" s="314"/>
      <c r="I13" s="314"/>
      <c r="J13" s="314"/>
    </row>
    <row r="14" spans="1:10" ht="60.75" thickBot="1">
      <c r="A14" s="356" t="s">
        <v>256</v>
      </c>
      <c r="B14" s="355" t="s">
        <v>337</v>
      </c>
      <c r="C14" s="355" t="s">
        <v>369</v>
      </c>
      <c r="D14" s="314"/>
      <c r="E14" s="314"/>
      <c r="F14" s="314"/>
      <c r="G14" s="314"/>
      <c r="H14" s="314"/>
      <c r="I14" s="314"/>
      <c r="J14" s="314"/>
    </row>
    <row r="15" spans="1:10" ht="45.75" thickBot="1">
      <c r="A15" s="356" t="s">
        <v>256</v>
      </c>
      <c r="B15" s="355" t="s">
        <v>337</v>
      </c>
      <c r="C15" s="355" t="s">
        <v>370</v>
      </c>
      <c r="D15" s="314"/>
      <c r="E15" s="314"/>
      <c r="F15" s="314"/>
      <c r="G15" s="314"/>
      <c r="H15" s="314"/>
      <c r="I15" s="314"/>
      <c r="J15" s="314"/>
    </row>
    <row r="16" spans="1:10" ht="111" thickBot="1">
      <c r="A16" s="356" t="s">
        <v>257</v>
      </c>
      <c r="B16" s="355" t="s">
        <v>339</v>
      </c>
      <c r="C16" s="355"/>
      <c r="D16" s="319" t="s">
        <v>479</v>
      </c>
      <c r="E16" s="319">
        <v>14</v>
      </c>
      <c r="F16" s="319" t="s">
        <v>480</v>
      </c>
      <c r="G16" s="319">
        <v>6</v>
      </c>
      <c r="H16" s="319">
        <v>24</v>
      </c>
      <c r="I16" s="319" t="s">
        <v>356</v>
      </c>
      <c r="J16" s="319"/>
    </row>
    <row r="17" spans="1:10" ht="111" thickBot="1">
      <c r="A17" s="356" t="s">
        <v>257</v>
      </c>
      <c r="B17" s="355" t="s">
        <v>338</v>
      </c>
      <c r="C17" s="355"/>
      <c r="D17" s="319" t="s">
        <v>479</v>
      </c>
      <c r="E17" s="319">
        <v>10</v>
      </c>
      <c r="F17" s="319" t="s">
        <v>480</v>
      </c>
      <c r="G17" s="319">
        <v>8</v>
      </c>
      <c r="H17" s="319">
        <v>27</v>
      </c>
      <c r="I17" s="319">
        <v>5</v>
      </c>
      <c r="J17" s="319"/>
    </row>
    <row r="18" spans="1:10" ht="34.9" customHeight="1" thickBot="1">
      <c r="A18" s="356" t="s">
        <v>258</v>
      </c>
      <c r="B18" s="355" t="s">
        <v>340</v>
      </c>
      <c r="C18" s="355"/>
      <c r="D18" s="30" t="s">
        <v>5</v>
      </c>
      <c r="E18" s="30">
        <v>8</v>
      </c>
      <c r="F18" s="30">
        <v>90</v>
      </c>
      <c r="G18" s="30">
        <v>4</v>
      </c>
      <c r="H18" s="30">
        <v>22</v>
      </c>
      <c r="I18" s="30">
        <v>0</v>
      </c>
      <c r="J18" s="314"/>
    </row>
    <row r="19" spans="1:10" ht="30.75" thickBot="1">
      <c r="A19" s="356" t="s">
        <v>258</v>
      </c>
      <c r="B19" s="355" t="s">
        <v>373</v>
      </c>
      <c r="C19" s="355" t="s">
        <v>371</v>
      </c>
      <c r="D19" s="30" t="s">
        <v>360</v>
      </c>
      <c r="E19" s="30">
        <v>10</v>
      </c>
      <c r="F19" s="30">
        <v>90</v>
      </c>
      <c r="G19" s="30">
        <v>8</v>
      </c>
      <c r="H19" s="30">
        <v>10</v>
      </c>
      <c r="I19" s="30">
        <v>1</v>
      </c>
      <c r="J19" s="314"/>
    </row>
    <row r="20" spans="1:10" ht="45.75" thickBot="1">
      <c r="A20" s="356" t="s">
        <v>258</v>
      </c>
      <c r="B20" s="355" t="s">
        <v>341</v>
      </c>
      <c r="C20" s="355" t="s">
        <v>372</v>
      </c>
      <c r="D20" s="30" t="s">
        <v>360</v>
      </c>
      <c r="E20" s="30">
        <v>10</v>
      </c>
      <c r="F20" s="30">
        <v>90</v>
      </c>
      <c r="G20" s="30">
        <v>10</v>
      </c>
      <c r="H20" s="30">
        <v>0</v>
      </c>
      <c r="I20" s="30">
        <v>0</v>
      </c>
      <c r="J20" s="314"/>
    </row>
    <row r="21" spans="1:10" ht="45.75" thickBot="1">
      <c r="A21" s="356" t="s">
        <v>259</v>
      </c>
      <c r="B21" s="355" t="s">
        <v>348</v>
      </c>
      <c r="C21" s="355"/>
      <c r="D21" s="30" t="s">
        <v>482</v>
      </c>
      <c r="E21" s="30">
        <v>16</v>
      </c>
      <c r="F21" s="30"/>
      <c r="G21" s="30">
        <v>14</v>
      </c>
      <c r="H21" s="30">
        <v>7</v>
      </c>
      <c r="I21" s="30"/>
      <c r="J21" s="30">
        <v>19</v>
      </c>
    </row>
    <row r="22" spans="1:10" ht="60.75" thickBot="1">
      <c r="A22" s="356" t="s">
        <v>260</v>
      </c>
      <c r="B22" s="355" t="s">
        <v>342</v>
      </c>
      <c r="C22" s="355"/>
      <c r="D22" s="314"/>
      <c r="E22" s="314"/>
      <c r="F22" s="314"/>
      <c r="G22" s="314"/>
      <c r="H22" s="314"/>
      <c r="I22" s="314"/>
      <c r="J22" s="314"/>
    </row>
    <row r="23" spans="1:10" ht="45.75" thickBot="1">
      <c r="A23" s="357" t="s">
        <v>261</v>
      </c>
      <c r="B23" s="358" t="s">
        <v>344</v>
      </c>
      <c r="C23" s="358"/>
      <c r="D23" s="359"/>
      <c r="E23" s="359"/>
      <c r="F23" s="359"/>
      <c r="G23" s="359"/>
      <c r="H23" s="359"/>
      <c r="I23" s="359"/>
      <c r="J23" s="359"/>
    </row>
    <row r="24" spans="1:10" ht="105.75" thickBot="1">
      <c r="A24" s="357" t="s">
        <v>261</v>
      </c>
      <c r="B24" s="358" t="s">
        <v>343</v>
      </c>
      <c r="C24" s="358"/>
      <c r="D24" s="359"/>
      <c r="E24" s="359"/>
      <c r="F24" s="359"/>
      <c r="G24" s="359"/>
      <c r="H24" s="359"/>
      <c r="I24" s="359"/>
      <c r="J24" s="359"/>
    </row>
    <row r="25" spans="1:10" ht="45.75" thickBot="1">
      <c r="A25" s="356" t="s">
        <v>261</v>
      </c>
      <c r="B25" s="355" t="s">
        <v>345</v>
      </c>
      <c r="C25" s="355"/>
      <c r="D25" s="314"/>
      <c r="E25" s="314"/>
      <c r="F25" s="314"/>
      <c r="G25" s="314"/>
      <c r="H25" s="314"/>
      <c r="I25" s="314"/>
      <c r="J25" s="314"/>
    </row>
    <row r="26" spans="1:10" ht="45.75" thickBot="1">
      <c r="A26" s="356" t="s">
        <v>261</v>
      </c>
      <c r="B26" s="355" t="s">
        <v>347</v>
      </c>
      <c r="C26" s="355"/>
      <c r="D26" s="314"/>
      <c r="E26" s="314"/>
      <c r="F26" s="314"/>
      <c r="G26" s="314"/>
      <c r="H26" s="314"/>
      <c r="I26" s="314"/>
      <c r="J26" s="314"/>
    </row>
    <row r="27" spans="1:10" ht="30.75" thickBot="1">
      <c r="A27" s="356" t="s">
        <v>261</v>
      </c>
      <c r="B27" s="355" t="s">
        <v>346</v>
      </c>
      <c r="C27" s="355"/>
      <c r="D27" s="314"/>
      <c r="E27" s="314"/>
      <c r="F27" s="314"/>
      <c r="G27" s="314"/>
      <c r="H27" s="314"/>
      <c r="I27" s="314"/>
      <c r="J27" s="314"/>
    </row>
    <row r="29" spans="1:10">
      <c r="A29" s="29" t="s">
        <v>43</v>
      </c>
      <c r="B29" s="343" t="s">
        <v>270</v>
      </c>
    </row>
    <row r="30" spans="1:10">
      <c r="A30" s="29" t="s">
        <v>262</v>
      </c>
      <c r="B30" s="343" t="s">
        <v>272</v>
      </c>
    </row>
    <row r="31" spans="1:10">
      <c r="A31" s="29" t="s">
        <v>361</v>
      </c>
      <c r="B31" s="343" t="s">
        <v>362</v>
      </c>
    </row>
    <row r="32" spans="1:10">
      <c r="A32" s="29" t="s">
        <v>263</v>
      </c>
      <c r="B32" s="343" t="s">
        <v>269</v>
      </c>
    </row>
    <row r="33" spans="1:2">
      <c r="A33" s="29" t="s">
        <v>264</v>
      </c>
      <c r="B33" s="343" t="s">
        <v>251</v>
      </c>
    </row>
    <row r="34" spans="1:2">
      <c r="A34" s="29" t="s">
        <v>265</v>
      </c>
      <c r="B34" s="343" t="s">
        <v>252</v>
      </c>
    </row>
    <row r="35" spans="1:2">
      <c r="A35" s="29" t="s">
        <v>266</v>
      </c>
      <c r="B35" s="343" t="s">
        <v>381</v>
      </c>
    </row>
    <row r="36" spans="1:2">
      <c r="A36" s="29" t="s">
        <v>267</v>
      </c>
      <c r="B36" s="343" t="s">
        <v>250</v>
      </c>
    </row>
    <row r="37" spans="1:2">
      <c r="A37" s="29" t="s">
        <v>268</v>
      </c>
      <c r="B37" s="343" t="s">
        <v>273</v>
      </c>
    </row>
    <row r="38" spans="1:2">
      <c r="A38" s="29" t="s">
        <v>44</v>
      </c>
      <c r="B38" s="343" t="s">
        <v>271</v>
      </c>
    </row>
  </sheetData>
  <mergeCells count="1">
    <mergeCell ref="A1:J1"/>
  </mergeCells>
  <pageMargins left="0" right="0" top="0.39370078740157483" bottom="0.3937007874015748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dimension ref="A1:J38"/>
  <sheetViews>
    <sheetView topLeftCell="A25" workbookViewId="0">
      <selection activeCell="A34" sqref="A34:G34"/>
    </sheetView>
  </sheetViews>
  <sheetFormatPr defaultColWidth="8.85546875" defaultRowHeight="15.75"/>
  <cols>
    <col min="1" max="1" width="13.28515625" style="29" customWidth="1"/>
    <col min="2" max="3" width="18" style="29" customWidth="1"/>
    <col min="4" max="4" width="19.140625" style="29" customWidth="1"/>
    <col min="5" max="5" width="10.7109375" style="29" customWidth="1"/>
    <col min="6" max="6" width="19.42578125" style="29" customWidth="1"/>
    <col min="7" max="8" width="10.7109375" style="29" customWidth="1"/>
    <col min="9" max="9" width="13.140625" style="29" customWidth="1"/>
    <col min="10" max="10" width="16.85546875" style="29" customWidth="1"/>
    <col min="11" max="16384" width="8.85546875" style="29"/>
  </cols>
  <sheetData>
    <row r="1" spans="1:10" ht="17.25">
      <c r="A1" s="454" t="s">
        <v>375</v>
      </c>
      <c r="B1" s="454"/>
      <c r="C1" s="454"/>
      <c r="D1" s="454"/>
      <c r="E1" s="454"/>
      <c r="F1" s="454"/>
      <c r="G1" s="454"/>
      <c r="H1" s="454"/>
      <c r="I1" s="454"/>
      <c r="J1" s="454"/>
    </row>
    <row r="2" spans="1:10" ht="16.5" thickBot="1">
      <c r="A2" s="18"/>
      <c r="B2" s="350"/>
      <c r="C2" s="351"/>
      <c r="D2" s="18"/>
      <c r="E2" s="18"/>
      <c r="F2" s="18"/>
      <c r="G2" s="18"/>
      <c r="H2" s="18"/>
      <c r="I2" s="18"/>
      <c r="J2" s="18"/>
    </row>
    <row r="3" spans="1:10" ht="16.5" thickBot="1">
      <c r="A3" s="149" t="s">
        <v>43</v>
      </c>
      <c r="B3" s="344" t="s">
        <v>262</v>
      </c>
      <c r="C3" s="149" t="s">
        <v>361</v>
      </c>
      <c r="D3" s="57" t="s">
        <v>263</v>
      </c>
      <c r="E3" s="57" t="s">
        <v>264</v>
      </c>
      <c r="F3" s="57" t="s">
        <v>265</v>
      </c>
      <c r="G3" s="57" t="s">
        <v>266</v>
      </c>
      <c r="H3" s="57" t="s">
        <v>267</v>
      </c>
      <c r="I3" s="57" t="s">
        <v>268</v>
      </c>
      <c r="J3" s="155" t="s">
        <v>44</v>
      </c>
    </row>
    <row r="4" spans="1:10" ht="126.75" thickBot="1">
      <c r="A4" s="347" t="s">
        <v>253</v>
      </c>
      <c r="B4" s="347" t="s">
        <v>353</v>
      </c>
      <c r="C4" s="348"/>
      <c r="D4" s="349" t="s">
        <v>354</v>
      </c>
      <c r="E4" s="313" t="s">
        <v>355</v>
      </c>
      <c r="F4" s="313" t="s">
        <v>356</v>
      </c>
      <c r="G4" s="313" t="s">
        <v>471</v>
      </c>
      <c r="H4" s="313">
        <v>31</v>
      </c>
      <c r="I4" s="313" t="s">
        <v>357</v>
      </c>
      <c r="J4" s="313" t="s">
        <v>358</v>
      </c>
    </row>
    <row r="5" spans="1:10" ht="60.75" thickBot="1">
      <c r="A5" s="348" t="s">
        <v>253</v>
      </c>
      <c r="B5" s="352" t="s">
        <v>333</v>
      </c>
      <c r="C5" s="352"/>
      <c r="D5" s="353" t="s">
        <v>470</v>
      </c>
      <c r="E5" s="354">
        <v>11</v>
      </c>
      <c r="F5" s="354" t="s">
        <v>356</v>
      </c>
      <c r="G5" s="354" t="s">
        <v>356</v>
      </c>
      <c r="H5" s="354">
        <v>33</v>
      </c>
      <c r="I5" s="354">
        <v>4</v>
      </c>
      <c r="J5" s="354">
        <v>35</v>
      </c>
    </row>
    <row r="6" spans="1:10" ht="45.75" thickBot="1">
      <c r="A6" s="167" t="s">
        <v>254</v>
      </c>
      <c r="B6" s="355" t="s">
        <v>349</v>
      </c>
      <c r="C6" s="355" t="s">
        <v>363</v>
      </c>
      <c r="D6" s="314"/>
      <c r="E6" s="314"/>
      <c r="F6" s="314"/>
      <c r="G6" s="314"/>
      <c r="H6" s="314"/>
      <c r="I6" s="314"/>
      <c r="J6" s="314"/>
    </row>
    <row r="7" spans="1:10" ht="60.75" thickBot="1">
      <c r="A7" s="167" t="s">
        <v>254</v>
      </c>
      <c r="B7" s="355" t="s">
        <v>349</v>
      </c>
      <c r="C7" s="355" t="s">
        <v>364</v>
      </c>
      <c r="D7" s="314"/>
      <c r="E7" s="314"/>
      <c r="F7" s="314"/>
      <c r="G7" s="314"/>
      <c r="H7" s="314"/>
      <c r="I7" s="314"/>
      <c r="J7" s="314"/>
    </row>
    <row r="8" spans="1:10" ht="30.75" thickBot="1">
      <c r="A8" s="167" t="s">
        <v>254</v>
      </c>
      <c r="B8" s="355" t="s">
        <v>359</v>
      </c>
      <c r="C8" s="355"/>
      <c r="D8" s="314"/>
      <c r="E8" s="314"/>
      <c r="F8" s="314"/>
      <c r="G8" s="314"/>
      <c r="H8" s="314"/>
      <c r="I8" s="314"/>
      <c r="J8" s="314"/>
    </row>
    <row r="9" spans="1:10" ht="45.75" thickBot="1">
      <c r="A9" s="356" t="s">
        <v>255</v>
      </c>
      <c r="B9" s="355" t="s">
        <v>334</v>
      </c>
      <c r="C9" s="355"/>
      <c r="D9" s="314"/>
      <c r="E9" s="314"/>
      <c r="F9" s="314"/>
      <c r="G9" s="314"/>
      <c r="H9" s="314"/>
      <c r="I9" s="314"/>
      <c r="J9" s="314"/>
    </row>
    <row r="10" spans="1:10" ht="45.75" thickBot="1">
      <c r="A10" s="356" t="s">
        <v>255</v>
      </c>
      <c r="B10" s="355" t="s">
        <v>335</v>
      </c>
      <c r="C10" s="355" t="s">
        <v>365</v>
      </c>
      <c r="D10" s="314"/>
      <c r="E10" s="314"/>
      <c r="F10" s="314"/>
      <c r="G10" s="314"/>
      <c r="H10" s="314"/>
      <c r="I10" s="314"/>
      <c r="J10" s="314"/>
    </row>
    <row r="11" spans="1:10" ht="45.75" thickBot="1">
      <c r="A11" s="357" t="s">
        <v>255</v>
      </c>
      <c r="B11" s="358" t="s">
        <v>335</v>
      </c>
      <c r="C11" s="358" t="s">
        <v>366</v>
      </c>
      <c r="D11" s="359"/>
      <c r="E11" s="359"/>
      <c r="F11" s="359"/>
      <c r="G11" s="359"/>
      <c r="H11" s="359"/>
      <c r="I11" s="359"/>
      <c r="J11" s="359"/>
    </row>
    <row r="12" spans="1:10" ht="45.75" thickBot="1">
      <c r="A12" s="357" t="s">
        <v>256</v>
      </c>
      <c r="B12" s="358" t="s">
        <v>336</v>
      </c>
      <c r="C12" s="358" t="s">
        <v>367</v>
      </c>
      <c r="D12" s="359"/>
      <c r="E12" s="359"/>
      <c r="F12" s="359"/>
      <c r="G12" s="359"/>
      <c r="H12" s="359"/>
      <c r="I12" s="359"/>
      <c r="J12" s="359"/>
    </row>
    <row r="13" spans="1:10" ht="45.75" thickBot="1">
      <c r="A13" s="356" t="s">
        <v>256</v>
      </c>
      <c r="B13" s="355" t="s">
        <v>336</v>
      </c>
      <c r="C13" s="355" t="s">
        <v>368</v>
      </c>
      <c r="D13" s="314"/>
      <c r="E13" s="314"/>
      <c r="F13" s="314"/>
      <c r="G13" s="314"/>
      <c r="H13" s="314"/>
      <c r="I13" s="314"/>
      <c r="J13" s="314"/>
    </row>
    <row r="14" spans="1:10" ht="60.75" thickBot="1">
      <c r="A14" s="356" t="s">
        <v>256</v>
      </c>
      <c r="B14" s="355" t="s">
        <v>337</v>
      </c>
      <c r="C14" s="355" t="s">
        <v>369</v>
      </c>
      <c r="D14" s="314"/>
      <c r="E14" s="314"/>
      <c r="F14" s="314"/>
      <c r="G14" s="314"/>
      <c r="H14" s="314"/>
      <c r="I14" s="314"/>
      <c r="J14" s="314"/>
    </row>
    <row r="15" spans="1:10" ht="45.75" thickBot="1">
      <c r="A15" s="356" t="s">
        <v>256</v>
      </c>
      <c r="B15" s="355" t="s">
        <v>337</v>
      </c>
      <c r="C15" s="355" t="s">
        <v>370</v>
      </c>
      <c r="D15" s="314"/>
      <c r="E15" s="314"/>
      <c r="F15" s="314"/>
      <c r="G15" s="314"/>
      <c r="H15" s="314"/>
      <c r="I15" s="314"/>
      <c r="J15" s="314"/>
    </row>
    <row r="16" spans="1:10" ht="79.5" thickBot="1">
      <c r="A16" s="356" t="s">
        <v>257</v>
      </c>
      <c r="B16" s="355" t="s">
        <v>339</v>
      </c>
      <c r="C16" s="355"/>
      <c r="D16" s="319" t="s">
        <v>479</v>
      </c>
      <c r="E16" s="319">
        <v>14</v>
      </c>
      <c r="F16" s="319" t="s">
        <v>480</v>
      </c>
      <c r="G16" s="319">
        <v>6</v>
      </c>
      <c r="H16" s="319">
        <v>24</v>
      </c>
      <c r="I16" s="319" t="s">
        <v>356</v>
      </c>
      <c r="J16" s="319"/>
    </row>
    <row r="17" spans="1:10" ht="79.5" thickBot="1">
      <c r="A17" s="356" t="s">
        <v>257</v>
      </c>
      <c r="B17" s="355" t="s">
        <v>338</v>
      </c>
      <c r="C17" s="355"/>
      <c r="D17" s="319" t="s">
        <v>479</v>
      </c>
      <c r="E17" s="319">
        <v>10</v>
      </c>
      <c r="F17" s="319" t="s">
        <v>480</v>
      </c>
      <c r="G17" s="319">
        <v>8</v>
      </c>
      <c r="H17" s="319">
        <v>27</v>
      </c>
      <c r="I17" s="319">
        <v>5</v>
      </c>
      <c r="J17" s="319"/>
    </row>
    <row r="18" spans="1:10" ht="34.9" customHeight="1" thickBot="1">
      <c r="A18" s="356" t="s">
        <v>258</v>
      </c>
      <c r="B18" s="355" t="s">
        <v>340</v>
      </c>
      <c r="C18" s="355"/>
      <c r="D18" s="30" t="s">
        <v>5</v>
      </c>
      <c r="E18" s="30">
        <v>8</v>
      </c>
      <c r="F18" s="30">
        <v>90</v>
      </c>
      <c r="G18" s="30">
        <v>4</v>
      </c>
      <c r="H18" s="30">
        <v>22</v>
      </c>
      <c r="I18" s="30">
        <v>0</v>
      </c>
      <c r="J18" s="314"/>
    </row>
    <row r="19" spans="1:10" ht="30.75" thickBot="1">
      <c r="A19" s="356" t="s">
        <v>258</v>
      </c>
      <c r="B19" s="355" t="s">
        <v>373</v>
      </c>
      <c r="C19" s="355" t="s">
        <v>371</v>
      </c>
      <c r="D19" s="30" t="s">
        <v>360</v>
      </c>
      <c r="E19" s="30">
        <v>10</v>
      </c>
      <c r="F19" s="30">
        <v>90</v>
      </c>
      <c r="G19" s="30">
        <v>8</v>
      </c>
      <c r="H19" s="30">
        <v>10</v>
      </c>
      <c r="I19" s="30">
        <v>1</v>
      </c>
      <c r="J19" s="314"/>
    </row>
    <row r="20" spans="1:10" ht="45.75" thickBot="1">
      <c r="A20" s="356" t="s">
        <v>258</v>
      </c>
      <c r="B20" s="355" t="s">
        <v>341</v>
      </c>
      <c r="C20" s="355" t="s">
        <v>372</v>
      </c>
      <c r="D20" s="30" t="s">
        <v>360</v>
      </c>
      <c r="E20" s="30">
        <v>10</v>
      </c>
      <c r="F20" s="30">
        <v>90</v>
      </c>
      <c r="G20" s="30">
        <v>10</v>
      </c>
      <c r="H20" s="30">
        <v>0</v>
      </c>
      <c r="I20" s="30">
        <v>0</v>
      </c>
      <c r="J20" s="314"/>
    </row>
    <row r="21" spans="1:10" ht="45.75" thickBot="1">
      <c r="A21" s="356" t="s">
        <v>259</v>
      </c>
      <c r="B21" s="355" t="s">
        <v>348</v>
      </c>
      <c r="C21" s="355"/>
      <c r="D21" s="30" t="s">
        <v>483</v>
      </c>
      <c r="E21" s="30">
        <v>16</v>
      </c>
      <c r="F21" s="30"/>
      <c r="G21" s="30">
        <v>14</v>
      </c>
      <c r="H21" s="30">
        <v>5</v>
      </c>
      <c r="I21" s="30"/>
      <c r="J21" s="30">
        <v>19</v>
      </c>
    </row>
    <row r="22" spans="1:10" ht="60.75" thickBot="1">
      <c r="A22" s="356" t="s">
        <v>260</v>
      </c>
      <c r="B22" s="355" t="s">
        <v>342</v>
      </c>
      <c r="C22" s="355"/>
      <c r="D22" s="314"/>
      <c r="E22" s="314"/>
      <c r="F22" s="314"/>
      <c r="G22" s="314"/>
      <c r="H22" s="314"/>
      <c r="I22" s="314"/>
      <c r="J22" s="314"/>
    </row>
    <row r="23" spans="1:10" ht="45.75" thickBot="1">
      <c r="A23" s="357" t="s">
        <v>261</v>
      </c>
      <c r="B23" s="358" t="s">
        <v>344</v>
      </c>
      <c r="C23" s="358"/>
      <c r="D23" s="359"/>
      <c r="E23" s="359"/>
      <c r="F23" s="359"/>
      <c r="G23" s="359"/>
      <c r="H23" s="359"/>
      <c r="I23" s="359"/>
      <c r="J23" s="359"/>
    </row>
    <row r="24" spans="1:10" ht="105.75" thickBot="1">
      <c r="A24" s="357" t="s">
        <v>261</v>
      </c>
      <c r="B24" s="358" t="s">
        <v>343</v>
      </c>
      <c r="C24" s="358"/>
      <c r="D24" s="359"/>
      <c r="E24" s="359"/>
      <c r="F24" s="359"/>
      <c r="G24" s="359"/>
      <c r="H24" s="359"/>
      <c r="I24" s="359"/>
      <c r="J24" s="359"/>
    </row>
    <row r="25" spans="1:10" ht="45.75" thickBot="1">
      <c r="A25" s="356" t="s">
        <v>261</v>
      </c>
      <c r="B25" s="355" t="s">
        <v>345</v>
      </c>
      <c r="C25" s="355"/>
      <c r="D25" s="314"/>
      <c r="E25" s="314"/>
      <c r="F25" s="314"/>
      <c r="G25" s="314"/>
      <c r="H25" s="314"/>
      <c r="I25" s="314"/>
      <c r="J25" s="314"/>
    </row>
    <row r="26" spans="1:10" ht="45.75" thickBot="1">
      <c r="A26" s="356" t="s">
        <v>261</v>
      </c>
      <c r="B26" s="355" t="s">
        <v>347</v>
      </c>
      <c r="C26" s="355"/>
      <c r="D26" s="314"/>
      <c r="E26" s="314"/>
      <c r="F26" s="314"/>
      <c r="G26" s="314"/>
      <c r="H26" s="314"/>
      <c r="I26" s="314"/>
      <c r="J26" s="314"/>
    </row>
    <row r="27" spans="1:10" ht="30.75" thickBot="1">
      <c r="A27" s="356" t="s">
        <v>261</v>
      </c>
      <c r="B27" s="355" t="s">
        <v>346</v>
      </c>
      <c r="C27" s="355"/>
      <c r="D27" s="314"/>
      <c r="E27" s="314"/>
      <c r="F27" s="314"/>
      <c r="G27" s="314"/>
      <c r="H27" s="314"/>
      <c r="I27" s="314"/>
      <c r="J27" s="314"/>
    </row>
    <row r="29" spans="1:10">
      <c r="A29" s="29" t="s">
        <v>43</v>
      </c>
      <c r="B29" s="343" t="s">
        <v>270</v>
      </c>
    </row>
    <row r="30" spans="1:10">
      <c r="A30" s="29" t="s">
        <v>262</v>
      </c>
      <c r="B30" s="343" t="s">
        <v>272</v>
      </c>
    </row>
    <row r="31" spans="1:10">
      <c r="A31" s="29" t="s">
        <v>361</v>
      </c>
      <c r="B31" s="343" t="s">
        <v>362</v>
      </c>
    </row>
    <row r="32" spans="1:10">
      <c r="A32" s="29" t="s">
        <v>263</v>
      </c>
      <c r="B32" s="343" t="s">
        <v>269</v>
      </c>
    </row>
    <row r="33" spans="1:2">
      <c r="A33" s="29" t="s">
        <v>264</v>
      </c>
      <c r="B33" s="343" t="s">
        <v>251</v>
      </c>
    </row>
    <row r="34" spans="1:2">
      <c r="A34" s="29" t="s">
        <v>265</v>
      </c>
      <c r="B34" s="343" t="s">
        <v>252</v>
      </c>
    </row>
    <row r="35" spans="1:2">
      <c r="A35" s="29" t="s">
        <v>266</v>
      </c>
      <c r="B35" s="343" t="s">
        <v>381</v>
      </c>
    </row>
    <row r="36" spans="1:2">
      <c r="A36" s="29" t="s">
        <v>267</v>
      </c>
      <c r="B36" s="343" t="s">
        <v>250</v>
      </c>
    </row>
    <row r="37" spans="1:2">
      <c r="A37" s="29" t="s">
        <v>268</v>
      </c>
      <c r="B37" s="343" t="s">
        <v>273</v>
      </c>
    </row>
    <row r="38" spans="1:2">
      <c r="A38" s="29" t="s">
        <v>44</v>
      </c>
      <c r="B38" s="343" t="s">
        <v>271</v>
      </c>
    </row>
  </sheetData>
  <mergeCells count="1">
    <mergeCell ref="A1:J1"/>
  </mergeCells>
  <pageMargins left="0" right="0" top="0.39370078740157483" bottom="0.39370078740157483" header="0.31496062992125984" footer="0.31496062992125984"/>
  <pageSetup paperSize="9" orientation="landscape" r:id="rId1"/>
</worksheet>
</file>

<file path=xl/worksheets/sheet23.xml><?xml version="1.0" encoding="utf-8"?>
<worksheet xmlns="http://schemas.openxmlformats.org/spreadsheetml/2006/main" xmlns:r="http://schemas.openxmlformats.org/officeDocument/2006/relationships">
  <dimension ref="A1:J38"/>
  <sheetViews>
    <sheetView topLeftCell="A28" workbookViewId="0">
      <selection activeCell="A34" sqref="A34:G34"/>
    </sheetView>
  </sheetViews>
  <sheetFormatPr defaultColWidth="8.85546875" defaultRowHeight="15.75"/>
  <cols>
    <col min="1" max="1" width="13.28515625" style="29" customWidth="1"/>
    <col min="2" max="3" width="18" style="29" customWidth="1"/>
    <col min="4" max="4" width="17.7109375" style="29" customWidth="1"/>
    <col min="5" max="5" width="10.7109375" style="29" customWidth="1"/>
    <col min="6" max="6" width="18.7109375" style="29" customWidth="1"/>
    <col min="7" max="8" width="10.7109375" style="29" customWidth="1"/>
    <col min="9" max="9" width="13.140625" style="29" customWidth="1"/>
    <col min="10" max="10" width="16.85546875" style="29" customWidth="1"/>
    <col min="11" max="16384" width="8.85546875" style="29"/>
  </cols>
  <sheetData>
    <row r="1" spans="1:10" ht="17.25">
      <c r="A1" s="454" t="s">
        <v>376</v>
      </c>
      <c r="B1" s="454"/>
      <c r="C1" s="454"/>
      <c r="D1" s="454"/>
      <c r="E1" s="454"/>
      <c r="F1" s="454"/>
      <c r="G1" s="454"/>
      <c r="H1" s="454"/>
      <c r="I1" s="454"/>
      <c r="J1" s="454"/>
    </row>
    <row r="2" spans="1:10" ht="16.5" thickBot="1">
      <c r="A2" s="18"/>
      <c r="B2" s="350"/>
      <c r="C2" s="351"/>
      <c r="D2" s="18"/>
      <c r="E2" s="18"/>
      <c r="F2" s="18"/>
      <c r="G2" s="18"/>
      <c r="H2" s="18"/>
      <c r="I2" s="18"/>
      <c r="J2" s="18"/>
    </row>
    <row r="3" spans="1:10" ht="16.5" thickBot="1">
      <c r="A3" s="149" t="s">
        <v>43</v>
      </c>
      <c r="B3" s="344" t="s">
        <v>262</v>
      </c>
      <c r="C3" s="149" t="s">
        <v>361</v>
      </c>
      <c r="D3" s="57" t="s">
        <v>263</v>
      </c>
      <c r="E3" s="57" t="s">
        <v>264</v>
      </c>
      <c r="F3" s="57" t="s">
        <v>265</v>
      </c>
      <c r="G3" s="57" t="s">
        <v>266</v>
      </c>
      <c r="H3" s="57" t="s">
        <v>267</v>
      </c>
      <c r="I3" s="57" t="s">
        <v>268</v>
      </c>
      <c r="J3" s="155" t="s">
        <v>44</v>
      </c>
    </row>
    <row r="4" spans="1:10" ht="145.5" customHeight="1" thickBot="1">
      <c r="A4" s="347" t="s">
        <v>253</v>
      </c>
      <c r="B4" s="347" t="s">
        <v>353</v>
      </c>
      <c r="C4" s="348"/>
      <c r="D4" s="349" t="s">
        <v>354</v>
      </c>
      <c r="E4" s="313" t="s">
        <v>355</v>
      </c>
      <c r="F4" s="313" t="s">
        <v>356</v>
      </c>
      <c r="G4" s="313" t="s">
        <v>471</v>
      </c>
      <c r="H4" s="313">
        <v>31</v>
      </c>
      <c r="I4" s="313" t="s">
        <v>357</v>
      </c>
      <c r="J4" s="313" t="s">
        <v>358</v>
      </c>
    </row>
    <row r="5" spans="1:10" ht="60.75" thickBot="1">
      <c r="A5" s="348" t="s">
        <v>253</v>
      </c>
      <c r="B5" s="352" t="s">
        <v>333</v>
      </c>
      <c r="C5" s="352"/>
      <c r="D5" s="353" t="s">
        <v>470</v>
      </c>
      <c r="E5" s="354">
        <v>11</v>
      </c>
      <c r="F5" s="354" t="s">
        <v>356</v>
      </c>
      <c r="G5" s="354" t="s">
        <v>356</v>
      </c>
      <c r="H5" s="354">
        <v>28</v>
      </c>
      <c r="I5" s="354">
        <v>4</v>
      </c>
      <c r="J5" s="354">
        <v>26</v>
      </c>
    </row>
    <row r="6" spans="1:10" ht="45.75" thickBot="1">
      <c r="A6" s="167" t="s">
        <v>254</v>
      </c>
      <c r="B6" s="355" t="s">
        <v>349</v>
      </c>
      <c r="C6" s="355" t="s">
        <v>363</v>
      </c>
      <c r="D6" s="314"/>
      <c r="E6" s="314"/>
      <c r="F6" s="314"/>
      <c r="G6" s="314"/>
      <c r="H6" s="314"/>
      <c r="I6" s="314"/>
      <c r="J6" s="314"/>
    </row>
    <row r="7" spans="1:10" ht="60.75" thickBot="1">
      <c r="A7" s="167" t="s">
        <v>254</v>
      </c>
      <c r="B7" s="355" t="s">
        <v>349</v>
      </c>
      <c r="C7" s="355" t="s">
        <v>364</v>
      </c>
      <c r="D7" s="314"/>
      <c r="E7" s="314"/>
      <c r="F7" s="314"/>
      <c r="G7" s="314"/>
      <c r="H7" s="314"/>
      <c r="I7" s="314"/>
      <c r="J7" s="314"/>
    </row>
    <row r="8" spans="1:10" ht="30.75" thickBot="1">
      <c r="A8" s="167" t="s">
        <v>254</v>
      </c>
      <c r="B8" s="355" t="s">
        <v>359</v>
      </c>
      <c r="C8" s="355"/>
      <c r="D8" s="314"/>
      <c r="E8" s="314"/>
      <c r="F8" s="314"/>
      <c r="G8" s="314"/>
      <c r="H8" s="314"/>
      <c r="I8" s="314"/>
      <c r="J8" s="314"/>
    </row>
    <row r="9" spans="1:10" ht="45.75" thickBot="1">
      <c r="A9" s="356" t="s">
        <v>255</v>
      </c>
      <c r="B9" s="355" t="s">
        <v>334</v>
      </c>
      <c r="C9" s="355"/>
      <c r="D9" s="314"/>
      <c r="E9" s="314"/>
      <c r="F9" s="314"/>
      <c r="G9" s="314"/>
      <c r="H9" s="314"/>
      <c r="I9" s="314"/>
      <c r="J9" s="314"/>
    </row>
    <row r="10" spans="1:10" ht="45.75" thickBot="1">
      <c r="A10" s="356" t="s">
        <v>255</v>
      </c>
      <c r="B10" s="355" t="s">
        <v>335</v>
      </c>
      <c r="C10" s="355" t="s">
        <v>365</v>
      </c>
      <c r="D10" s="314"/>
      <c r="E10" s="314"/>
      <c r="F10" s="314"/>
      <c r="G10" s="314"/>
      <c r="H10" s="314"/>
      <c r="I10" s="314"/>
      <c r="J10" s="314"/>
    </row>
    <row r="11" spans="1:10" ht="45.75" thickBot="1">
      <c r="A11" s="357" t="s">
        <v>255</v>
      </c>
      <c r="B11" s="358" t="s">
        <v>335</v>
      </c>
      <c r="C11" s="358" t="s">
        <v>366</v>
      </c>
      <c r="D11" s="359"/>
      <c r="E11" s="359"/>
      <c r="F11" s="359"/>
      <c r="G11" s="359"/>
      <c r="H11" s="359"/>
      <c r="I11" s="359"/>
      <c r="J11" s="359"/>
    </row>
    <row r="12" spans="1:10" ht="45.75" thickBot="1">
      <c r="A12" s="357" t="s">
        <v>256</v>
      </c>
      <c r="B12" s="358" t="s">
        <v>336</v>
      </c>
      <c r="C12" s="358" t="s">
        <v>367</v>
      </c>
      <c r="D12" s="359"/>
      <c r="E12" s="359"/>
      <c r="F12" s="359"/>
      <c r="G12" s="359"/>
      <c r="H12" s="359"/>
      <c r="I12" s="359"/>
      <c r="J12" s="359"/>
    </row>
    <row r="13" spans="1:10" ht="45.75" thickBot="1">
      <c r="A13" s="356" t="s">
        <v>256</v>
      </c>
      <c r="B13" s="355" t="s">
        <v>336</v>
      </c>
      <c r="C13" s="355" t="s">
        <v>368</v>
      </c>
      <c r="D13" s="314"/>
      <c r="E13" s="314"/>
      <c r="F13" s="314"/>
      <c r="G13" s="314"/>
      <c r="H13" s="314"/>
      <c r="I13" s="314"/>
      <c r="J13" s="314"/>
    </row>
    <row r="14" spans="1:10" ht="60.75" thickBot="1">
      <c r="A14" s="356" t="s">
        <v>256</v>
      </c>
      <c r="B14" s="355" t="s">
        <v>337</v>
      </c>
      <c r="C14" s="355" t="s">
        <v>369</v>
      </c>
      <c r="D14" s="314"/>
      <c r="E14" s="314"/>
      <c r="F14" s="314"/>
      <c r="G14" s="314"/>
      <c r="H14" s="314"/>
      <c r="I14" s="314"/>
      <c r="J14" s="314"/>
    </row>
    <row r="15" spans="1:10" ht="45.75" thickBot="1">
      <c r="A15" s="356" t="s">
        <v>256</v>
      </c>
      <c r="B15" s="355" t="s">
        <v>337</v>
      </c>
      <c r="C15" s="355" t="s">
        <v>370</v>
      </c>
      <c r="D15" s="314"/>
      <c r="E15" s="314"/>
      <c r="F15" s="314"/>
      <c r="G15" s="314"/>
      <c r="H15" s="314"/>
      <c r="I15" s="314"/>
      <c r="J15" s="314"/>
    </row>
    <row r="16" spans="1:10" ht="95.25" thickBot="1">
      <c r="A16" s="356" t="s">
        <v>257</v>
      </c>
      <c r="B16" s="355" t="s">
        <v>339</v>
      </c>
      <c r="C16" s="355"/>
      <c r="D16" s="319" t="s">
        <v>479</v>
      </c>
      <c r="E16" s="319">
        <v>14</v>
      </c>
      <c r="F16" s="319" t="s">
        <v>480</v>
      </c>
      <c r="G16" s="319">
        <v>6</v>
      </c>
      <c r="H16" s="319">
        <v>24</v>
      </c>
      <c r="I16" s="319" t="s">
        <v>356</v>
      </c>
      <c r="J16" s="319"/>
    </row>
    <row r="17" spans="1:10" ht="95.25" thickBot="1">
      <c r="A17" s="356" t="s">
        <v>257</v>
      </c>
      <c r="B17" s="355" t="s">
        <v>338</v>
      </c>
      <c r="C17" s="355"/>
      <c r="D17" s="319" t="s">
        <v>479</v>
      </c>
      <c r="E17" s="319">
        <v>10</v>
      </c>
      <c r="F17" s="319" t="s">
        <v>480</v>
      </c>
      <c r="G17" s="319">
        <v>8</v>
      </c>
      <c r="H17" s="319">
        <v>19</v>
      </c>
      <c r="I17" s="319">
        <v>2</v>
      </c>
      <c r="J17" s="319"/>
    </row>
    <row r="18" spans="1:10" ht="34.9" customHeight="1" thickBot="1">
      <c r="A18" s="356" t="s">
        <v>258</v>
      </c>
      <c r="B18" s="355" t="s">
        <v>340</v>
      </c>
      <c r="C18" s="355"/>
      <c r="D18" s="30" t="s">
        <v>5</v>
      </c>
      <c r="E18" s="30">
        <v>8</v>
      </c>
      <c r="F18" s="30">
        <v>90</v>
      </c>
      <c r="G18" s="30">
        <v>4</v>
      </c>
      <c r="H18" s="30">
        <v>22</v>
      </c>
      <c r="I18" s="30">
        <v>0</v>
      </c>
      <c r="J18" s="314"/>
    </row>
    <row r="19" spans="1:10" ht="30.75" thickBot="1">
      <c r="A19" s="356" t="s">
        <v>258</v>
      </c>
      <c r="B19" s="355" t="s">
        <v>373</v>
      </c>
      <c r="C19" s="355" t="s">
        <v>371</v>
      </c>
      <c r="D19" s="30" t="s">
        <v>3</v>
      </c>
      <c r="E19" s="30">
        <v>10</v>
      </c>
      <c r="F19" s="30">
        <v>90</v>
      </c>
      <c r="G19" s="30">
        <v>6</v>
      </c>
      <c r="H19" s="30">
        <v>15</v>
      </c>
      <c r="I19" s="30">
        <v>1</v>
      </c>
      <c r="J19" s="314"/>
    </row>
    <row r="20" spans="1:10" ht="45.75" thickBot="1">
      <c r="A20" s="356" t="s">
        <v>258</v>
      </c>
      <c r="B20" s="355" t="s">
        <v>341</v>
      </c>
      <c r="C20" s="355" t="s">
        <v>372</v>
      </c>
      <c r="D20" s="30" t="s">
        <v>360</v>
      </c>
      <c r="E20" s="30">
        <v>10</v>
      </c>
      <c r="F20" s="30">
        <v>90</v>
      </c>
      <c r="G20" s="30">
        <v>10</v>
      </c>
      <c r="H20" s="30">
        <v>0</v>
      </c>
      <c r="I20" s="30">
        <v>0</v>
      </c>
      <c r="J20" s="314"/>
    </row>
    <row r="21" spans="1:10" ht="45.75" thickBot="1">
      <c r="A21" s="356" t="s">
        <v>259</v>
      </c>
      <c r="B21" s="355" t="s">
        <v>348</v>
      </c>
      <c r="C21" s="355"/>
      <c r="D21" s="30" t="s">
        <v>484</v>
      </c>
      <c r="E21" s="30">
        <v>16</v>
      </c>
      <c r="F21" s="30"/>
      <c r="G21" s="30">
        <v>14</v>
      </c>
      <c r="H21" s="30">
        <v>4</v>
      </c>
      <c r="I21" s="30"/>
      <c r="J21" s="30" t="s">
        <v>485</v>
      </c>
    </row>
    <row r="22" spans="1:10" ht="60.75" thickBot="1">
      <c r="A22" s="356" t="s">
        <v>260</v>
      </c>
      <c r="B22" s="355" t="s">
        <v>342</v>
      </c>
      <c r="C22" s="355"/>
      <c r="D22" s="314"/>
      <c r="E22" s="314"/>
      <c r="F22" s="314"/>
      <c r="G22" s="314"/>
      <c r="H22" s="314"/>
      <c r="I22" s="314"/>
      <c r="J22" s="314"/>
    </row>
    <row r="23" spans="1:10" ht="45.75" thickBot="1">
      <c r="A23" s="357" t="s">
        <v>261</v>
      </c>
      <c r="B23" s="358" t="s">
        <v>344</v>
      </c>
      <c r="C23" s="358"/>
      <c r="D23" s="359"/>
      <c r="E23" s="359"/>
      <c r="F23" s="359"/>
      <c r="G23" s="359"/>
      <c r="H23" s="359"/>
      <c r="I23" s="359"/>
      <c r="J23" s="359"/>
    </row>
    <row r="24" spans="1:10" ht="105.75" thickBot="1">
      <c r="A24" s="357" t="s">
        <v>261</v>
      </c>
      <c r="B24" s="358" t="s">
        <v>343</v>
      </c>
      <c r="C24" s="358"/>
      <c r="D24" s="359"/>
      <c r="E24" s="359"/>
      <c r="F24" s="359"/>
      <c r="G24" s="359"/>
      <c r="H24" s="359"/>
      <c r="I24" s="359"/>
      <c r="J24" s="359"/>
    </row>
    <row r="25" spans="1:10" ht="45.75" thickBot="1">
      <c r="A25" s="356" t="s">
        <v>261</v>
      </c>
      <c r="B25" s="355" t="s">
        <v>345</v>
      </c>
      <c r="C25" s="355"/>
      <c r="D25" s="314"/>
      <c r="E25" s="314"/>
      <c r="F25" s="314"/>
      <c r="G25" s="314"/>
      <c r="H25" s="314"/>
      <c r="I25" s="314"/>
      <c r="J25" s="314"/>
    </row>
    <row r="26" spans="1:10" ht="45.75" thickBot="1">
      <c r="A26" s="356" t="s">
        <v>261</v>
      </c>
      <c r="B26" s="355" t="s">
        <v>347</v>
      </c>
      <c r="C26" s="355"/>
      <c r="D26" s="314"/>
      <c r="E26" s="314"/>
      <c r="F26" s="314"/>
      <c r="G26" s="314"/>
      <c r="H26" s="314"/>
      <c r="I26" s="314"/>
      <c r="J26" s="314"/>
    </row>
    <row r="27" spans="1:10" ht="30.75" thickBot="1">
      <c r="A27" s="356" t="s">
        <v>261</v>
      </c>
      <c r="B27" s="355" t="s">
        <v>346</v>
      </c>
      <c r="C27" s="355"/>
      <c r="D27" s="314"/>
      <c r="E27" s="314"/>
      <c r="F27" s="314"/>
      <c r="G27" s="314"/>
      <c r="H27" s="314"/>
      <c r="I27" s="314"/>
      <c r="J27" s="314"/>
    </row>
    <row r="29" spans="1:10">
      <c r="A29" s="29" t="s">
        <v>43</v>
      </c>
      <c r="B29" s="343" t="s">
        <v>270</v>
      </c>
    </row>
    <row r="30" spans="1:10">
      <c r="A30" s="29" t="s">
        <v>262</v>
      </c>
      <c r="B30" s="343" t="s">
        <v>272</v>
      </c>
    </row>
    <row r="31" spans="1:10">
      <c r="A31" s="29" t="s">
        <v>361</v>
      </c>
      <c r="B31" s="343" t="s">
        <v>362</v>
      </c>
    </row>
    <row r="32" spans="1:10">
      <c r="A32" s="29" t="s">
        <v>263</v>
      </c>
      <c r="B32" s="343" t="s">
        <v>269</v>
      </c>
    </row>
    <row r="33" spans="1:2">
      <c r="A33" s="29" t="s">
        <v>264</v>
      </c>
      <c r="B33" s="343" t="s">
        <v>251</v>
      </c>
    </row>
    <row r="34" spans="1:2">
      <c r="A34" s="29" t="s">
        <v>265</v>
      </c>
      <c r="B34" s="343" t="s">
        <v>252</v>
      </c>
    </row>
    <row r="35" spans="1:2">
      <c r="A35" s="29" t="s">
        <v>266</v>
      </c>
      <c r="B35" s="343" t="s">
        <v>381</v>
      </c>
    </row>
    <row r="36" spans="1:2">
      <c r="A36" s="29" t="s">
        <v>267</v>
      </c>
      <c r="B36" s="343" t="s">
        <v>250</v>
      </c>
    </row>
    <row r="37" spans="1:2">
      <c r="A37" s="29" t="s">
        <v>268</v>
      </c>
      <c r="B37" s="343" t="s">
        <v>273</v>
      </c>
    </row>
    <row r="38" spans="1:2">
      <c r="A38" s="29" t="s">
        <v>44</v>
      </c>
      <c r="B38" s="343" t="s">
        <v>271</v>
      </c>
    </row>
  </sheetData>
  <mergeCells count="1">
    <mergeCell ref="A1:J1"/>
  </mergeCells>
  <pageMargins left="0" right="0" top="0.39370078740157483" bottom="0.39370078740157483" header="0.31496062992125984" footer="0.31496062992125984"/>
  <pageSetup paperSize="9" orientation="landscape" r:id="rId1"/>
</worksheet>
</file>

<file path=xl/worksheets/sheet24.xml><?xml version="1.0" encoding="utf-8"?>
<worksheet xmlns="http://schemas.openxmlformats.org/spreadsheetml/2006/main" xmlns:r="http://schemas.openxmlformats.org/officeDocument/2006/relationships">
  <dimension ref="A1:J38"/>
  <sheetViews>
    <sheetView topLeftCell="A25" workbookViewId="0">
      <selection activeCell="A34" sqref="A34:G34"/>
    </sheetView>
  </sheetViews>
  <sheetFormatPr defaultColWidth="8.85546875" defaultRowHeight="15.75"/>
  <cols>
    <col min="1" max="1" width="13.28515625" style="29" customWidth="1"/>
    <col min="2" max="3" width="18" style="29" customWidth="1"/>
    <col min="4" max="4" width="17.7109375" style="29" customWidth="1"/>
    <col min="5" max="5" width="10.7109375" style="29" customWidth="1"/>
    <col min="6" max="6" width="20.5703125" style="29" customWidth="1"/>
    <col min="7" max="8" width="10.7109375" style="29" customWidth="1"/>
    <col min="9" max="9" width="13.140625" style="29" customWidth="1"/>
    <col min="10" max="10" width="16.85546875" style="29" customWidth="1"/>
    <col min="11" max="16384" width="8.85546875" style="29"/>
  </cols>
  <sheetData>
    <row r="1" spans="1:10" ht="17.25">
      <c r="A1" s="454" t="s">
        <v>352</v>
      </c>
      <c r="B1" s="454"/>
      <c r="C1" s="454"/>
      <c r="D1" s="454"/>
      <c r="E1" s="454"/>
      <c r="F1" s="454"/>
      <c r="G1" s="454"/>
      <c r="H1" s="454"/>
      <c r="I1" s="454"/>
      <c r="J1" s="454"/>
    </row>
    <row r="2" spans="1:10" ht="16.5" thickBot="1">
      <c r="A2" s="18"/>
      <c r="B2" s="350"/>
      <c r="C2" s="351"/>
      <c r="D2" s="18"/>
      <c r="E2" s="18"/>
      <c r="F2" s="18"/>
      <c r="G2" s="18"/>
      <c r="H2" s="18"/>
      <c r="I2" s="18"/>
      <c r="J2" s="18"/>
    </row>
    <row r="3" spans="1:10" ht="16.5" thickBot="1">
      <c r="A3" s="149" t="s">
        <v>43</v>
      </c>
      <c r="B3" s="344" t="s">
        <v>262</v>
      </c>
      <c r="C3" s="149" t="s">
        <v>361</v>
      </c>
      <c r="D3" s="57" t="s">
        <v>263</v>
      </c>
      <c r="E3" s="57" t="s">
        <v>264</v>
      </c>
      <c r="F3" s="57" t="s">
        <v>265</v>
      </c>
      <c r="G3" s="57" t="s">
        <v>266</v>
      </c>
      <c r="H3" s="57" t="s">
        <v>267</v>
      </c>
      <c r="I3" s="57" t="s">
        <v>268</v>
      </c>
      <c r="J3" s="155" t="s">
        <v>44</v>
      </c>
    </row>
    <row r="4" spans="1:10" ht="145.5" customHeight="1" thickBot="1">
      <c r="A4" s="347" t="s">
        <v>253</v>
      </c>
      <c r="B4" s="347" t="s">
        <v>353</v>
      </c>
      <c r="C4" s="348"/>
      <c r="D4" s="349" t="s">
        <v>354</v>
      </c>
      <c r="E4" s="313" t="s">
        <v>355</v>
      </c>
      <c r="F4" s="313" t="s">
        <v>356</v>
      </c>
      <c r="G4" s="313" t="s">
        <v>471</v>
      </c>
      <c r="H4" s="313">
        <v>31</v>
      </c>
      <c r="I4" s="313" t="s">
        <v>357</v>
      </c>
      <c r="J4" s="313" t="s">
        <v>358</v>
      </c>
    </row>
    <row r="5" spans="1:10" ht="60.75" thickBot="1">
      <c r="A5" s="348" t="s">
        <v>253</v>
      </c>
      <c r="B5" s="352" t="s">
        <v>333</v>
      </c>
      <c r="C5" s="352"/>
      <c r="D5" s="353" t="s">
        <v>470</v>
      </c>
      <c r="E5" s="354">
        <v>11</v>
      </c>
      <c r="F5" s="354" t="s">
        <v>356</v>
      </c>
      <c r="G5" s="354" t="s">
        <v>356</v>
      </c>
      <c r="H5" s="354">
        <v>32</v>
      </c>
      <c r="I5" s="354">
        <v>4</v>
      </c>
      <c r="J5" s="354">
        <v>32</v>
      </c>
    </row>
    <row r="6" spans="1:10" ht="45.75" thickBot="1">
      <c r="A6" s="167" t="s">
        <v>254</v>
      </c>
      <c r="B6" s="355" t="s">
        <v>349</v>
      </c>
      <c r="C6" s="355" t="s">
        <v>363</v>
      </c>
      <c r="D6" s="314"/>
      <c r="E6" s="314"/>
      <c r="F6" s="314"/>
      <c r="G6" s="314"/>
      <c r="H6" s="314"/>
      <c r="I6" s="314"/>
      <c r="J6" s="314"/>
    </row>
    <row r="7" spans="1:10" ht="60.75" thickBot="1">
      <c r="A7" s="167" t="s">
        <v>254</v>
      </c>
      <c r="B7" s="355" t="s">
        <v>349</v>
      </c>
      <c r="C7" s="355" t="s">
        <v>364</v>
      </c>
      <c r="D7" s="314"/>
      <c r="E7" s="314"/>
      <c r="F7" s="314"/>
      <c r="G7" s="314"/>
      <c r="H7" s="314"/>
      <c r="I7" s="314"/>
      <c r="J7" s="314"/>
    </row>
    <row r="8" spans="1:10" ht="30.75" thickBot="1">
      <c r="A8" s="167" t="s">
        <v>254</v>
      </c>
      <c r="B8" s="355" t="s">
        <v>359</v>
      </c>
      <c r="C8" s="355"/>
      <c r="D8" s="314"/>
      <c r="E8" s="314"/>
      <c r="F8" s="314"/>
      <c r="G8" s="314"/>
      <c r="H8" s="314"/>
      <c r="I8" s="314"/>
      <c r="J8" s="314"/>
    </row>
    <row r="9" spans="1:10" ht="45.75" thickBot="1">
      <c r="A9" s="356" t="s">
        <v>255</v>
      </c>
      <c r="B9" s="355" t="s">
        <v>334</v>
      </c>
      <c r="C9" s="355"/>
      <c r="D9" s="314"/>
      <c r="E9" s="314"/>
      <c r="F9" s="314"/>
      <c r="G9" s="314"/>
      <c r="H9" s="314"/>
      <c r="I9" s="314"/>
      <c r="J9" s="314"/>
    </row>
    <row r="10" spans="1:10" ht="45.75" thickBot="1">
      <c r="A10" s="356" t="s">
        <v>255</v>
      </c>
      <c r="B10" s="355" t="s">
        <v>335</v>
      </c>
      <c r="C10" s="355" t="s">
        <v>365</v>
      </c>
      <c r="D10" s="314"/>
      <c r="E10" s="314"/>
      <c r="F10" s="314"/>
      <c r="G10" s="314"/>
      <c r="H10" s="314"/>
      <c r="I10" s="314"/>
      <c r="J10" s="314"/>
    </row>
    <row r="11" spans="1:10" ht="45.75" thickBot="1">
      <c r="A11" s="357" t="s">
        <v>255</v>
      </c>
      <c r="B11" s="358" t="s">
        <v>335</v>
      </c>
      <c r="C11" s="358" t="s">
        <v>366</v>
      </c>
      <c r="D11" s="359"/>
      <c r="E11" s="359"/>
      <c r="F11" s="359"/>
      <c r="G11" s="359"/>
      <c r="H11" s="359"/>
      <c r="I11" s="359"/>
      <c r="J11" s="359"/>
    </row>
    <row r="12" spans="1:10" ht="45.75" thickBot="1">
      <c r="A12" s="357" t="s">
        <v>256</v>
      </c>
      <c r="B12" s="358" t="s">
        <v>336</v>
      </c>
      <c r="C12" s="358" t="s">
        <v>367</v>
      </c>
      <c r="D12" s="359"/>
      <c r="E12" s="359"/>
      <c r="F12" s="359"/>
      <c r="G12" s="359"/>
      <c r="H12" s="359"/>
      <c r="I12" s="359"/>
      <c r="J12" s="359"/>
    </row>
    <row r="13" spans="1:10" ht="45.75" thickBot="1">
      <c r="A13" s="356" t="s">
        <v>256</v>
      </c>
      <c r="B13" s="355" t="s">
        <v>336</v>
      </c>
      <c r="C13" s="355" t="s">
        <v>368</v>
      </c>
      <c r="D13" s="314"/>
      <c r="E13" s="314"/>
      <c r="F13" s="314"/>
      <c r="G13" s="314"/>
      <c r="H13" s="314"/>
      <c r="I13" s="314"/>
      <c r="J13" s="314"/>
    </row>
    <row r="14" spans="1:10" ht="60.75" thickBot="1">
      <c r="A14" s="356" t="s">
        <v>256</v>
      </c>
      <c r="B14" s="355" t="s">
        <v>337</v>
      </c>
      <c r="C14" s="355" t="s">
        <v>369</v>
      </c>
      <c r="D14" s="314"/>
      <c r="E14" s="314"/>
      <c r="F14" s="314"/>
      <c r="G14" s="314"/>
      <c r="H14" s="314"/>
      <c r="I14" s="314"/>
      <c r="J14" s="314"/>
    </row>
    <row r="15" spans="1:10" ht="45.75" thickBot="1">
      <c r="A15" s="356" t="s">
        <v>256</v>
      </c>
      <c r="B15" s="355" t="s">
        <v>337</v>
      </c>
      <c r="C15" s="355" t="s">
        <v>370</v>
      </c>
      <c r="D15" s="314"/>
      <c r="E15" s="314"/>
      <c r="F15" s="314"/>
      <c r="G15" s="314"/>
      <c r="H15" s="314"/>
      <c r="I15" s="314"/>
      <c r="J15" s="314"/>
    </row>
    <row r="16" spans="1:10" ht="95.25" thickBot="1">
      <c r="A16" s="356" t="s">
        <v>257</v>
      </c>
      <c r="B16" s="355" t="s">
        <v>339</v>
      </c>
      <c r="C16" s="355"/>
      <c r="D16" s="319" t="s">
        <v>479</v>
      </c>
      <c r="E16" s="319">
        <v>14</v>
      </c>
      <c r="F16" s="319" t="s">
        <v>480</v>
      </c>
      <c r="G16" s="319">
        <v>6</v>
      </c>
      <c r="H16" s="319">
        <v>24</v>
      </c>
      <c r="I16" s="319" t="s">
        <v>356</v>
      </c>
      <c r="J16" s="319"/>
    </row>
    <row r="17" spans="1:10" ht="95.25" thickBot="1">
      <c r="A17" s="356" t="s">
        <v>257</v>
      </c>
      <c r="B17" s="355" t="s">
        <v>338</v>
      </c>
      <c r="C17" s="355"/>
      <c r="D17" s="319" t="s">
        <v>479</v>
      </c>
      <c r="E17" s="319">
        <v>10</v>
      </c>
      <c r="F17" s="319" t="s">
        <v>480</v>
      </c>
      <c r="G17" s="319">
        <v>8</v>
      </c>
      <c r="H17" s="319">
        <v>19</v>
      </c>
      <c r="I17" s="319">
        <v>2</v>
      </c>
      <c r="J17" s="319"/>
    </row>
    <row r="18" spans="1:10" ht="34.9" customHeight="1" thickBot="1">
      <c r="A18" s="356" t="s">
        <v>258</v>
      </c>
      <c r="B18" s="355" t="s">
        <v>340</v>
      </c>
      <c r="C18" s="355"/>
      <c r="D18" s="30" t="s">
        <v>5</v>
      </c>
      <c r="E18" s="30">
        <v>8</v>
      </c>
      <c r="F18" s="30">
        <v>90</v>
      </c>
      <c r="G18" s="30">
        <v>4</v>
      </c>
      <c r="H18" s="30">
        <v>21</v>
      </c>
      <c r="I18" s="30">
        <v>0</v>
      </c>
      <c r="J18" s="314"/>
    </row>
    <row r="19" spans="1:10" ht="30.75" thickBot="1">
      <c r="A19" s="356" t="s">
        <v>258</v>
      </c>
      <c r="B19" s="355" t="s">
        <v>373</v>
      </c>
      <c r="C19" s="355" t="s">
        <v>371</v>
      </c>
      <c r="D19" s="30" t="s">
        <v>3</v>
      </c>
      <c r="E19" s="30">
        <v>10</v>
      </c>
      <c r="F19" s="30">
        <v>90</v>
      </c>
      <c r="G19" s="30">
        <v>6</v>
      </c>
      <c r="H19" s="30">
        <v>15</v>
      </c>
      <c r="I19" s="30">
        <v>1</v>
      </c>
      <c r="J19" s="314"/>
    </row>
    <row r="20" spans="1:10" ht="45.75" thickBot="1">
      <c r="A20" s="356" t="s">
        <v>258</v>
      </c>
      <c r="B20" s="355" t="s">
        <v>341</v>
      </c>
      <c r="C20" s="355" t="s">
        <v>372</v>
      </c>
      <c r="D20" s="30" t="s">
        <v>360</v>
      </c>
      <c r="E20" s="30">
        <v>10</v>
      </c>
      <c r="F20" s="30">
        <v>90</v>
      </c>
      <c r="G20" s="30">
        <v>10</v>
      </c>
      <c r="H20" s="30">
        <v>0</v>
      </c>
      <c r="I20" s="30">
        <v>0</v>
      </c>
      <c r="J20" s="314"/>
    </row>
    <row r="21" spans="1:10" ht="45.75" thickBot="1">
      <c r="A21" s="356" t="s">
        <v>259</v>
      </c>
      <c r="B21" s="355" t="s">
        <v>348</v>
      </c>
      <c r="C21" s="355"/>
      <c r="D21" s="30" t="s">
        <v>486</v>
      </c>
      <c r="E21" s="30">
        <v>16</v>
      </c>
      <c r="F21" s="30"/>
      <c r="G21" s="30">
        <v>14</v>
      </c>
      <c r="H21" s="30">
        <v>4</v>
      </c>
      <c r="I21" s="30"/>
      <c r="J21" s="30"/>
    </row>
    <row r="22" spans="1:10" ht="60.75" thickBot="1">
      <c r="A22" s="356" t="s">
        <v>260</v>
      </c>
      <c r="B22" s="355" t="s">
        <v>342</v>
      </c>
      <c r="C22" s="355"/>
      <c r="D22" s="314"/>
      <c r="E22" s="314"/>
      <c r="F22" s="314"/>
      <c r="G22" s="314"/>
      <c r="H22" s="314"/>
      <c r="I22" s="314"/>
      <c r="J22" s="314"/>
    </row>
    <row r="23" spans="1:10" ht="45.75" thickBot="1">
      <c r="A23" s="357" t="s">
        <v>261</v>
      </c>
      <c r="B23" s="358" t="s">
        <v>344</v>
      </c>
      <c r="C23" s="358"/>
      <c r="D23" s="359"/>
      <c r="E23" s="359"/>
      <c r="F23" s="359"/>
      <c r="G23" s="359"/>
      <c r="H23" s="359"/>
      <c r="I23" s="359"/>
      <c r="J23" s="359"/>
    </row>
    <row r="24" spans="1:10" ht="105.75" thickBot="1">
      <c r="A24" s="357" t="s">
        <v>261</v>
      </c>
      <c r="B24" s="358" t="s">
        <v>343</v>
      </c>
      <c r="C24" s="358"/>
      <c r="D24" s="359"/>
      <c r="E24" s="359"/>
      <c r="F24" s="359"/>
      <c r="G24" s="359"/>
      <c r="H24" s="359"/>
      <c r="I24" s="359"/>
      <c r="J24" s="359"/>
    </row>
    <row r="25" spans="1:10" ht="45.75" thickBot="1">
      <c r="A25" s="356" t="s">
        <v>261</v>
      </c>
      <c r="B25" s="355" t="s">
        <v>345</v>
      </c>
      <c r="C25" s="355"/>
      <c r="D25" s="314"/>
      <c r="E25" s="314"/>
      <c r="F25" s="314"/>
      <c r="G25" s="314"/>
      <c r="H25" s="314"/>
      <c r="I25" s="314"/>
      <c r="J25" s="314"/>
    </row>
    <row r="26" spans="1:10" ht="45.75" thickBot="1">
      <c r="A26" s="356" t="s">
        <v>261</v>
      </c>
      <c r="B26" s="355" t="s">
        <v>347</v>
      </c>
      <c r="C26" s="355"/>
      <c r="D26" s="314"/>
      <c r="E26" s="314"/>
      <c r="F26" s="314"/>
      <c r="G26" s="314"/>
      <c r="H26" s="314"/>
      <c r="I26" s="314"/>
      <c r="J26" s="314"/>
    </row>
    <row r="27" spans="1:10" ht="30.75" thickBot="1">
      <c r="A27" s="356" t="s">
        <v>261</v>
      </c>
      <c r="B27" s="355" t="s">
        <v>346</v>
      </c>
      <c r="C27" s="355"/>
      <c r="D27" s="314"/>
      <c r="E27" s="314"/>
      <c r="F27" s="314"/>
      <c r="G27" s="314"/>
      <c r="H27" s="314"/>
      <c r="I27" s="314"/>
      <c r="J27" s="314"/>
    </row>
    <row r="28" spans="1:10">
      <c r="B28" s="343"/>
    </row>
    <row r="29" spans="1:10">
      <c r="A29" s="29" t="s">
        <v>43</v>
      </c>
      <c r="B29" s="343" t="s">
        <v>270</v>
      </c>
    </row>
    <row r="30" spans="1:10">
      <c r="A30" s="29" t="s">
        <v>262</v>
      </c>
      <c r="B30" s="343" t="s">
        <v>272</v>
      </c>
    </row>
    <row r="31" spans="1:10">
      <c r="A31" s="29" t="s">
        <v>361</v>
      </c>
      <c r="B31" s="343" t="s">
        <v>362</v>
      </c>
    </row>
    <row r="32" spans="1:10">
      <c r="A32" s="29" t="s">
        <v>263</v>
      </c>
      <c r="B32" s="343" t="s">
        <v>269</v>
      </c>
    </row>
    <row r="33" spans="1:2">
      <c r="A33" s="29" t="s">
        <v>264</v>
      </c>
      <c r="B33" s="343" t="s">
        <v>251</v>
      </c>
    </row>
    <row r="34" spans="1:2">
      <c r="A34" s="29" t="s">
        <v>265</v>
      </c>
      <c r="B34" s="343" t="s">
        <v>252</v>
      </c>
    </row>
    <row r="35" spans="1:2">
      <c r="A35" s="29" t="s">
        <v>266</v>
      </c>
      <c r="B35" s="343" t="s">
        <v>381</v>
      </c>
    </row>
    <row r="36" spans="1:2">
      <c r="A36" s="29" t="s">
        <v>267</v>
      </c>
      <c r="B36" s="343" t="s">
        <v>250</v>
      </c>
    </row>
    <row r="37" spans="1:2">
      <c r="A37" s="29" t="s">
        <v>268</v>
      </c>
      <c r="B37" s="343" t="s">
        <v>273</v>
      </c>
    </row>
    <row r="38" spans="1:2">
      <c r="A38" s="29" t="s">
        <v>44</v>
      </c>
      <c r="B38" s="343" t="s">
        <v>271</v>
      </c>
    </row>
  </sheetData>
  <mergeCells count="1">
    <mergeCell ref="A1:J1"/>
  </mergeCells>
  <pageMargins left="0" right="0" top="0.39370078740157483" bottom="0.39370078740157483" header="0.31496062992125984" footer="0.31496062992125984"/>
  <pageSetup paperSize="9" orientation="landscape" r:id="rId1"/>
</worksheet>
</file>

<file path=xl/worksheets/sheet25.xml><?xml version="1.0" encoding="utf-8"?>
<worksheet xmlns="http://schemas.openxmlformats.org/spreadsheetml/2006/main" xmlns:r="http://schemas.openxmlformats.org/officeDocument/2006/relationships">
  <dimension ref="A1:K15"/>
  <sheetViews>
    <sheetView workbookViewId="0">
      <selection activeCell="A15" sqref="A15"/>
    </sheetView>
  </sheetViews>
  <sheetFormatPr defaultColWidth="8.85546875" defaultRowHeight="15"/>
  <cols>
    <col min="1" max="1" width="33.28515625" style="71" customWidth="1"/>
    <col min="2" max="2" width="19.28515625" style="71" customWidth="1"/>
    <col min="3" max="3" width="11.5703125" style="71" customWidth="1"/>
    <col min="4" max="4" width="14.7109375" style="71" customWidth="1"/>
    <col min="5" max="5" width="12.7109375" style="71" customWidth="1"/>
    <col min="6" max="6" width="12.5703125" style="71" customWidth="1"/>
    <col min="7" max="7" width="8.85546875" style="71"/>
    <col min="8" max="8" width="19.42578125" style="71" customWidth="1"/>
    <col min="9" max="9" width="15.42578125" style="71" customWidth="1"/>
    <col min="10" max="10" width="14.85546875" style="71" customWidth="1"/>
    <col min="11" max="16384" width="8.85546875" style="71"/>
  </cols>
  <sheetData>
    <row r="1" spans="1:11" ht="15.75">
      <c r="A1" s="104" t="s">
        <v>285</v>
      </c>
    </row>
    <row r="2" spans="1:11" ht="15.75" thickBot="1">
      <c r="A2" s="16"/>
    </row>
    <row r="3" spans="1:11" s="96" customFormat="1" ht="126.75" thickBot="1">
      <c r="A3" s="151" t="s">
        <v>274</v>
      </c>
      <c r="B3" s="151" t="s">
        <v>275</v>
      </c>
      <c r="C3" s="151" t="s">
        <v>276</v>
      </c>
      <c r="D3" s="151" t="s">
        <v>281</v>
      </c>
      <c r="E3" s="151" t="s">
        <v>282</v>
      </c>
      <c r="F3" s="151" t="s">
        <v>277</v>
      </c>
      <c r="G3" s="151" t="s">
        <v>278</v>
      </c>
      <c r="H3" s="151" t="s">
        <v>283</v>
      </c>
      <c r="I3" s="151" t="s">
        <v>279</v>
      </c>
      <c r="J3" s="151" t="s">
        <v>284</v>
      </c>
    </row>
    <row r="4" spans="1:11" ht="19.899999999999999" customHeight="1" thickBot="1">
      <c r="A4" s="158" t="s">
        <v>211</v>
      </c>
      <c r="B4" s="159"/>
      <c r="C4" s="160"/>
      <c r="D4" s="160"/>
      <c r="E4" s="160"/>
      <c r="F4" s="160"/>
      <c r="G4" s="160"/>
      <c r="H4" s="160"/>
      <c r="I4" s="160"/>
      <c r="J4" s="160"/>
    </row>
    <row r="5" spans="1:11" ht="19.899999999999999" customHeight="1" thickBot="1">
      <c r="A5" s="158" t="s">
        <v>212</v>
      </c>
      <c r="B5" s="72"/>
      <c r="C5" s="72"/>
      <c r="D5" s="72"/>
      <c r="E5" s="72"/>
      <c r="F5" s="72"/>
      <c r="G5" s="72"/>
      <c r="H5" s="72"/>
      <c r="I5" s="72"/>
      <c r="J5" s="72"/>
    </row>
    <row r="6" spans="1:11" ht="34.9" customHeight="1" thickBot="1">
      <c r="A6" s="158" t="s">
        <v>213</v>
      </c>
      <c r="B6" s="72"/>
      <c r="C6" s="72"/>
      <c r="D6" s="72"/>
      <c r="E6" s="72"/>
      <c r="F6" s="72"/>
      <c r="G6" s="72"/>
      <c r="H6" s="72"/>
      <c r="I6" s="72"/>
      <c r="J6" s="72"/>
    </row>
    <row r="7" spans="1:11" ht="19.899999999999999" customHeight="1" thickBot="1">
      <c r="A7" s="158" t="s">
        <v>214</v>
      </c>
      <c r="B7" s="72"/>
      <c r="C7" s="72"/>
      <c r="D7" s="72"/>
      <c r="E7" s="72"/>
      <c r="F7" s="72"/>
      <c r="G7" s="72"/>
      <c r="H7" s="72"/>
      <c r="I7" s="72"/>
      <c r="J7" s="72"/>
    </row>
    <row r="8" spans="1:11" ht="19.899999999999999" customHeight="1" thickBot="1">
      <c r="A8" s="158" t="s">
        <v>215</v>
      </c>
      <c r="B8" s="72"/>
      <c r="C8" s="72"/>
      <c r="D8" s="72"/>
      <c r="E8" s="72"/>
      <c r="F8" s="72"/>
      <c r="G8" s="72"/>
      <c r="H8" s="72"/>
      <c r="I8" s="72"/>
      <c r="J8" s="72"/>
    </row>
    <row r="9" spans="1:11" ht="34.9" customHeight="1" thickBot="1">
      <c r="A9" s="158" t="s">
        <v>216</v>
      </c>
      <c r="B9" s="72"/>
      <c r="C9" s="72"/>
      <c r="D9" s="72"/>
      <c r="E9" s="72"/>
      <c r="F9" s="72"/>
      <c r="G9" s="72"/>
      <c r="H9" s="72"/>
      <c r="I9" s="72"/>
      <c r="J9" s="72"/>
    </row>
    <row r="10" spans="1:11" ht="34.9" customHeight="1" thickBot="1">
      <c r="A10" s="158" t="s">
        <v>217</v>
      </c>
      <c r="B10" s="72"/>
      <c r="C10" s="72"/>
      <c r="D10" s="72"/>
      <c r="E10" s="72"/>
      <c r="F10" s="72"/>
      <c r="G10" s="72"/>
      <c r="H10" s="72"/>
      <c r="I10" s="72"/>
      <c r="J10" s="72"/>
    </row>
    <row r="11" spans="1:11" ht="34.9" customHeight="1" thickBot="1">
      <c r="A11" s="158" t="s">
        <v>218</v>
      </c>
      <c r="B11" s="158"/>
      <c r="C11" s="158"/>
      <c r="D11" s="158"/>
      <c r="E11" s="158"/>
      <c r="F11" s="158"/>
      <c r="G11" s="158"/>
      <c r="H11" s="158"/>
      <c r="I11" s="158"/>
      <c r="J11" s="158"/>
    </row>
    <row r="12" spans="1:11" ht="34.9" customHeight="1" thickBot="1">
      <c r="A12" s="101" t="s">
        <v>219</v>
      </c>
      <c r="B12" s="101"/>
      <c r="C12" s="101"/>
      <c r="D12" s="101"/>
      <c r="E12" s="101"/>
      <c r="F12" s="101"/>
      <c r="G12" s="101"/>
      <c r="H12" s="101"/>
      <c r="I12" s="101"/>
      <c r="J12" s="101"/>
      <c r="K12" s="163"/>
    </row>
    <row r="13" spans="1:11" ht="16.5" thickBot="1">
      <c r="A13" s="162" t="s">
        <v>280</v>
      </c>
      <c r="B13" s="165"/>
      <c r="C13" s="156"/>
      <c r="D13" s="156"/>
      <c r="E13" s="156"/>
      <c r="F13" s="156"/>
      <c r="G13" s="156"/>
      <c r="H13" s="156"/>
      <c r="I13" s="156"/>
      <c r="J13" s="161"/>
      <c r="K13" s="164"/>
    </row>
    <row r="15" spans="1:11" ht="15.75">
      <c r="A15" s="191" t="s">
        <v>313</v>
      </c>
      <c r="B15" s="176"/>
      <c r="C15" s="176"/>
      <c r="D15" s="176"/>
      <c r="E15" s="176"/>
    </row>
  </sheetData>
  <pageMargins left="0.7" right="0.7" top="0.75" bottom="0.75" header="0.3" footer="0.3"/>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dimension ref="A1:R36"/>
  <sheetViews>
    <sheetView workbookViewId="0">
      <selection activeCell="I13" sqref="I13"/>
    </sheetView>
  </sheetViews>
  <sheetFormatPr defaultColWidth="8.85546875" defaultRowHeight="15.75"/>
  <cols>
    <col min="1" max="1" width="22.42578125" style="55" customWidth="1"/>
    <col min="2" max="2" width="7.7109375" style="55" customWidth="1"/>
    <col min="3" max="15" width="7.7109375" style="29" customWidth="1"/>
    <col min="16" max="18" width="8.85546875" style="29"/>
    <col min="19" max="16384" width="8.85546875" style="55"/>
  </cols>
  <sheetData>
    <row r="1" spans="1:18">
      <c r="A1" s="360" t="s">
        <v>492</v>
      </c>
    </row>
    <row r="2" spans="1:18" ht="16.5" thickBot="1">
      <c r="A2" s="455"/>
      <c r="B2" s="455"/>
      <c r="C2" s="456"/>
      <c r="D2" s="456"/>
      <c r="E2" s="456"/>
      <c r="F2" s="456"/>
      <c r="G2" s="456"/>
      <c r="H2" s="455"/>
      <c r="I2" s="455"/>
      <c r="J2" s="455"/>
      <c r="K2" s="456"/>
      <c r="L2" s="456"/>
      <c r="M2" s="456"/>
      <c r="N2" s="456"/>
      <c r="O2" s="455"/>
    </row>
    <row r="3" spans="1:18" s="96" customFormat="1" ht="16.149999999999999" customHeight="1" thickBot="1">
      <c r="A3" s="169" t="s">
        <v>43</v>
      </c>
      <c r="B3" s="169" t="s">
        <v>262</v>
      </c>
      <c r="C3" s="457" t="s">
        <v>263</v>
      </c>
      <c r="D3" s="457"/>
      <c r="E3" s="457"/>
      <c r="F3" s="457"/>
      <c r="G3" s="457"/>
      <c r="H3" s="169" t="s">
        <v>264</v>
      </c>
      <c r="I3" s="169" t="s">
        <v>265</v>
      </c>
      <c r="J3" s="169" t="s">
        <v>266</v>
      </c>
      <c r="K3" s="457" t="s">
        <v>267</v>
      </c>
      <c r="L3" s="457"/>
      <c r="M3" s="457"/>
      <c r="N3" s="457"/>
      <c r="O3" s="169" t="s">
        <v>268</v>
      </c>
      <c r="P3" s="169" t="s">
        <v>268</v>
      </c>
      <c r="Q3" s="169" t="s">
        <v>44</v>
      </c>
      <c r="R3" s="169" t="s">
        <v>44</v>
      </c>
    </row>
    <row r="4" spans="1:18" s="96" customFormat="1" thickBot="1">
      <c r="A4" s="170"/>
      <c r="B4" s="170"/>
      <c r="C4" s="363" t="s">
        <v>295</v>
      </c>
      <c r="D4" s="216" t="s">
        <v>296</v>
      </c>
      <c r="E4" s="216" t="s">
        <v>297</v>
      </c>
      <c r="F4" s="216" t="s">
        <v>298</v>
      </c>
      <c r="G4" s="216" t="s">
        <v>299</v>
      </c>
      <c r="H4" s="172"/>
      <c r="I4" s="172"/>
      <c r="J4" s="172"/>
      <c r="K4" s="363" t="s">
        <v>289</v>
      </c>
      <c r="L4" s="216" t="s">
        <v>290</v>
      </c>
      <c r="M4" s="216" t="s">
        <v>291</v>
      </c>
      <c r="N4" s="216" t="s">
        <v>292</v>
      </c>
      <c r="O4" s="172"/>
      <c r="P4" s="172"/>
      <c r="Q4" s="172"/>
      <c r="R4" s="172"/>
    </row>
    <row r="5" spans="1:18" s="362" customFormat="1" thickBot="1">
      <c r="A5" s="364" t="s">
        <v>253</v>
      </c>
      <c r="B5" s="365" t="s">
        <v>489</v>
      </c>
      <c r="C5" s="366">
        <v>34</v>
      </c>
      <c r="D5" s="367"/>
      <c r="E5" s="367"/>
      <c r="F5" s="368"/>
      <c r="G5" s="367"/>
      <c r="H5" s="389">
        <v>293</v>
      </c>
      <c r="I5" s="389">
        <v>12</v>
      </c>
      <c r="J5" s="367"/>
      <c r="K5" s="367"/>
      <c r="L5" s="367"/>
      <c r="M5" s="367"/>
      <c r="N5" s="367"/>
      <c r="O5" s="367"/>
      <c r="P5" s="381"/>
      <c r="Q5" s="367"/>
      <c r="R5" s="381"/>
    </row>
    <row r="6" spans="1:18" s="362" customFormat="1" thickBot="1">
      <c r="A6" s="369" t="s">
        <v>254</v>
      </c>
      <c r="B6" s="365" t="s">
        <v>489</v>
      </c>
      <c r="C6" s="366">
        <v>37</v>
      </c>
      <c r="D6" s="367"/>
      <c r="E6" s="367"/>
      <c r="F6" s="367"/>
      <c r="G6" s="367"/>
      <c r="H6" s="389">
        <v>242</v>
      </c>
      <c r="I6" s="389">
        <v>29</v>
      </c>
      <c r="J6" s="367"/>
      <c r="K6" s="367"/>
      <c r="L6" s="367"/>
      <c r="M6" s="367"/>
      <c r="N6" s="367"/>
      <c r="O6" s="367"/>
      <c r="P6" s="381"/>
      <c r="Q6" s="367"/>
      <c r="R6" s="381"/>
    </row>
    <row r="7" spans="1:18" s="362" customFormat="1" thickBot="1">
      <c r="A7" s="370" t="s">
        <v>255</v>
      </c>
      <c r="B7" s="365" t="s">
        <v>489</v>
      </c>
      <c r="C7" s="366">
        <v>76</v>
      </c>
      <c r="D7" s="367"/>
      <c r="E7" s="367"/>
      <c r="F7" s="367"/>
      <c r="G7" s="367"/>
      <c r="H7" s="389">
        <v>734</v>
      </c>
      <c r="I7" s="389">
        <v>72</v>
      </c>
      <c r="J7" s="367"/>
      <c r="K7" s="367"/>
      <c r="L7" s="367"/>
      <c r="M7" s="367"/>
      <c r="N7" s="367"/>
      <c r="O7" s="367"/>
      <c r="P7" s="381"/>
      <c r="Q7" s="367"/>
      <c r="R7" s="381"/>
    </row>
    <row r="8" spans="1:18" s="362" customFormat="1" thickBot="1">
      <c r="A8" s="370" t="s">
        <v>256</v>
      </c>
      <c r="B8" s="365" t="s">
        <v>489</v>
      </c>
      <c r="C8" s="366">
        <v>36</v>
      </c>
      <c r="D8" s="367"/>
      <c r="E8" s="367"/>
      <c r="F8" s="367"/>
      <c r="G8" s="367"/>
      <c r="H8" s="389">
        <v>469</v>
      </c>
      <c r="I8" s="389">
        <v>8</v>
      </c>
      <c r="J8" s="367"/>
      <c r="K8" s="367"/>
      <c r="L8" s="367"/>
      <c r="M8" s="367"/>
      <c r="N8" s="367"/>
      <c r="O8" s="367"/>
      <c r="P8" s="381"/>
      <c r="Q8" s="367"/>
      <c r="R8" s="381"/>
    </row>
    <row r="9" spans="1:18" s="362" customFormat="1" thickBot="1">
      <c r="A9" s="370" t="s">
        <v>257</v>
      </c>
      <c r="B9" s="365" t="s">
        <v>489</v>
      </c>
      <c r="C9" s="366">
        <v>49</v>
      </c>
      <c r="D9" s="367"/>
      <c r="E9" s="367"/>
      <c r="F9" s="367"/>
      <c r="G9" s="367"/>
      <c r="H9" s="389">
        <v>569</v>
      </c>
      <c r="I9" s="389">
        <v>50</v>
      </c>
      <c r="J9" s="367"/>
      <c r="K9" s="367"/>
      <c r="L9" s="367"/>
      <c r="M9" s="367"/>
      <c r="N9" s="367"/>
      <c r="O9" s="367"/>
      <c r="P9" s="381"/>
      <c r="Q9" s="367"/>
      <c r="R9" s="381"/>
    </row>
    <row r="10" spans="1:18" s="362" customFormat="1" thickBot="1">
      <c r="A10" s="370" t="s">
        <v>258</v>
      </c>
      <c r="B10" s="365" t="s">
        <v>489</v>
      </c>
      <c r="C10" s="366">
        <v>13</v>
      </c>
      <c r="D10" s="367"/>
      <c r="E10" s="367"/>
      <c r="F10" s="367"/>
      <c r="G10" s="367"/>
      <c r="H10" s="389">
        <v>164</v>
      </c>
      <c r="I10" s="389">
        <v>10</v>
      </c>
      <c r="J10" s="367"/>
      <c r="K10" s="367"/>
      <c r="L10" s="367"/>
      <c r="M10" s="367"/>
      <c r="N10" s="367"/>
      <c r="O10" s="367"/>
      <c r="P10" s="381"/>
      <c r="Q10" s="367"/>
      <c r="R10" s="381"/>
    </row>
    <row r="11" spans="1:18" s="362" customFormat="1" thickBot="1">
      <c r="A11" s="370" t="s">
        <v>259</v>
      </c>
      <c r="B11" s="365" t="s">
        <v>489</v>
      </c>
      <c r="C11" s="366">
        <v>20</v>
      </c>
      <c r="D11" s="367"/>
      <c r="E11" s="367"/>
      <c r="F11" s="367"/>
      <c r="G11" s="367"/>
      <c r="H11" s="389">
        <v>187</v>
      </c>
      <c r="I11" s="389">
        <v>9</v>
      </c>
      <c r="J11" s="367"/>
      <c r="K11" s="367"/>
      <c r="L11" s="367"/>
      <c r="M11" s="367"/>
      <c r="N11" s="367"/>
      <c r="O11" s="367"/>
      <c r="P11" s="381"/>
      <c r="Q11" s="367"/>
      <c r="R11" s="381"/>
    </row>
    <row r="12" spans="1:18" s="362" customFormat="1" thickBot="1">
      <c r="A12" s="370" t="s">
        <v>260</v>
      </c>
      <c r="B12" s="365" t="s">
        <v>489</v>
      </c>
      <c r="C12" s="366">
        <v>10</v>
      </c>
      <c r="D12" s="367"/>
      <c r="E12" s="367"/>
      <c r="F12" s="367"/>
      <c r="G12" s="367"/>
      <c r="H12" s="389">
        <v>154</v>
      </c>
      <c r="I12" s="389">
        <v>6</v>
      </c>
      <c r="J12" s="367"/>
      <c r="K12" s="367"/>
      <c r="L12" s="367"/>
      <c r="M12" s="367"/>
      <c r="N12" s="367"/>
      <c r="O12" s="367"/>
      <c r="P12" s="381"/>
      <c r="Q12" s="367"/>
      <c r="R12" s="381"/>
    </row>
    <row r="13" spans="1:18" s="362" customFormat="1" thickBot="1">
      <c r="A13" s="371" t="s">
        <v>261</v>
      </c>
      <c r="B13" s="365" t="s">
        <v>489</v>
      </c>
      <c r="C13" s="366">
        <v>44</v>
      </c>
      <c r="D13" s="367"/>
      <c r="E13" s="367"/>
      <c r="F13" s="367"/>
      <c r="G13" s="367"/>
      <c r="H13" s="389">
        <v>262</v>
      </c>
      <c r="I13" s="389">
        <v>30</v>
      </c>
      <c r="J13" s="367"/>
      <c r="K13" s="367"/>
      <c r="L13" s="367"/>
      <c r="M13" s="367"/>
      <c r="N13" s="367"/>
      <c r="O13" s="367"/>
      <c r="P13" s="381"/>
      <c r="Q13" s="367"/>
      <c r="R13" s="381"/>
    </row>
    <row r="14" spans="1:18" s="380" customFormat="1" ht="15">
      <c r="A14" s="377" t="s">
        <v>280</v>
      </c>
      <c r="B14" s="376"/>
      <c r="C14" s="378">
        <f>SUM(C5:C13)</f>
        <v>319</v>
      </c>
      <c r="D14" s="379"/>
      <c r="E14" s="379"/>
      <c r="F14" s="379"/>
      <c r="G14" s="379"/>
      <c r="H14" s="390">
        <f t="shared" ref="H14:I14" si="0">SUM(H5:H13)</f>
        <v>3074</v>
      </c>
      <c r="I14" s="390">
        <f t="shared" si="0"/>
        <v>226</v>
      </c>
      <c r="J14" s="379"/>
      <c r="K14" s="379"/>
      <c r="L14" s="379"/>
      <c r="M14" s="379"/>
      <c r="N14" s="379"/>
      <c r="O14" s="379"/>
      <c r="P14" s="379"/>
      <c r="Q14" s="379"/>
      <c r="R14" s="379"/>
    </row>
    <row r="15" spans="1:18" s="362" customFormat="1" ht="15">
      <c r="A15" s="173"/>
      <c r="B15" s="174"/>
      <c r="C15" s="321"/>
      <c r="D15" s="321"/>
      <c r="E15" s="321"/>
      <c r="F15" s="321"/>
      <c r="G15" s="321"/>
      <c r="H15" s="321"/>
      <c r="I15" s="321"/>
      <c r="J15" s="321"/>
      <c r="K15" s="321"/>
      <c r="L15" s="321"/>
      <c r="M15" s="321"/>
      <c r="N15" s="321"/>
      <c r="O15" s="321"/>
      <c r="P15" s="321"/>
      <c r="Q15" s="321"/>
      <c r="R15" s="321"/>
    </row>
    <row r="16" spans="1:18" s="362" customFormat="1" ht="15">
      <c r="A16" s="96" t="s">
        <v>43</v>
      </c>
      <c r="B16" s="427" t="s">
        <v>270</v>
      </c>
      <c r="C16" s="459"/>
      <c r="D16" s="459"/>
      <c r="E16" s="459"/>
      <c r="F16" s="459"/>
      <c r="G16" s="459"/>
      <c r="H16" s="459"/>
      <c r="I16" s="459"/>
      <c r="J16" s="96"/>
      <c r="K16" s="96"/>
      <c r="L16" s="96"/>
      <c r="M16" s="96"/>
      <c r="N16" s="96"/>
      <c r="O16" s="96"/>
      <c r="P16" s="96"/>
      <c r="Q16" s="96"/>
      <c r="R16" s="96"/>
    </row>
    <row r="17" spans="1:18" s="362" customFormat="1" ht="15">
      <c r="A17" s="96" t="s">
        <v>262</v>
      </c>
      <c r="B17" s="427" t="s">
        <v>499</v>
      </c>
      <c r="C17" s="459"/>
      <c r="D17" s="459"/>
      <c r="E17" s="459"/>
      <c r="F17" s="459"/>
      <c r="G17" s="459"/>
      <c r="H17" s="459"/>
      <c r="I17" s="459"/>
      <c r="J17" s="96"/>
      <c r="K17" s="96"/>
      <c r="L17" s="96"/>
      <c r="M17" s="96"/>
      <c r="N17" s="96"/>
      <c r="O17" s="96"/>
      <c r="P17" s="96"/>
      <c r="Q17" s="96"/>
      <c r="R17" s="96"/>
    </row>
    <row r="18" spans="1:18" s="362" customFormat="1" ht="15">
      <c r="A18" s="96" t="s">
        <v>263</v>
      </c>
      <c r="B18" s="361" t="s">
        <v>498</v>
      </c>
      <c r="C18" s="96"/>
      <c r="D18" s="96"/>
      <c r="E18" s="96"/>
      <c r="F18" s="96"/>
      <c r="G18" s="96"/>
      <c r="H18" s="96"/>
      <c r="I18" s="96"/>
      <c r="J18" s="96"/>
      <c r="K18" s="96"/>
      <c r="L18" s="96"/>
      <c r="M18" s="96"/>
      <c r="N18" s="96"/>
      <c r="O18" s="96"/>
      <c r="P18" s="96"/>
      <c r="Q18" s="96"/>
      <c r="R18" s="96"/>
    </row>
    <row r="19" spans="1:18" s="362" customFormat="1" ht="15">
      <c r="A19" s="96" t="s">
        <v>295</v>
      </c>
      <c r="B19" s="361" t="s">
        <v>497</v>
      </c>
      <c r="C19" s="96"/>
      <c r="D19" s="96"/>
      <c r="E19" s="96"/>
      <c r="F19" s="96"/>
      <c r="G19" s="96"/>
      <c r="H19" s="96"/>
      <c r="I19" s="96"/>
      <c r="J19" s="96"/>
      <c r="K19" s="96"/>
      <c r="L19" s="96"/>
      <c r="M19" s="96"/>
      <c r="N19" s="96"/>
      <c r="O19" s="96"/>
      <c r="P19" s="96"/>
      <c r="Q19" s="96"/>
      <c r="R19" s="96"/>
    </row>
    <row r="20" spans="1:18" s="362" customFormat="1" ht="15">
      <c r="A20" s="96" t="s">
        <v>296</v>
      </c>
      <c r="B20" s="427" t="s">
        <v>501</v>
      </c>
      <c r="C20" s="459"/>
      <c r="D20" s="459"/>
      <c r="E20" s="459"/>
      <c r="F20" s="459"/>
      <c r="G20" s="459"/>
      <c r="H20" s="459"/>
      <c r="I20" s="459"/>
      <c r="J20" s="459"/>
      <c r="K20" s="459"/>
      <c r="L20" s="459"/>
      <c r="M20" s="459"/>
      <c r="N20" s="459"/>
      <c r="O20" s="459"/>
      <c r="P20" s="459"/>
      <c r="Q20" s="459"/>
      <c r="R20" s="459"/>
    </row>
    <row r="21" spans="1:18" s="362" customFormat="1" ht="15">
      <c r="A21" s="96" t="s">
        <v>297</v>
      </c>
      <c r="B21" s="427" t="s">
        <v>502</v>
      </c>
      <c r="C21" s="459"/>
      <c r="D21" s="459"/>
      <c r="E21" s="459"/>
      <c r="F21" s="459"/>
      <c r="G21" s="459"/>
      <c r="H21" s="459"/>
      <c r="I21" s="459"/>
      <c r="J21" s="459"/>
      <c r="K21" s="459"/>
      <c r="L21" s="459"/>
      <c r="M21" s="459"/>
      <c r="N21" s="459"/>
      <c r="O21" s="459"/>
      <c r="P21" s="459"/>
      <c r="Q21" s="459"/>
      <c r="R21" s="459"/>
    </row>
    <row r="22" spans="1:18" s="362" customFormat="1" ht="15">
      <c r="A22" s="96" t="s">
        <v>298</v>
      </c>
      <c r="B22" s="427" t="s">
        <v>503</v>
      </c>
      <c r="C22" s="459"/>
      <c r="D22" s="459"/>
      <c r="E22" s="459"/>
      <c r="F22" s="459"/>
      <c r="G22" s="459"/>
      <c r="H22" s="459"/>
      <c r="I22" s="459"/>
      <c r="J22" s="459"/>
      <c r="K22" s="459"/>
      <c r="L22" s="459"/>
      <c r="M22" s="459"/>
      <c r="N22" s="459"/>
      <c r="O22" s="459"/>
      <c r="P22" s="459"/>
      <c r="Q22" s="459"/>
      <c r="R22" s="459"/>
    </row>
    <row r="23" spans="1:18" s="362" customFormat="1" ht="15">
      <c r="A23" s="96" t="s">
        <v>299</v>
      </c>
      <c r="B23" s="427" t="s">
        <v>504</v>
      </c>
      <c r="C23" s="459"/>
      <c r="D23" s="459"/>
      <c r="E23" s="459"/>
      <c r="F23" s="459"/>
      <c r="G23" s="459"/>
      <c r="H23" s="459"/>
      <c r="I23" s="459"/>
      <c r="J23" s="459"/>
      <c r="K23" s="459"/>
      <c r="L23" s="459"/>
      <c r="M23" s="459"/>
      <c r="N23" s="459"/>
      <c r="O23" s="459"/>
      <c r="P23" s="459"/>
      <c r="Q23" s="459"/>
      <c r="R23" s="459"/>
    </row>
    <row r="24" spans="1:18" s="362" customFormat="1" ht="15">
      <c r="A24" s="96" t="s">
        <v>264</v>
      </c>
      <c r="B24" s="427" t="s">
        <v>496</v>
      </c>
      <c r="C24" s="459"/>
      <c r="D24" s="459"/>
      <c r="E24" s="459"/>
      <c r="F24" s="459"/>
      <c r="G24" s="459"/>
      <c r="H24" s="459"/>
      <c r="I24" s="459"/>
      <c r="J24" s="96"/>
      <c r="K24" s="96"/>
      <c r="L24" s="96"/>
      <c r="M24" s="96"/>
      <c r="N24" s="96"/>
      <c r="O24" s="96"/>
      <c r="P24" s="96"/>
      <c r="Q24" s="96"/>
      <c r="R24" s="96"/>
    </row>
    <row r="25" spans="1:18" s="362" customFormat="1" ht="15">
      <c r="A25" s="96" t="s">
        <v>265</v>
      </c>
      <c r="B25" s="427" t="s">
        <v>500</v>
      </c>
      <c r="C25" s="459"/>
      <c r="D25" s="459"/>
      <c r="E25" s="459"/>
      <c r="F25" s="459"/>
      <c r="G25" s="459"/>
      <c r="H25" s="96"/>
      <c r="I25" s="96"/>
      <c r="J25" s="96"/>
      <c r="K25" s="96"/>
      <c r="L25" s="96"/>
      <c r="M25" s="96"/>
      <c r="N25" s="96"/>
      <c r="O25" s="96"/>
      <c r="P25" s="96"/>
      <c r="Q25" s="96"/>
      <c r="R25" s="96"/>
    </row>
    <row r="26" spans="1:18" s="362" customFormat="1" ht="15">
      <c r="A26" s="96" t="s">
        <v>266</v>
      </c>
      <c r="B26" s="427" t="s">
        <v>505</v>
      </c>
      <c r="C26" s="459"/>
      <c r="D26" s="459"/>
      <c r="E26" s="459"/>
      <c r="F26" s="459"/>
      <c r="G26" s="459"/>
      <c r="H26" s="459"/>
      <c r="I26" s="459"/>
      <c r="J26" s="459"/>
      <c r="K26" s="459"/>
      <c r="L26" s="459"/>
      <c r="M26" s="459"/>
      <c r="N26" s="459"/>
      <c r="O26" s="459"/>
      <c r="P26" s="459"/>
      <c r="Q26" s="459"/>
      <c r="R26" s="459"/>
    </row>
    <row r="27" spans="1:18" s="362" customFormat="1" ht="15">
      <c r="A27" s="96" t="s">
        <v>267</v>
      </c>
      <c r="B27" s="427" t="s">
        <v>506</v>
      </c>
      <c r="C27" s="459"/>
      <c r="D27" s="459"/>
      <c r="E27" s="459"/>
      <c r="F27" s="459"/>
      <c r="G27" s="459"/>
      <c r="H27" s="459"/>
      <c r="I27" s="459"/>
      <c r="J27" s="459"/>
      <c r="K27" s="459"/>
      <c r="L27" s="459"/>
      <c r="M27" s="459"/>
      <c r="N27" s="459"/>
      <c r="O27" s="459"/>
      <c r="P27" s="459"/>
      <c r="Q27" s="459"/>
      <c r="R27" s="459"/>
    </row>
    <row r="28" spans="1:18" s="362" customFormat="1" ht="38.25" customHeight="1">
      <c r="A28" s="96" t="s">
        <v>268</v>
      </c>
      <c r="B28" s="429" t="s">
        <v>507</v>
      </c>
      <c r="C28" s="458"/>
      <c r="D28" s="458"/>
      <c r="E28" s="458"/>
      <c r="F28" s="458"/>
      <c r="G28" s="458"/>
      <c r="H28" s="458"/>
      <c r="I28" s="458"/>
      <c r="J28" s="458"/>
      <c r="K28" s="458"/>
      <c r="L28" s="458"/>
      <c r="M28" s="458"/>
      <c r="N28" s="458"/>
      <c r="O28" s="458"/>
      <c r="P28" s="458"/>
      <c r="Q28" s="458"/>
      <c r="R28" s="458"/>
    </row>
    <row r="29" spans="1:18" s="362" customFormat="1" ht="33" customHeight="1">
      <c r="A29" s="96" t="s">
        <v>44</v>
      </c>
      <c r="B29" s="429" t="s">
        <v>508</v>
      </c>
      <c r="C29" s="458"/>
      <c r="D29" s="458"/>
      <c r="E29" s="458"/>
      <c r="F29" s="458"/>
      <c r="G29" s="458"/>
      <c r="H29" s="458"/>
      <c r="I29" s="458"/>
      <c r="J29" s="458"/>
      <c r="K29" s="458"/>
      <c r="L29" s="458"/>
      <c r="M29" s="458"/>
      <c r="N29" s="458"/>
      <c r="O29" s="458"/>
      <c r="P29" s="458"/>
      <c r="Q29" s="458"/>
      <c r="R29" s="458"/>
    </row>
    <row r="30" spans="1:18" s="362" customFormat="1" ht="15">
      <c r="A30" s="96"/>
      <c r="B30" s="361"/>
      <c r="C30" s="96"/>
      <c r="D30" s="96"/>
      <c r="E30" s="96"/>
      <c r="F30" s="96"/>
      <c r="G30" s="96"/>
      <c r="H30" s="96"/>
      <c r="I30" s="96"/>
      <c r="J30" s="96"/>
      <c r="K30" s="96"/>
      <c r="L30" s="96"/>
      <c r="M30" s="96"/>
      <c r="N30" s="96"/>
      <c r="O30" s="96"/>
      <c r="P30" s="96"/>
      <c r="Q30" s="96"/>
      <c r="R30" s="96"/>
    </row>
    <row r="31" spans="1:18" s="362" customFormat="1" ht="15">
      <c r="A31" s="361" t="s">
        <v>490</v>
      </c>
      <c r="B31" s="361"/>
      <c r="C31" s="96"/>
      <c r="D31" s="96"/>
      <c r="E31" s="96"/>
      <c r="F31" s="96"/>
      <c r="G31" s="96"/>
      <c r="H31" s="96"/>
      <c r="I31" s="96"/>
      <c r="J31" s="96"/>
      <c r="K31" s="96"/>
      <c r="L31" s="96"/>
      <c r="M31" s="96"/>
      <c r="N31" s="96"/>
      <c r="O31" s="96"/>
      <c r="P31" s="96"/>
      <c r="Q31" s="96"/>
      <c r="R31" s="96"/>
    </row>
    <row r="32" spans="1:18" s="362" customFormat="1" ht="15">
      <c r="A32" s="177" t="s">
        <v>293</v>
      </c>
      <c r="C32" s="96"/>
      <c r="D32" s="96"/>
      <c r="E32" s="96"/>
      <c r="F32" s="96"/>
      <c r="G32" s="96"/>
      <c r="H32" s="96"/>
      <c r="I32" s="96"/>
      <c r="J32" s="96"/>
      <c r="K32" s="96"/>
      <c r="L32" s="96"/>
      <c r="M32" s="96"/>
      <c r="N32" s="96"/>
      <c r="O32" s="96"/>
      <c r="P32" s="96"/>
      <c r="Q32" s="96"/>
      <c r="R32" s="96"/>
    </row>
    <row r="33" spans="1:18" s="362" customFormat="1" ht="15">
      <c r="A33" s="96"/>
      <c r="B33" s="361"/>
      <c r="C33" s="96"/>
      <c r="D33" s="96"/>
      <c r="E33" s="96"/>
      <c r="F33" s="96"/>
      <c r="G33" s="96"/>
      <c r="H33" s="96"/>
      <c r="I33" s="96"/>
      <c r="J33" s="96"/>
      <c r="K33" s="96"/>
      <c r="L33" s="96"/>
      <c r="M33" s="96"/>
      <c r="N33" s="96"/>
      <c r="O33" s="96"/>
      <c r="P33" s="96"/>
      <c r="Q33" s="96"/>
      <c r="R33" s="96"/>
    </row>
    <row r="34" spans="1:18" s="96" customFormat="1" ht="15">
      <c r="A34" s="372" t="s">
        <v>33</v>
      </c>
    </row>
    <row r="35" spans="1:18" s="373" customFormat="1" ht="15">
      <c r="A35" s="429" t="s">
        <v>481</v>
      </c>
      <c r="B35" s="458"/>
      <c r="C35" s="458"/>
      <c r="D35" s="458"/>
      <c r="E35" s="458"/>
      <c r="F35" s="458"/>
      <c r="G35" s="458"/>
    </row>
    <row r="36" spans="1:18" s="362" customFormat="1" ht="15">
      <c r="C36" s="96"/>
      <c r="D36" s="96"/>
      <c r="E36" s="96"/>
      <c r="F36" s="96"/>
      <c r="G36" s="96"/>
      <c r="H36" s="96"/>
      <c r="I36" s="96"/>
      <c r="J36" s="96"/>
      <c r="K36" s="96"/>
      <c r="L36" s="96"/>
      <c r="M36" s="96"/>
      <c r="N36" s="96"/>
      <c r="O36" s="96"/>
      <c r="P36" s="96"/>
      <c r="Q36" s="96"/>
      <c r="R36" s="96"/>
    </row>
  </sheetData>
  <mergeCells count="16">
    <mergeCell ref="A2:O2"/>
    <mergeCell ref="C3:G3"/>
    <mergeCell ref="K3:N3"/>
    <mergeCell ref="A35:G35"/>
    <mergeCell ref="B16:I16"/>
    <mergeCell ref="B17:I17"/>
    <mergeCell ref="B24:I24"/>
    <mergeCell ref="B25:G25"/>
    <mergeCell ref="B20:R20"/>
    <mergeCell ref="B21:R21"/>
    <mergeCell ref="B22:R22"/>
    <mergeCell ref="B23:R23"/>
    <mergeCell ref="B28:R28"/>
    <mergeCell ref="B29:R29"/>
    <mergeCell ref="B26:R26"/>
    <mergeCell ref="B27:R27"/>
  </mergeCells>
  <pageMargins left="0" right="0" top="0.74803149606299213" bottom="0.74803149606299213" header="0.31496062992125984" footer="0.31496062992125984"/>
  <pageSetup paperSize="9" scale="90" orientation="landscape" r:id="rId1"/>
</worksheet>
</file>

<file path=xl/worksheets/sheet27.xml><?xml version="1.0" encoding="utf-8"?>
<worksheet xmlns="http://schemas.openxmlformats.org/spreadsheetml/2006/main" xmlns:r="http://schemas.openxmlformats.org/officeDocument/2006/relationships">
  <dimension ref="A1:O35"/>
  <sheetViews>
    <sheetView workbookViewId="0">
      <selection activeCell="I13" sqref="I13"/>
    </sheetView>
  </sheetViews>
  <sheetFormatPr defaultColWidth="8.85546875" defaultRowHeight="15.75"/>
  <cols>
    <col min="1" max="1" width="22.42578125" style="55" customWidth="1"/>
    <col min="2" max="2" width="7.7109375" style="55" customWidth="1"/>
    <col min="3" max="15" width="7.7109375" style="29" customWidth="1"/>
    <col min="16" max="16384" width="8.85546875" style="55"/>
  </cols>
  <sheetData>
    <row r="1" spans="1:15">
      <c r="A1" s="360" t="s">
        <v>493</v>
      </c>
    </row>
    <row r="2" spans="1:15" ht="16.5" thickBot="1">
      <c r="A2" s="455"/>
      <c r="B2" s="455"/>
      <c r="C2" s="456"/>
      <c r="D2" s="456"/>
      <c r="E2" s="456"/>
      <c r="F2" s="456"/>
      <c r="G2" s="456"/>
      <c r="H2" s="455"/>
      <c r="I2" s="455"/>
      <c r="J2" s="455"/>
      <c r="K2" s="456"/>
      <c r="L2" s="456"/>
      <c r="M2" s="456"/>
      <c r="N2" s="456"/>
      <c r="O2" s="455"/>
    </row>
    <row r="3" spans="1:15" s="96" customFormat="1" ht="16.149999999999999" customHeight="1" thickBot="1">
      <c r="A3" s="169" t="s">
        <v>43</v>
      </c>
      <c r="B3" s="169" t="s">
        <v>262</v>
      </c>
      <c r="C3" s="457" t="s">
        <v>263</v>
      </c>
      <c r="D3" s="457"/>
      <c r="E3" s="457"/>
      <c r="F3" s="457"/>
      <c r="G3" s="457"/>
      <c r="H3" s="169" t="s">
        <v>264</v>
      </c>
      <c r="I3" s="169" t="s">
        <v>265</v>
      </c>
      <c r="J3" s="169" t="s">
        <v>266</v>
      </c>
      <c r="K3" s="457" t="s">
        <v>267</v>
      </c>
      <c r="L3" s="457"/>
      <c r="M3" s="457"/>
      <c r="N3" s="457"/>
      <c r="O3" s="169" t="s">
        <v>268</v>
      </c>
    </row>
    <row r="4" spans="1:15" s="96" customFormat="1" thickBot="1">
      <c r="A4" s="170"/>
      <c r="B4" s="170"/>
      <c r="C4" s="363" t="s">
        <v>295</v>
      </c>
      <c r="D4" s="216" t="s">
        <v>296</v>
      </c>
      <c r="E4" s="216" t="s">
        <v>297</v>
      </c>
      <c r="F4" s="216" t="s">
        <v>298</v>
      </c>
      <c r="G4" s="216" t="s">
        <v>299</v>
      </c>
      <c r="H4" s="172"/>
      <c r="I4" s="172"/>
      <c r="J4" s="172"/>
      <c r="K4" s="363" t="s">
        <v>289</v>
      </c>
      <c r="L4" s="216" t="s">
        <v>290</v>
      </c>
      <c r="M4" s="216" t="s">
        <v>291</v>
      </c>
      <c r="N4" s="216" t="s">
        <v>292</v>
      </c>
      <c r="O4" s="172"/>
    </row>
    <row r="5" spans="1:15" s="362" customFormat="1" thickBot="1">
      <c r="A5" s="364" t="s">
        <v>253</v>
      </c>
      <c r="B5" s="365" t="s">
        <v>489</v>
      </c>
      <c r="C5" s="366">
        <v>27</v>
      </c>
      <c r="D5" s="367"/>
      <c r="E5" s="367"/>
      <c r="F5" s="368"/>
      <c r="G5" s="367"/>
      <c r="H5" s="389">
        <v>291</v>
      </c>
      <c r="I5" s="389">
        <v>16</v>
      </c>
      <c r="J5" s="367"/>
      <c r="K5" s="367"/>
      <c r="L5" s="367"/>
      <c r="M5" s="367"/>
      <c r="N5" s="367"/>
      <c r="O5" s="367"/>
    </row>
    <row r="6" spans="1:15" s="362" customFormat="1" thickBot="1">
      <c r="A6" s="369" t="s">
        <v>254</v>
      </c>
      <c r="B6" s="365" t="s">
        <v>489</v>
      </c>
      <c r="C6" s="366">
        <v>29</v>
      </c>
      <c r="D6" s="367"/>
      <c r="E6" s="367"/>
      <c r="F6" s="367"/>
      <c r="G6" s="367"/>
      <c r="H6" s="389">
        <v>242</v>
      </c>
      <c r="I6" s="389">
        <v>15</v>
      </c>
      <c r="J6" s="367"/>
      <c r="K6" s="367"/>
      <c r="L6" s="367"/>
      <c r="M6" s="367"/>
      <c r="N6" s="367"/>
      <c r="O6" s="367"/>
    </row>
    <row r="7" spans="1:15" s="362" customFormat="1" thickBot="1">
      <c r="A7" s="370" t="s">
        <v>255</v>
      </c>
      <c r="B7" s="365" t="s">
        <v>489</v>
      </c>
      <c r="C7" s="366">
        <v>74</v>
      </c>
      <c r="D7" s="367"/>
      <c r="E7" s="367"/>
      <c r="F7" s="367"/>
      <c r="G7" s="367"/>
      <c r="H7" s="389">
        <v>708</v>
      </c>
      <c r="I7" s="389">
        <v>59</v>
      </c>
      <c r="J7" s="367"/>
      <c r="K7" s="367"/>
      <c r="L7" s="367"/>
      <c r="M7" s="367"/>
      <c r="N7" s="367"/>
      <c r="O7" s="367"/>
    </row>
    <row r="8" spans="1:15" s="362" customFormat="1" thickBot="1">
      <c r="A8" s="370" t="s">
        <v>256</v>
      </c>
      <c r="B8" s="365" t="s">
        <v>489</v>
      </c>
      <c r="C8" s="366">
        <v>42</v>
      </c>
      <c r="D8" s="367"/>
      <c r="E8" s="367"/>
      <c r="F8" s="367"/>
      <c r="G8" s="367"/>
      <c r="H8" s="389">
        <v>481</v>
      </c>
      <c r="I8" s="389">
        <v>8</v>
      </c>
      <c r="J8" s="367"/>
      <c r="K8" s="367"/>
      <c r="L8" s="367"/>
      <c r="M8" s="367"/>
      <c r="N8" s="367"/>
      <c r="O8" s="367"/>
    </row>
    <row r="9" spans="1:15" s="362" customFormat="1" thickBot="1">
      <c r="A9" s="370" t="s">
        <v>257</v>
      </c>
      <c r="B9" s="365" t="s">
        <v>489</v>
      </c>
      <c r="C9" s="366">
        <v>35</v>
      </c>
      <c r="D9" s="367"/>
      <c r="E9" s="367"/>
      <c r="F9" s="367"/>
      <c r="G9" s="367"/>
      <c r="H9" s="389">
        <v>518</v>
      </c>
      <c r="I9" s="389">
        <v>37</v>
      </c>
      <c r="J9" s="367"/>
      <c r="K9" s="367"/>
      <c r="L9" s="367"/>
      <c r="M9" s="367"/>
      <c r="N9" s="367"/>
      <c r="O9" s="367"/>
    </row>
    <row r="10" spans="1:15" s="362" customFormat="1" thickBot="1">
      <c r="A10" s="370" t="s">
        <v>258</v>
      </c>
      <c r="B10" s="365" t="s">
        <v>489</v>
      </c>
      <c r="C10" s="366">
        <v>10</v>
      </c>
      <c r="D10" s="367"/>
      <c r="E10" s="367"/>
      <c r="F10" s="367"/>
      <c r="G10" s="367"/>
      <c r="H10" s="389">
        <v>163</v>
      </c>
      <c r="I10" s="389">
        <v>5</v>
      </c>
      <c r="J10" s="367"/>
      <c r="K10" s="367"/>
      <c r="L10" s="367"/>
      <c r="M10" s="367"/>
      <c r="N10" s="367"/>
      <c r="O10" s="367"/>
    </row>
    <row r="11" spans="1:15" s="362" customFormat="1" thickBot="1">
      <c r="A11" s="370" t="s">
        <v>259</v>
      </c>
      <c r="B11" s="365" t="s">
        <v>489</v>
      </c>
      <c r="C11" s="366">
        <v>14</v>
      </c>
      <c r="D11" s="367"/>
      <c r="E11" s="367"/>
      <c r="F11" s="367"/>
      <c r="G11" s="367"/>
      <c r="H11" s="389">
        <v>181</v>
      </c>
      <c r="I11" s="389">
        <v>7</v>
      </c>
      <c r="J11" s="367"/>
      <c r="K11" s="367"/>
      <c r="L11" s="367"/>
      <c r="M11" s="367"/>
      <c r="N11" s="367"/>
      <c r="O11" s="367"/>
    </row>
    <row r="12" spans="1:15" s="362" customFormat="1" thickBot="1">
      <c r="A12" s="370" t="s">
        <v>260</v>
      </c>
      <c r="B12" s="365" t="s">
        <v>489</v>
      </c>
      <c r="C12" s="366">
        <v>10</v>
      </c>
      <c r="D12" s="367"/>
      <c r="E12" s="367"/>
      <c r="F12" s="367"/>
      <c r="G12" s="367"/>
      <c r="H12" s="389">
        <v>158</v>
      </c>
      <c r="I12" s="389">
        <v>2</v>
      </c>
      <c r="J12" s="367"/>
      <c r="K12" s="367"/>
      <c r="L12" s="367"/>
      <c r="M12" s="367"/>
      <c r="N12" s="367"/>
      <c r="O12" s="367"/>
    </row>
    <row r="13" spans="1:15" s="362" customFormat="1" ht="15">
      <c r="A13" s="374" t="s">
        <v>261</v>
      </c>
      <c r="B13" s="375" t="s">
        <v>489</v>
      </c>
      <c r="C13" s="366">
        <v>18</v>
      </c>
      <c r="D13" s="367"/>
      <c r="E13" s="367"/>
      <c r="F13" s="367"/>
      <c r="G13" s="367"/>
      <c r="H13" s="389">
        <v>246</v>
      </c>
      <c r="I13" s="389">
        <v>18</v>
      </c>
      <c r="J13" s="367"/>
      <c r="K13" s="367"/>
      <c r="L13" s="367"/>
      <c r="M13" s="367"/>
      <c r="N13" s="367"/>
      <c r="O13" s="367"/>
    </row>
    <row r="14" spans="1:15" s="380" customFormat="1" ht="15">
      <c r="A14" s="377" t="s">
        <v>280</v>
      </c>
      <c r="B14" s="376"/>
      <c r="C14" s="378">
        <f>SUM(C5:C13)</f>
        <v>259</v>
      </c>
      <c r="D14" s="379"/>
      <c r="E14" s="379"/>
      <c r="F14" s="379"/>
      <c r="G14" s="379"/>
      <c r="H14" s="390">
        <f t="shared" ref="H14:I14" si="0">SUM(H5:H13)</f>
        <v>2988</v>
      </c>
      <c r="I14" s="390">
        <f t="shared" si="0"/>
        <v>167</v>
      </c>
      <c r="J14" s="379"/>
      <c r="K14" s="379"/>
      <c r="L14" s="379"/>
      <c r="M14" s="379"/>
      <c r="N14" s="379"/>
      <c r="O14" s="379"/>
    </row>
    <row r="15" spans="1:15" s="362" customFormat="1" ht="15">
      <c r="A15" s="173"/>
      <c r="B15" s="174"/>
      <c r="C15" s="321"/>
      <c r="D15" s="321"/>
      <c r="E15" s="321"/>
      <c r="F15" s="321"/>
      <c r="G15" s="321"/>
      <c r="H15" s="321"/>
      <c r="I15" s="321"/>
      <c r="J15" s="321"/>
      <c r="K15" s="321"/>
      <c r="L15" s="321"/>
      <c r="M15" s="321"/>
      <c r="N15" s="321"/>
      <c r="O15" s="321"/>
    </row>
    <row r="16" spans="1:15" s="362" customFormat="1" ht="15">
      <c r="A16" s="96" t="s">
        <v>43</v>
      </c>
      <c r="B16" s="427" t="s">
        <v>270</v>
      </c>
      <c r="C16" s="459"/>
      <c r="D16" s="459"/>
      <c r="E16" s="459"/>
      <c r="F16" s="459"/>
      <c r="G16" s="459"/>
      <c r="H16" s="459"/>
      <c r="I16" s="459"/>
      <c r="J16" s="96"/>
      <c r="K16" s="96"/>
      <c r="L16" s="96"/>
      <c r="M16" s="96"/>
      <c r="N16" s="96"/>
      <c r="O16" s="96"/>
    </row>
    <row r="17" spans="1:15" s="362" customFormat="1" ht="15">
      <c r="A17" s="96" t="s">
        <v>262</v>
      </c>
      <c r="B17" s="427" t="s">
        <v>499</v>
      </c>
      <c r="C17" s="459"/>
      <c r="D17" s="459"/>
      <c r="E17" s="459"/>
      <c r="F17" s="459"/>
      <c r="G17" s="459"/>
      <c r="H17" s="459"/>
      <c r="I17" s="459"/>
      <c r="J17" s="96"/>
      <c r="K17" s="96"/>
      <c r="L17" s="96"/>
      <c r="M17" s="96"/>
      <c r="N17" s="96"/>
      <c r="O17" s="96"/>
    </row>
    <row r="18" spans="1:15" s="362" customFormat="1" ht="15">
      <c r="A18" s="96" t="s">
        <v>263</v>
      </c>
      <c r="B18" s="427" t="s">
        <v>498</v>
      </c>
      <c r="C18" s="459"/>
      <c r="D18" s="459"/>
      <c r="E18" s="459"/>
      <c r="F18" s="459"/>
      <c r="G18" s="459"/>
      <c r="H18" s="459"/>
      <c r="I18" s="459"/>
      <c r="J18" s="459"/>
      <c r="K18" s="459"/>
      <c r="L18" s="459"/>
      <c r="M18" s="459"/>
      <c r="N18" s="459"/>
      <c r="O18" s="459"/>
    </row>
    <row r="19" spans="1:15" s="362" customFormat="1" ht="15">
      <c r="A19" s="96" t="s">
        <v>295</v>
      </c>
      <c r="B19" s="427" t="s">
        <v>497</v>
      </c>
      <c r="C19" s="459"/>
      <c r="D19" s="459"/>
      <c r="E19" s="459"/>
      <c r="F19" s="459"/>
      <c r="G19" s="459"/>
      <c r="H19" s="459"/>
      <c r="I19" s="459"/>
      <c r="J19" s="459"/>
      <c r="K19" s="459"/>
      <c r="L19" s="459"/>
      <c r="M19" s="459"/>
      <c r="N19" s="459"/>
      <c r="O19" s="459"/>
    </row>
    <row r="20" spans="1:15" s="362" customFormat="1" ht="15">
      <c r="A20" s="96" t="s">
        <v>296</v>
      </c>
      <c r="B20" s="427" t="s">
        <v>501</v>
      </c>
      <c r="C20" s="459"/>
      <c r="D20" s="459"/>
      <c r="E20" s="459"/>
      <c r="F20" s="459"/>
      <c r="G20" s="459"/>
      <c r="H20" s="459"/>
      <c r="I20" s="459"/>
      <c r="J20" s="459"/>
      <c r="K20" s="459"/>
      <c r="L20" s="459"/>
      <c r="M20" s="459"/>
      <c r="N20" s="459"/>
      <c r="O20" s="459"/>
    </row>
    <row r="21" spans="1:15" s="362" customFormat="1" ht="15">
      <c r="A21" s="96" t="s">
        <v>297</v>
      </c>
      <c r="B21" s="427" t="s">
        <v>502</v>
      </c>
      <c r="C21" s="459"/>
      <c r="D21" s="459"/>
      <c r="E21" s="459"/>
      <c r="F21" s="459"/>
      <c r="G21" s="459"/>
      <c r="H21" s="459"/>
      <c r="I21" s="459"/>
      <c r="J21" s="459"/>
      <c r="K21" s="459"/>
      <c r="L21" s="459"/>
      <c r="M21" s="459"/>
      <c r="N21" s="459"/>
      <c r="O21" s="459"/>
    </row>
    <row r="22" spans="1:15" s="362" customFormat="1" ht="15">
      <c r="A22" s="96" t="s">
        <v>298</v>
      </c>
      <c r="B22" s="427" t="s">
        <v>503</v>
      </c>
      <c r="C22" s="459"/>
      <c r="D22" s="459"/>
      <c r="E22" s="459"/>
      <c r="F22" s="459"/>
      <c r="G22" s="459"/>
      <c r="H22" s="459"/>
      <c r="I22" s="459"/>
      <c r="J22" s="459"/>
      <c r="K22" s="459"/>
      <c r="L22" s="459"/>
      <c r="M22" s="459"/>
      <c r="N22" s="459"/>
      <c r="O22" s="459"/>
    </row>
    <row r="23" spans="1:15" s="362" customFormat="1" ht="15">
      <c r="A23" s="96" t="s">
        <v>299</v>
      </c>
      <c r="B23" s="427" t="s">
        <v>504</v>
      </c>
      <c r="C23" s="459"/>
      <c r="D23" s="459"/>
      <c r="E23" s="459"/>
      <c r="F23" s="459"/>
      <c r="G23" s="459"/>
      <c r="H23" s="459"/>
      <c r="I23" s="459"/>
      <c r="J23" s="459"/>
      <c r="K23" s="459"/>
      <c r="L23" s="459"/>
      <c r="M23" s="459"/>
      <c r="N23" s="459"/>
      <c r="O23" s="459"/>
    </row>
    <row r="24" spans="1:15" s="362" customFormat="1" ht="15">
      <c r="A24" s="96" t="s">
        <v>264</v>
      </c>
      <c r="B24" s="427" t="s">
        <v>496</v>
      </c>
      <c r="C24" s="459"/>
      <c r="D24" s="459"/>
      <c r="E24" s="459"/>
      <c r="F24" s="459"/>
      <c r="G24" s="459"/>
      <c r="H24" s="459"/>
      <c r="I24" s="459"/>
      <c r="J24" s="459"/>
      <c r="K24" s="459"/>
      <c r="L24" s="459"/>
      <c r="M24" s="459"/>
      <c r="N24" s="459"/>
      <c r="O24" s="459"/>
    </row>
    <row r="25" spans="1:15" s="362" customFormat="1" ht="15">
      <c r="A25" s="96" t="s">
        <v>265</v>
      </c>
      <c r="B25" s="427" t="s">
        <v>500</v>
      </c>
      <c r="C25" s="459"/>
      <c r="D25" s="459"/>
      <c r="E25" s="459"/>
      <c r="F25" s="459"/>
      <c r="G25" s="459"/>
      <c r="H25" s="459"/>
      <c r="I25" s="459"/>
      <c r="J25" s="459"/>
      <c r="K25" s="459"/>
      <c r="L25" s="459"/>
      <c r="M25" s="459"/>
      <c r="N25" s="459"/>
      <c r="O25" s="459"/>
    </row>
    <row r="26" spans="1:15" s="362" customFormat="1" ht="33" customHeight="1">
      <c r="A26" s="96" t="s">
        <v>266</v>
      </c>
      <c r="B26" s="429" t="s">
        <v>505</v>
      </c>
      <c r="C26" s="458"/>
      <c r="D26" s="458"/>
      <c r="E26" s="458"/>
      <c r="F26" s="458"/>
      <c r="G26" s="458"/>
      <c r="H26" s="458"/>
      <c r="I26" s="458"/>
      <c r="J26" s="458"/>
      <c r="K26" s="458"/>
      <c r="L26" s="458"/>
      <c r="M26" s="458"/>
      <c r="N26" s="458"/>
      <c r="O26" s="458"/>
    </row>
    <row r="27" spans="1:15" s="362" customFormat="1" ht="34.5" customHeight="1">
      <c r="A27" s="96" t="s">
        <v>267</v>
      </c>
      <c r="B27" s="429" t="s">
        <v>506</v>
      </c>
      <c r="C27" s="458"/>
      <c r="D27" s="458"/>
      <c r="E27" s="458"/>
      <c r="F27" s="458"/>
      <c r="G27" s="458"/>
      <c r="H27" s="458"/>
      <c r="I27" s="458"/>
      <c r="J27" s="458"/>
      <c r="K27" s="458"/>
      <c r="L27" s="458"/>
      <c r="M27" s="458"/>
      <c r="N27" s="458"/>
      <c r="O27" s="458"/>
    </row>
    <row r="28" spans="1:15" s="362" customFormat="1" ht="45.75" customHeight="1">
      <c r="A28" s="96" t="s">
        <v>268</v>
      </c>
      <c r="B28" s="429" t="s">
        <v>507</v>
      </c>
      <c r="C28" s="458"/>
      <c r="D28" s="458"/>
      <c r="E28" s="458"/>
      <c r="F28" s="458"/>
      <c r="G28" s="458"/>
      <c r="H28" s="458"/>
      <c r="I28" s="458"/>
      <c r="J28" s="458"/>
      <c r="K28" s="458"/>
      <c r="L28" s="458"/>
      <c r="M28" s="458"/>
      <c r="N28" s="458"/>
      <c r="O28" s="458"/>
    </row>
    <row r="29" spans="1:15" s="362" customFormat="1" ht="15">
      <c r="A29" s="96"/>
      <c r="B29" s="361"/>
      <c r="C29" s="96"/>
      <c r="D29" s="96"/>
      <c r="E29" s="96"/>
      <c r="F29" s="96"/>
      <c r="G29" s="96"/>
      <c r="H29" s="96"/>
      <c r="I29" s="96"/>
      <c r="J29" s="96"/>
      <c r="K29" s="96"/>
      <c r="L29" s="96"/>
      <c r="M29" s="96"/>
      <c r="N29" s="96"/>
      <c r="O29" s="96"/>
    </row>
    <row r="30" spans="1:15" s="362" customFormat="1" ht="15">
      <c r="A30" s="361" t="s">
        <v>490</v>
      </c>
      <c r="B30" s="361"/>
      <c r="C30" s="96"/>
      <c r="D30" s="96"/>
      <c r="E30" s="96"/>
      <c r="F30" s="96"/>
      <c r="G30" s="96"/>
      <c r="H30" s="96"/>
      <c r="I30" s="96"/>
      <c r="J30" s="96"/>
      <c r="K30" s="96"/>
      <c r="L30" s="96"/>
      <c r="M30" s="96"/>
      <c r="N30" s="96"/>
      <c r="O30" s="96"/>
    </row>
    <row r="31" spans="1:15" s="362" customFormat="1" ht="15">
      <c r="A31" s="177" t="s">
        <v>293</v>
      </c>
      <c r="C31" s="96"/>
      <c r="D31" s="96"/>
      <c r="E31" s="96"/>
      <c r="F31" s="96"/>
      <c r="G31" s="96"/>
      <c r="H31" s="96"/>
      <c r="I31" s="96"/>
      <c r="J31" s="96"/>
      <c r="K31" s="96"/>
      <c r="L31" s="96"/>
      <c r="M31" s="96"/>
      <c r="N31" s="96"/>
      <c r="O31" s="96"/>
    </row>
    <row r="32" spans="1:15" s="362" customFormat="1" ht="15">
      <c r="A32" s="96"/>
      <c r="B32" s="361"/>
      <c r="C32" s="96"/>
      <c r="D32" s="96"/>
      <c r="E32" s="96"/>
      <c r="F32" s="96"/>
      <c r="G32" s="96"/>
      <c r="H32" s="96"/>
      <c r="I32" s="96"/>
      <c r="J32" s="96"/>
      <c r="K32" s="96"/>
      <c r="L32" s="96"/>
      <c r="M32" s="96"/>
      <c r="N32" s="96"/>
      <c r="O32" s="96"/>
    </row>
    <row r="33" spans="1:15" s="96" customFormat="1" ht="15">
      <c r="A33" s="372" t="s">
        <v>33</v>
      </c>
    </row>
    <row r="34" spans="1:15" s="373" customFormat="1" ht="15">
      <c r="A34" s="429" t="s">
        <v>481</v>
      </c>
      <c r="B34" s="458"/>
      <c r="C34" s="458"/>
      <c r="D34" s="458"/>
      <c r="E34" s="458"/>
      <c r="F34" s="458"/>
      <c r="G34" s="458"/>
    </row>
    <row r="35" spans="1:15" s="362" customFormat="1" ht="15">
      <c r="C35" s="96"/>
      <c r="D35" s="96"/>
      <c r="E35" s="96"/>
      <c r="F35" s="96"/>
      <c r="G35" s="96"/>
      <c r="H35" s="96"/>
      <c r="I35" s="96"/>
      <c r="J35" s="96"/>
      <c r="K35" s="96"/>
      <c r="L35" s="96"/>
      <c r="M35" s="96"/>
      <c r="N35" s="96"/>
      <c r="O35" s="96"/>
    </row>
  </sheetData>
  <mergeCells count="17">
    <mergeCell ref="B18:O18"/>
    <mergeCell ref="B19:O19"/>
    <mergeCell ref="B20:O20"/>
    <mergeCell ref="B21:O21"/>
    <mergeCell ref="A2:O2"/>
    <mergeCell ref="C3:G3"/>
    <mergeCell ref="K3:N3"/>
    <mergeCell ref="B16:I16"/>
    <mergeCell ref="B17:I17"/>
    <mergeCell ref="A34:G34"/>
    <mergeCell ref="B22:O22"/>
    <mergeCell ref="B23:O23"/>
    <mergeCell ref="B24:O24"/>
    <mergeCell ref="B25:O25"/>
    <mergeCell ref="B26:O26"/>
    <mergeCell ref="B27:O27"/>
    <mergeCell ref="B28:O28"/>
  </mergeCells>
  <pageMargins left="0" right="0" top="0.74803149606299213" bottom="0.74803149606299213" header="0.31496062992125984" footer="0.31496062992125984"/>
  <pageSetup paperSize="9" scale="90" orientation="landscape" r:id="rId1"/>
</worksheet>
</file>

<file path=xl/worksheets/sheet28.xml><?xml version="1.0" encoding="utf-8"?>
<worksheet xmlns="http://schemas.openxmlformats.org/spreadsheetml/2006/main" xmlns:r="http://schemas.openxmlformats.org/officeDocument/2006/relationships">
  <dimension ref="A1:O35"/>
  <sheetViews>
    <sheetView workbookViewId="0">
      <selection activeCell="I13" sqref="I13"/>
    </sheetView>
  </sheetViews>
  <sheetFormatPr defaultColWidth="8.85546875" defaultRowHeight="15.75"/>
  <cols>
    <col min="1" max="1" width="22.42578125" style="55" customWidth="1"/>
    <col min="2" max="2" width="7.7109375" style="55" customWidth="1"/>
    <col min="3" max="15" width="7.7109375" style="29" customWidth="1"/>
    <col min="16" max="16384" width="8.85546875" style="55"/>
  </cols>
  <sheetData>
    <row r="1" spans="1:15">
      <c r="A1" s="360" t="s">
        <v>494</v>
      </c>
    </row>
    <row r="2" spans="1:15" ht="16.5" thickBot="1">
      <c r="A2" s="455"/>
      <c r="B2" s="455"/>
      <c r="C2" s="456"/>
      <c r="D2" s="456"/>
      <c r="E2" s="456"/>
      <c r="F2" s="456"/>
      <c r="G2" s="456"/>
      <c r="H2" s="455"/>
      <c r="I2" s="455"/>
      <c r="J2" s="455"/>
      <c r="K2" s="456"/>
      <c r="L2" s="456"/>
      <c r="M2" s="456"/>
      <c r="N2" s="456"/>
      <c r="O2" s="455"/>
    </row>
    <row r="3" spans="1:15" s="96" customFormat="1" ht="16.149999999999999" customHeight="1" thickBot="1">
      <c r="A3" s="169" t="s">
        <v>43</v>
      </c>
      <c r="B3" s="169" t="s">
        <v>262</v>
      </c>
      <c r="C3" s="457" t="s">
        <v>263</v>
      </c>
      <c r="D3" s="457"/>
      <c r="E3" s="457"/>
      <c r="F3" s="457"/>
      <c r="G3" s="457"/>
      <c r="H3" s="169" t="s">
        <v>264</v>
      </c>
      <c r="I3" s="169" t="s">
        <v>265</v>
      </c>
      <c r="J3" s="169" t="s">
        <v>266</v>
      </c>
      <c r="K3" s="457" t="s">
        <v>267</v>
      </c>
      <c r="L3" s="457"/>
      <c r="M3" s="457"/>
      <c r="N3" s="457"/>
      <c r="O3" s="169" t="s">
        <v>268</v>
      </c>
    </row>
    <row r="4" spans="1:15" s="96" customFormat="1" thickBot="1">
      <c r="A4" s="170"/>
      <c r="B4" s="170"/>
      <c r="C4" s="363" t="s">
        <v>295</v>
      </c>
      <c r="D4" s="216" t="s">
        <v>296</v>
      </c>
      <c r="E4" s="216" t="s">
        <v>297</v>
      </c>
      <c r="F4" s="216" t="s">
        <v>298</v>
      </c>
      <c r="G4" s="216" t="s">
        <v>299</v>
      </c>
      <c r="H4" s="172"/>
      <c r="I4" s="172"/>
      <c r="J4" s="172"/>
      <c r="K4" s="363" t="s">
        <v>289</v>
      </c>
      <c r="L4" s="216" t="s">
        <v>290</v>
      </c>
      <c r="M4" s="216" t="s">
        <v>291</v>
      </c>
      <c r="N4" s="216" t="s">
        <v>292</v>
      </c>
      <c r="O4" s="172"/>
    </row>
    <row r="5" spans="1:15" s="362" customFormat="1" thickBot="1">
      <c r="A5" s="364" t="s">
        <v>253</v>
      </c>
      <c r="B5" s="365" t="s">
        <v>489</v>
      </c>
      <c r="C5" s="389">
        <v>21</v>
      </c>
      <c r="D5" s="367"/>
      <c r="E5" s="367"/>
      <c r="F5" s="368"/>
      <c r="G5" s="367"/>
      <c r="H5" s="389">
        <v>296</v>
      </c>
      <c r="I5" s="389">
        <v>12</v>
      </c>
      <c r="J5" s="367"/>
      <c r="K5" s="367"/>
      <c r="L5" s="367"/>
      <c r="M5" s="367"/>
      <c r="N5" s="367"/>
      <c r="O5" s="367"/>
    </row>
    <row r="6" spans="1:15" s="362" customFormat="1" thickBot="1">
      <c r="A6" s="369" t="s">
        <v>254</v>
      </c>
      <c r="B6" s="365" t="s">
        <v>489</v>
      </c>
      <c r="C6" s="389">
        <v>7</v>
      </c>
      <c r="D6" s="367"/>
      <c r="E6" s="367"/>
      <c r="F6" s="367"/>
      <c r="G6" s="367"/>
      <c r="H6" s="389">
        <v>234</v>
      </c>
      <c r="I6" s="389">
        <v>13</v>
      </c>
      <c r="J6" s="367"/>
      <c r="K6" s="367"/>
      <c r="L6" s="367"/>
      <c r="M6" s="367"/>
      <c r="N6" s="367"/>
      <c r="O6" s="367"/>
    </row>
    <row r="7" spans="1:15" s="362" customFormat="1" thickBot="1">
      <c r="A7" s="370" t="s">
        <v>255</v>
      </c>
      <c r="B7" s="365" t="s">
        <v>489</v>
      </c>
      <c r="C7" s="389">
        <v>64</v>
      </c>
      <c r="D7" s="367"/>
      <c r="E7" s="367"/>
      <c r="F7" s="367"/>
      <c r="G7" s="367"/>
      <c r="H7" s="389">
        <v>690</v>
      </c>
      <c r="I7" s="389">
        <v>45</v>
      </c>
      <c r="J7" s="367"/>
      <c r="K7" s="367"/>
      <c r="L7" s="367"/>
      <c r="M7" s="367"/>
      <c r="N7" s="367"/>
      <c r="O7" s="367"/>
    </row>
    <row r="8" spans="1:15" s="362" customFormat="1" thickBot="1">
      <c r="A8" s="370" t="s">
        <v>256</v>
      </c>
      <c r="B8" s="365" t="s">
        <v>489</v>
      </c>
      <c r="C8" s="389">
        <v>27</v>
      </c>
      <c r="D8" s="367"/>
      <c r="E8" s="367"/>
      <c r="F8" s="367"/>
      <c r="G8" s="367"/>
      <c r="H8" s="389">
        <v>490</v>
      </c>
      <c r="I8" s="389">
        <v>17</v>
      </c>
      <c r="J8" s="367"/>
      <c r="K8" s="367"/>
      <c r="L8" s="367"/>
      <c r="M8" s="367"/>
      <c r="N8" s="367"/>
      <c r="O8" s="367"/>
    </row>
    <row r="9" spans="1:15" s="362" customFormat="1" thickBot="1">
      <c r="A9" s="370" t="s">
        <v>257</v>
      </c>
      <c r="B9" s="365" t="s">
        <v>489</v>
      </c>
      <c r="C9" s="389">
        <v>53</v>
      </c>
      <c r="D9" s="367"/>
      <c r="E9" s="367"/>
      <c r="F9" s="367"/>
      <c r="G9" s="367"/>
      <c r="H9" s="389">
        <v>517</v>
      </c>
      <c r="I9" s="389">
        <v>38</v>
      </c>
      <c r="J9" s="367"/>
      <c r="K9" s="367"/>
      <c r="L9" s="367"/>
      <c r="M9" s="367"/>
      <c r="N9" s="367"/>
      <c r="O9" s="367"/>
    </row>
    <row r="10" spans="1:15" s="362" customFormat="1" thickBot="1">
      <c r="A10" s="370" t="s">
        <v>258</v>
      </c>
      <c r="B10" s="365" t="s">
        <v>489</v>
      </c>
      <c r="C10" s="389">
        <v>16</v>
      </c>
      <c r="D10" s="367"/>
      <c r="E10" s="367"/>
      <c r="F10" s="367"/>
      <c r="G10" s="367"/>
      <c r="H10" s="389">
        <v>170</v>
      </c>
      <c r="I10" s="389">
        <v>6</v>
      </c>
      <c r="J10" s="367"/>
      <c r="K10" s="367"/>
      <c r="L10" s="367"/>
      <c r="M10" s="367"/>
      <c r="N10" s="367"/>
      <c r="O10" s="367"/>
    </row>
    <row r="11" spans="1:15" s="362" customFormat="1" thickBot="1">
      <c r="A11" s="370" t="s">
        <v>259</v>
      </c>
      <c r="B11" s="365" t="s">
        <v>489</v>
      </c>
      <c r="C11" s="389">
        <v>18</v>
      </c>
      <c r="D11" s="367"/>
      <c r="E11" s="367"/>
      <c r="F11" s="367"/>
      <c r="G11" s="367"/>
      <c r="H11" s="389">
        <v>187</v>
      </c>
      <c r="I11" s="389">
        <v>5</v>
      </c>
      <c r="J11" s="367"/>
      <c r="K11" s="367"/>
      <c r="L11" s="367"/>
      <c r="M11" s="367"/>
      <c r="N11" s="367"/>
      <c r="O11" s="367"/>
    </row>
    <row r="12" spans="1:15" s="362" customFormat="1" thickBot="1">
      <c r="A12" s="370" t="s">
        <v>260</v>
      </c>
      <c r="B12" s="365" t="s">
        <v>489</v>
      </c>
      <c r="C12" s="389">
        <v>9</v>
      </c>
      <c r="D12" s="367"/>
      <c r="E12" s="367"/>
      <c r="F12" s="367"/>
      <c r="G12" s="367"/>
      <c r="H12" s="389">
        <v>165</v>
      </c>
      <c r="I12" s="389">
        <v>5</v>
      </c>
      <c r="J12" s="367"/>
      <c r="K12" s="367"/>
      <c r="L12" s="367"/>
      <c r="M12" s="367"/>
      <c r="N12" s="367"/>
      <c r="O12" s="367"/>
    </row>
    <row r="13" spans="1:15" s="362" customFormat="1" thickBot="1">
      <c r="A13" s="371" t="s">
        <v>261</v>
      </c>
      <c r="B13" s="365" t="s">
        <v>489</v>
      </c>
      <c r="C13" s="389">
        <v>35</v>
      </c>
      <c r="D13" s="367"/>
      <c r="E13" s="367"/>
      <c r="F13" s="367"/>
      <c r="G13" s="367"/>
      <c r="H13" s="389">
        <v>263</v>
      </c>
      <c r="I13" s="389">
        <v>22</v>
      </c>
      <c r="J13" s="367"/>
      <c r="K13" s="367"/>
      <c r="L13" s="367"/>
      <c r="M13" s="367"/>
      <c r="N13" s="367"/>
      <c r="O13" s="367"/>
    </row>
    <row r="14" spans="1:15" s="380" customFormat="1" ht="15">
      <c r="A14" s="377" t="s">
        <v>280</v>
      </c>
      <c r="B14" s="376"/>
      <c r="C14" s="390">
        <f>SUM(C5:C13)</f>
        <v>250</v>
      </c>
      <c r="D14" s="379"/>
      <c r="E14" s="379"/>
      <c r="F14" s="379"/>
      <c r="G14" s="379"/>
      <c r="H14" s="390">
        <f t="shared" ref="H14:I14" si="0">SUM(H5:H13)</f>
        <v>3012</v>
      </c>
      <c r="I14" s="390">
        <f t="shared" si="0"/>
        <v>163</v>
      </c>
      <c r="J14" s="379"/>
      <c r="K14" s="379"/>
      <c r="L14" s="379"/>
      <c r="M14" s="379"/>
      <c r="N14" s="379"/>
      <c r="O14" s="379"/>
    </row>
    <row r="15" spans="1:15" s="362" customFormat="1" ht="15">
      <c r="A15" s="173"/>
      <c r="B15" s="174"/>
      <c r="C15" s="321"/>
      <c r="D15" s="321"/>
      <c r="E15" s="321"/>
      <c r="F15" s="321"/>
      <c r="G15" s="321"/>
      <c r="H15" s="321"/>
      <c r="I15" s="321"/>
      <c r="J15" s="321"/>
      <c r="K15" s="321"/>
      <c r="L15" s="321"/>
      <c r="M15" s="321"/>
      <c r="N15" s="321"/>
      <c r="O15" s="321"/>
    </row>
    <row r="16" spans="1:15" s="362" customFormat="1" ht="15">
      <c r="A16" s="96" t="s">
        <v>43</v>
      </c>
      <c r="B16" s="427" t="s">
        <v>270</v>
      </c>
      <c r="C16" s="459"/>
      <c r="D16" s="459"/>
      <c r="E16" s="459"/>
      <c r="F16" s="459"/>
      <c r="G16" s="459"/>
      <c r="H16" s="459"/>
      <c r="I16" s="459"/>
      <c r="J16" s="96"/>
      <c r="K16" s="96"/>
      <c r="L16" s="96"/>
      <c r="M16" s="96"/>
      <c r="N16" s="96"/>
      <c r="O16" s="96"/>
    </row>
    <row r="17" spans="1:15" s="362" customFormat="1" ht="15">
      <c r="A17" s="96" t="s">
        <v>262</v>
      </c>
      <c r="B17" s="427" t="s">
        <v>499</v>
      </c>
      <c r="C17" s="459"/>
      <c r="D17" s="459"/>
      <c r="E17" s="459"/>
      <c r="F17" s="459"/>
      <c r="G17" s="459"/>
      <c r="H17" s="459"/>
      <c r="I17" s="459"/>
      <c r="J17" s="96"/>
      <c r="K17" s="96"/>
      <c r="L17" s="96"/>
      <c r="M17" s="96"/>
      <c r="N17" s="96"/>
      <c r="O17" s="96"/>
    </row>
    <row r="18" spans="1:15" s="362" customFormat="1" ht="15">
      <c r="A18" s="96" t="s">
        <v>263</v>
      </c>
      <c r="B18" s="427" t="s">
        <v>498</v>
      </c>
      <c r="C18" s="459"/>
      <c r="D18" s="459"/>
      <c r="E18" s="459"/>
      <c r="F18" s="459"/>
      <c r="G18" s="459"/>
      <c r="H18" s="459"/>
      <c r="I18" s="459"/>
      <c r="J18" s="459"/>
      <c r="K18" s="459"/>
      <c r="L18" s="459"/>
      <c r="M18" s="459"/>
      <c r="N18" s="459"/>
      <c r="O18" s="459"/>
    </row>
    <row r="19" spans="1:15" s="362" customFormat="1" ht="15">
      <c r="A19" s="96" t="s">
        <v>295</v>
      </c>
      <c r="B19" s="427" t="s">
        <v>497</v>
      </c>
      <c r="C19" s="459"/>
      <c r="D19" s="459"/>
      <c r="E19" s="459"/>
      <c r="F19" s="459"/>
      <c r="G19" s="459"/>
      <c r="H19" s="459"/>
      <c r="I19" s="459"/>
      <c r="J19" s="459"/>
      <c r="K19" s="459"/>
      <c r="L19" s="459"/>
      <c r="M19" s="459"/>
      <c r="N19" s="459"/>
      <c r="O19" s="459"/>
    </row>
    <row r="20" spans="1:15" s="362" customFormat="1" ht="15">
      <c r="A20" s="96" t="s">
        <v>296</v>
      </c>
      <c r="B20" s="427" t="s">
        <v>501</v>
      </c>
      <c r="C20" s="459"/>
      <c r="D20" s="459"/>
      <c r="E20" s="459"/>
      <c r="F20" s="459"/>
      <c r="G20" s="459"/>
      <c r="H20" s="459"/>
      <c r="I20" s="459"/>
      <c r="J20" s="459"/>
      <c r="K20" s="459"/>
      <c r="L20" s="459"/>
      <c r="M20" s="459"/>
      <c r="N20" s="459"/>
      <c r="O20" s="459"/>
    </row>
    <row r="21" spans="1:15" s="362" customFormat="1" ht="15">
      <c r="A21" s="96" t="s">
        <v>297</v>
      </c>
      <c r="B21" s="427" t="s">
        <v>502</v>
      </c>
      <c r="C21" s="459"/>
      <c r="D21" s="459"/>
      <c r="E21" s="459"/>
      <c r="F21" s="459"/>
      <c r="G21" s="459"/>
      <c r="H21" s="459"/>
      <c r="I21" s="459"/>
      <c r="J21" s="459"/>
      <c r="K21" s="459"/>
      <c r="L21" s="459"/>
      <c r="M21" s="459"/>
      <c r="N21" s="459"/>
      <c r="O21" s="459"/>
    </row>
    <row r="22" spans="1:15" s="362" customFormat="1" ht="15">
      <c r="A22" s="96" t="s">
        <v>298</v>
      </c>
      <c r="B22" s="427" t="s">
        <v>503</v>
      </c>
      <c r="C22" s="459"/>
      <c r="D22" s="459"/>
      <c r="E22" s="459"/>
      <c r="F22" s="459"/>
      <c r="G22" s="459"/>
      <c r="H22" s="459"/>
      <c r="I22" s="459"/>
      <c r="J22" s="459"/>
      <c r="K22" s="459"/>
      <c r="L22" s="459"/>
      <c r="M22" s="459"/>
      <c r="N22" s="459"/>
      <c r="O22" s="459"/>
    </row>
    <row r="23" spans="1:15" s="362" customFormat="1" ht="15">
      <c r="A23" s="96" t="s">
        <v>299</v>
      </c>
      <c r="B23" s="427" t="s">
        <v>504</v>
      </c>
      <c r="C23" s="459"/>
      <c r="D23" s="459"/>
      <c r="E23" s="459"/>
      <c r="F23" s="459"/>
      <c r="G23" s="459"/>
      <c r="H23" s="459"/>
      <c r="I23" s="459"/>
      <c r="J23" s="459"/>
      <c r="K23" s="459"/>
      <c r="L23" s="459"/>
      <c r="M23" s="459"/>
      <c r="N23" s="459"/>
      <c r="O23" s="459"/>
    </row>
    <row r="24" spans="1:15" s="362" customFormat="1" ht="15">
      <c r="A24" s="96" t="s">
        <v>264</v>
      </c>
      <c r="B24" s="427" t="s">
        <v>496</v>
      </c>
      <c r="C24" s="459"/>
      <c r="D24" s="459"/>
      <c r="E24" s="459"/>
      <c r="F24" s="459"/>
      <c r="G24" s="459"/>
      <c r="H24" s="459"/>
      <c r="I24" s="459"/>
      <c r="J24" s="459"/>
      <c r="K24" s="459"/>
      <c r="L24" s="459"/>
      <c r="M24" s="459"/>
      <c r="N24" s="459"/>
      <c r="O24" s="459"/>
    </row>
    <row r="25" spans="1:15" s="362" customFormat="1" ht="15">
      <c r="A25" s="96" t="s">
        <v>265</v>
      </c>
      <c r="B25" s="427" t="s">
        <v>500</v>
      </c>
      <c r="C25" s="459"/>
      <c r="D25" s="459"/>
      <c r="E25" s="459"/>
      <c r="F25" s="459"/>
      <c r="G25" s="459"/>
      <c r="H25" s="459"/>
      <c r="I25" s="459"/>
      <c r="J25" s="459"/>
      <c r="K25" s="459"/>
      <c r="L25" s="459"/>
      <c r="M25" s="459"/>
      <c r="N25" s="459"/>
      <c r="O25" s="459"/>
    </row>
    <row r="26" spans="1:15" s="362" customFormat="1" ht="33" customHeight="1">
      <c r="A26" s="96" t="s">
        <v>266</v>
      </c>
      <c r="B26" s="429" t="s">
        <v>505</v>
      </c>
      <c r="C26" s="458"/>
      <c r="D26" s="458"/>
      <c r="E26" s="458"/>
      <c r="F26" s="458"/>
      <c r="G26" s="458"/>
      <c r="H26" s="458"/>
      <c r="I26" s="458"/>
      <c r="J26" s="458"/>
      <c r="K26" s="458"/>
      <c r="L26" s="458"/>
      <c r="M26" s="458"/>
      <c r="N26" s="458"/>
      <c r="O26" s="458"/>
    </row>
    <row r="27" spans="1:15" s="362" customFormat="1" ht="34.5" customHeight="1">
      <c r="A27" s="96" t="s">
        <v>267</v>
      </c>
      <c r="B27" s="429" t="s">
        <v>506</v>
      </c>
      <c r="C27" s="458"/>
      <c r="D27" s="458"/>
      <c r="E27" s="458"/>
      <c r="F27" s="458"/>
      <c r="G27" s="458"/>
      <c r="H27" s="458"/>
      <c r="I27" s="458"/>
      <c r="J27" s="458"/>
      <c r="K27" s="458"/>
      <c r="L27" s="458"/>
      <c r="M27" s="458"/>
      <c r="N27" s="458"/>
      <c r="O27" s="458"/>
    </row>
    <row r="28" spans="1:15" s="362" customFormat="1" ht="45.75" customHeight="1">
      <c r="A28" s="96" t="s">
        <v>268</v>
      </c>
      <c r="B28" s="429" t="s">
        <v>507</v>
      </c>
      <c r="C28" s="458"/>
      <c r="D28" s="458"/>
      <c r="E28" s="458"/>
      <c r="F28" s="458"/>
      <c r="G28" s="458"/>
      <c r="H28" s="458"/>
      <c r="I28" s="458"/>
      <c r="J28" s="458"/>
      <c r="K28" s="458"/>
      <c r="L28" s="458"/>
      <c r="M28" s="458"/>
      <c r="N28" s="458"/>
      <c r="O28" s="458"/>
    </row>
    <row r="29" spans="1:15" s="362" customFormat="1" ht="15">
      <c r="A29" s="96"/>
      <c r="B29" s="361"/>
      <c r="C29" s="96"/>
      <c r="D29" s="96"/>
      <c r="E29" s="96"/>
      <c r="F29" s="96"/>
      <c r="G29" s="96"/>
      <c r="H29" s="96"/>
      <c r="I29" s="96"/>
      <c r="J29" s="96"/>
      <c r="K29" s="96"/>
      <c r="L29" s="96"/>
      <c r="M29" s="96"/>
      <c r="N29" s="96"/>
      <c r="O29" s="96"/>
    </row>
    <row r="30" spans="1:15" s="362" customFormat="1" ht="15">
      <c r="A30" s="361" t="s">
        <v>490</v>
      </c>
      <c r="B30" s="361"/>
      <c r="C30" s="96"/>
      <c r="D30" s="96"/>
      <c r="E30" s="96"/>
      <c r="F30" s="96"/>
      <c r="G30" s="96"/>
      <c r="H30" s="96"/>
      <c r="I30" s="96"/>
      <c r="J30" s="96"/>
      <c r="K30" s="96"/>
      <c r="L30" s="96"/>
      <c r="M30" s="96"/>
      <c r="N30" s="96"/>
      <c r="O30" s="96"/>
    </row>
    <row r="31" spans="1:15" s="362" customFormat="1" ht="15">
      <c r="A31" s="177" t="s">
        <v>293</v>
      </c>
      <c r="C31" s="96"/>
      <c r="D31" s="96"/>
      <c r="E31" s="96"/>
      <c r="F31" s="96"/>
      <c r="G31" s="96"/>
      <c r="H31" s="96"/>
      <c r="I31" s="96"/>
      <c r="J31" s="96"/>
      <c r="K31" s="96"/>
      <c r="L31" s="96"/>
      <c r="M31" s="96"/>
      <c r="N31" s="96"/>
      <c r="O31" s="96"/>
    </row>
    <row r="32" spans="1:15" s="362" customFormat="1" ht="15">
      <c r="A32" s="96"/>
      <c r="B32" s="361"/>
      <c r="C32" s="96"/>
      <c r="D32" s="96"/>
      <c r="E32" s="96"/>
      <c r="F32" s="96"/>
      <c r="G32" s="96"/>
      <c r="H32" s="96"/>
      <c r="I32" s="96"/>
      <c r="J32" s="96"/>
      <c r="K32" s="96"/>
      <c r="L32" s="96"/>
      <c r="M32" s="96"/>
      <c r="N32" s="96"/>
      <c r="O32" s="96"/>
    </row>
    <row r="33" spans="1:15" s="96" customFormat="1" ht="15">
      <c r="A33" s="372" t="s">
        <v>33</v>
      </c>
    </row>
    <row r="34" spans="1:15" s="373" customFormat="1" ht="15">
      <c r="A34" s="429" t="s">
        <v>481</v>
      </c>
      <c r="B34" s="458"/>
      <c r="C34" s="458"/>
      <c r="D34" s="458"/>
      <c r="E34" s="458"/>
      <c r="F34" s="458"/>
      <c r="G34" s="458"/>
    </row>
    <row r="35" spans="1:15" s="362" customFormat="1" ht="15">
      <c r="C35" s="96"/>
      <c r="D35" s="96"/>
      <c r="E35" s="96"/>
      <c r="F35" s="96"/>
      <c r="G35" s="96"/>
      <c r="H35" s="96"/>
      <c r="I35" s="96"/>
      <c r="J35" s="96"/>
      <c r="K35" s="96"/>
      <c r="L35" s="96"/>
      <c r="M35" s="96"/>
      <c r="N35" s="96"/>
      <c r="O35" s="96"/>
    </row>
  </sheetData>
  <mergeCells count="17">
    <mergeCell ref="A34:G34"/>
    <mergeCell ref="B18:O18"/>
    <mergeCell ref="B19:O19"/>
    <mergeCell ref="B20:O20"/>
    <mergeCell ref="B21:O21"/>
    <mergeCell ref="B22:O22"/>
    <mergeCell ref="B23:O23"/>
    <mergeCell ref="B24:O24"/>
    <mergeCell ref="B25:O25"/>
    <mergeCell ref="B26:O26"/>
    <mergeCell ref="B27:O27"/>
    <mergeCell ref="B28:O28"/>
    <mergeCell ref="A2:O2"/>
    <mergeCell ref="C3:G3"/>
    <mergeCell ref="K3:N3"/>
    <mergeCell ref="B16:I16"/>
    <mergeCell ref="B17:I17"/>
  </mergeCells>
  <pageMargins left="0" right="0" top="0.74803149606299213" bottom="0.74803149606299213" header="0.31496062992125984" footer="0.31496062992125984"/>
  <pageSetup paperSize="9" scale="90" orientation="landscape" r:id="rId1"/>
</worksheet>
</file>

<file path=xl/worksheets/sheet29.xml><?xml version="1.0" encoding="utf-8"?>
<worksheet xmlns="http://schemas.openxmlformats.org/spreadsheetml/2006/main" xmlns:r="http://schemas.openxmlformats.org/officeDocument/2006/relationships">
  <dimension ref="A1:O37"/>
  <sheetViews>
    <sheetView workbookViewId="0">
      <selection activeCell="I13" sqref="I13"/>
    </sheetView>
  </sheetViews>
  <sheetFormatPr defaultColWidth="8.85546875" defaultRowHeight="15.75"/>
  <cols>
    <col min="1" max="1" width="22.42578125" style="55" customWidth="1"/>
    <col min="2" max="2" width="7.7109375" style="55" customWidth="1"/>
    <col min="3" max="15" width="7.7109375" style="29" customWidth="1"/>
    <col min="16" max="16384" width="8.85546875" style="55"/>
  </cols>
  <sheetData>
    <row r="1" spans="1:15">
      <c r="A1" s="360" t="s">
        <v>495</v>
      </c>
    </row>
    <row r="2" spans="1:15" ht="16.5" thickBot="1">
      <c r="A2" s="455"/>
      <c r="B2" s="455"/>
      <c r="C2" s="456"/>
      <c r="D2" s="456"/>
      <c r="E2" s="456"/>
      <c r="F2" s="456"/>
      <c r="G2" s="456"/>
      <c r="H2" s="455"/>
      <c r="I2" s="455"/>
      <c r="J2" s="455"/>
      <c r="K2" s="456"/>
      <c r="L2" s="456"/>
      <c r="M2" s="456"/>
      <c r="N2" s="456"/>
      <c r="O2" s="455"/>
    </row>
    <row r="3" spans="1:15" s="96" customFormat="1" ht="16.149999999999999" customHeight="1" thickBot="1">
      <c r="A3" s="169" t="s">
        <v>43</v>
      </c>
      <c r="B3" s="169" t="s">
        <v>262</v>
      </c>
      <c r="C3" s="457" t="s">
        <v>263</v>
      </c>
      <c r="D3" s="457"/>
      <c r="E3" s="457"/>
      <c r="F3" s="457"/>
      <c r="G3" s="457"/>
      <c r="H3" s="169" t="s">
        <v>264</v>
      </c>
      <c r="I3" s="169" t="s">
        <v>265</v>
      </c>
      <c r="J3" s="169" t="s">
        <v>266</v>
      </c>
      <c r="K3" s="457" t="s">
        <v>267</v>
      </c>
      <c r="L3" s="457"/>
      <c r="M3" s="457"/>
      <c r="N3" s="457"/>
      <c r="O3" s="169" t="s">
        <v>268</v>
      </c>
    </row>
    <row r="4" spans="1:15" s="96" customFormat="1" thickBot="1">
      <c r="A4" s="170"/>
      <c r="B4" s="170"/>
      <c r="C4" s="363" t="s">
        <v>295</v>
      </c>
      <c r="D4" s="216" t="s">
        <v>296</v>
      </c>
      <c r="E4" s="216" t="s">
        <v>297</v>
      </c>
      <c r="F4" s="216" t="s">
        <v>298</v>
      </c>
      <c r="G4" s="216" t="s">
        <v>299</v>
      </c>
      <c r="H4" s="172"/>
      <c r="I4" s="172"/>
      <c r="J4" s="172"/>
      <c r="K4" s="363" t="s">
        <v>289</v>
      </c>
      <c r="L4" s="216" t="s">
        <v>290</v>
      </c>
      <c r="M4" s="216" t="s">
        <v>291</v>
      </c>
      <c r="N4" s="216" t="s">
        <v>292</v>
      </c>
      <c r="O4" s="172"/>
    </row>
    <row r="5" spans="1:15" s="362" customFormat="1" thickBot="1">
      <c r="A5" s="364" t="s">
        <v>253</v>
      </c>
      <c r="B5" s="365" t="s">
        <v>489</v>
      </c>
      <c r="C5" s="389">
        <v>33</v>
      </c>
      <c r="D5" s="367"/>
      <c r="E5" s="367"/>
      <c r="F5" s="368"/>
      <c r="G5" s="367"/>
      <c r="H5" s="389">
        <v>317</v>
      </c>
      <c r="I5" s="389">
        <v>6</v>
      </c>
      <c r="J5" s="367"/>
      <c r="K5" s="367"/>
      <c r="L5" s="367"/>
      <c r="M5" s="367"/>
      <c r="N5" s="367"/>
      <c r="O5" s="367"/>
    </row>
    <row r="6" spans="1:15" s="362" customFormat="1" thickBot="1">
      <c r="A6" s="369" t="s">
        <v>254</v>
      </c>
      <c r="B6" s="365" t="s">
        <v>489</v>
      </c>
      <c r="C6" s="389">
        <v>30</v>
      </c>
      <c r="D6" s="367"/>
      <c r="E6" s="367"/>
      <c r="F6" s="367"/>
      <c r="G6" s="367"/>
      <c r="H6" s="389">
        <v>251</v>
      </c>
      <c r="I6" s="389">
        <v>16</v>
      </c>
      <c r="J6" s="367"/>
      <c r="K6" s="367"/>
      <c r="L6" s="367"/>
      <c r="M6" s="367"/>
      <c r="N6" s="367"/>
      <c r="O6" s="367"/>
    </row>
    <row r="7" spans="1:15" s="362" customFormat="1" thickBot="1">
      <c r="A7" s="370" t="s">
        <v>255</v>
      </c>
      <c r="B7" s="365" t="s">
        <v>489</v>
      </c>
      <c r="C7" s="389">
        <v>73</v>
      </c>
      <c r="D7" s="367"/>
      <c r="E7" s="367"/>
      <c r="F7" s="367"/>
      <c r="G7" s="367"/>
      <c r="H7" s="389">
        <v>705</v>
      </c>
      <c r="I7" s="389">
        <v>39</v>
      </c>
      <c r="J7" s="367"/>
      <c r="K7" s="367"/>
      <c r="L7" s="367"/>
      <c r="M7" s="367"/>
      <c r="N7" s="367"/>
      <c r="O7" s="367"/>
    </row>
    <row r="8" spans="1:15" s="362" customFormat="1" thickBot="1">
      <c r="A8" s="370" t="s">
        <v>256</v>
      </c>
      <c r="B8" s="365" t="s">
        <v>489</v>
      </c>
      <c r="C8" s="389">
        <v>27</v>
      </c>
      <c r="D8" s="367"/>
      <c r="E8" s="367"/>
      <c r="F8" s="367"/>
      <c r="G8" s="367"/>
      <c r="H8" s="389">
        <v>496</v>
      </c>
      <c r="I8" s="389">
        <v>9</v>
      </c>
      <c r="J8" s="367"/>
      <c r="K8" s="367"/>
      <c r="L8" s="367"/>
      <c r="M8" s="367"/>
      <c r="N8" s="367"/>
      <c r="O8" s="367"/>
    </row>
    <row r="9" spans="1:15" s="362" customFormat="1" thickBot="1">
      <c r="A9" s="370" t="s">
        <v>257</v>
      </c>
      <c r="B9" s="365" t="s">
        <v>489</v>
      </c>
      <c r="C9" s="389">
        <v>48</v>
      </c>
      <c r="D9" s="367"/>
      <c r="E9" s="367"/>
      <c r="F9" s="367"/>
      <c r="G9" s="367"/>
      <c r="H9" s="389">
        <v>515</v>
      </c>
      <c r="I9" s="389">
        <v>42</v>
      </c>
      <c r="J9" s="367"/>
      <c r="K9" s="367"/>
      <c r="L9" s="367"/>
      <c r="M9" s="367"/>
      <c r="N9" s="367"/>
      <c r="O9" s="367"/>
    </row>
    <row r="10" spans="1:15" s="362" customFormat="1" thickBot="1">
      <c r="A10" s="370" t="s">
        <v>258</v>
      </c>
      <c r="B10" s="365" t="s">
        <v>489</v>
      </c>
      <c r="C10" s="389">
        <v>11</v>
      </c>
      <c r="D10" s="367"/>
      <c r="E10" s="367"/>
      <c r="F10" s="367"/>
      <c r="G10" s="367"/>
      <c r="H10" s="389">
        <v>175</v>
      </c>
      <c r="I10" s="389">
        <v>5</v>
      </c>
      <c r="J10" s="367"/>
      <c r="K10" s="367"/>
      <c r="L10" s="367"/>
      <c r="M10" s="367"/>
      <c r="N10" s="367"/>
      <c r="O10" s="367"/>
    </row>
    <row r="11" spans="1:15" s="362" customFormat="1" thickBot="1">
      <c r="A11" s="370" t="s">
        <v>259</v>
      </c>
      <c r="B11" s="365" t="s">
        <v>489</v>
      </c>
      <c r="C11" s="389">
        <v>13</v>
      </c>
      <c r="D11" s="367"/>
      <c r="E11" s="367"/>
      <c r="F11" s="367"/>
      <c r="G11" s="367"/>
      <c r="H11" s="389">
        <v>191</v>
      </c>
      <c r="I11" s="389">
        <v>9</v>
      </c>
      <c r="J11" s="367"/>
      <c r="K11" s="367"/>
      <c r="L11" s="367"/>
      <c r="M11" s="367"/>
      <c r="N11" s="367"/>
      <c r="O11" s="367"/>
    </row>
    <row r="12" spans="1:15" s="362" customFormat="1" thickBot="1">
      <c r="A12" s="370" t="s">
        <v>260</v>
      </c>
      <c r="B12" s="365" t="s">
        <v>489</v>
      </c>
      <c r="C12" s="389">
        <v>2</v>
      </c>
      <c r="D12" s="367"/>
      <c r="E12" s="367"/>
      <c r="F12" s="367"/>
      <c r="G12" s="367"/>
      <c r="H12" s="389">
        <v>162</v>
      </c>
      <c r="I12" s="389">
        <v>1</v>
      </c>
      <c r="J12" s="367"/>
      <c r="K12" s="367"/>
      <c r="L12" s="367"/>
      <c r="M12" s="367"/>
      <c r="N12" s="367"/>
      <c r="O12" s="367"/>
    </row>
    <row r="13" spans="1:15" s="362" customFormat="1" thickBot="1">
      <c r="A13" s="371" t="s">
        <v>261</v>
      </c>
      <c r="B13" s="365" t="s">
        <v>489</v>
      </c>
      <c r="C13" s="389">
        <v>32</v>
      </c>
      <c r="D13" s="367"/>
      <c r="E13" s="367"/>
      <c r="F13" s="367"/>
      <c r="G13" s="367"/>
      <c r="H13" s="389">
        <v>273</v>
      </c>
      <c r="I13" s="389">
        <v>15</v>
      </c>
      <c r="J13" s="367"/>
      <c r="K13" s="367"/>
      <c r="L13" s="367"/>
      <c r="M13" s="367"/>
      <c r="N13" s="367"/>
      <c r="O13" s="367"/>
    </row>
    <row r="14" spans="1:15" s="380" customFormat="1" ht="15">
      <c r="A14" s="377" t="s">
        <v>280</v>
      </c>
      <c r="B14" s="376"/>
      <c r="C14" s="390">
        <f>SUM(C5:C13)</f>
        <v>269</v>
      </c>
      <c r="D14" s="379"/>
      <c r="E14" s="379"/>
      <c r="F14" s="379"/>
      <c r="G14" s="379"/>
      <c r="H14" s="390">
        <f t="shared" ref="H14:I14" si="0">SUM(H5:H13)</f>
        <v>3085</v>
      </c>
      <c r="I14" s="390">
        <f t="shared" si="0"/>
        <v>142</v>
      </c>
      <c r="J14" s="379"/>
      <c r="K14" s="379"/>
      <c r="L14" s="379"/>
      <c r="M14" s="379"/>
      <c r="N14" s="379"/>
      <c r="O14" s="379"/>
    </row>
    <row r="15" spans="1:15" s="362" customFormat="1" ht="15">
      <c r="A15" s="173"/>
      <c r="B15" s="174"/>
      <c r="C15" s="321"/>
      <c r="D15" s="321"/>
      <c r="E15" s="321"/>
      <c r="F15" s="321"/>
      <c r="G15" s="321"/>
      <c r="H15" s="321"/>
      <c r="I15" s="321"/>
      <c r="J15" s="321"/>
      <c r="K15" s="321"/>
      <c r="L15" s="321"/>
      <c r="M15" s="321"/>
      <c r="N15" s="321"/>
      <c r="O15" s="321"/>
    </row>
    <row r="16" spans="1:15" s="362" customFormat="1" ht="15">
      <c r="A16" s="96" t="s">
        <v>43</v>
      </c>
      <c r="B16" s="427" t="s">
        <v>270</v>
      </c>
      <c r="C16" s="459"/>
      <c r="D16" s="459"/>
      <c r="E16" s="459"/>
      <c r="F16" s="459"/>
      <c r="G16" s="459"/>
      <c r="H16" s="459"/>
      <c r="I16" s="459"/>
      <c r="J16" s="96"/>
      <c r="K16" s="96"/>
      <c r="L16" s="96"/>
      <c r="M16" s="96"/>
      <c r="N16" s="96"/>
      <c r="O16" s="96"/>
    </row>
    <row r="17" spans="1:15" s="362" customFormat="1" ht="15">
      <c r="A17" s="96" t="s">
        <v>262</v>
      </c>
      <c r="B17" s="427" t="s">
        <v>499</v>
      </c>
      <c r="C17" s="459"/>
      <c r="D17" s="459"/>
      <c r="E17" s="459"/>
      <c r="F17" s="459"/>
      <c r="G17" s="459"/>
      <c r="H17" s="459"/>
      <c r="I17" s="459"/>
      <c r="J17" s="96"/>
      <c r="K17" s="96"/>
      <c r="L17" s="96"/>
      <c r="M17" s="96"/>
      <c r="N17" s="96"/>
      <c r="O17" s="96"/>
    </row>
    <row r="18" spans="1:15" s="362" customFormat="1" ht="15">
      <c r="A18" s="96" t="s">
        <v>263</v>
      </c>
      <c r="B18" s="427" t="s">
        <v>498</v>
      </c>
      <c r="C18" s="459"/>
      <c r="D18" s="459"/>
      <c r="E18" s="459"/>
      <c r="F18" s="459"/>
      <c r="G18" s="459"/>
      <c r="H18" s="459"/>
      <c r="I18" s="459"/>
      <c r="J18" s="459"/>
      <c r="K18" s="459"/>
      <c r="L18" s="459"/>
      <c r="M18" s="459"/>
      <c r="N18" s="459"/>
      <c r="O18" s="459"/>
    </row>
    <row r="19" spans="1:15" s="362" customFormat="1" ht="15">
      <c r="A19" s="96" t="s">
        <v>295</v>
      </c>
      <c r="B19" s="427" t="s">
        <v>497</v>
      </c>
      <c r="C19" s="459"/>
      <c r="D19" s="459"/>
      <c r="E19" s="459"/>
      <c r="F19" s="459"/>
      <c r="G19" s="459"/>
      <c r="H19" s="459"/>
      <c r="I19" s="459"/>
      <c r="J19" s="459"/>
      <c r="K19" s="459"/>
      <c r="L19" s="459"/>
      <c r="M19" s="459"/>
      <c r="N19" s="459"/>
      <c r="O19" s="459"/>
    </row>
    <row r="20" spans="1:15" s="362" customFormat="1" ht="15">
      <c r="A20" s="96" t="s">
        <v>296</v>
      </c>
      <c r="B20" s="427" t="s">
        <v>501</v>
      </c>
      <c r="C20" s="459"/>
      <c r="D20" s="459"/>
      <c r="E20" s="459"/>
      <c r="F20" s="459"/>
      <c r="G20" s="459"/>
      <c r="H20" s="459"/>
      <c r="I20" s="459"/>
      <c r="J20" s="459"/>
      <c r="K20" s="459"/>
      <c r="L20" s="459"/>
      <c r="M20" s="459"/>
      <c r="N20" s="459"/>
      <c r="O20" s="459"/>
    </row>
    <row r="21" spans="1:15" s="362" customFormat="1" ht="15">
      <c r="A21" s="96" t="s">
        <v>297</v>
      </c>
      <c r="B21" s="427" t="s">
        <v>502</v>
      </c>
      <c r="C21" s="459"/>
      <c r="D21" s="459"/>
      <c r="E21" s="459"/>
      <c r="F21" s="459"/>
      <c r="G21" s="459"/>
      <c r="H21" s="459"/>
      <c r="I21" s="459"/>
      <c r="J21" s="459"/>
      <c r="K21" s="459"/>
      <c r="L21" s="459"/>
      <c r="M21" s="459"/>
      <c r="N21" s="459"/>
      <c r="O21" s="459"/>
    </row>
    <row r="22" spans="1:15" s="362" customFormat="1" ht="15">
      <c r="A22" s="96" t="s">
        <v>298</v>
      </c>
      <c r="B22" s="427" t="s">
        <v>503</v>
      </c>
      <c r="C22" s="459"/>
      <c r="D22" s="459"/>
      <c r="E22" s="459"/>
      <c r="F22" s="459"/>
      <c r="G22" s="459"/>
      <c r="H22" s="459"/>
      <c r="I22" s="459"/>
      <c r="J22" s="459"/>
      <c r="K22" s="459"/>
      <c r="L22" s="459"/>
      <c r="M22" s="459"/>
      <c r="N22" s="459"/>
      <c r="O22" s="459"/>
    </row>
    <row r="23" spans="1:15" s="362" customFormat="1" ht="15">
      <c r="A23" s="96" t="s">
        <v>299</v>
      </c>
      <c r="B23" s="427" t="s">
        <v>504</v>
      </c>
      <c r="C23" s="459"/>
      <c r="D23" s="459"/>
      <c r="E23" s="459"/>
      <c r="F23" s="459"/>
      <c r="G23" s="459"/>
      <c r="H23" s="459"/>
      <c r="I23" s="459"/>
      <c r="J23" s="459"/>
      <c r="K23" s="459"/>
      <c r="L23" s="459"/>
      <c r="M23" s="459"/>
      <c r="N23" s="459"/>
      <c r="O23" s="459"/>
    </row>
    <row r="24" spans="1:15" s="362" customFormat="1" ht="15">
      <c r="A24" s="96" t="s">
        <v>264</v>
      </c>
      <c r="B24" s="427" t="s">
        <v>496</v>
      </c>
      <c r="C24" s="459"/>
      <c r="D24" s="459"/>
      <c r="E24" s="459"/>
      <c r="F24" s="459"/>
      <c r="G24" s="459"/>
      <c r="H24" s="459"/>
      <c r="I24" s="459"/>
      <c r="J24" s="459"/>
      <c r="K24" s="459"/>
      <c r="L24" s="459"/>
      <c r="M24" s="459"/>
      <c r="N24" s="459"/>
      <c r="O24" s="459"/>
    </row>
    <row r="25" spans="1:15" s="362" customFormat="1" ht="15">
      <c r="A25" s="96" t="s">
        <v>265</v>
      </c>
      <c r="B25" s="427" t="s">
        <v>500</v>
      </c>
      <c r="C25" s="459"/>
      <c r="D25" s="459"/>
      <c r="E25" s="459"/>
      <c r="F25" s="459"/>
      <c r="G25" s="459"/>
      <c r="H25" s="459"/>
      <c r="I25" s="459"/>
      <c r="J25" s="459"/>
      <c r="K25" s="459"/>
      <c r="L25" s="459"/>
      <c r="M25" s="459"/>
      <c r="N25" s="459"/>
      <c r="O25" s="459"/>
    </row>
    <row r="26" spans="1:15" s="362" customFormat="1" ht="33" customHeight="1">
      <c r="A26" s="96" t="s">
        <v>266</v>
      </c>
      <c r="B26" s="429" t="s">
        <v>505</v>
      </c>
      <c r="C26" s="458"/>
      <c r="D26" s="458"/>
      <c r="E26" s="458"/>
      <c r="F26" s="458"/>
      <c r="G26" s="458"/>
      <c r="H26" s="458"/>
      <c r="I26" s="458"/>
      <c r="J26" s="458"/>
      <c r="K26" s="458"/>
      <c r="L26" s="458"/>
      <c r="M26" s="458"/>
      <c r="N26" s="458"/>
      <c r="O26" s="458"/>
    </row>
    <row r="27" spans="1:15" s="362" customFormat="1" ht="34.5" customHeight="1">
      <c r="A27" s="96" t="s">
        <v>267</v>
      </c>
      <c r="B27" s="429" t="s">
        <v>506</v>
      </c>
      <c r="C27" s="458"/>
      <c r="D27" s="458"/>
      <c r="E27" s="458"/>
      <c r="F27" s="458"/>
      <c r="G27" s="458"/>
      <c r="H27" s="458"/>
      <c r="I27" s="458"/>
      <c r="J27" s="458"/>
      <c r="K27" s="458"/>
      <c r="L27" s="458"/>
      <c r="M27" s="458"/>
      <c r="N27" s="458"/>
      <c r="O27" s="458"/>
    </row>
    <row r="28" spans="1:15" s="362" customFormat="1" ht="45.75" customHeight="1">
      <c r="A28" s="96" t="s">
        <v>268</v>
      </c>
      <c r="B28" s="429" t="s">
        <v>507</v>
      </c>
      <c r="C28" s="458"/>
      <c r="D28" s="458"/>
      <c r="E28" s="458"/>
      <c r="F28" s="458"/>
      <c r="G28" s="458"/>
      <c r="H28" s="458"/>
      <c r="I28" s="458"/>
      <c r="J28" s="458"/>
      <c r="K28" s="458"/>
      <c r="L28" s="458"/>
      <c r="M28" s="458"/>
      <c r="N28" s="458"/>
      <c r="O28" s="458"/>
    </row>
    <row r="29" spans="1:15" s="362" customFormat="1" ht="15">
      <c r="A29" s="96"/>
      <c r="B29" s="361"/>
      <c r="C29" s="96"/>
      <c r="D29" s="96"/>
      <c r="E29" s="96"/>
      <c r="F29" s="96"/>
      <c r="G29" s="96"/>
      <c r="H29" s="96"/>
      <c r="I29" s="96"/>
      <c r="J29" s="96"/>
      <c r="K29" s="96"/>
      <c r="L29" s="96"/>
      <c r="M29" s="96"/>
      <c r="N29" s="96"/>
      <c r="O29" s="96"/>
    </row>
    <row r="30" spans="1:15" s="362" customFormat="1" ht="15">
      <c r="A30" s="361" t="s">
        <v>490</v>
      </c>
      <c r="B30" s="361"/>
      <c r="C30" s="96"/>
      <c r="D30" s="96"/>
      <c r="E30" s="96"/>
      <c r="F30" s="96"/>
      <c r="G30" s="96"/>
      <c r="H30" s="96"/>
      <c r="I30" s="96"/>
      <c r="J30" s="96"/>
      <c r="K30" s="96"/>
      <c r="L30" s="96"/>
      <c r="M30" s="96"/>
      <c r="N30" s="96"/>
      <c r="O30" s="96"/>
    </row>
    <row r="31" spans="1:15" s="362" customFormat="1" ht="15">
      <c r="A31" s="177" t="s">
        <v>293</v>
      </c>
      <c r="C31" s="96"/>
      <c r="D31" s="96"/>
      <c r="E31" s="96"/>
      <c r="F31" s="96"/>
      <c r="G31" s="96"/>
      <c r="H31" s="96"/>
      <c r="I31" s="96"/>
      <c r="J31" s="96"/>
      <c r="K31" s="96"/>
      <c r="L31" s="96"/>
      <c r="M31" s="96"/>
      <c r="N31" s="96"/>
      <c r="O31" s="96"/>
    </row>
    <row r="32" spans="1:15" s="362" customFormat="1" ht="15">
      <c r="A32" s="96"/>
      <c r="B32" s="361"/>
      <c r="C32" s="96"/>
      <c r="D32" s="96"/>
      <c r="E32" s="96"/>
      <c r="F32" s="96"/>
      <c r="G32" s="96"/>
      <c r="H32" s="96"/>
      <c r="I32" s="96"/>
      <c r="J32" s="96"/>
      <c r="K32" s="96"/>
      <c r="L32" s="96"/>
      <c r="M32" s="96"/>
      <c r="N32" s="96"/>
      <c r="O32" s="96"/>
    </row>
    <row r="33" spans="1:15" s="96" customFormat="1" ht="15">
      <c r="A33" s="372" t="s">
        <v>33</v>
      </c>
    </row>
    <row r="34" spans="1:15" s="373" customFormat="1" ht="15">
      <c r="A34" s="429" t="s">
        <v>481</v>
      </c>
      <c r="B34" s="458"/>
      <c r="C34" s="458"/>
      <c r="D34" s="458"/>
      <c r="E34" s="458"/>
      <c r="F34" s="458"/>
      <c r="G34" s="458"/>
    </row>
    <row r="35" spans="1:15" s="362" customFormat="1" ht="15">
      <c r="C35" s="96"/>
      <c r="D35" s="96"/>
      <c r="E35" s="96"/>
      <c r="F35" s="96"/>
      <c r="G35" s="96"/>
      <c r="H35" s="96"/>
      <c r="I35" s="96"/>
      <c r="J35" s="96"/>
      <c r="K35" s="96"/>
      <c r="L35" s="96"/>
      <c r="M35" s="96"/>
      <c r="N35" s="96"/>
      <c r="O35" s="96"/>
    </row>
    <row r="36" spans="1:15" s="362" customFormat="1" ht="15">
      <c r="C36" s="96"/>
      <c r="D36" s="96"/>
      <c r="E36" s="96"/>
      <c r="F36" s="96"/>
      <c r="G36" s="96"/>
      <c r="H36" s="96"/>
      <c r="I36" s="96"/>
      <c r="J36" s="96"/>
      <c r="K36" s="96"/>
      <c r="L36" s="96"/>
      <c r="M36" s="96"/>
      <c r="N36" s="96"/>
      <c r="O36" s="96"/>
    </row>
    <row r="37" spans="1:15" s="362" customFormat="1" ht="15">
      <c r="C37" s="96"/>
      <c r="D37" s="96"/>
      <c r="E37" s="96"/>
      <c r="F37" s="96"/>
      <c r="G37" s="96"/>
      <c r="H37" s="96"/>
      <c r="I37" s="96"/>
      <c r="J37" s="96"/>
      <c r="K37" s="96"/>
      <c r="L37" s="96"/>
      <c r="M37" s="96"/>
      <c r="N37" s="96"/>
      <c r="O37" s="96"/>
    </row>
  </sheetData>
  <mergeCells count="17">
    <mergeCell ref="B18:O18"/>
    <mergeCell ref="B19:O19"/>
    <mergeCell ref="B20:O20"/>
    <mergeCell ref="B21:O21"/>
    <mergeCell ref="A2:O2"/>
    <mergeCell ref="C3:G3"/>
    <mergeCell ref="K3:N3"/>
    <mergeCell ref="B16:I16"/>
    <mergeCell ref="B17:I17"/>
    <mergeCell ref="A34:G34"/>
    <mergeCell ref="B26:O26"/>
    <mergeCell ref="B27:O27"/>
    <mergeCell ref="B28:O28"/>
    <mergeCell ref="B22:O22"/>
    <mergeCell ref="B23:O23"/>
    <mergeCell ref="B24:O24"/>
    <mergeCell ref="B25:O25"/>
  </mergeCells>
  <pageMargins left="0" right="0" top="0.74803149606299213" bottom="0.74803149606299213" header="0.31496062992125984" footer="0.31496062992125984"/>
  <pageSetup paperSize="9" scale="90" orientation="landscape" r:id="rId1"/>
</worksheet>
</file>

<file path=xl/worksheets/sheet3.xml><?xml version="1.0" encoding="utf-8"?>
<worksheet xmlns="http://schemas.openxmlformats.org/spreadsheetml/2006/main" xmlns:r="http://schemas.openxmlformats.org/officeDocument/2006/relationships">
  <dimension ref="A1:F19"/>
  <sheetViews>
    <sheetView workbookViewId="0">
      <selection activeCell="I6" sqref="I6"/>
    </sheetView>
  </sheetViews>
  <sheetFormatPr defaultRowHeight="15"/>
  <cols>
    <col min="1" max="1" width="46" bestFit="1" customWidth="1"/>
    <col min="2" max="2" width="9.5703125" bestFit="1" customWidth="1"/>
  </cols>
  <sheetData>
    <row r="1" spans="1:6" s="23" customFormat="1" ht="15.75">
      <c r="A1" s="12" t="s">
        <v>36</v>
      </c>
    </row>
    <row r="2" spans="1:6" s="23" customFormat="1" ht="16.5" thickBot="1"/>
    <row r="3" spans="1:6" s="48" customFormat="1" ht="34.9" customHeight="1" thickBot="1">
      <c r="A3" s="47"/>
      <c r="B3" s="300">
        <v>2014</v>
      </c>
      <c r="C3" s="300">
        <v>2013</v>
      </c>
      <c r="D3" s="300">
        <v>2012</v>
      </c>
      <c r="E3" s="300">
        <v>2011</v>
      </c>
      <c r="F3" s="302">
        <v>2010</v>
      </c>
    </row>
    <row r="4" spans="1:6" s="24" customFormat="1" ht="34.9" customHeight="1" thickBot="1">
      <c r="A4" s="26" t="s">
        <v>26</v>
      </c>
      <c r="B4" s="219">
        <v>21</v>
      </c>
      <c r="C4" s="219">
        <v>13</v>
      </c>
      <c r="D4" s="219">
        <v>16</v>
      </c>
      <c r="E4" s="219">
        <v>26</v>
      </c>
      <c r="F4" s="220">
        <v>15</v>
      </c>
    </row>
    <row r="5" spans="1:6" s="24" customFormat="1" ht="34.9" customHeight="1" thickBot="1">
      <c r="A5" s="26" t="s">
        <v>27</v>
      </c>
      <c r="B5" s="219" t="s">
        <v>249</v>
      </c>
      <c r="C5" s="219" t="s">
        <v>249</v>
      </c>
      <c r="D5" s="219" t="s">
        <v>249</v>
      </c>
      <c r="E5" s="219" t="s">
        <v>249</v>
      </c>
      <c r="F5" s="220" t="s">
        <v>249</v>
      </c>
    </row>
    <row r="6" spans="1:6" s="24" customFormat="1" ht="34.9" customHeight="1" thickBot="1">
      <c r="A6" s="26" t="s">
        <v>384</v>
      </c>
      <c r="B6" s="219" t="s">
        <v>249</v>
      </c>
      <c r="C6" s="219" t="s">
        <v>249</v>
      </c>
      <c r="D6" s="219" t="s">
        <v>249</v>
      </c>
      <c r="E6" s="219" t="s">
        <v>249</v>
      </c>
      <c r="F6" s="220" t="s">
        <v>249</v>
      </c>
    </row>
    <row r="7" spans="1:6" s="24" customFormat="1" ht="34.9" customHeight="1" thickBot="1">
      <c r="A7" s="26" t="s">
        <v>29</v>
      </c>
      <c r="B7" s="219" t="s">
        <v>382</v>
      </c>
      <c r="C7" s="219" t="s">
        <v>382</v>
      </c>
      <c r="D7" s="219" t="s">
        <v>382</v>
      </c>
      <c r="E7" s="219" t="s">
        <v>382</v>
      </c>
      <c r="F7" s="220" t="s">
        <v>382</v>
      </c>
    </row>
    <row r="8" spans="1:6" s="24" customFormat="1" ht="34.9" customHeight="1" thickBot="1">
      <c r="A8" s="26" t="s">
        <v>39</v>
      </c>
      <c r="B8" s="219" t="s">
        <v>249</v>
      </c>
      <c r="C8" s="219" t="s">
        <v>249</v>
      </c>
      <c r="D8" s="219" t="s">
        <v>249</v>
      </c>
      <c r="E8" s="219" t="s">
        <v>249</v>
      </c>
      <c r="F8" s="220" t="s">
        <v>249</v>
      </c>
    </row>
    <row r="9" spans="1:6" s="24" customFormat="1" ht="34.9" customHeight="1" thickBot="1">
      <c r="A9" s="26" t="s">
        <v>40</v>
      </c>
      <c r="B9" s="281"/>
      <c r="C9" s="281"/>
      <c r="D9" s="281"/>
      <c r="E9" s="281"/>
      <c r="F9" s="221"/>
    </row>
    <row r="10" spans="1:6" s="23" customFormat="1" ht="15.75">
      <c r="A10" s="27" t="s">
        <v>33</v>
      </c>
    </row>
    <row r="11" spans="1:6" s="23" customFormat="1" ht="15.75">
      <c r="A11" s="255" t="s">
        <v>383</v>
      </c>
    </row>
    <row r="12" spans="1:6" s="23" customFormat="1" ht="15.75">
      <c r="A12" s="27"/>
    </row>
    <row r="13" spans="1:6" s="23" customFormat="1" ht="15.75">
      <c r="A13" s="27"/>
    </row>
    <row r="14" spans="1:6" s="23" customFormat="1" ht="15.75">
      <c r="A14" s="27"/>
    </row>
    <row r="15" spans="1:6" s="23" customFormat="1" ht="15.75">
      <c r="A15" s="27"/>
    </row>
    <row r="16" spans="1:6" s="23" customFormat="1" ht="15.75">
      <c r="A16" s="27"/>
    </row>
    <row r="17" spans="1:2" s="23" customFormat="1" ht="18">
      <c r="A17" s="21" t="s">
        <v>37</v>
      </c>
      <c r="B17" s="12"/>
    </row>
    <row r="18" spans="1:2" s="23" customFormat="1" ht="18">
      <c r="A18" s="22" t="s">
        <v>38</v>
      </c>
      <c r="B18" s="12"/>
    </row>
    <row r="19" spans="1:2" s="23" customFormat="1" ht="15.75"/>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O44"/>
  <sheetViews>
    <sheetView tabSelected="1" workbookViewId="0">
      <selection activeCell="I13" sqref="I13"/>
    </sheetView>
  </sheetViews>
  <sheetFormatPr defaultColWidth="8.85546875" defaultRowHeight="15.75"/>
  <cols>
    <col min="1" max="1" width="22.42578125" style="55" customWidth="1"/>
    <col min="2" max="2" width="7.7109375" style="55" customWidth="1"/>
    <col min="3" max="15" width="7.7109375" style="29" customWidth="1"/>
    <col min="16" max="16384" width="8.85546875" style="55"/>
  </cols>
  <sheetData>
    <row r="1" spans="1:15">
      <c r="A1" s="360" t="s">
        <v>491</v>
      </c>
    </row>
    <row r="2" spans="1:15" ht="16.5" thickBot="1">
      <c r="A2" s="455"/>
      <c r="B2" s="455"/>
      <c r="C2" s="456"/>
      <c r="D2" s="456"/>
      <c r="E2" s="456"/>
      <c r="F2" s="456"/>
      <c r="G2" s="456"/>
      <c r="H2" s="455"/>
      <c r="I2" s="455"/>
      <c r="J2" s="455"/>
      <c r="K2" s="456"/>
      <c r="L2" s="456"/>
      <c r="M2" s="456"/>
      <c r="N2" s="456"/>
      <c r="O2" s="455"/>
    </row>
    <row r="3" spans="1:15" s="96" customFormat="1" ht="16.149999999999999" customHeight="1" thickBot="1">
      <c r="A3" s="169" t="s">
        <v>43</v>
      </c>
      <c r="B3" s="169" t="s">
        <v>262</v>
      </c>
      <c r="C3" s="457" t="s">
        <v>263</v>
      </c>
      <c r="D3" s="457"/>
      <c r="E3" s="457"/>
      <c r="F3" s="457"/>
      <c r="G3" s="457"/>
      <c r="H3" s="169" t="s">
        <v>264</v>
      </c>
      <c r="I3" s="169" t="s">
        <v>265</v>
      </c>
      <c r="J3" s="169" t="s">
        <v>266</v>
      </c>
      <c r="K3" s="457" t="s">
        <v>267</v>
      </c>
      <c r="L3" s="457"/>
      <c r="M3" s="457"/>
      <c r="N3" s="457"/>
      <c r="O3" s="169" t="s">
        <v>268</v>
      </c>
    </row>
    <row r="4" spans="1:15" s="96" customFormat="1" thickBot="1">
      <c r="A4" s="170"/>
      <c r="B4" s="170"/>
      <c r="C4" s="387" t="s">
        <v>295</v>
      </c>
      <c r="D4" s="388" t="s">
        <v>296</v>
      </c>
      <c r="E4" s="388" t="s">
        <v>297</v>
      </c>
      <c r="F4" s="388" t="s">
        <v>298</v>
      </c>
      <c r="G4" s="388" t="s">
        <v>299</v>
      </c>
      <c r="H4" s="172"/>
      <c r="I4" s="172"/>
      <c r="J4" s="172"/>
      <c r="K4" s="387" t="s">
        <v>289</v>
      </c>
      <c r="L4" s="388" t="s">
        <v>290</v>
      </c>
      <c r="M4" s="388" t="s">
        <v>291</v>
      </c>
      <c r="N4" s="388" t="s">
        <v>292</v>
      </c>
      <c r="O4" s="172"/>
    </row>
    <row r="5" spans="1:15" s="362" customFormat="1" thickBot="1">
      <c r="A5" s="364" t="s">
        <v>253</v>
      </c>
      <c r="B5" s="365" t="s">
        <v>489</v>
      </c>
      <c r="C5" s="391">
        <v>24</v>
      </c>
      <c r="D5" s="392"/>
      <c r="E5" s="392"/>
      <c r="F5" s="368"/>
      <c r="G5" s="392"/>
      <c r="H5" s="393">
        <v>335</v>
      </c>
      <c r="I5" s="393">
        <v>17</v>
      </c>
      <c r="J5" s="392"/>
      <c r="K5" s="392"/>
      <c r="L5" s="392"/>
      <c r="M5" s="392"/>
      <c r="N5" s="392"/>
      <c r="O5" s="392"/>
    </row>
    <row r="6" spans="1:15" s="362" customFormat="1" thickBot="1">
      <c r="A6" s="369" t="s">
        <v>254</v>
      </c>
      <c r="B6" s="365" t="s">
        <v>489</v>
      </c>
      <c r="C6" s="366">
        <v>24</v>
      </c>
      <c r="D6" s="367"/>
      <c r="E6" s="367"/>
      <c r="F6" s="367"/>
      <c r="G6" s="367"/>
      <c r="H6" s="389">
        <v>257</v>
      </c>
      <c r="I6" s="389">
        <v>13</v>
      </c>
      <c r="J6" s="367"/>
      <c r="K6" s="367"/>
      <c r="L6" s="367"/>
      <c r="M6" s="367"/>
      <c r="N6" s="367"/>
      <c r="O6" s="367"/>
    </row>
    <row r="7" spans="1:15" s="362" customFormat="1" thickBot="1">
      <c r="A7" s="370" t="s">
        <v>255</v>
      </c>
      <c r="B7" s="365" t="s">
        <v>489</v>
      </c>
      <c r="C7" s="366">
        <v>77</v>
      </c>
      <c r="D7" s="367"/>
      <c r="E7" s="367"/>
      <c r="F7" s="367"/>
      <c r="G7" s="367"/>
      <c r="H7" s="389">
        <v>708</v>
      </c>
      <c r="I7" s="389">
        <v>39</v>
      </c>
      <c r="J7" s="367"/>
      <c r="K7" s="367"/>
      <c r="L7" s="367"/>
      <c r="M7" s="367"/>
      <c r="N7" s="367"/>
      <c r="O7" s="367"/>
    </row>
    <row r="8" spans="1:15" s="362" customFormat="1" thickBot="1">
      <c r="A8" s="370" t="s">
        <v>256</v>
      </c>
      <c r="B8" s="365" t="s">
        <v>489</v>
      </c>
      <c r="C8" s="366">
        <v>25</v>
      </c>
      <c r="D8" s="367"/>
      <c r="E8" s="367"/>
      <c r="F8" s="367"/>
      <c r="G8" s="367"/>
      <c r="H8" s="389">
        <v>501</v>
      </c>
      <c r="I8" s="389">
        <v>6</v>
      </c>
      <c r="J8" s="367"/>
      <c r="K8" s="367"/>
      <c r="L8" s="367"/>
      <c r="M8" s="367"/>
      <c r="N8" s="367"/>
      <c r="O8" s="367"/>
    </row>
    <row r="9" spans="1:15" s="362" customFormat="1" thickBot="1">
      <c r="A9" s="370" t="s">
        <v>257</v>
      </c>
      <c r="B9" s="365" t="s">
        <v>489</v>
      </c>
      <c r="C9" s="366">
        <v>27</v>
      </c>
      <c r="D9" s="367"/>
      <c r="E9" s="367"/>
      <c r="F9" s="367"/>
      <c r="G9" s="367"/>
      <c r="H9" s="389">
        <v>478</v>
      </c>
      <c r="I9" s="389">
        <v>29</v>
      </c>
      <c r="J9" s="367"/>
      <c r="K9" s="367"/>
      <c r="L9" s="367"/>
      <c r="M9" s="367"/>
      <c r="N9" s="367"/>
      <c r="O9" s="367"/>
    </row>
    <row r="10" spans="1:15" s="362" customFormat="1" thickBot="1">
      <c r="A10" s="370" t="s">
        <v>258</v>
      </c>
      <c r="B10" s="365" t="s">
        <v>489</v>
      </c>
      <c r="C10" s="366">
        <v>24</v>
      </c>
      <c r="D10" s="367"/>
      <c r="E10" s="367"/>
      <c r="F10" s="367"/>
      <c r="G10" s="367"/>
      <c r="H10" s="389">
        <v>185</v>
      </c>
      <c r="I10" s="389">
        <v>11</v>
      </c>
      <c r="J10" s="367"/>
      <c r="K10" s="367"/>
      <c r="L10" s="367"/>
      <c r="M10" s="367"/>
      <c r="N10" s="367"/>
      <c r="O10" s="367"/>
    </row>
    <row r="11" spans="1:15" s="362" customFormat="1" thickBot="1">
      <c r="A11" s="370" t="s">
        <v>259</v>
      </c>
      <c r="B11" s="365" t="s">
        <v>489</v>
      </c>
      <c r="C11" s="366">
        <v>19</v>
      </c>
      <c r="D11" s="367"/>
      <c r="E11" s="367"/>
      <c r="F11" s="367"/>
      <c r="G11" s="367"/>
      <c r="H11" s="389">
        <v>188</v>
      </c>
      <c r="I11" s="389">
        <v>6</v>
      </c>
      <c r="J11" s="367"/>
      <c r="K11" s="367"/>
      <c r="L11" s="367"/>
      <c r="M11" s="367"/>
      <c r="N11" s="367"/>
      <c r="O11" s="367"/>
    </row>
    <row r="12" spans="1:15" s="362" customFormat="1" thickBot="1">
      <c r="A12" s="370" t="s">
        <v>260</v>
      </c>
      <c r="B12" s="365" t="s">
        <v>489</v>
      </c>
      <c r="C12" s="366">
        <v>0</v>
      </c>
      <c r="D12" s="367"/>
      <c r="E12" s="367"/>
      <c r="F12" s="367"/>
      <c r="G12" s="367"/>
      <c r="H12" s="389">
        <v>161</v>
      </c>
      <c r="I12" s="389">
        <v>0</v>
      </c>
      <c r="J12" s="367"/>
      <c r="K12" s="367"/>
      <c r="L12" s="367"/>
      <c r="M12" s="367"/>
      <c r="N12" s="367"/>
      <c r="O12" s="367"/>
    </row>
    <row r="13" spans="1:15" s="362" customFormat="1" thickBot="1">
      <c r="A13" s="371" t="s">
        <v>261</v>
      </c>
      <c r="B13" s="365" t="s">
        <v>489</v>
      </c>
      <c r="C13" s="366">
        <v>21</v>
      </c>
      <c r="D13" s="367"/>
      <c r="E13" s="367"/>
      <c r="F13" s="367"/>
      <c r="G13" s="367"/>
      <c r="H13" s="389">
        <v>278</v>
      </c>
      <c r="I13" s="389">
        <v>19</v>
      </c>
      <c r="J13" s="367"/>
      <c r="K13" s="367"/>
      <c r="L13" s="367"/>
      <c r="M13" s="367"/>
      <c r="N13" s="367"/>
      <c r="O13" s="367"/>
    </row>
    <row r="14" spans="1:15" s="380" customFormat="1" ht="15">
      <c r="A14" s="377" t="s">
        <v>280</v>
      </c>
      <c r="B14" s="376"/>
      <c r="C14" s="378">
        <f>SUM(C5:C13)</f>
        <v>241</v>
      </c>
      <c r="D14" s="379"/>
      <c r="E14" s="379"/>
      <c r="F14" s="379"/>
      <c r="G14" s="379"/>
      <c r="H14" s="390">
        <f t="shared" ref="H14:I14" si="0">SUM(H5:H13)</f>
        <v>3091</v>
      </c>
      <c r="I14" s="390">
        <f t="shared" si="0"/>
        <v>140</v>
      </c>
      <c r="J14" s="379"/>
      <c r="K14" s="379"/>
      <c r="L14" s="379"/>
      <c r="M14" s="379"/>
      <c r="N14" s="379"/>
      <c r="O14" s="379"/>
    </row>
    <row r="15" spans="1:15" s="362" customFormat="1" ht="15">
      <c r="A15" s="173"/>
      <c r="B15" s="174"/>
      <c r="C15" s="321"/>
      <c r="D15" s="321"/>
      <c r="E15" s="321"/>
      <c r="F15" s="321"/>
      <c r="G15" s="321"/>
      <c r="H15" s="321"/>
      <c r="I15" s="321"/>
      <c r="J15" s="321"/>
      <c r="K15" s="321"/>
      <c r="L15" s="321"/>
      <c r="M15" s="321"/>
      <c r="N15" s="321"/>
      <c r="O15" s="321"/>
    </row>
    <row r="16" spans="1:15" s="362" customFormat="1" ht="15">
      <c r="A16" s="96" t="s">
        <v>43</v>
      </c>
      <c r="B16" s="427" t="s">
        <v>270</v>
      </c>
      <c r="C16" s="459"/>
      <c r="D16" s="459"/>
      <c r="E16" s="459"/>
      <c r="F16" s="459"/>
      <c r="G16" s="459"/>
      <c r="H16" s="459"/>
      <c r="I16" s="459"/>
      <c r="J16" s="96"/>
      <c r="K16" s="96"/>
      <c r="L16" s="96"/>
      <c r="M16" s="96"/>
      <c r="N16" s="96"/>
      <c r="O16" s="96"/>
    </row>
    <row r="17" spans="1:15" s="362" customFormat="1" ht="15">
      <c r="A17" s="96" t="s">
        <v>262</v>
      </c>
      <c r="B17" s="427" t="s">
        <v>499</v>
      </c>
      <c r="C17" s="459"/>
      <c r="D17" s="459"/>
      <c r="E17" s="459"/>
      <c r="F17" s="459"/>
      <c r="G17" s="459"/>
      <c r="H17" s="459"/>
      <c r="I17" s="459"/>
      <c r="J17" s="96"/>
      <c r="K17" s="96"/>
      <c r="L17" s="96"/>
      <c r="M17" s="96"/>
      <c r="N17" s="96"/>
      <c r="O17" s="96"/>
    </row>
    <row r="18" spans="1:15" s="362" customFormat="1" ht="15">
      <c r="A18" s="96" t="s">
        <v>263</v>
      </c>
      <c r="B18" s="427" t="s">
        <v>498</v>
      </c>
      <c r="C18" s="459"/>
      <c r="D18" s="459"/>
      <c r="E18" s="459"/>
      <c r="F18" s="459"/>
      <c r="G18" s="459"/>
      <c r="H18" s="459"/>
      <c r="I18" s="459"/>
      <c r="J18" s="459"/>
      <c r="K18" s="459"/>
      <c r="L18" s="459"/>
      <c r="M18" s="459"/>
      <c r="N18" s="459"/>
      <c r="O18" s="459"/>
    </row>
    <row r="19" spans="1:15" s="362" customFormat="1" ht="15">
      <c r="A19" s="96" t="s">
        <v>295</v>
      </c>
      <c r="B19" s="427" t="s">
        <v>497</v>
      </c>
      <c r="C19" s="459"/>
      <c r="D19" s="459"/>
      <c r="E19" s="459"/>
      <c r="F19" s="459"/>
      <c r="G19" s="459"/>
      <c r="H19" s="459"/>
      <c r="I19" s="459"/>
      <c r="J19" s="459"/>
      <c r="K19" s="459"/>
      <c r="L19" s="459"/>
      <c r="M19" s="459"/>
      <c r="N19" s="459"/>
      <c r="O19" s="459"/>
    </row>
    <row r="20" spans="1:15" s="362" customFormat="1" ht="15">
      <c r="A20" s="96" t="s">
        <v>296</v>
      </c>
      <c r="B20" s="427" t="s">
        <v>501</v>
      </c>
      <c r="C20" s="459"/>
      <c r="D20" s="459"/>
      <c r="E20" s="459"/>
      <c r="F20" s="459"/>
      <c r="G20" s="459"/>
      <c r="H20" s="459"/>
      <c r="I20" s="459"/>
      <c r="J20" s="459"/>
      <c r="K20" s="459"/>
      <c r="L20" s="459"/>
      <c r="M20" s="459"/>
      <c r="N20" s="459"/>
      <c r="O20" s="459"/>
    </row>
    <row r="21" spans="1:15" s="362" customFormat="1" ht="15">
      <c r="A21" s="96" t="s">
        <v>297</v>
      </c>
      <c r="B21" s="427" t="s">
        <v>502</v>
      </c>
      <c r="C21" s="459"/>
      <c r="D21" s="459"/>
      <c r="E21" s="459"/>
      <c r="F21" s="459"/>
      <c r="G21" s="459"/>
      <c r="H21" s="459"/>
      <c r="I21" s="459"/>
      <c r="J21" s="459"/>
      <c r="K21" s="459"/>
      <c r="L21" s="459"/>
      <c r="M21" s="459"/>
      <c r="N21" s="459"/>
      <c r="O21" s="459"/>
    </row>
    <row r="22" spans="1:15" s="362" customFormat="1" ht="15">
      <c r="A22" s="96" t="s">
        <v>298</v>
      </c>
      <c r="B22" s="427" t="s">
        <v>503</v>
      </c>
      <c r="C22" s="459"/>
      <c r="D22" s="459"/>
      <c r="E22" s="459"/>
      <c r="F22" s="459"/>
      <c r="G22" s="459"/>
      <c r="H22" s="459"/>
      <c r="I22" s="459"/>
      <c r="J22" s="459"/>
      <c r="K22" s="459"/>
      <c r="L22" s="459"/>
      <c r="M22" s="459"/>
      <c r="N22" s="459"/>
      <c r="O22" s="459"/>
    </row>
    <row r="23" spans="1:15" s="362" customFormat="1" ht="15">
      <c r="A23" s="96" t="s">
        <v>299</v>
      </c>
      <c r="B23" s="427" t="s">
        <v>504</v>
      </c>
      <c r="C23" s="459"/>
      <c r="D23" s="459"/>
      <c r="E23" s="459"/>
      <c r="F23" s="459"/>
      <c r="G23" s="459"/>
      <c r="H23" s="459"/>
      <c r="I23" s="459"/>
      <c r="J23" s="459"/>
      <c r="K23" s="459"/>
      <c r="L23" s="459"/>
      <c r="M23" s="459"/>
      <c r="N23" s="459"/>
      <c r="O23" s="459"/>
    </row>
    <row r="24" spans="1:15" s="362" customFormat="1" ht="15">
      <c r="A24" s="96" t="s">
        <v>264</v>
      </c>
      <c r="B24" s="427" t="s">
        <v>496</v>
      </c>
      <c r="C24" s="459"/>
      <c r="D24" s="459"/>
      <c r="E24" s="459"/>
      <c r="F24" s="459"/>
      <c r="G24" s="459"/>
      <c r="H24" s="459"/>
      <c r="I24" s="459"/>
      <c r="J24" s="459"/>
      <c r="K24" s="459"/>
      <c r="L24" s="459"/>
      <c r="M24" s="459"/>
      <c r="N24" s="459"/>
      <c r="O24" s="459"/>
    </row>
    <row r="25" spans="1:15" s="362" customFormat="1" ht="15">
      <c r="A25" s="96" t="s">
        <v>265</v>
      </c>
      <c r="B25" s="427" t="s">
        <v>500</v>
      </c>
      <c r="C25" s="459"/>
      <c r="D25" s="459"/>
      <c r="E25" s="459"/>
      <c r="F25" s="459"/>
      <c r="G25" s="459"/>
      <c r="H25" s="459"/>
      <c r="I25" s="459"/>
      <c r="J25" s="459"/>
      <c r="K25" s="459"/>
      <c r="L25" s="459"/>
      <c r="M25" s="459"/>
      <c r="N25" s="459"/>
      <c r="O25" s="459"/>
    </row>
    <row r="26" spans="1:15" s="362" customFormat="1" ht="33" customHeight="1">
      <c r="A26" s="96" t="s">
        <v>266</v>
      </c>
      <c r="B26" s="429" t="s">
        <v>505</v>
      </c>
      <c r="C26" s="458"/>
      <c r="D26" s="458"/>
      <c r="E26" s="458"/>
      <c r="F26" s="458"/>
      <c r="G26" s="458"/>
      <c r="H26" s="458"/>
      <c r="I26" s="458"/>
      <c r="J26" s="458"/>
      <c r="K26" s="458"/>
      <c r="L26" s="458"/>
      <c r="M26" s="458"/>
      <c r="N26" s="458"/>
      <c r="O26" s="458"/>
    </row>
    <row r="27" spans="1:15" s="362" customFormat="1" ht="34.5" customHeight="1">
      <c r="A27" s="96" t="s">
        <v>267</v>
      </c>
      <c r="B27" s="429" t="s">
        <v>506</v>
      </c>
      <c r="C27" s="458"/>
      <c r="D27" s="458"/>
      <c r="E27" s="458"/>
      <c r="F27" s="458"/>
      <c r="G27" s="458"/>
      <c r="H27" s="458"/>
      <c r="I27" s="458"/>
      <c r="J27" s="458"/>
      <c r="K27" s="458"/>
      <c r="L27" s="458"/>
      <c r="M27" s="458"/>
      <c r="N27" s="458"/>
      <c r="O27" s="458"/>
    </row>
    <row r="28" spans="1:15" s="362" customFormat="1" ht="45.75" customHeight="1">
      <c r="A28" s="96" t="s">
        <v>268</v>
      </c>
      <c r="B28" s="429" t="s">
        <v>507</v>
      </c>
      <c r="C28" s="458"/>
      <c r="D28" s="458"/>
      <c r="E28" s="458"/>
      <c r="F28" s="458"/>
      <c r="G28" s="458"/>
      <c r="H28" s="458"/>
      <c r="I28" s="458"/>
      <c r="J28" s="458"/>
      <c r="K28" s="458"/>
      <c r="L28" s="458"/>
      <c r="M28" s="458"/>
      <c r="N28" s="458"/>
      <c r="O28" s="458"/>
    </row>
    <row r="29" spans="1:15" s="362" customFormat="1" ht="15">
      <c r="A29" s="96"/>
      <c r="B29" s="361"/>
      <c r="C29" s="96"/>
      <c r="D29" s="96"/>
      <c r="E29" s="96"/>
      <c r="F29" s="96"/>
      <c r="G29" s="96"/>
      <c r="H29" s="96"/>
      <c r="I29" s="96"/>
      <c r="J29" s="96"/>
      <c r="K29" s="96"/>
      <c r="L29" s="96"/>
      <c r="M29" s="96"/>
      <c r="N29" s="96"/>
      <c r="O29" s="96"/>
    </row>
    <row r="30" spans="1:15" s="362" customFormat="1" ht="15">
      <c r="A30" s="361" t="s">
        <v>490</v>
      </c>
      <c r="B30" s="361"/>
      <c r="C30" s="96"/>
      <c r="D30" s="96"/>
      <c r="E30" s="96"/>
      <c r="F30" s="96"/>
      <c r="G30" s="96"/>
      <c r="H30" s="96"/>
      <c r="I30" s="96"/>
      <c r="J30" s="96"/>
      <c r="K30" s="96"/>
      <c r="L30" s="96"/>
      <c r="M30" s="96"/>
      <c r="N30" s="96"/>
      <c r="O30" s="96"/>
    </row>
    <row r="31" spans="1:15" s="362" customFormat="1" ht="15">
      <c r="A31" s="177" t="s">
        <v>293</v>
      </c>
      <c r="C31" s="96"/>
      <c r="D31" s="96"/>
      <c r="E31" s="96"/>
      <c r="F31" s="96"/>
      <c r="G31" s="96"/>
      <c r="H31" s="96"/>
      <c r="I31" s="96"/>
      <c r="J31" s="96"/>
      <c r="K31" s="96"/>
      <c r="L31" s="96"/>
      <c r="M31" s="96"/>
      <c r="N31" s="96"/>
      <c r="O31" s="96"/>
    </row>
    <row r="32" spans="1:15" s="362" customFormat="1" ht="15">
      <c r="A32" s="96"/>
      <c r="B32" s="361"/>
      <c r="C32" s="96"/>
      <c r="D32" s="96"/>
      <c r="E32" s="96"/>
      <c r="F32" s="96"/>
      <c r="G32" s="96"/>
      <c r="H32" s="96"/>
      <c r="I32" s="96"/>
      <c r="J32" s="96"/>
      <c r="K32" s="96"/>
      <c r="L32" s="96"/>
      <c r="M32" s="96"/>
      <c r="N32" s="96"/>
      <c r="O32" s="96"/>
    </row>
    <row r="33" spans="1:15" s="96" customFormat="1" ht="15">
      <c r="A33" s="372" t="s">
        <v>33</v>
      </c>
    </row>
    <row r="34" spans="1:15" s="373" customFormat="1" ht="15">
      <c r="A34" s="429" t="s">
        <v>481</v>
      </c>
      <c r="B34" s="458"/>
      <c r="C34" s="458"/>
      <c r="D34" s="458"/>
      <c r="E34" s="458"/>
      <c r="F34" s="458"/>
      <c r="G34" s="458"/>
    </row>
    <row r="35" spans="1:15" s="362" customFormat="1" ht="15">
      <c r="C35" s="96"/>
      <c r="D35" s="96"/>
      <c r="E35" s="96"/>
      <c r="F35" s="96"/>
      <c r="G35" s="96"/>
      <c r="H35" s="96"/>
      <c r="I35" s="96"/>
      <c r="J35" s="96"/>
      <c r="K35" s="96"/>
      <c r="L35" s="96"/>
      <c r="M35" s="96"/>
      <c r="N35" s="96"/>
      <c r="O35" s="96"/>
    </row>
    <row r="36" spans="1:15" s="362" customFormat="1" ht="15">
      <c r="C36" s="96"/>
      <c r="D36" s="96"/>
      <c r="E36" s="96"/>
      <c r="F36" s="96"/>
      <c r="G36" s="96"/>
      <c r="H36" s="96"/>
      <c r="I36" s="96"/>
      <c r="J36" s="96"/>
      <c r="K36" s="96"/>
      <c r="L36" s="96"/>
      <c r="M36" s="96"/>
      <c r="N36" s="96"/>
      <c r="O36" s="96"/>
    </row>
    <row r="37" spans="1:15" s="362" customFormat="1" ht="15">
      <c r="C37" s="96"/>
      <c r="D37" s="96"/>
      <c r="E37" s="96"/>
      <c r="F37" s="96"/>
      <c r="G37" s="96"/>
      <c r="H37" s="96"/>
      <c r="I37" s="96"/>
      <c r="J37" s="96"/>
      <c r="K37" s="96"/>
      <c r="L37" s="96"/>
      <c r="M37" s="96"/>
      <c r="N37" s="96"/>
      <c r="O37" s="96"/>
    </row>
    <row r="38" spans="1:15" s="362" customFormat="1" ht="15">
      <c r="C38" s="96"/>
      <c r="D38" s="96"/>
      <c r="E38" s="96"/>
      <c r="F38" s="96"/>
      <c r="G38" s="96"/>
      <c r="H38" s="96"/>
      <c r="I38" s="96"/>
      <c r="J38" s="96"/>
      <c r="K38" s="96"/>
      <c r="L38" s="96"/>
      <c r="M38" s="96"/>
      <c r="N38" s="96"/>
      <c r="O38" s="96"/>
    </row>
    <row r="39" spans="1:15" s="362" customFormat="1" ht="15">
      <c r="C39" s="96"/>
      <c r="D39" s="96"/>
      <c r="E39" s="96"/>
      <c r="F39" s="96"/>
      <c r="G39" s="96"/>
      <c r="H39" s="96"/>
      <c r="I39" s="96"/>
      <c r="J39" s="96"/>
      <c r="K39" s="96"/>
      <c r="L39" s="96"/>
      <c r="M39" s="96"/>
      <c r="N39" s="96"/>
      <c r="O39" s="96"/>
    </row>
    <row r="40" spans="1:15" s="362" customFormat="1" ht="15">
      <c r="C40" s="96"/>
      <c r="D40" s="96"/>
      <c r="E40" s="96"/>
      <c r="F40" s="96"/>
      <c r="G40" s="96"/>
      <c r="H40" s="96"/>
      <c r="I40" s="96"/>
      <c r="J40" s="96"/>
      <c r="K40" s="96"/>
      <c r="L40" s="96"/>
      <c r="M40" s="96"/>
      <c r="N40" s="96"/>
      <c r="O40" s="96"/>
    </row>
    <row r="41" spans="1:15" s="362" customFormat="1" ht="15">
      <c r="C41" s="96"/>
      <c r="D41" s="96"/>
      <c r="E41" s="96"/>
      <c r="F41" s="96"/>
      <c r="G41" s="96"/>
      <c r="H41" s="96"/>
      <c r="I41" s="96"/>
      <c r="J41" s="96"/>
      <c r="K41" s="96"/>
      <c r="L41" s="96"/>
      <c r="M41" s="96"/>
      <c r="N41" s="96"/>
      <c r="O41" s="96"/>
    </row>
    <row r="42" spans="1:15" s="362" customFormat="1" ht="15">
      <c r="C42" s="96"/>
      <c r="D42" s="96"/>
      <c r="E42" s="96"/>
      <c r="F42" s="96"/>
      <c r="G42" s="96"/>
      <c r="H42" s="96"/>
      <c r="I42" s="96"/>
      <c r="J42" s="96"/>
      <c r="K42" s="96"/>
      <c r="L42" s="96"/>
      <c r="M42" s="96"/>
      <c r="N42" s="96"/>
      <c r="O42" s="96"/>
    </row>
    <row r="43" spans="1:15" s="362" customFormat="1" ht="15">
      <c r="C43" s="96"/>
      <c r="D43" s="96"/>
      <c r="E43" s="96"/>
      <c r="F43" s="96"/>
      <c r="G43" s="96"/>
      <c r="H43" s="96"/>
      <c r="I43" s="96"/>
      <c r="J43" s="96"/>
      <c r="K43" s="96"/>
      <c r="L43" s="96"/>
      <c r="M43" s="96"/>
      <c r="N43" s="96"/>
      <c r="O43" s="96"/>
    </row>
    <row r="44" spans="1:15" s="362" customFormat="1" ht="15">
      <c r="C44" s="96"/>
      <c r="D44" s="96"/>
      <c r="E44" s="96"/>
      <c r="F44" s="96"/>
      <c r="G44" s="96"/>
      <c r="H44" s="96"/>
      <c r="I44" s="96"/>
      <c r="J44" s="96"/>
      <c r="K44" s="96"/>
      <c r="L44" s="96"/>
      <c r="M44" s="96"/>
      <c r="N44" s="96"/>
      <c r="O44" s="96"/>
    </row>
  </sheetData>
  <mergeCells count="17">
    <mergeCell ref="A34:G34"/>
    <mergeCell ref="B26:O26"/>
    <mergeCell ref="B27:O27"/>
    <mergeCell ref="B28:O28"/>
    <mergeCell ref="B18:O18"/>
    <mergeCell ref="B19:O19"/>
    <mergeCell ref="B20:O20"/>
    <mergeCell ref="B21:O21"/>
    <mergeCell ref="B22:O22"/>
    <mergeCell ref="B23:O23"/>
    <mergeCell ref="B24:O24"/>
    <mergeCell ref="B25:O25"/>
    <mergeCell ref="A2:O2"/>
    <mergeCell ref="C3:G3"/>
    <mergeCell ref="K3:N3"/>
    <mergeCell ref="B16:I16"/>
    <mergeCell ref="B17:I17"/>
  </mergeCells>
  <pageMargins left="0" right="0" top="0.74803149606299213" bottom="0.74803149606299213" header="0.31496062992125984" footer="0.31496062992125984"/>
  <pageSetup paperSize="9" scale="90" orientation="landscape" r:id="rId1"/>
</worksheet>
</file>

<file path=xl/worksheets/sheet31.xml><?xml version="1.0" encoding="utf-8"?>
<worksheet xmlns="http://schemas.openxmlformats.org/spreadsheetml/2006/main" xmlns:r="http://schemas.openxmlformats.org/officeDocument/2006/relationships">
  <dimension ref="A1:Q46"/>
  <sheetViews>
    <sheetView topLeftCell="A22" workbookViewId="0">
      <selection activeCell="A48" sqref="A48:IV48"/>
    </sheetView>
  </sheetViews>
  <sheetFormatPr defaultColWidth="8.85546875" defaultRowHeight="15.75"/>
  <cols>
    <col min="1" max="1" width="20" style="55" customWidth="1"/>
    <col min="2" max="2" width="22.85546875" style="55" customWidth="1"/>
    <col min="3" max="3" width="16.5703125" style="55" customWidth="1"/>
    <col min="4" max="16" width="7.7109375" style="29" customWidth="1"/>
    <col min="17" max="17" width="8.85546875" style="29"/>
    <col min="18" max="16384" width="8.85546875" style="55"/>
  </cols>
  <sheetData>
    <row r="1" spans="1:17">
      <c r="A1" s="168" t="s">
        <v>380</v>
      </c>
      <c r="B1" s="213"/>
      <c r="C1" s="213"/>
      <c r="D1" s="96"/>
      <c r="E1" s="96"/>
      <c r="F1" s="96"/>
      <c r="G1" s="96"/>
      <c r="H1" s="96"/>
      <c r="I1" s="96"/>
      <c r="J1" s="96"/>
      <c r="K1" s="96"/>
      <c r="L1" s="96"/>
      <c r="M1" s="96"/>
      <c r="N1" s="96"/>
      <c r="O1" s="96"/>
      <c r="P1" s="96"/>
    </row>
    <row r="2" spans="1:17" ht="16.5" thickBot="1">
      <c r="A2" s="462"/>
      <c r="B2" s="462"/>
      <c r="C2" s="462"/>
      <c r="D2" s="463"/>
      <c r="E2" s="463"/>
      <c r="F2" s="463"/>
      <c r="G2" s="463"/>
      <c r="H2" s="463"/>
      <c r="I2" s="462"/>
      <c r="J2" s="462"/>
      <c r="K2" s="462"/>
      <c r="L2" s="463"/>
      <c r="M2" s="463"/>
      <c r="N2" s="463"/>
      <c r="O2" s="463"/>
      <c r="P2" s="462"/>
    </row>
    <row r="3" spans="1:17" s="29" customFormat="1" ht="16.149999999999999" customHeight="1" thickBot="1">
      <c r="A3" s="216" t="s">
        <v>43</v>
      </c>
      <c r="B3" s="169" t="s">
        <v>262</v>
      </c>
      <c r="C3" s="169" t="s">
        <v>361</v>
      </c>
      <c r="D3" s="457" t="s">
        <v>263</v>
      </c>
      <c r="E3" s="457"/>
      <c r="F3" s="457"/>
      <c r="G3" s="457"/>
      <c r="H3" s="457"/>
      <c r="I3" s="169" t="s">
        <v>264</v>
      </c>
      <c r="J3" s="169" t="s">
        <v>265</v>
      </c>
      <c r="K3" s="169" t="s">
        <v>266</v>
      </c>
      <c r="L3" s="457" t="s">
        <v>267</v>
      </c>
      <c r="M3" s="457"/>
      <c r="N3" s="457"/>
      <c r="O3" s="457"/>
      <c r="P3" s="151" t="s">
        <v>268</v>
      </c>
      <c r="Q3" s="151" t="s">
        <v>268</v>
      </c>
    </row>
    <row r="4" spans="1:17" s="29" customFormat="1" ht="16.5" thickBot="1">
      <c r="A4" s="227"/>
      <c r="B4" s="170"/>
      <c r="C4" s="170"/>
      <c r="D4" s="171" t="s">
        <v>295</v>
      </c>
      <c r="E4" s="253" t="s">
        <v>296</v>
      </c>
      <c r="F4" s="254" t="s">
        <v>297</v>
      </c>
      <c r="G4" s="254" t="s">
        <v>298</v>
      </c>
      <c r="H4" s="171" t="s">
        <v>299</v>
      </c>
      <c r="I4" s="172"/>
      <c r="J4" s="172"/>
      <c r="K4" s="172"/>
      <c r="L4" s="254" t="s">
        <v>289</v>
      </c>
      <c r="M4" s="254" t="s">
        <v>290</v>
      </c>
      <c r="N4" s="254" t="s">
        <v>291</v>
      </c>
      <c r="O4" s="171" t="s">
        <v>292</v>
      </c>
      <c r="P4" s="97"/>
      <c r="Q4" s="97"/>
    </row>
    <row r="5" spans="1:17" ht="48" thickBot="1">
      <c r="A5" s="228" t="s">
        <v>253</v>
      </c>
      <c r="B5" s="224" t="s">
        <v>353</v>
      </c>
      <c r="C5" s="224"/>
      <c r="D5" s="308">
        <v>40</v>
      </c>
      <c r="E5" s="322"/>
      <c r="F5" s="322"/>
      <c r="G5" s="322"/>
      <c r="H5" s="322"/>
      <c r="I5" s="320"/>
      <c r="J5" s="308">
        <v>35</v>
      </c>
      <c r="K5" s="308"/>
      <c r="L5" s="308"/>
      <c r="M5" s="308"/>
      <c r="N5" s="308"/>
      <c r="O5" s="308"/>
      <c r="P5" s="323"/>
      <c r="Q5" s="324"/>
    </row>
    <row r="6" spans="1:17" ht="60.75" thickBot="1">
      <c r="A6" s="228" t="s">
        <v>253</v>
      </c>
      <c r="B6" s="225" t="s">
        <v>333</v>
      </c>
      <c r="C6" s="225"/>
      <c r="D6" s="308">
        <v>54</v>
      </c>
      <c r="E6" s="322"/>
      <c r="F6" s="322"/>
      <c r="G6" s="322"/>
      <c r="H6" s="322"/>
      <c r="I6" s="320"/>
      <c r="J6" s="308">
        <v>33</v>
      </c>
      <c r="K6" s="308">
        <v>8.0299999999999994</v>
      </c>
      <c r="L6" s="310" t="s">
        <v>356</v>
      </c>
      <c r="M6" s="308">
        <v>2</v>
      </c>
      <c r="N6" s="308">
        <v>24</v>
      </c>
      <c r="O6" s="308">
        <v>7</v>
      </c>
      <c r="P6" s="323"/>
      <c r="Q6" s="324"/>
    </row>
    <row r="7" spans="1:17" ht="45.75" thickBot="1">
      <c r="A7" s="228" t="s">
        <v>254</v>
      </c>
      <c r="B7" s="225" t="s">
        <v>349</v>
      </c>
      <c r="C7" s="225" t="s">
        <v>363</v>
      </c>
      <c r="D7" s="325"/>
      <c r="E7" s="323"/>
      <c r="F7" s="323"/>
      <c r="G7" s="323"/>
      <c r="H7" s="323"/>
      <c r="I7" s="325"/>
      <c r="J7" s="325"/>
      <c r="K7" s="325"/>
      <c r="L7" s="325"/>
      <c r="M7" s="325"/>
      <c r="N7" s="325"/>
      <c r="O7" s="325"/>
      <c r="P7" s="323"/>
      <c r="Q7" s="324"/>
    </row>
    <row r="8" spans="1:17" ht="60.75" thickBot="1">
      <c r="A8" s="228" t="s">
        <v>254</v>
      </c>
      <c r="B8" s="225" t="s">
        <v>349</v>
      </c>
      <c r="C8" s="225" t="s">
        <v>364</v>
      </c>
      <c r="D8" s="325"/>
      <c r="E8" s="323"/>
      <c r="F8" s="323"/>
      <c r="G8" s="323"/>
      <c r="H8" s="323"/>
      <c r="I8" s="325"/>
      <c r="J8" s="325"/>
      <c r="K8" s="325"/>
      <c r="L8" s="325"/>
      <c r="M8" s="325"/>
      <c r="N8" s="325"/>
      <c r="O8" s="325"/>
      <c r="P8" s="323"/>
      <c r="Q8" s="324"/>
    </row>
    <row r="9" spans="1:17" ht="30.75" thickBot="1">
      <c r="A9" s="228" t="s">
        <v>254</v>
      </c>
      <c r="B9" s="225" t="s">
        <v>359</v>
      </c>
      <c r="C9" s="225"/>
      <c r="D9" s="325"/>
      <c r="E9" s="323"/>
      <c r="F9" s="323"/>
      <c r="G9" s="323"/>
      <c r="H9" s="323"/>
      <c r="I9" s="325"/>
      <c r="J9" s="325"/>
      <c r="K9" s="325"/>
      <c r="L9" s="325"/>
      <c r="M9" s="325"/>
      <c r="N9" s="325"/>
      <c r="O9" s="325"/>
      <c r="P9" s="323"/>
      <c r="Q9" s="324"/>
    </row>
    <row r="10" spans="1:17" ht="30.75" thickBot="1">
      <c r="A10" s="229" t="s">
        <v>255</v>
      </c>
      <c r="B10" s="225" t="s">
        <v>334</v>
      </c>
      <c r="C10" s="225"/>
      <c r="D10" s="326"/>
      <c r="E10" s="327"/>
      <c r="F10" s="327"/>
      <c r="G10" s="327"/>
      <c r="H10" s="327"/>
      <c r="I10" s="328"/>
      <c r="J10" s="325"/>
      <c r="K10" s="325"/>
      <c r="L10" s="325"/>
      <c r="M10" s="325"/>
      <c r="N10" s="325"/>
      <c r="O10" s="325"/>
      <c r="P10" s="323"/>
      <c r="Q10" s="324"/>
    </row>
    <row r="11" spans="1:17" ht="45.75" thickBot="1">
      <c r="A11" s="229" t="s">
        <v>255</v>
      </c>
      <c r="B11" s="225" t="s">
        <v>335</v>
      </c>
      <c r="C11" s="225" t="s">
        <v>365</v>
      </c>
      <c r="D11" s="326"/>
      <c r="E11" s="327"/>
      <c r="F11" s="327"/>
      <c r="G11" s="327"/>
      <c r="H11" s="327"/>
      <c r="I11" s="328"/>
      <c r="J11" s="325"/>
      <c r="K11" s="325"/>
      <c r="L11" s="325"/>
      <c r="M11" s="325"/>
      <c r="N11" s="325"/>
      <c r="O11" s="325"/>
      <c r="P11" s="323"/>
      <c r="Q11" s="324"/>
    </row>
    <row r="12" spans="1:17" ht="45.75" thickBot="1">
      <c r="A12" s="229" t="s">
        <v>255</v>
      </c>
      <c r="B12" s="225" t="s">
        <v>335</v>
      </c>
      <c r="C12" s="225" t="s">
        <v>366</v>
      </c>
      <c r="D12" s="325"/>
      <c r="E12" s="323"/>
      <c r="F12" s="323"/>
      <c r="G12" s="323"/>
      <c r="H12" s="323"/>
      <c r="I12" s="325"/>
      <c r="J12" s="325"/>
      <c r="K12" s="325"/>
      <c r="L12" s="325"/>
      <c r="M12" s="325"/>
      <c r="N12" s="325"/>
      <c r="O12" s="325"/>
      <c r="P12" s="323"/>
      <c r="Q12" s="324"/>
    </row>
    <row r="13" spans="1:17" ht="45.75" thickBot="1">
      <c r="A13" s="229" t="s">
        <v>256</v>
      </c>
      <c r="B13" s="225" t="s">
        <v>336</v>
      </c>
      <c r="C13" s="225" t="s">
        <v>367</v>
      </c>
      <c r="D13" s="326"/>
      <c r="E13" s="327"/>
      <c r="F13" s="327"/>
      <c r="G13" s="327"/>
      <c r="H13" s="327"/>
      <c r="I13" s="328"/>
      <c r="J13" s="328"/>
      <c r="K13" s="328"/>
      <c r="L13" s="328"/>
      <c r="M13" s="328"/>
      <c r="N13" s="328"/>
      <c r="O13" s="328"/>
      <c r="P13" s="323"/>
      <c r="Q13" s="324"/>
    </row>
    <row r="14" spans="1:17" ht="34.9" customHeight="1" thickBot="1">
      <c r="A14" s="229" t="s">
        <v>256</v>
      </c>
      <c r="B14" s="225" t="s">
        <v>336</v>
      </c>
      <c r="C14" s="225" t="s">
        <v>368</v>
      </c>
      <c r="D14" s="326"/>
      <c r="E14" s="327"/>
      <c r="F14" s="327"/>
      <c r="G14" s="327"/>
      <c r="H14" s="327"/>
      <c r="I14" s="328"/>
      <c r="J14" s="328"/>
      <c r="K14" s="328"/>
      <c r="L14" s="328"/>
      <c r="M14" s="328"/>
      <c r="N14" s="328"/>
      <c r="O14" s="328"/>
      <c r="P14" s="323"/>
      <c r="Q14" s="324"/>
    </row>
    <row r="15" spans="1:17" ht="75.75" thickBot="1">
      <c r="A15" s="229" t="s">
        <v>256</v>
      </c>
      <c r="B15" s="225" t="s">
        <v>337</v>
      </c>
      <c r="C15" s="225" t="s">
        <v>369</v>
      </c>
      <c r="D15" s="325"/>
      <c r="E15" s="323"/>
      <c r="F15" s="323"/>
      <c r="G15" s="323"/>
      <c r="H15" s="323"/>
      <c r="I15" s="325"/>
      <c r="J15" s="325"/>
      <c r="K15" s="325"/>
      <c r="L15" s="325"/>
      <c r="M15" s="325"/>
      <c r="N15" s="325"/>
      <c r="O15" s="325"/>
      <c r="P15" s="323"/>
      <c r="Q15" s="324"/>
    </row>
    <row r="16" spans="1:17" ht="45.75" thickBot="1">
      <c r="A16" s="229" t="s">
        <v>256</v>
      </c>
      <c r="B16" s="225" t="s">
        <v>337</v>
      </c>
      <c r="C16" s="225" t="s">
        <v>370</v>
      </c>
      <c r="D16" s="325"/>
      <c r="E16" s="323"/>
      <c r="F16" s="323"/>
      <c r="G16" s="323"/>
      <c r="H16" s="323"/>
      <c r="I16" s="325"/>
      <c r="J16" s="325"/>
      <c r="K16" s="325"/>
      <c r="L16" s="325"/>
      <c r="M16" s="325"/>
      <c r="N16" s="325"/>
      <c r="O16" s="325"/>
      <c r="P16" s="323"/>
      <c r="Q16" s="324"/>
    </row>
    <row r="17" spans="1:17" ht="30.75" thickBot="1">
      <c r="A17" s="229" t="s">
        <v>257</v>
      </c>
      <c r="B17" s="225" t="s">
        <v>339</v>
      </c>
      <c r="C17" s="226"/>
      <c r="D17" s="326"/>
      <c r="E17" s="327"/>
      <c r="F17" s="327"/>
      <c r="G17" s="327"/>
      <c r="H17" s="327"/>
      <c r="I17" s="328"/>
      <c r="J17" s="328"/>
      <c r="K17" s="328"/>
      <c r="L17" s="328"/>
      <c r="M17" s="328"/>
      <c r="N17" s="328"/>
      <c r="O17" s="328"/>
      <c r="P17" s="323"/>
      <c r="Q17" s="324"/>
    </row>
    <row r="18" spans="1:17" ht="30.75" thickBot="1">
      <c r="A18" s="229" t="s">
        <v>257</v>
      </c>
      <c r="B18" s="225" t="s">
        <v>338</v>
      </c>
      <c r="C18" s="226"/>
      <c r="D18" s="326"/>
      <c r="E18" s="327"/>
      <c r="F18" s="327"/>
      <c r="G18" s="327"/>
      <c r="H18" s="327"/>
      <c r="I18" s="329"/>
      <c r="J18" s="328"/>
      <c r="K18" s="328"/>
      <c r="L18" s="328"/>
      <c r="M18" s="328"/>
      <c r="N18" s="328"/>
      <c r="O18" s="328"/>
      <c r="P18" s="323"/>
      <c r="Q18" s="324"/>
    </row>
    <row r="19" spans="1:17" ht="16.5" thickBot="1">
      <c r="A19" s="229" t="s">
        <v>258</v>
      </c>
      <c r="B19" s="225" t="s">
        <v>340</v>
      </c>
      <c r="C19" s="225"/>
      <c r="D19" s="183">
        <v>28</v>
      </c>
      <c r="E19" s="327"/>
      <c r="F19" s="327"/>
      <c r="G19" s="327"/>
      <c r="H19" s="327"/>
      <c r="I19" s="320"/>
      <c r="J19" s="183"/>
      <c r="K19" s="183">
        <v>30</v>
      </c>
      <c r="L19" s="183"/>
      <c r="M19" s="183"/>
      <c r="N19" s="183">
        <v>8</v>
      </c>
      <c r="O19" s="183">
        <v>22</v>
      </c>
      <c r="P19" s="323"/>
      <c r="Q19" s="324"/>
    </row>
    <row r="20" spans="1:17" ht="30.75" thickBot="1">
      <c r="A20" s="229" t="s">
        <v>258</v>
      </c>
      <c r="B20" s="225" t="s">
        <v>373</v>
      </c>
      <c r="C20" s="225" t="s">
        <v>371</v>
      </c>
      <c r="D20" s="183">
        <v>23</v>
      </c>
      <c r="E20" s="327"/>
      <c r="F20" s="327"/>
      <c r="G20" s="327"/>
      <c r="H20" s="327"/>
      <c r="I20" s="320"/>
      <c r="J20" s="183"/>
      <c r="K20" s="183">
        <v>23</v>
      </c>
      <c r="L20" s="183"/>
      <c r="M20" s="183"/>
      <c r="N20" s="183">
        <v>10</v>
      </c>
      <c r="O20" s="183">
        <v>13</v>
      </c>
      <c r="P20" s="323"/>
      <c r="Q20" s="324"/>
    </row>
    <row r="21" spans="1:17" ht="60.75" thickBot="1">
      <c r="A21" s="229" t="s">
        <v>258</v>
      </c>
      <c r="B21" s="225" t="s">
        <v>341</v>
      </c>
      <c r="C21" s="225" t="s">
        <v>372</v>
      </c>
      <c r="D21" s="183">
        <v>16</v>
      </c>
      <c r="E21" s="327"/>
      <c r="F21" s="327"/>
      <c r="G21" s="327"/>
      <c r="H21" s="327"/>
      <c r="I21" s="320"/>
      <c r="J21" s="183"/>
      <c r="K21" s="183">
        <v>19</v>
      </c>
      <c r="L21" s="183"/>
      <c r="M21" s="183"/>
      <c r="N21" s="183">
        <v>9</v>
      </c>
      <c r="O21" s="183">
        <v>10</v>
      </c>
      <c r="P21" s="323"/>
      <c r="Q21" s="324"/>
    </row>
    <row r="22" spans="1:17" ht="45.75" thickBot="1">
      <c r="A22" s="229" t="s">
        <v>259</v>
      </c>
      <c r="B22" s="225" t="s">
        <v>348</v>
      </c>
      <c r="C22" s="225"/>
      <c r="E22" s="327"/>
      <c r="F22" s="327"/>
      <c r="G22" s="327"/>
      <c r="H22" s="327"/>
      <c r="I22" s="330"/>
      <c r="J22" s="330"/>
      <c r="K22" s="330"/>
      <c r="L22" s="330"/>
      <c r="M22" s="330"/>
      <c r="N22" s="330"/>
      <c r="O22" s="330"/>
      <c r="P22" s="323"/>
      <c r="Q22" s="324"/>
    </row>
    <row r="23" spans="1:17" ht="45.75" thickBot="1">
      <c r="A23" s="230" t="s">
        <v>260</v>
      </c>
      <c r="B23" s="222" t="s">
        <v>342</v>
      </c>
      <c r="C23" s="222"/>
      <c r="D23" s="331"/>
      <c r="E23" s="327"/>
      <c r="F23" s="327"/>
      <c r="G23" s="327"/>
      <c r="H23" s="327"/>
      <c r="I23" s="330"/>
      <c r="J23" s="330"/>
      <c r="K23" s="330"/>
      <c r="L23" s="330"/>
      <c r="M23" s="330"/>
      <c r="N23" s="330"/>
      <c r="O23" s="332"/>
      <c r="P23" s="333"/>
      <c r="Q23" s="334"/>
    </row>
    <row r="24" spans="1:17" ht="30.75" thickBot="1">
      <c r="A24" s="229" t="s">
        <v>261</v>
      </c>
      <c r="B24" s="225" t="s">
        <v>344</v>
      </c>
      <c r="C24" s="226"/>
      <c r="D24" s="325"/>
      <c r="E24" s="327"/>
      <c r="F24" s="327"/>
      <c r="G24" s="327"/>
      <c r="H24" s="327"/>
      <c r="I24" s="325"/>
      <c r="J24" s="325"/>
      <c r="K24" s="325"/>
      <c r="L24" s="325"/>
      <c r="M24" s="325"/>
      <c r="N24" s="325"/>
      <c r="O24" s="325"/>
      <c r="P24" s="323"/>
      <c r="Q24" s="324"/>
    </row>
    <row r="25" spans="1:17" ht="75.75" thickBot="1">
      <c r="A25" s="231" t="s">
        <v>261</v>
      </c>
      <c r="B25" s="223" t="s">
        <v>343</v>
      </c>
      <c r="C25" s="232"/>
      <c r="D25" s="335"/>
      <c r="E25" s="336"/>
      <c r="F25" s="336"/>
      <c r="G25" s="336"/>
      <c r="H25" s="336"/>
      <c r="I25" s="337"/>
      <c r="J25" s="337"/>
      <c r="K25" s="337"/>
      <c r="L25" s="337"/>
      <c r="M25" s="337"/>
      <c r="N25" s="337"/>
      <c r="O25" s="337"/>
      <c r="P25" s="338"/>
      <c r="Q25" s="339"/>
    </row>
    <row r="26" spans="1:17" ht="45.75" thickBot="1">
      <c r="A26" s="229" t="s">
        <v>261</v>
      </c>
      <c r="B26" s="225" t="s">
        <v>345</v>
      </c>
      <c r="C26" s="226"/>
      <c r="D26" s="326"/>
      <c r="E26" s="327"/>
      <c r="F26" s="327"/>
      <c r="G26" s="327"/>
      <c r="H26" s="327"/>
      <c r="I26" s="328"/>
      <c r="J26" s="328"/>
      <c r="K26" s="328"/>
      <c r="L26" s="328"/>
      <c r="M26" s="328"/>
      <c r="N26" s="328"/>
      <c r="O26" s="328"/>
      <c r="P26" s="323"/>
      <c r="Q26" s="324"/>
    </row>
    <row r="27" spans="1:17" ht="45.75" thickBot="1">
      <c r="A27" s="229" t="s">
        <v>261</v>
      </c>
      <c r="B27" s="225" t="s">
        <v>347</v>
      </c>
      <c r="C27" s="226"/>
      <c r="D27" s="326"/>
      <c r="E27" s="327"/>
      <c r="F27" s="327"/>
      <c r="G27" s="327"/>
      <c r="H27" s="327"/>
      <c r="I27" s="328"/>
      <c r="J27" s="328"/>
      <c r="K27" s="328"/>
      <c r="L27" s="328"/>
      <c r="M27" s="328"/>
      <c r="N27" s="328"/>
      <c r="O27" s="328"/>
      <c r="P27" s="323"/>
      <c r="Q27" s="324"/>
    </row>
    <row r="28" spans="1:17" ht="30.75" thickBot="1">
      <c r="A28" s="229" t="s">
        <v>261</v>
      </c>
      <c r="B28" s="225" t="s">
        <v>346</v>
      </c>
      <c r="C28" s="226"/>
      <c r="D28" s="326"/>
      <c r="E28" s="327"/>
      <c r="F28" s="327"/>
      <c r="G28" s="327"/>
      <c r="H28" s="327"/>
      <c r="I28" s="328"/>
      <c r="J28" s="328"/>
      <c r="K28" s="328"/>
      <c r="L28" s="328"/>
      <c r="M28" s="328"/>
      <c r="N28" s="328"/>
      <c r="O28" s="328"/>
      <c r="P28" s="323"/>
      <c r="Q28" s="324"/>
    </row>
    <row r="29" spans="1:17">
      <c r="A29" s="173"/>
      <c r="B29" s="174"/>
      <c r="C29" s="174"/>
      <c r="D29" s="321"/>
      <c r="E29" s="321"/>
      <c r="F29" s="321"/>
      <c r="G29" s="321"/>
      <c r="H29" s="321"/>
      <c r="I29" s="321"/>
      <c r="J29" s="321"/>
      <c r="K29" s="321"/>
      <c r="L29" s="321"/>
      <c r="M29" s="321"/>
      <c r="N29" s="321"/>
      <c r="O29" s="321"/>
      <c r="P29" s="321"/>
    </row>
    <row r="30" spans="1:17">
      <c r="A30" s="96" t="s">
        <v>43</v>
      </c>
      <c r="B30" s="427" t="s">
        <v>270</v>
      </c>
      <c r="C30" s="427"/>
      <c r="D30" s="459"/>
      <c r="E30" s="459"/>
      <c r="F30" s="459"/>
      <c r="G30" s="459"/>
      <c r="H30" s="459"/>
      <c r="I30" s="459"/>
      <c r="J30" s="459"/>
      <c r="K30" s="96"/>
      <c r="L30" s="96"/>
      <c r="M30" s="96"/>
      <c r="N30" s="96"/>
      <c r="O30" s="96"/>
      <c r="P30" s="96"/>
    </row>
    <row r="31" spans="1:17">
      <c r="A31" s="96" t="s">
        <v>262</v>
      </c>
      <c r="B31" s="460" t="s">
        <v>272</v>
      </c>
      <c r="C31" s="460"/>
      <c r="D31" s="459"/>
      <c r="E31" s="459"/>
      <c r="F31" s="459"/>
      <c r="G31" s="459"/>
      <c r="H31" s="459"/>
      <c r="I31" s="459"/>
      <c r="J31" s="459"/>
      <c r="K31" s="96"/>
      <c r="L31" s="96"/>
      <c r="M31" s="96"/>
      <c r="N31" s="96"/>
      <c r="O31" s="96"/>
      <c r="P31" s="96"/>
    </row>
    <row r="32" spans="1:17" s="23" customFormat="1">
      <c r="A32" s="78" t="s">
        <v>361</v>
      </c>
      <c r="B32" s="251" t="s">
        <v>362</v>
      </c>
      <c r="C32" s="251"/>
      <c r="D32" s="78"/>
      <c r="E32" s="78"/>
      <c r="F32" s="78"/>
      <c r="G32" s="78"/>
      <c r="H32" s="78"/>
      <c r="I32" s="78"/>
      <c r="J32" s="78"/>
      <c r="K32" s="78"/>
      <c r="L32" s="78"/>
      <c r="M32" s="78"/>
      <c r="N32" s="78"/>
      <c r="O32" s="78"/>
      <c r="P32" s="78"/>
      <c r="Q32" s="78"/>
    </row>
    <row r="33" spans="1:17">
      <c r="A33" s="96" t="s">
        <v>263</v>
      </c>
      <c r="B33" s="250" t="s">
        <v>286</v>
      </c>
      <c r="C33" s="250"/>
      <c r="D33" s="96"/>
      <c r="E33" s="96"/>
      <c r="F33" s="96"/>
      <c r="G33" s="96"/>
      <c r="H33" s="96"/>
      <c r="I33" s="96"/>
      <c r="J33" s="96"/>
      <c r="K33" s="96"/>
      <c r="L33" s="96"/>
      <c r="M33" s="96"/>
      <c r="N33" s="96"/>
      <c r="O33" s="96"/>
      <c r="P33" s="96"/>
    </row>
    <row r="34" spans="1:17">
      <c r="A34" s="96" t="s">
        <v>295</v>
      </c>
      <c r="B34" s="250" t="s">
        <v>294</v>
      </c>
      <c r="C34" s="250"/>
      <c r="D34" s="96"/>
      <c r="E34" s="96"/>
      <c r="F34" s="96"/>
      <c r="G34" s="96"/>
      <c r="H34" s="96"/>
      <c r="I34" s="96"/>
      <c r="J34" s="96"/>
      <c r="K34" s="96"/>
      <c r="L34" s="96"/>
      <c r="M34" s="96"/>
      <c r="N34" s="96"/>
      <c r="O34" s="96"/>
      <c r="P34" s="96"/>
    </row>
    <row r="35" spans="1:17">
      <c r="A35" s="96" t="s">
        <v>296</v>
      </c>
      <c r="B35" s="460" t="s">
        <v>474</v>
      </c>
      <c r="C35" s="427"/>
      <c r="D35" s="459"/>
      <c r="E35" s="459"/>
      <c r="F35" s="459"/>
      <c r="G35" s="459"/>
      <c r="H35" s="459"/>
      <c r="I35" s="459"/>
      <c r="J35" s="459"/>
      <c r="K35" s="96"/>
      <c r="L35" s="96"/>
      <c r="M35" s="96"/>
      <c r="N35" s="96"/>
      <c r="O35" s="96"/>
      <c r="P35" s="96"/>
    </row>
    <row r="36" spans="1:17">
      <c r="A36" s="96" t="s">
        <v>297</v>
      </c>
      <c r="B36" s="460" t="s">
        <v>475</v>
      </c>
      <c r="C36" s="427"/>
      <c r="D36" s="459"/>
      <c r="E36" s="459"/>
      <c r="F36" s="459"/>
      <c r="G36" s="459"/>
      <c r="H36" s="459"/>
      <c r="I36" s="459"/>
      <c r="J36" s="459"/>
      <c r="K36" s="96"/>
      <c r="L36" s="96"/>
      <c r="M36" s="96"/>
      <c r="N36" s="96"/>
      <c r="O36" s="96"/>
      <c r="P36" s="96"/>
    </row>
    <row r="37" spans="1:17">
      <c r="A37" s="96" t="s">
        <v>298</v>
      </c>
      <c r="B37" s="460" t="s">
        <v>476</v>
      </c>
      <c r="C37" s="427"/>
      <c r="D37" s="459"/>
      <c r="E37" s="459"/>
      <c r="F37" s="459"/>
      <c r="G37" s="459"/>
      <c r="H37" s="459"/>
      <c r="I37" s="459"/>
      <c r="J37" s="459"/>
      <c r="K37" s="96"/>
      <c r="L37" s="96"/>
      <c r="M37" s="96"/>
      <c r="N37" s="96"/>
      <c r="O37" s="96"/>
      <c r="P37" s="96"/>
    </row>
    <row r="38" spans="1:17">
      <c r="A38" s="96" t="s">
        <v>299</v>
      </c>
      <c r="B38" s="252" t="s">
        <v>477</v>
      </c>
      <c r="C38" s="250"/>
      <c r="D38" s="96"/>
      <c r="E38" s="96"/>
      <c r="F38" s="96"/>
      <c r="G38" s="96"/>
      <c r="H38" s="96"/>
      <c r="I38" s="96"/>
      <c r="J38" s="96"/>
      <c r="K38" s="96"/>
      <c r="L38" s="96"/>
      <c r="M38" s="96"/>
      <c r="N38" s="96"/>
      <c r="O38" s="96"/>
      <c r="P38" s="96"/>
    </row>
    <row r="39" spans="1:17">
      <c r="A39" s="96" t="s">
        <v>264</v>
      </c>
      <c r="B39" s="427" t="s">
        <v>287</v>
      </c>
      <c r="C39" s="427"/>
      <c r="D39" s="459"/>
      <c r="E39" s="459"/>
      <c r="F39" s="459"/>
      <c r="G39" s="459"/>
      <c r="H39" s="459"/>
      <c r="I39" s="459"/>
      <c r="J39" s="459"/>
      <c r="K39" s="96"/>
      <c r="L39" s="96"/>
      <c r="M39" s="96"/>
      <c r="N39" s="96"/>
      <c r="O39" s="96"/>
      <c r="P39" s="96"/>
    </row>
    <row r="40" spans="1:17">
      <c r="A40" s="96" t="s">
        <v>265</v>
      </c>
      <c r="B40" s="460" t="s">
        <v>332</v>
      </c>
      <c r="C40" s="460"/>
      <c r="D40" s="459"/>
      <c r="E40" s="459"/>
      <c r="F40" s="96"/>
      <c r="G40" s="96"/>
      <c r="H40" s="96"/>
      <c r="I40" s="96"/>
      <c r="J40" s="96"/>
      <c r="K40" s="96"/>
      <c r="L40" s="96"/>
      <c r="M40" s="96"/>
      <c r="N40" s="96"/>
      <c r="O40" s="96"/>
      <c r="P40" s="96"/>
    </row>
    <row r="41" spans="1:17">
      <c r="A41" s="96" t="s">
        <v>266</v>
      </c>
      <c r="B41" s="427" t="s">
        <v>288</v>
      </c>
      <c r="C41" s="427"/>
      <c r="D41" s="459"/>
      <c r="E41" s="459"/>
      <c r="F41" s="96"/>
      <c r="G41" s="96"/>
      <c r="H41" s="96"/>
      <c r="I41" s="96"/>
      <c r="J41" s="96"/>
      <c r="K41" s="96"/>
      <c r="L41" s="96"/>
      <c r="M41" s="96"/>
      <c r="N41" s="96"/>
      <c r="O41" s="96"/>
      <c r="P41" s="96"/>
    </row>
    <row r="42" spans="1:17">
      <c r="A42" s="96" t="s">
        <v>267</v>
      </c>
      <c r="B42" s="460" t="s">
        <v>351</v>
      </c>
      <c r="C42" s="427"/>
      <c r="D42" s="459"/>
      <c r="E42" s="459"/>
      <c r="F42" s="459"/>
      <c r="G42" s="459"/>
      <c r="H42" s="459"/>
      <c r="I42" s="459"/>
      <c r="J42" s="459"/>
      <c r="K42" s="459"/>
      <c r="L42" s="96"/>
      <c r="M42" s="96"/>
      <c r="N42" s="96"/>
      <c r="O42" s="96"/>
      <c r="P42" s="96"/>
    </row>
    <row r="43" spans="1:17">
      <c r="A43" s="96" t="s">
        <v>268</v>
      </c>
      <c r="B43" s="460" t="s">
        <v>478</v>
      </c>
      <c r="C43" s="461"/>
      <c r="D43" s="461"/>
      <c r="E43" s="461"/>
      <c r="F43" s="461"/>
      <c r="G43" s="461"/>
      <c r="H43" s="461"/>
      <c r="I43" s="461"/>
      <c r="J43" s="461"/>
      <c r="K43" s="461"/>
      <c r="L43" s="461"/>
      <c r="M43" s="461"/>
      <c r="N43" s="461"/>
      <c r="O43" s="461"/>
      <c r="P43" s="461"/>
      <c r="Q43" s="461"/>
    </row>
    <row r="44" spans="1:17">
      <c r="A44" s="96"/>
      <c r="B44" s="210"/>
      <c r="C44" s="212"/>
      <c r="D44" s="154"/>
      <c r="E44" s="154"/>
      <c r="F44" s="154"/>
      <c r="G44" s="154"/>
      <c r="H44" s="154"/>
      <c r="I44" s="154"/>
      <c r="J44" s="154"/>
      <c r="K44" s="154"/>
      <c r="L44" s="154"/>
      <c r="M44" s="154"/>
      <c r="N44" s="96"/>
      <c r="O44" s="96"/>
      <c r="P44" s="96"/>
    </row>
    <row r="45" spans="1:17">
      <c r="A45" s="78" t="s">
        <v>331</v>
      </c>
      <c r="B45" s="211"/>
      <c r="C45" s="211"/>
      <c r="D45" s="154"/>
      <c r="E45" s="154"/>
      <c r="F45" s="154"/>
      <c r="G45" s="154"/>
      <c r="H45" s="154"/>
      <c r="I45" s="154"/>
      <c r="J45" s="154"/>
      <c r="K45" s="96"/>
      <c r="L45" s="96"/>
      <c r="M45" s="96"/>
      <c r="N45" s="96"/>
      <c r="O45" s="96"/>
      <c r="P45" s="96"/>
    </row>
    <row r="46" spans="1:17">
      <c r="A46" s="177" t="s">
        <v>293</v>
      </c>
      <c r="B46" s="213"/>
      <c r="C46" s="213"/>
      <c r="D46" s="96"/>
      <c r="E46" s="96"/>
      <c r="F46" s="96"/>
      <c r="G46" s="96"/>
      <c r="H46" s="96"/>
      <c r="I46" s="96"/>
      <c r="J46" s="96"/>
      <c r="K46" s="96"/>
      <c r="L46" s="96"/>
      <c r="M46" s="96"/>
      <c r="N46" s="96"/>
      <c r="O46" s="96"/>
      <c r="P46" s="96"/>
    </row>
  </sheetData>
  <mergeCells count="13">
    <mergeCell ref="A2:P2"/>
    <mergeCell ref="D3:H3"/>
    <mergeCell ref="L3:O3"/>
    <mergeCell ref="B30:J30"/>
    <mergeCell ref="B31:J31"/>
    <mergeCell ref="B43:Q43"/>
    <mergeCell ref="B35:J35"/>
    <mergeCell ref="B37:J37"/>
    <mergeCell ref="B36:J36"/>
    <mergeCell ref="B39:J39"/>
    <mergeCell ref="B40:E40"/>
    <mergeCell ref="B41:E41"/>
    <mergeCell ref="B42:K42"/>
  </mergeCells>
  <pageMargins left="0" right="0" top="0.39370078740157483" bottom="0.39370078740157483" header="0.31496062992125984" footer="0.31496062992125984"/>
  <pageSetup paperSize="9" scale="85" orientation="landscape" r:id="rId1"/>
</worksheet>
</file>

<file path=xl/worksheets/sheet32.xml><?xml version="1.0" encoding="utf-8"?>
<worksheet xmlns="http://schemas.openxmlformats.org/spreadsheetml/2006/main" xmlns:r="http://schemas.openxmlformats.org/officeDocument/2006/relationships">
  <dimension ref="A1:Q46"/>
  <sheetViews>
    <sheetView topLeftCell="A22" workbookViewId="0">
      <selection activeCell="A48" sqref="A48:IV48"/>
    </sheetView>
  </sheetViews>
  <sheetFormatPr defaultColWidth="8.85546875" defaultRowHeight="15.75"/>
  <cols>
    <col min="1" max="1" width="20" style="55" customWidth="1"/>
    <col min="2" max="2" width="22.85546875" style="55" customWidth="1"/>
    <col min="3" max="3" width="16.5703125" style="55" customWidth="1"/>
    <col min="4" max="16" width="7.7109375" style="29" customWidth="1"/>
    <col min="17" max="17" width="8.85546875" style="29"/>
    <col min="18" max="16384" width="8.85546875" style="55"/>
  </cols>
  <sheetData>
    <row r="1" spans="1:17">
      <c r="A1" s="168" t="s">
        <v>379</v>
      </c>
      <c r="B1" s="213"/>
      <c r="C1" s="213"/>
      <c r="D1" s="96"/>
      <c r="E1" s="96"/>
      <c r="F1" s="96"/>
      <c r="G1" s="96"/>
      <c r="H1" s="96"/>
      <c r="I1" s="96"/>
      <c r="J1" s="96"/>
      <c r="K1" s="96"/>
      <c r="L1" s="96"/>
      <c r="M1" s="96"/>
      <c r="N1" s="96"/>
      <c r="O1" s="96"/>
      <c r="P1" s="96"/>
    </row>
    <row r="2" spans="1:17" ht="16.5" thickBot="1">
      <c r="A2" s="462"/>
      <c r="B2" s="462"/>
      <c r="C2" s="462"/>
      <c r="D2" s="463"/>
      <c r="E2" s="463"/>
      <c r="F2" s="463"/>
      <c r="G2" s="463"/>
      <c r="H2" s="463"/>
      <c r="I2" s="462"/>
      <c r="J2" s="462"/>
      <c r="K2" s="462"/>
      <c r="L2" s="463"/>
      <c r="M2" s="463"/>
      <c r="N2" s="463"/>
      <c r="O2" s="463"/>
      <c r="P2" s="462"/>
    </row>
    <row r="3" spans="1:17" s="29" customFormat="1" ht="16.149999999999999" customHeight="1" thickBot="1">
      <c r="A3" s="216" t="s">
        <v>43</v>
      </c>
      <c r="B3" s="169" t="s">
        <v>262</v>
      </c>
      <c r="C3" s="169" t="s">
        <v>361</v>
      </c>
      <c r="D3" s="457" t="s">
        <v>263</v>
      </c>
      <c r="E3" s="457"/>
      <c r="F3" s="457"/>
      <c r="G3" s="457"/>
      <c r="H3" s="457"/>
      <c r="I3" s="169" t="s">
        <v>264</v>
      </c>
      <c r="J3" s="169" t="s">
        <v>265</v>
      </c>
      <c r="K3" s="169" t="s">
        <v>266</v>
      </c>
      <c r="L3" s="457" t="s">
        <v>267</v>
      </c>
      <c r="M3" s="457"/>
      <c r="N3" s="457"/>
      <c r="O3" s="457"/>
      <c r="P3" s="151" t="s">
        <v>268</v>
      </c>
      <c r="Q3" s="151" t="s">
        <v>268</v>
      </c>
    </row>
    <row r="4" spans="1:17" s="29" customFormat="1" ht="16.5" thickBot="1">
      <c r="A4" s="227"/>
      <c r="B4" s="170"/>
      <c r="C4" s="170"/>
      <c r="D4" s="171" t="s">
        <v>295</v>
      </c>
      <c r="E4" s="253" t="s">
        <v>296</v>
      </c>
      <c r="F4" s="254" t="s">
        <v>297</v>
      </c>
      <c r="G4" s="254" t="s">
        <v>298</v>
      </c>
      <c r="H4" s="171" t="s">
        <v>299</v>
      </c>
      <c r="I4" s="172"/>
      <c r="J4" s="172"/>
      <c r="K4" s="172"/>
      <c r="L4" s="254" t="s">
        <v>289</v>
      </c>
      <c r="M4" s="254" t="s">
        <v>290</v>
      </c>
      <c r="N4" s="254" t="s">
        <v>291</v>
      </c>
      <c r="O4" s="171" t="s">
        <v>292</v>
      </c>
      <c r="P4" s="97"/>
      <c r="Q4" s="97"/>
    </row>
    <row r="5" spans="1:17" ht="48" thickBot="1">
      <c r="A5" s="228" t="s">
        <v>253</v>
      </c>
      <c r="B5" s="224" t="s">
        <v>353</v>
      </c>
      <c r="C5" s="224"/>
      <c r="D5" s="308">
        <v>40</v>
      </c>
      <c r="E5" s="322"/>
      <c r="F5" s="322"/>
      <c r="G5" s="322"/>
      <c r="H5" s="322"/>
      <c r="I5" s="320"/>
      <c r="J5" s="308">
        <v>42</v>
      </c>
      <c r="K5" s="308"/>
      <c r="L5" s="308"/>
      <c r="M5" s="308"/>
      <c r="N5" s="308"/>
      <c r="O5" s="308"/>
      <c r="P5" s="323"/>
      <c r="Q5" s="324"/>
    </row>
    <row r="6" spans="1:17" ht="60.75" thickBot="1">
      <c r="A6" s="228" t="s">
        <v>253</v>
      </c>
      <c r="B6" s="225" t="s">
        <v>333</v>
      </c>
      <c r="C6" s="225"/>
      <c r="D6" s="308">
        <v>51</v>
      </c>
      <c r="E6" s="322"/>
      <c r="F6" s="322"/>
      <c r="G6" s="322"/>
      <c r="H6" s="322"/>
      <c r="I6" s="320"/>
      <c r="J6" s="308">
        <v>62</v>
      </c>
      <c r="K6" s="308">
        <v>8.16</v>
      </c>
      <c r="L6" s="310" t="s">
        <v>356</v>
      </c>
      <c r="M6" s="308">
        <v>1</v>
      </c>
      <c r="N6" s="308">
        <v>43</v>
      </c>
      <c r="O6" s="308">
        <v>18</v>
      </c>
      <c r="P6" s="323"/>
      <c r="Q6" s="324"/>
    </row>
    <row r="7" spans="1:17" ht="45.75" thickBot="1">
      <c r="A7" s="228" t="s">
        <v>254</v>
      </c>
      <c r="B7" s="225" t="s">
        <v>349</v>
      </c>
      <c r="C7" s="225" t="s">
        <v>363</v>
      </c>
      <c r="D7" s="325"/>
      <c r="E7" s="323"/>
      <c r="F7" s="323"/>
      <c r="G7" s="323"/>
      <c r="H7" s="323"/>
      <c r="I7" s="325"/>
      <c r="J7" s="325"/>
      <c r="K7" s="325"/>
      <c r="L7" s="325"/>
      <c r="M7" s="325"/>
      <c r="N7" s="325"/>
      <c r="O7" s="325"/>
      <c r="P7" s="323"/>
      <c r="Q7" s="324"/>
    </row>
    <row r="8" spans="1:17" ht="60.75" thickBot="1">
      <c r="A8" s="228" t="s">
        <v>254</v>
      </c>
      <c r="B8" s="225" t="s">
        <v>349</v>
      </c>
      <c r="C8" s="225" t="s">
        <v>364</v>
      </c>
      <c r="D8" s="325"/>
      <c r="E8" s="323"/>
      <c r="F8" s="323"/>
      <c r="G8" s="323"/>
      <c r="H8" s="323"/>
      <c r="I8" s="325"/>
      <c r="J8" s="325"/>
      <c r="K8" s="325"/>
      <c r="L8" s="325"/>
      <c r="M8" s="325"/>
      <c r="N8" s="325"/>
      <c r="O8" s="325"/>
      <c r="P8" s="323"/>
      <c r="Q8" s="324"/>
    </row>
    <row r="9" spans="1:17" ht="30.75" thickBot="1">
      <c r="A9" s="228" t="s">
        <v>254</v>
      </c>
      <c r="B9" s="225" t="s">
        <v>359</v>
      </c>
      <c r="C9" s="225"/>
      <c r="D9" s="325"/>
      <c r="E9" s="323"/>
      <c r="F9" s="323"/>
      <c r="G9" s="323"/>
      <c r="H9" s="323"/>
      <c r="I9" s="325"/>
      <c r="J9" s="325"/>
      <c r="K9" s="325"/>
      <c r="L9" s="325"/>
      <c r="M9" s="325"/>
      <c r="N9" s="325"/>
      <c r="O9" s="325"/>
      <c r="P9" s="323"/>
      <c r="Q9" s="324"/>
    </row>
    <row r="10" spans="1:17" ht="30.75" thickBot="1">
      <c r="A10" s="229" t="s">
        <v>255</v>
      </c>
      <c r="B10" s="225" t="s">
        <v>334</v>
      </c>
      <c r="C10" s="225"/>
      <c r="D10" s="326"/>
      <c r="E10" s="327"/>
      <c r="F10" s="327"/>
      <c r="G10" s="327"/>
      <c r="H10" s="327"/>
      <c r="I10" s="328"/>
      <c r="J10" s="325"/>
      <c r="K10" s="325"/>
      <c r="L10" s="325"/>
      <c r="M10" s="325"/>
      <c r="N10" s="325"/>
      <c r="O10" s="325"/>
      <c r="P10" s="323"/>
      <c r="Q10" s="324"/>
    </row>
    <row r="11" spans="1:17" ht="45.75" thickBot="1">
      <c r="A11" s="229" t="s">
        <v>255</v>
      </c>
      <c r="B11" s="225" t="s">
        <v>335</v>
      </c>
      <c r="C11" s="225" t="s">
        <v>365</v>
      </c>
      <c r="D11" s="326"/>
      <c r="E11" s="327"/>
      <c r="F11" s="327"/>
      <c r="G11" s="327"/>
      <c r="H11" s="327"/>
      <c r="I11" s="328"/>
      <c r="J11" s="325"/>
      <c r="K11" s="325"/>
      <c r="L11" s="325"/>
      <c r="M11" s="325"/>
      <c r="N11" s="325"/>
      <c r="O11" s="325"/>
      <c r="P11" s="323"/>
      <c r="Q11" s="324"/>
    </row>
    <row r="12" spans="1:17" ht="45.75" thickBot="1">
      <c r="A12" s="229" t="s">
        <v>255</v>
      </c>
      <c r="B12" s="225" t="s">
        <v>335</v>
      </c>
      <c r="C12" s="225" t="s">
        <v>366</v>
      </c>
      <c r="D12" s="325"/>
      <c r="E12" s="323"/>
      <c r="F12" s="323"/>
      <c r="G12" s="323"/>
      <c r="H12" s="323"/>
      <c r="I12" s="325"/>
      <c r="J12" s="325"/>
      <c r="K12" s="325"/>
      <c r="L12" s="325"/>
      <c r="M12" s="325"/>
      <c r="N12" s="325"/>
      <c r="O12" s="325"/>
      <c r="P12" s="323"/>
      <c r="Q12" s="324"/>
    </row>
    <row r="13" spans="1:17" ht="45.75" thickBot="1">
      <c r="A13" s="229" t="s">
        <v>256</v>
      </c>
      <c r="B13" s="225" t="s">
        <v>336</v>
      </c>
      <c r="C13" s="225" t="s">
        <v>367</v>
      </c>
      <c r="D13" s="326"/>
      <c r="E13" s="327"/>
      <c r="F13" s="327"/>
      <c r="G13" s="327"/>
      <c r="H13" s="327"/>
      <c r="I13" s="328"/>
      <c r="J13" s="328"/>
      <c r="K13" s="328"/>
      <c r="L13" s="328"/>
      <c r="M13" s="328"/>
      <c r="N13" s="328"/>
      <c r="O13" s="328"/>
      <c r="P13" s="323"/>
      <c r="Q13" s="324"/>
    </row>
    <row r="14" spans="1:17" ht="34.9" customHeight="1" thickBot="1">
      <c r="A14" s="229" t="s">
        <v>256</v>
      </c>
      <c r="B14" s="225" t="s">
        <v>336</v>
      </c>
      <c r="C14" s="225" t="s">
        <v>368</v>
      </c>
      <c r="D14" s="326"/>
      <c r="E14" s="327"/>
      <c r="F14" s="327"/>
      <c r="G14" s="327"/>
      <c r="H14" s="327"/>
      <c r="I14" s="328"/>
      <c r="J14" s="328"/>
      <c r="K14" s="328"/>
      <c r="L14" s="328"/>
      <c r="M14" s="328"/>
      <c r="N14" s="328"/>
      <c r="O14" s="328"/>
      <c r="P14" s="323"/>
      <c r="Q14" s="324"/>
    </row>
    <row r="15" spans="1:17" ht="75.75" thickBot="1">
      <c r="A15" s="229" t="s">
        <v>256</v>
      </c>
      <c r="B15" s="225" t="s">
        <v>337</v>
      </c>
      <c r="C15" s="225" t="s">
        <v>369</v>
      </c>
      <c r="D15" s="325"/>
      <c r="E15" s="323"/>
      <c r="F15" s="323"/>
      <c r="G15" s="323"/>
      <c r="H15" s="323"/>
      <c r="I15" s="325"/>
      <c r="J15" s="325"/>
      <c r="K15" s="325"/>
      <c r="L15" s="325"/>
      <c r="M15" s="325"/>
      <c r="N15" s="325"/>
      <c r="O15" s="325"/>
      <c r="P15" s="323"/>
      <c r="Q15" s="324"/>
    </row>
    <row r="16" spans="1:17" ht="45.75" thickBot="1">
      <c r="A16" s="229" t="s">
        <v>256</v>
      </c>
      <c r="B16" s="225" t="s">
        <v>337</v>
      </c>
      <c r="C16" s="225" t="s">
        <v>370</v>
      </c>
      <c r="D16" s="325"/>
      <c r="E16" s="323"/>
      <c r="F16" s="323"/>
      <c r="G16" s="323"/>
      <c r="H16" s="323"/>
      <c r="I16" s="325"/>
      <c r="J16" s="325"/>
      <c r="K16" s="325"/>
      <c r="L16" s="325"/>
      <c r="M16" s="325"/>
      <c r="N16" s="325"/>
      <c r="O16" s="325"/>
      <c r="P16" s="323"/>
      <c r="Q16" s="324"/>
    </row>
    <row r="17" spans="1:17" ht="30.75" thickBot="1">
      <c r="A17" s="229" t="s">
        <v>257</v>
      </c>
      <c r="B17" s="225" t="s">
        <v>339</v>
      </c>
      <c r="C17" s="226"/>
      <c r="D17" s="326"/>
      <c r="E17" s="327"/>
      <c r="F17" s="327"/>
      <c r="G17" s="327"/>
      <c r="H17" s="327"/>
      <c r="I17" s="329"/>
      <c r="J17" s="329"/>
      <c r="K17" s="328"/>
      <c r="L17" s="328"/>
      <c r="M17" s="328"/>
      <c r="N17" s="328"/>
      <c r="O17" s="328"/>
      <c r="P17" s="323"/>
      <c r="Q17" s="324"/>
    </row>
    <row r="18" spans="1:17" ht="30.75" thickBot="1">
      <c r="A18" s="229" t="s">
        <v>257</v>
      </c>
      <c r="B18" s="225" t="s">
        <v>338</v>
      </c>
      <c r="C18" s="226"/>
      <c r="D18" s="326"/>
      <c r="E18" s="327"/>
      <c r="F18" s="327"/>
      <c r="G18" s="327"/>
      <c r="H18" s="327"/>
      <c r="I18" s="329"/>
      <c r="J18" s="329"/>
      <c r="K18" s="328"/>
      <c r="L18" s="328"/>
      <c r="M18" s="328"/>
      <c r="N18" s="328"/>
      <c r="O18" s="328"/>
      <c r="P18" s="323"/>
      <c r="Q18" s="324"/>
    </row>
    <row r="19" spans="1:17" ht="16.5" thickBot="1">
      <c r="A19" s="229" t="s">
        <v>258</v>
      </c>
      <c r="B19" s="225" t="s">
        <v>340</v>
      </c>
      <c r="C19" s="225"/>
      <c r="D19" s="183">
        <v>26</v>
      </c>
      <c r="E19" s="327"/>
      <c r="F19" s="327"/>
      <c r="G19" s="327"/>
      <c r="H19" s="327"/>
      <c r="I19" s="320"/>
      <c r="J19" s="320">
        <v>25</v>
      </c>
      <c r="K19" s="183"/>
      <c r="L19" s="183"/>
      <c r="M19" s="183"/>
      <c r="N19" s="183">
        <v>6</v>
      </c>
      <c r="O19" s="183">
        <v>19</v>
      </c>
      <c r="P19" s="323"/>
      <c r="Q19" s="324"/>
    </row>
    <row r="20" spans="1:17" ht="30.75" thickBot="1">
      <c r="A20" s="229" t="s">
        <v>258</v>
      </c>
      <c r="B20" s="225" t="s">
        <v>373</v>
      </c>
      <c r="C20" s="225" t="s">
        <v>371</v>
      </c>
      <c r="D20" s="183">
        <v>18</v>
      </c>
      <c r="E20" s="327"/>
      <c r="F20" s="327"/>
      <c r="G20" s="327"/>
      <c r="H20" s="327"/>
      <c r="I20" s="320"/>
      <c r="J20" s="320">
        <v>21</v>
      </c>
      <c r="K20" s="183"/>
      <c r="L20" s="183"/>
      <c r="M20" s="183"/>
      <c r="N20" s="183">
        <v>5</v>
      </c>
      <c r="O20" s="183">
        <v>16</v>
      </c>
      <c r="P20" s="323"/>
      <c r="Q20" s="324"/>
    </row>
    <row r="21" spans="1:17" ht="60.75" thickBot="1">
      <c r="A21" s="229" t="s">
        <v>258</v>
      </c>
      <c r="B21" s="225" t="s">
        <v>341</v>
      </c>
      <c r="C21" s="225" t="s">
        <v>372</v>
      </c>
      <c r="D21" s="183">
        <v>13</v>
      </c>
      <c r="E21" s="327"/>
      <c r="F21" s="327"/>
      <c r="G21" s="327"/>
      <c r="H21" s="327"/>
      <c r="I21" s="320"/>
      <c r="J21" s="320">
        <v>13</v>
      </c>
      <c r="K21" s="183"/>
      <c r="L21" s="183"/>
      <c r="M21" s="183"/>
      <c r="N21" s="183"/>
      <c r="O21" s="183">
        <v>13</v>
      </c>
      <c r="P21" s="323"/>
      <c r="Q21" s="324"/>
    </row>
    <row r="22" spans="1:17" ht="45.75" thickBot="1">
      <c r="A22" s="229" t="s">
        <v>259</v>
      </c>
      <c r="B22" s="225" t="s">
        <v>348</v>
      </c>
      <c r="C22" s="225"/>
      <c r="D22" s="183"/>
      <c r="E22" s="327"/>
      <c r="F22" s="327"/>
      <c r="G22" s="327"/>
      <c r="H22" s="327"/>
      <c r="I22" s="320"/>
      <c r="J22" s="320"/>
      <c r="K22" s="183"/>
      <c r="L22" s="183"/>
      <c r="M22" s="183"/>
      <c r="N22" s="183"/>
      <c r="O22" s="183"/>
      <c r="P22" s="323"/>
      <c r="Q22" s="324"/>
    </row>
    <row r="23" spans="1:17" ht="45.75" thickBot="1">
      <c r="A23" s="230" t="s">
        <v>260</v>
      </c>
      <c r="B23" s="222" t="s">
        <v>342</v>
      </c>
      <c r="C23" s="222"/>
      <c r="D23" s="331"/>
      <c r="E23" s="327"/>
      <c r="F23" s="327"/>
      <c r="G23" s="327"/>
      <c r="H23" s="327"/>
      <c r="I23" s="340"/>
      <c r="J23" s="340"/>
      <c r="K23" s="330"/>
      <c r="L23" s="330"/>
      <c r="M23" s="330"/>
      <c r="N23" s="330"/>
      <c r="O23" s="332"/>
      <c r="P23" s="333"/>
      <c r="Q23" s="334"/>
    </row>
    <row r="24" spans="1:17" ht="30.75" thickBot="1">
      <c r="A24" s="229" t="s">
        <v>261</v>
      </c>
      <c r="B24" s="225" t="s">
        <v>344</v>
      </c>
      <c r="C24" s="226"/>
      <c r="D24" s="325"/>
      <c r="E24" s="323"/>
      <c r="F24" s="323"/>
      <c r="G24" s="323"/>
      <c r="H24" s="323"/>
      <c r="I24" s="325"/>
      <c r="J24" s="325"/>
      <c r="K24" s="325"/>
      <c r="L24" s="325"/>
      <c r="M24" s="325"/>
      <c r="N24" s="325"/>
      <c r="O24" s="325"/>
      <c r="P24" s="323"/>
      <c r="Q24" s="324"/>
    </row>
    <row r="25" spans="1:17" ht="75.75" thickBot="1">
      <c r="A25" s="231" t="s">
        <v>261</v>
      </c>
      <c r="B25" s="223" t="s">
        <v>343</v>
      </c>
      <c r="C25" s="232"/>
      <c r="D25" s="335"/>
      <c r="E25" s="336"/>
      <c r="F25" s="336"/>
      <c r="G25" s="336"/>
      <c r="H25" s="336"/>
      <c r="I25" s="337"/>
      <c r="J25" s="337"/>
      <c r="K25" s="337"/>
      <c r="L25" s="337"/>
      <c r="M25" s="337"/>
      <c r="N25" s="337"/>
      <c r="O25" s="337"/>
      <c r="P25" s="338"/>
      <c r="Q25" s="339"/>
    </row>
    <row r="26" spans="1:17" ht="45.75" thickBot="1">
      <c r="A26" s="229" t="s">
        <v>261</v>
      </c>
      <c r="B26" s="225" t="s">
        <v>345</v>
      </c>
      <c r="C26" s="226"/>
      <c r="D26" s="326"/>
      <c r="E26" s="327"/>
      <c r="F26" s="327"/>
      <c r="G26" s="327"/>
      <c r="H26" s="327"/>
      <c r="I26" s="328"/>
      <c r="J26" s="328"/>
      <c r="K26" s="328"/>
      <c r="L26" s="328"/>
      <c r="M26" s="328"/>
      <c r="N26" s="328"/>
      <c r="O26" s="328"/>
      <c r="P26" s="323"/>
      <c r="Q26" s="324"/>
    </row>
    <row r="27" spans="1:17" ht="45.75" thickBot="1">
      <c r="A27" s="229" t="s">
        <v>261</v>
      </c>
      <c r="B27" s="225" t="s">
        <v>347</v>
      </c>
      <c r="C27" s="226"/>
      <c r="D27" s="326"/>
      <c r="E27" s="327"/>
      <c r="F27" s="327"/>
      <c r="G27" s="327"/>
      <c r="H27" s="327"/>
      <c r="I27" s="328"/>
      <c r="J27" s="328"/>
      <c r="K27" s="328"/>
      <c r="L27" s="328"/>
      <c r="M27" s="328"/>
      <c r="N27" s="328"/>
      <c r="O27" s="328"/>
      <c r="P27" s="323"/>
      <c r="Q27" s="324"/>
    </row>
    <row r="28" spans="1:17" ht="30.75" thickBot="1">
      <c r="A28" s="229" t="s">
        <v>261</v>
      </c>
      <c r="B28" s="225" t="s">
        <v>346</v>
      </c>
      <c r="C28" s="226"/>
      <c r="D28" s="326"/>
      <c r="E28" s="327"/>
      <c r="F28" s="327"/>
      <c r="G28" s="327"/>
      <c r="H28" s="327"/>
      <c r="I28" s="328"/>
      <c r="J28" s="328"/>
      <c r="K28" s="328"/>
      <c r="L28" s="328"/>
      <c r="M28" s="328"/>
      <c r="N28" s="328"/>
      <c r="O28" s="328"/>
      <c r="P28" s="323"/>
      <c r="Q28" s="324"/>
    </row>
    <row r="29" spans="1:17">
      <c r="A29" s="173"/>
      <c r="B29" s="174"/>
      <c r="C29" s="174"/>
      <c r="D29" s="321"/>
      <c r="E29" s="321"/>
      <c r="F29" s="321"/>
      <c r="G29" s="321"/>
      <c r="H29" s="321"/>
      <c r="I29" s="321"/>
      <c r="J29" s="321"/>
      <c r="K29" s="321"/>
      <c r="L29" s="321"/>
      <c r="M29" s="321"/>
      <c r="N29" s="321"/>
      <c r="O29" s="321"/>
      <c r="P29" s="321"/>
    </row>
    <row r="30" spans="1:17">
      <c r="A30" s="96" t="s">
        <v>43</v>
      </c>
      <c r="B30" s="427" t="s">
        <v>270</v>
      </c>
      <c r="C30" s="427"/>
      <c r="D30" s="459"/>
      <c r="E30" s="459"/>
      <c r="F30" s="459"/>
      <c r="G30" s="459"/>
      <c r="H30" s="459"/>
      <c r="I30" s="459"/>
      <c r="J30" s="459"/>
      <c r="K30" s="96"/>
      <c r="L30" s="96"/>
      <c r="M30" s="96"/>
      <c r="N30" s="96"/>
      <c r="O30" s="96"/>
      <c r="P30" s="96"/>
    </row>
    <row r="31" spans="1:17">
      <c r="A31" s="96" t="s">
        <v>262</v>
      </c>
      <c r="B31" s="460" t="s">
        <v>272</v>
      </c>
      <c r="C31" s="460"/>
      <c r="D31" s="459"/>
      <c r="E31" s="459"/>
      <c r="F31" s="459"/>
      <c r="G31" s="459"/>
      <c r="H31" s="459"/>
      <c r="I31" s="459"/>
      <c r="J31" s="459"/>
      <c r="K31" s="96"/>
      <c r="L31" s="96"/>
      <c r="M31" s="96"/>
      <c r="N31" s="96"/>
      <c r="O31" s="96"/>
      <c r="P31" s="96"/>
    </row>
    <row r="32" spans="1:17" s="23" customFormat="1">
      <c r="A32" s="78" t="s">
        <v>361</v>
      </c>
      <c r="B32" s="251" t="s">
        <v>362</v>
      </c>
      <c r="C32" s="251"/>
      <c r="D32" s="78"/>
      <c r="E32" s="78"/>
      <c r="F32" s="78"/>
      <c r="G32" s="78"/>
      <c r="H32" s="78"/>
      <c r="I32" s="78"/>
      <c r="J32" s="78"/>
      <c r="K32" s="78"/>
      <c r="L32" s="78"/>
      <c r="M32" s="78"/>
      <c r="N32" s="78"/>
      <c r="O32" s="78"/>
      <c r="P32" s="78"/>
      <c r="Q32" s="78"/>
    </row>
    <row r="33" spans="1:17">
      <c r="A33" s="96" t="s">
        <v>263</v>
      </c>
      <c r="B33" s="250" t="s">
        <v>286</v>
      </c>
      <c r="C33" s="250"/>
      <c r="D33" s="96"/>
      <c r="E33" s="96"/>
      <c r="F33" s="96"/>
      <c r="G33" s="96"/>
      <c r="H33" s="96"/>
      <c r="I33" s="96"/>
      <c r="J33" s="96"/>
      <c r="K33" s="96"/>
      <c r="L33" s="96"/>
      <c r="M33" s="96"/>
      <c r="N33" s="96"/>
      <c r="O33" s="96"/>
      <c r="P33" s="96"/>
    </row>
    <row r="34" spans="1:17">
      <c r="A34" s="96" t="s">
        <v>295</v>
      </c>
      <c r="B34" s="250" t="s">
        <v>294</v>
      </c>
      <c r="C34" s="250"/>
      <c r="D34" s="96"/>
      <c r="E34" s="96"/>
      <c r="F34" s="96"/>
      <c r="G34" s="96"/>
      <c r="H34" s="96"/>
      <c r="I34" s="96"/>
      <c r="J34" s="96"/>
      <c r="K34" s="96"/>
      <c r="L34" s="96"/>
      <c r="M34" s="96"/>
      <c r="N34" s="96"/>
      <c r="O34" s="96"/>
      <c r="P34" s="96"/>
    </row>
    <row r="35" spans="1:17">
      <c r="A35" s="96" t="s">
        <v>296</v>
      </c>
      <c r="B35" s="460" t="s">
        <v>474</v>
      </c>
      <c r="C35" s="427"/>
      <c r="D35" s="459"/>
      <c r="E35" s="459"/>
      <c r="F35" s="459"/>
      <c r="G35" s="459"/>
      <c r="H35" s="459"/>
      <c r="I35" s="459"/>
      <c r="J35" s="459"/>
      <c r="K35" s="96"/>
      <c r="L35" s="96"/>
      <c r="M35" s="96"/>
      <c r="N35" s="96"/>
      <c r="O35" s="96"/>
      <c r="P35" s="96"/>
    </row>
    <row r="36" spans="1:17">
      <c r="A36" s="96" t="s">
        <v>297</v>
      </c>
      <c r="B36" s="460" t="s">
        <v>475</v>
      </c>
      <c r="C36" s="427"/>
      <c r="D36" s="459"/>
      <c r="E36" s="459"/>
      <c r="F36" s="459"/>
      <c r="G36" s="459"/>
      <c r="H36" s="459"/>
      <c r="I36" s="459"/>
      <c r="J36" s="459"/>
      <c r="K36" s="96"/>
      <c r="L36" s="96"/>
      <c r="M36" s="96"/>
      <c r="N36" s="96"/>
      <c r="O36" s="96"/>
      <c r="P36" s="96"/>
    </row>
    <row r="37" spans="1:17">
      <c r="A37" s="96" t="s">
        <v>298</v>
      </c>
      <c r="B37" s="460" t="s">
        <v>476</v>
      </c>
      <c r="C37" s="427"/>
      <c r="D37" s="459"/>
      <c r="E37" s="459"/>
      <c r="F37" s="459"/>
      <c r="G37" s="459"/>
      <c r="H37" s="459"/>
      <c r="I37" s="459"/>
      <c r="J37" s="459"/>
      <c r="K37" s="96"/>
      <c r="L37" s="96"/>
      <c r="M37" s="96"/>
      <c r="N37" s="96"/>
      <c r="O37" s="96"/>
      <c r="P37" s="96"/>
    </row>
    <row r="38" spans="1:17">
      <c r="A38" s="96" t="s">
        <v>299</v>
      </c>
      <c r="B38" s="252" t="s">
        <v>477</v>
      </c>
      <c r="C38" s="250"/>
      <c r="D38" s="96"/>
      <c r="E38" s="96"/>
      <c r="F38" s="96"/>
      <c r="G38" s="96"/>
      <c r="H38" s="96"/>
      <c r="I38" s="96"/>
      <c r="J38" s="96"/>
      <c r="K38" s="96"/>
      <c r="L38" s="96"/>
      <c r="M38" s="96"/>
      <c r="N38" s="96"/>
      <c r="O38" s="96"/>
      <c r="P38" s="96"/>
    </row>
    <row r="39" spans="1:17">
      <c r="A39" s="96" t="s">
        <v>264</v>
      </c>
      <c r="B39" s="427" t="s">
        <v>287</v>
      </c>
      <c r="C39" s="427"/>
      <c r="D39" s="459"/>
      <c r="E39" s="459"/>
      <c r="F39" s="459"/>
      <c r="G39" s="459"/>
      <c r="H39" s="459"/>
      <c r="I39" s="459"/>
      <c r="J39" s="459"/>
      <c r="K39" s="96"/>
      <c r="L39" s="96"/>
      <c r="M39" s="96"/>
      <c r="N39" s="96"/>
      <c r="O39" s="96"/>
      <c r="P39" s="96"/>
    </row>
    <row r="40" spans="1:17">
      <c r="A40" s="96" t="s">
        <v>265</v>
      </c>
      <c r="B40" s="460" t="s">
        <v>332</v>
      </c>
      <c r="C40" s="460"/>
      <c r="D40" s="459"/>
      <c r="E40" s="459"/>
      <c r="F40" s="96"/>
      <c r="G40" s="96"/>
      <c r="H40" s="96"/>
      <c r="I40" s="96"/>
      <c r="J40" s="96"/>
      <c r="K40" s="96"/>
      <c r="L40" s="96"/>
      <c r="M40" s="96"/>
      <c r="N40" s="96"/>
      <c r="O40" s="96"/>
      <c r="P40" s="96"/>
    </row>
    <row r="41" spans="1:17">
      <c r="A41" s="96" t="s">
        <v>266</v>
      </c>
      <c r="B41" s="427" t="s">
        <v>288</v>
      </c>
      <c r="C41" s="427"/>
      <c r="D41" s="459"/>
      <c r="E41" s="459"/>
      <c r="F41" s="96"/>
      <c r="G41" s="96"/>
      <c r="H41" s="96"/>
      <c r="I41" s="96"/>
      <c r="J41" s="96"/>
      <c r="K41" s="96"/>
      <c r="L41" s="96"/>
      <c r="M41" s="96"/>
      <c r="N41" s="96"/>
      <c r="O41" s="96"/>
      <c r="P41" s="96"/>
    </row>
    <row r="42" spans="1:17">
      <c r="A42" s="96" t="s">
        <v>267</v>
      </c>
      <c r="B42" s="460" t="s">
        <v>351</v>
      </c>
      <c r="C42" s="427"/>
      <c r="D42" s="459"/>
      <c r="E42" s="459"/>
      <c r="F42" s="459"/>
      <c r="G42" s="459"/>
      <c r="H42" s="459"/>
      <c r="I42" s="459"/>
      <c r="J42" s="459"/>
      <c r="K42" s="459"/>
      <c r="L42" s="96"/>
      <c r="M42" s="96"/>
      <c r="N42" s="96"/>
      <c r="O42" s="96"/>
      <c r="P42" s="96"/>
    </row>
    <row r="43" spans="1:17">
      <c r="A43" s="96" t="s">
        <v>268</v>
      </c>
      <c r="B43" s="460" t="s">
        <v>478</v>
      </c>
      <c r="C43" s="461"/>
      <c r="D43" s="461"/>
      <c r="E43" s="461"/>
      <c r="F43" s="461"/>
      <c r="G43" s="461"/>
      <c r="H43" s="461"/>
      <c r="I43" s="461"/>
      <c r="J43" s="461"/>
      <c r="K43" s="461"/>
      <c r="L43" s="461"/>
      <c r="M43" s="461"/>
      <c r="N43" s="461"/>
      <c r="O43" s="461"/>
      <c r="P43" s="461"/>
      <c r="Q43" s="461"/>
    </row>
    <row r="44" spans="1:17">
      <c r="A44" s="96"/>
      <c r="B44" s="210"/>
      <c r="C44" s="212"/>
      <c r="D44" s="154"/>
      <c r="E44" s="154"/>
      <c r="F44" s="154"/>
      <c r="G44" s="154"/>
      <c r="H44" s="154"/>
      <c r="I44" s="154"/>
      <c r="J44" s="154"/>
      <c r="K44" s="154"/>
      <c r="L44" s="154"/>
      <c r="M44" s="154"/>
      <c r="N44" s="96"/>
      <c r="O44" s="96"/>
      <c r="P44" s="96"/>
    </row>
    <row r="45" spans="1:17">
      <c r="A45" s="78" t="s">
        <v>331</v>
      </c>
      <c r="B45" s="211"/>
      <c r="C45" s="211"/>
      <c r="D45" s="154"/>
      <c r="E45" s="154"/>
      <c r="F45" s="154"/>
      <c r="G45" s="154"/>
      <c r="H45" s="154"/>
      <c r="I45" s="154"/>
      <c r="J45" s="154"/>
      <c r="K45" s="96"/>
      <c r="L45" s="96"/>
      <c r="M45" s="96"/>
      <c r="N45" s="96"/>
      <c r="O45" s="96"/>
      <c r="P45" s="96"/>
    </row>
    <row r="46" spans="1:17">
      <c r="A46" s="177" t="s">
        <v>293</v>
      </c>
      <c r="B46" s="213"/>
      <c r="C46" s="213"/>
      <c r="D46" s="96"/>
      <c r="E46" s="96"/>
      <c r="F46" s="96"/>
      <c r="G46" s="96"/>
      <c r="H46" s="96"/>
      <c r="I46" s="96"/>
      <c r="J46" s="96"/>
      <c r="K46" s="96"/>
      <c r="L46" s="96"/>
      <c r="M46" s="96"/>
      <c r="N46" s="96"/>
      <c r="O46" s="96"/>
      <c r="P46" s="96"/>
    </row>
  </sheetData>
  <mergeCells count="13">
    <mergeCell ref="A2:P2"/>
    <mergeCell ref="D3:H3"/>
    <mergeCell ref="L3:O3"/>
    <mergeCell ref="B30:J30"/>
    <mergeCell ref="B31:J31"/>
    <mergeCell ref="B43:Q43"/>
    <mergeCell ref="B35:J35"/>
    <mergeCell ref="B37:J37"/>
    <mergeCell ref="B36:J36"/>
    <mergeCell ref="B39:J39"/>
    <mergeCell ref="B40:E40"/>
    <mergeCell ref="B41:E41"/>
    <mergeCell ref="B42:K42"/>
  </mergeCells>
  <pageMargins left="0" right="0" top="0.39370078740157483" bottom="0.39370078740157483" header="0.31496062992125984" footer="0.31496062992125984"/>
  <pageSetup paperSize="9" scale="85" orientation="landscape" r:id="rId1"/>
</worksheet>
</file>

<file path=xl/worksheets/sheet33.xml><?xml version="1.0" encoding="utf-8"?>
<worksheet xmlns="http://schemas.openxmlformats.org/spreadsheetml/2006/main" xmlns:r="http://schemas.openxmlformats.org/officeDocument/2006/relationships">
  <dimension ref="A1:Q46"/>
  <sheetViews>
    <sheetView topLeftCell="A28" workbookViewId="0">
      <selection activeCell="A48" sqref="A48:IV48"/>
    </sheetView>
  </sheetViews>
  <sheetFormatPr defaultColWidth="8.85546875" defaultRowHeight="15.75"/>
  <cols>
    <col min="1" max="1" width="20" style="55" customWidth="1"/>
    <col min="2" max="2" width="22.85546875" style="55" customWidth="1"/>
    <col min="3" max="3" width="16.5703125" style="55" customWidth="1"/>
    <col min="4" max="16" width="7.7109375" style="29" customWidth="1"/>
    <col min="17" max="17" width="8.85546875" style="29"/>
    <col min="18" max="16384" width="8.85546875" style="55"/>
  </cols>
  <sheetData>
    <row r="1" spans="1:17">
      <c r="A1" s="168" t="s">
        <v>378</v>
      </c>
      <c r="B1" s="213"/>
      <c r="C1" s="213"/>
      <c r="D1" s="96"/>
      <c r="E1" s="96"/>
      <c r="F1" s="96"/>
      <c r="G1" s="96"/>
      <c r="H1" s="96"/>
      <c r="I1" s="96"/>
      <c r="J1" s="96"/>
      <c r="K1" s="96"/>
      <c r="L1" s="96"/>
      <c r="M1" s="96"/>
      <c r="N1" s="96"/>
      <c r="O1" s="96"/>
      <c r="P1" s="96"/>
    </row>
    <row r="2" spans="1:17" ht="16.5" thickBot="1">
      <c r="A2" s="462"/>
      <c r="B2" s="462"/>
      <c r="C2" s="462"/>
      <c r="D2" s="463"/>
      <c r="E2" s="463"/>
      <c r="F2" s="463"/>
      <c r="G2" s="463"/>
      <c r="H2" s="463"/>
      <c r="I2" s="462"/>
      <c r="J2" s="462"/>
      <c r="K2" s="462"/>
      <c r="L2" s="463"/>
      <c r="M2" s="463"/>
      <c r="N2" s="463"/>
      <c r="O2" s="463"/>
      <c r="P2" s="462"/>
    </row>
    <row r="3" spans="1:17" s="29" customFormat="1" ht="16.149999999999999" customHeight="1" thickBot="1">
      <c r="A3" s="216" t="s">
        <v>43</v>
      </c>
      <c r="B3" s="169" t="s">
        <v>262</v>
      </c>
      <c r="C3" s="169" t="s">
        <v>361</v>
      </c>
      <c r="D3" s="457" t="s">
        <v>263</v>
      </c>
      <c r="E3" s="457"/>
      <c r="F3" s="457"/>
      <c r="G3" s="457"/>
      <c r="H3" s="457"/>
      <c r="I3" s="169" t="s">
        <v>264</v>
      </c>
      <c r="J3" s="169" t="s">
        <v>265</v>
      </c>
      <c r="K3" s="169" t="s">
        <v>266</v>
      </c>
      <c r="L3" s="457" t="s">
        <v>267</v>
      </c>
      <c r="M3" s="457"/>
      <c r="N3" s="457"/>
      <c r="O3" s="457"/>
      <c r="P3" s="151" t="s">
        <v>268</v>
      </c>
      <c r="Q3" s="151" t="s">
        <v>268</v>
      </c>
    </row>
    <row r="4" spans="1:17" s="29" customFormat="1" ht="16.5" thickBot="1">
      <c r="A4" s="227"/>
      <c r="B4" s="170"/>
      <c r="C4" s="170"/>
      <c r="D4" s="171" t="s">
        <v>295</v>
      </c>
      <c r="E4" s="253" t="s">
        <v>296</v>
      </c>
      <c r="F4" s="254" t="s">
        <v>297</v>
      </c>
      <c r="G4" s="254" t="s">
        <v>298</v>
      </c>
      <c r="H4" s="171" t="s">
        <v>299</v>
      </c>
      <c r="I4" s="172"/>
      <c r="J4" s="172"/>
      <c r="K4" s="172"/>
      <c r="L4" s="254" t="s">
        <v>289</v>
      </c>
      <c r="M4" s="254" t="s">
        <v>290</v>
      </c>
      <c r="N4" s="254" t="s">
        <v>291</v>
      </c>
      <c r="O4" s="171" t="s">
        <v>292</v>
      </c>
      <c r="P4" s="97"/>
      <c r="Q4" s="97"/>
    </row>
    <row r="5" spans="1:17" ht="48" thickBot="1">
      <c r="A5" s="228" t="s">
        <v>253</v>
      </c>
      <c r="B5" s="224" t="s">
        <v>353</v>
      </c>
      <c r="C5" s="224"/>
      <c r="D5" s="308">
        <v>40</v>
      </c>
      <c r="E5" s="322"/>
      <c r="F5" s="322"/>
      <c r="G5" s="322"/>
      <c r="H5" s="322"/>
      <c r="I5" s="320"/>
      <c r="J5" s="308">
        <v>37</v>
      </c>
      <c r="K5" s="308"/>
      <c r="L5" s="308">
        <v>0</v>
      </c>
      <c r="M5" s="308">
        <v>0</v>
      </c>
      <c r="N5" s="308">
        <v>22</v>
      </c>
      <c r="O5" s="308">
        <v>15</v>
      </c>
      <c r="P5" s="323"/>
      <c r="Q5" s="324"/>
    </row>
    <row r="6" spans="1:17" ht="60.75" thickBot="1">
      <c r="A6" s="228" t="s">
        <v>253</v>
      </c>
      <c r="B6" s="225" t="s">
        <v>333</v>
      </c>
      <c r="C6" s="225"/>
      <c r="D6" s="308">
        <v>38</v>
      </c>
      <c r="E6" s="322"/>
      <c r="F6" s="322"/>
      <c r="G6" s="322"/>
      <c r="H6" s="322"/>
      <c r="I6" s="320"/>
      <c r="J6" s="308">
        <v>54</v>
      </c>
      <c r="K6" s="308">
        <v>8.31</v>
      </c>
      <c r="L6" s="310" t="s">
        <v>356</v>
      </c>
      <c r="M6" s="310" t="s">
        <v>356</v>
      </c>
      <c r="N6" s="308">
        <v>37</v>
      </c>
      <c r="O6" s="308">
        <v>17</v>
      </c>
      <c r="P6" s="323"/>
      <c r="Q6" s="324"/>
    </row>
    <row r="7" spans="1:17" ht="45.75" thickBot="1">
      <c r="A7" s="228" t="s">
        <v>254</v>
      </c>
      <c r="B7" s="225" t="s">
        <v>349</v>
      </c>
      <c r="C7" s="225" t="s">
        <v>363</v>
      </c>
      <c r="D7" s="325"/>
      <c r="E7" s="323"/>
      <c r="F7" s="323"/>
      <c r="G7" s="323"/>
      <c r="H7" s="323"/>
      <c r="I7" s="325"/>
      <c r="J7" s="325"/>
      <c r="K7" s="325"/>
      <c r="L7" s="325"/>
      <c r="M7" s="325"/>
      <c r="N7" s="325"/>
      <c r="O7" s="325"/>
      <c r="P7" s="323"/>
      <c r="Q7" s="324"/>
    </row>
    <row r="8" spans="1:17" ht="60.75" thickBot="1">
      <c r="A8" s="228" t="s">
        <v>254</v>
      </c>
      <c r="B8" s="225" t="s">
        <v>349</v>
      </c>
      <c r="C8" s="225" t="s">
        <v>364</v>
      </c>
      <c r="D8" s="325"/>
      <c r="E8" s="323"/>
      <c r="F8" s="323"/>
      <c r="G8" s="323"/>
      <c r="H8" s="323"/>
      <c r="I8" s="325"/>
      <c r="J8" s="325"/>
      <c r="K8" s="325"/>
      <c r="L8" s="325"/>
      <c r="M8" s="325"/>
      <c r="N8" s="325"/>
      <c r="O8" s="325"/>
      <c r="P8" s="323"/>
      <c r="Q8" s="324"/>
    </row>
    <row r="9" spans="1:17" ht="30.75" thickBot="1">
      <c r="A9" s="228" t="s">
        <v>254</v>
      </c>
      <c r="B9" s="225" t="s">
        <v>359</v>
      </c>
      <c r="C9" s="225"/>
      <c r="D9" s="325"/>
      <c r="E9" s="323"/>
      <c r="F9" s="323"/>
      <c r="G9" s="323"/>
      <c r="H9" s="323"/>
      <c r="I9" s="325"/>
      <c r="J9" s="325"/>
      <c r="K9" s="325"/>
      <c r="L9" s="325"/>
      <c r="M9" s="325"/>
      <c r="N9" s="325"/>
      <c r="O9" s="325"/>
      <c r="P9" s="323"/>
      <c r="Q9" s="324"/>
    </row>
    <row r="10" spans="1:17" ht="30.75" thickBot="1">
      <c r="A10" s="229" t="s">
        <v>255</v>
      </c>
      <c r="B10" s="225" t="s">
        <v>334</v>
      </c>
      <c r="C10" s="225"/>
      <c r="D10" s="326"/>
      <c r="E10" s="327"/>
      <c r="F10" s="327"/>
      <c r="G10" s="327"/>
      <c r="H10" s="327"/>
      <c r="I10" s="328"/>
      <c r="J10" s="325"/>
      <c r="K10" s="325"/>
      <c r="L10" s="325"/>
      <c r="M10" s="325"/>
      <c r="N10" s="325"/>
      <c r="O10" s="325"/>
      <c r="P10" s="323"/>
      <c r="Q10" s="324"/>
    </row>
    <row r="11" spans="1:17" ht="45.75" thickBot="1">
      <c r="A11" s="229" t="s">
        <v>255</v>
      </c>
      <c r="B11" s="225" t="s">
        <v>335</v>
      </c>
      <c r="C11" s="225" t="s">
        <v>365</v>
      </c>
      <c r="D11" s="326"/>
      <c r="E11" s="327"/>
      <c r="F11" s="327"/>
      <c r="G11" s="327"/>
      <c r="H11" s="327"/>
      <c r="I11" s="328"/>
      <c r="J11" s="325"/>
      <c r="K11" s="325"/>
      <c r="L11" s="325"/>
      <c r="M11" s="325"/>
      <c r="N11" s="325"/>
      <c r="O11" s="325"/>
      <c r="P11" s="323"/>
      <c r="Q11" s="324"/>
    </row>
    <row r="12" spans="1:17" ht="45.75" thickBot="1">
      <c r="A12" s="229" t="s">
        <v>255</v>
      </c>
      <c r="B12" s="225" t="s">
        <v>335</v>
      </c>
      <c r="C12" s="225" t="s">
        <v>366</v>
      </c>
      <c r="D12" s="325"/>
      <c r="E12" s="323"/>
      <c r="F12" s="323"/>
      <c r="G12" s="323"/>
      <c r="H12" s="323"/>
      <c r="I12" s="325"/>
      <c r="J12" s="325"/>
      <c r="K12" s="325"/>
      <c r="L12" s="325"/>
      <c r="M12" s="325"/>
      <c r="N12" s="325"/>
      <c r="O12" s="325"/>
      <c r="P12" s="323"/>
      <c r="Q12" s="324"/>
    </row>
    <row r="13" spans="1:17" ht="45.75" thickBot="1">
      <c r="A13" s="229" t="s">
        <v>256</v>
      </c>
      <c r="B13" s="225" t="s">
        <v>336</v>
      </c>
      <c r="C13" s="225" t="s">
        <v>367</v>
      </c>
      <c r="D13" s="326"/>
      <c r="E13" s="327"/>
      <c r="F13" s="327"/>
      <c r="G13" s="327"/>
      <c r="H13" s="327"/>
      <c r="I13" s="328"/>
      <c r="J13" s="328"/>
      <c r="K13" s="328"/>
      <c r="L13" s="328"/>
      <c r="M13" s="328"/>
      <c r="N13" s="328"/>
      <c r="O13" s="328"/>
      <c r="P13" s="323"/>
      <c r="Q13" s="324"/>
    </row>
    <row r="14" spans="1:17" ht="34.9" customHeight="1" thickBot="1">
      <c r="A14" s="229" t="s">
        <v>256</v>
      </c>
      <c r="B14" s="225" t="s">
        <v>336</v>
      </c>
      <c r="C14" s="225" t="s">
        <v>368</v>
      </c>
      <c r="D14" s="326"/>
      <c r="E14" s="327"/>
      <c r="F14" s="327"/>
      <c r="G14" s="327"/>
      <c r="H14" s="327"/>
      <c r="I14" s="328"/>
      <c r="J14" s="328"/>
      <c r="K14" s="328"/>
      <c r="L14" s="328"/>
      <c r="M14" s="328"/>
      <c r="N14" s="328"/>
      <c r="O14" s="328"/>
      <c r="P14" s="323"/>
      <c r="Q14" s="324"/>
    </row>
    <row r="15" spans="1:17" ht="75.75" thickBot="1">
      <c r="A15" s="229" t="s">
        <v>256</v>
      </c>
      <c r="B15" s="225" t="s">
        <v>337</v>
      </c>
      <c r="C15" s="225" t="s">
        <v>369</v>
      </c>
      <c r="D15" s="325"/>
      <c r="E15" s="323"/>
      <c r="F15" s="323"/>
      <c r="G15" s="323"/>
      <c r="H15" s="323"/>
      <c r="I15" s="325"/>
      <c r="J15" s="325"/>
      <c r="K15" s="325"/>
      <c r="L15" s="325"/>
      <c r="M15" s="325"/>
      <c r="N15" s="325"/>
      <c r="O15" s="325"/>
      <c r="P15" s="323"/>
      <c r="Q15" s="324"/>
    </row>
    <row r="16" spans="1:17" ht="45.75" thickBot="1">
      <c r="A16" s="229" t="s">
        <v>256</v>
      </c>
      <c r="B16" s="225" t="s">
        <v>337</v>
      </c>
      <c r="C16" s="225" t="s">
        <v>370</v>
      </c>
      <c r="D16" s="325"/>
      <c r="E16" s="323"/>
      <c r="F16" s="323"/>
      <c r="G16" s="323"/>
      <c r="H16" s="323"/>
      <c r="I16" s="325"/>
      <c r="J16" s="325"/>
      <c r="K16" s="325"/>
      <c r="L16" s="325"/>
      <c r="M16" s="325"/>
      <c r="N16" s="325"/>
      <c r="O16" s="325"/>
      <c r="P16" s="323"/>
      <c r="Q16" s="324"/>
    </row>
    <row r="17" spans="1:17" ht="30.75" thickBot="1">
      <c r="A17" s="229" t="s">
        <v>257</v>
      </c>
      <c r="B17" s="225" t="s">
        <v>339</v>
      </c>
      <c r="C17" s="226"/>
      <c r="D17" s="326"/>
      <c r="E17" s="327"/>
      <c r="F17" s="327"/>
      <c r="G17" s="327"/>
      <c r="H17" s="327"/>
      <c r="I17" s="329"/>
      <c r="J17" s="329"/>
      <c r="K17" s="328"/>
      <c r="L17" s="328"/>
      <c r="M17" s="328"/>
      <c r="N17" s="328"/>
      <c r="O17" s="328"/>
      <c r="P17" s="323"/>
      <c r="Q17" s="324"/>
    </row>
    <row r="18" spans="1:17" ht="30.75" thickBot="1">
      <c r="A18" s="229" t="s">
        <v>257</v>
      </c>
      <c r="B18" s="225" t="s">
        <v>338</v>
      </c>
      <c r="C18" s="226"/>
      <c r="D18" s="326"/>
      <c r="E18" s="327"/>
      <c r="F18" s="327"/>
      <c r="G18" s="327"/>
      <c r="H18" s="327"/>
      <c r="I18" s="329"/>
      <c r="J18" s="329"/>
      <c r="K18" s="328"/>
      <c r="L18" s="328"/>
      <c r="M18" s="328"/>
      <c r="N18" s="328"/>
      <c r="O18" s="328"/>
      <c r="P18" s="323"/>
      <c r="Q18" s="324"/>
    </row>
    <row r="19" spans="1:17" ht="16.5" thickBot="1">
      <c r="A19" s="229" t="s">
        <v>258</v>
      </c>
      <c r="B19" s="225" t="s">
        <v>340</v>
      </c>
      <c r="C19" s="225"/>
      <c r="D19" s="183">
        <v>29</v>
      </c>
      <c r="E19" s="327"/>
      <c r="F19" s="327"/>
      <c r="G19" s="327"/>
      <c r="H19" s="327"/>
      <c r="I19" s="320"/>
      <c r="J19" s="320">
        <v>21</v>
      </c>
      <c r="K19" s="183"/>
      <c r="L19" s="183"/>
      <c r="M19" s="183"/>
      <c r="N19" s="183">
        <v>2</v>
      </c>
      <c r="O19" s="183">
        <v>19</v>
      </c>
      <c r="P19" s="323"/>
      <c r="Q19" s="324"/>
    </row>
    <row r="20" spans="1:17" ht="30.75" thickBot="1">
      <c r="A20" s="229" t="s">
        <v>258</v>
      </c>
      <c r="B20" s="225" t="s">
        <v>373</v>
      </c>
      <c r="C20" s="225" t="s">
        <v>371</v>
      </c>
      <c r="D20" s="183">
        <v>26</v>
      </c>
      <c r="E20" s="327"/>
      <c r="F20" s="327"/>
      <c r="G20" s="327"/>
      <c r="H20" s="327"/>
      <c r="I20" s="320"/>
      <c r="J20" s="320">
        <v>17</v>
      </c>
      <c r="K20" s="183"/>
      <c r="L20" s="183"/>
      <c r="M20" s="183"/>
      <c r="N20" s="183"/>
      <c r="O20" s="183">
        <v>17</v>
      </c>
      <c r="P20" s="323"/>
      <c r="Q20" s="324"/>
    </row>
    <row r="21" spans="1:17" ht="60.75" thickBot="1">
      <c r="A21" s="229" t="s">
        <v>258</v>
      </c>
      <c r="B21" s="225" t="s">
        <v>341</v>
      </c>
      <c r="C21" s="225" t="s">
        <v>372</v>
      </c>
      <c r="D21" s="183">
        <v>14</v>
      </c>
      <c r="E21" s="327"/>
      <c r="F21" s="327"/>
      <c r="G21" s="327"/>
      <c r="H21" s="327"/>
      <c r="I21" s="320"/>
      <c r="J21" s="320">
        <v>6</v>
      </c>
      <c r="K21" s="183"/>
      <c r="L21" s="183"/>
      <c r="M21" s="183"/>
      <c r="N21" s="183">
        <v>1</v>
      </c>
      <c r="O21" s="183">
        <v>5</v>
      </c>
      <c r="P21" s="323"/>
      <c r="Q21" s="324"/>
    </row>
    <row r="22" spans="1:17" ht="45.75" thickBot="1">
      <c r="A22" s="229" t="s">
        <v>259</v>
      </c>
      <c r="B22" s="225" t="s">
        <v>348</v>
      </c>
      <c r="C22" s="225"/>
      <c r="D22" s="183"/>
      <c r="E22" s="327"/>
      <c r="F22" s="327"/>
      <c r="G22" s="327"/>
      <c r="H22" s="327"/>
      <c r="I22" s="320"/>
      <c r="J22" s="320"/>
      <c r="K22" s="183"/>
      <c r="L22" s="183"/>
      <c r="M22" s="183"/>
      <c r="N22" s="183"/>
      <c r="O22" s="183"/>
      <c r="P22" s="323"/>
      <c r="Q22" s="324"/>
    </row>
    <row r="23" spans="1:17" ht="45.75" thickBot="1">
      <c r="A23" s="230" t="s">
        <v>260</v>
      </c>
      <c r="B23" s="222" t="s">
        <v>342</v>
      </c>
      <c r="C23" s="222"/>
      <c r="D23" s="331"/>
      <c r="E23" s="327"/>
      <c r="F23" s="327"/>
      <c r="G23" s="327"/>
      <c r="H23" s="327"/>
      <c r="I23" s="340"/>
      <c r="J23" s="340"/>
      <c r="K23" s="330"/>
      <c r="L23" s="330"/>
      <c r="M23" s="330"/>
      <c r="N23" s="330"/>
      <c r="O23" s="332"/>
      <c r="P23" s="333"/>
      <c r="Q23" s="334"/>
    </row>
    <row r="24" spans="1:17" ht="30.75" thickBot="1">
      <c r="A24" s="229" t="s">
        <v>261</v>
      </c>
      <c r="B24" s="225" t="s">
        <v>344</v>
      </c>
      <c r="C24" s="226"/>
      <c r="D24" s="325"/>
      <c r="E24" s="323"/>
      <c r="F24" s="323"/>
      <c r="G24" s="323"/>
      <c r="H24" s="323"/>
      <c r="I24" s="325"/>
      <c r="J24" s="325"/>
      <c r="K24" s="325"/>
      <c r="L24" s="325"/>
      <c r="M24" s="325"/>
      <c r="N24" s="325"/>
      <c r="O24" s="325"/>
      <c r="P24" s="323"/>
      <c r="Q24" s="324"/>
    </row>
    <row r="25" spans="1:17" ht="75.75" thickBot="1">
      <c r="A25" s="231" t="s">
        <v>261</v>
      </c>
      <c r="B25" s="223" t="s">
        <v>343</v>
      </c>
      <c r="C25" s="232"/>
      <c r="D25" s="335"/>
      <c r="E25" s="336"/>
      <c r="F25" s="336"/>
      <c r="G25" s="336"/>
      <c r="H25" s="336"/>
      <c r="I25" s="337"/>
      <c r="J25" s="337"/>
      <c r="K25" s="337"/>
      <c r="L25" s="337"/>
      <c r="M25" s="337"/>
      <c r="N25" s="337"/>
      <c r="O25" s="337"/>
      <c r="P25" s="338"/>
      <c r="Q25" s="339"/>
    </row>
    <row r="26" spans="1:17" ht="45.75" thickBot="1">
      <c r="A26" s="229" t="s">
        <v>261</v>
      </c>
      <c r="B26" s="225" t="s">
        <v>345</v>
      </c>
      <c r="C26" s="226"/>
      <c r="D26" s="326"/>
      <c r="E26" s="327"/>
      <c r="F26" s="327"/>
      <c r="G26" s="327"/>
      <c r="H26" s="327"/>
      <c r="I26" s="328"/>
      <c r="J26" s="328"/>
      <c r="K26" s="328"/>
      <c r="L26" s="328"/>
      <c r="M26" s="328"/>
      <c r="N26" s="328"/>
      <c r="O26" s="328"/>
      <c r="P26" s="323"/>
      <c r="Q26" s="324"/>
    </row>
    <row r="27" spans="1:17" ht="45.75" thickBot="1">
      <c r="A27" s="229" t="s">
        <v>261</v>
      </c>
      <c r="B27" s="225" t="s">
        <v>347</v>
      </c>
      <c r="C27" s="226"/>
      <c r="D27" s="326"/>
      <c r="E27" s="327"/>
      <c r="F27" s="327"/>
      <c r="G27" s="327"/>
      <c r="H27" s="327"/>
      <c r="I27" s="328"/>
      <c r="J27" s="328"/>
      <c r="K27" s="328"/>
      <c r="L27" s="328"/>
      <c r="M27" s="328"/>
      <c r="N27" s="328"/>
      <c r="O27" s="328"/>
      <c r="P27" s="323"/>
      <c r="Q27" s="324"/>
    </row>
    <row r="28" spans="1:17" ht="30.75" thickBot="1">
      <c r="A28" s="229" t="s">
        <v>261</v>
      </c>
      <c r="B28" s="225" t="s">
        <v>346</v>
      </c>
      <c r="C28" s="226"/>
      <c r="D28" s="326"/>
      <c r="E28" s="327"/>
      <c r="F28" s="327"/>
      <c r="G28" s="327"/>
      <c r="H28" s="327"/>
      <c r="I28" s="328"/>
      <c r="J28" s="328"/>
      <c r="K28" s="328"/>
      <c r="L28" s="328"/>
      <c r="M28" s="328"/>
      <c r="N28" s="328"/>
      <c r="O28" s="328"/>
      <c r="P28" s="323"/>
      <c r="Q28" s="324"/>
    </row>
    <row r="29" spans="1:17">
      <c r="A29" s="173"/>
      <c r="B29" s="174"/>
      <c r="C29" s="174"/>
      <c r="D29" s="321"/>
      <c r="E29" s="321"/>
      <c r="F29" s="321"/>
      <c r="G29" s="321"/>
      <c r="H29" s="321"/>
      <c r="I29" s="321"/>
      <c r="J29" s="321"/>
      <c r="K29" s="321"/>
      <c r="L29" s="321"/>
      <c r="M29" s="321"/>
      <c r="N29" s="321"/>
      <c r="O29" s="321"/>
      <c r="P29" s="321"/>
    </row>
    <row r="30" spans="1:17">
      <c r="A30" s="96" t="s">
        <v>43</v>
      </c>
      <c r="B30" s="427" t="s">
        <v>270</v>
      </c>
      <c r="C30" s="427"/>
      <c r="D30" s="459"/>
      <c r="E30" s="459"/>
      <c r="F30" s="459"/>
      <c r="G30" s="459"/>
      <c r="H30" s="459"/>
      <c r="I30" s="459"/>
      <c r="J30" s="459"/>
      <c r="K30" s="96"/>
      <c r="L30" s="96"/>
      <c r="M30" s="96"/>
      <c r="N30" s="96"/>
      <c r="O30" s="96"/>
      <c r="P30" s="96"/>
    </row>
    <row r="31" spans="1:17">
      <c r="A31" s="96" t="s">
        <v>262</v>
      </c>
      <c r="B31" s="460" t="s">
        <v>272</v>
      </c>
      <c r="C31" s="460"/>
      <c r="D31" s="459"/>
      <c r="E31" s="459"/>
      <c r="F31" s="459"/>
      <c r="G31" s="459"/>
      <c r="H31" s="459"/>
      <c r="I31" s="459"/>
      <c r="J31" s="459"/>
      <c r="K31" s="96"/>
      <c r="L31" s="96"/>
      <c r="M31" s="96"/>
      <c r="N31" s="96"/>
      <c r="O31" s="96"/>
      <c r="P31" s="96"/>
    </row>
    <row r="32" spans="1:17" s="23" customFormat="1">
      <c r="A32" s="78" t="s">
        <v>361</v>
      </c>
      <c r="B32" s="251" t="s">
        <v>362</v>
      </c>
      <c r="C32" s="251"/>
      <c r="D32" s="78"/>
      <c r="E32" s="78"/>
      <c r="F32" s="78"/>
      <c r="G32" s="78"/>
      <c r="H32" s="78"/>
      <c r="I32" s="78"/>
      <c r="J32" s="78"/>
      <c r="K32" s="78"/>
      <c r="L32" s="78"/>
      <c r="M32" s="78"/>
      <c r="N32" s="78"/>
      <c r="O32" s="78"/>
      <c r="P32" s="78"/>
      <c r="Q32" s="78"/>
    </row>
    <row r="33" spans="1:17">
      <c r="A33" s="96" t="s">
        <v>263</v>
      </c>
      <c r="B33" s="250" t="s">
        <v>286</v>
      </c>
      <c r="C33" s="250"/>
      <c r="D33" s="96"/>
      <c r="E33" s="96"/>
      <c r="F33" s="96"/>
      <c r="G33" s="96"/>
      <c r="H33" s="96"/>
      <c r="I33" s="96"/>
      <c r="J33" s="96"/>
      <c r="K33" s="96"/>
      <c r="L33" s="96"/>
      <c r="M33" s="96"/>
      <c r="N33" s="96"/>
      <c r="O33" s="96"/>
      <c r="P33" s="96"/>
    </row>
    <row r="34" spans="1:17">
      <c r="A34" s="96" t="s">
        <v>295</v>
      </c>
      <c r="B34" s="250" t="s">
        <v>294</v>
      </c>
      <c r="C34" s="250"/>
      <c r="D34" s="96"/>
      <c r="E34" s="96"/>
      <c r="F34" s="96"/>
      <c r="G34" s="96"/>
      <c r="H34" s="96"/>
      <c r="I34" s="96"/>
      <c r="J34" s="96"/>
      <c r="K34" s="96"/>
      <c r="L34" s="96"/>
      <c r="M34" s="96"/>
      <c r="N34" s="96"/>
      <c r="O34" s="96"/>
      <c r="P34" s="96"/>
    </row>
    <row r="35" spans="1:17">
      <c r="A35" s="96" t="s">
        <v>296</v>
      </c>
      <c r="B35" s="460" t="s">
        <v>474</v>
      </c>
      <c r="C35" s="427"/>
      <c r="D35" s="459"/>
      <c r="E35" s="459"/>
      <c r="F35" s="459"/>
      <c r="G35" s="459"/>
      <c r="H35" s="459"/>
      <c r="I35" s="459"/>
      <c r="J35" s="459"/>
      <c r="K35" s="96"/>
      <c r="L35" s="96"/>
      <c r="M35" s="96"/>
      <c r="N35" s="96"/>
      <c r="O35" s="96"/>
      <c r="P35" s="96"/>
    </row>
    <row r="36" spans="1:17">
      <c r="A36" s="96" t="s">
        <v>297</v>
      </c>
      <c r="B36" s="460" t="s">
        <v>475</v>
      </c>
      <c r="C36" s="427"/>
      <c r="D36" s="459"/>
      <c r="E36" s="459"/>
      <c r="F36" s="459"/>
      <c r="G36" s="459"/>
      <c r="H36" s="459"/>
      <c r="I36" s="459"/>
      <c r="J36" s="459"/>
      <c r="K36" s="96"/>
      <c r="L36" s="96"/>
      <c r="M36" s="96"/>
      <c r="N36" s="96"/>
      <c r="O36" s="96"/>
      <c r="P36" s="96"/>
    </row>
    <row r="37" spans="1:17">
      <c r="A37" s="96" t="s">
        <v>298</v>
      </c>
      <c r="B37" s="460" t="s">
        <v>476</v>
      </c>
      <c r="C37" s="427"/>
      <c r="D37" s="459"/>
      <c r="E37" s="459"/>
      <c r="F37" s="459"/>
      <c r="G37" s="459"/>
      <c r="H37" s="459"/>
      <c r="I37" s="459"/>
      <c r="J37" s="459"/>
      <c r="K37" s="96"/>
      <c r="L37" s="96"/>
      <c r="M37" s="96"/>
      <c r="N37" s="96"/>
      <c r="O37" s="96"/>
      <c r="P37" s="96"/>
    </row>
    <row r="38" spans="1:17">
      <c r="A38" s="96" t="s">
        <v>299</v>
      </c>
      <c r="B38" s="252" t="s">
        <v>477</v>
      </c>
      <c r="C38" s="250"/>
      <c r="D38" s="96"/>
      <c r="E38" s="96"/>
      <c r="F38" s="96"/>
      <c r="G38" s="96"/>
      <c r="H38" s="96"/>
      <c r="I38" s="96"/>
      <c r="J38" s="96"/>
      <c r="K38" s="96"/>
      <c r="L38" s="96"/>
      <c r="M38" s="96"/>
      <c r="N38" s="96"/>
      <c r="O38" s="96"/>
      <c r="P38" s="96"/>
    </row>
    <row r="39" spans="1:17">
      <c r="A39" s="96" t="s">
        <v>264</v>
      </c>
      <c r="B39" s="427" t="s">
        <v>287</v>
      </c>
      <c r="C39" s="427"/>
      <c r="D39" s="459"/>
      <c r="E39" s="459"/>
      <c r="F39" s="459"/>
      <c r="G39" s="459"/>
      <c r="H39" s="459"/>
      <c r="I39" s="459"/>
      <c r="J39" s="459"/>
      <c r="K39" s="96"/>
      <c r="L39" s="96"/>
      <c r="M39" s="96"/>
      <c r="N39" s="96"/>
      <c r="O39" s="96"/>
      <c r="P39" s="96"/>
    </row>
    <row r="40" spans="1:17">
      <c r="A40" s="96" t="s">
        <v>265</v>
      </c>
      <c r="B40" s="460" t="s">
        <v>332</v>
      </c>
      <c r="C40" s="460"/>
      <c r="D40" s="459"/>
      <c r="E40" s="459"/>
      <c r="F40" s="96"/>
      <c r="G40" s="96"/>
      <c r="H40" s="96"/>
      <c r="I40" s="96"/>
      <c r="J40" s="96"/>
      <c r="K40" s="96"/>
      <c r="L40" s="96"/>
      <c r="M40" s="96"/>
      <c r="N40" s="96"/>
      <c r="O40" s="96"/>
      <c r="P40" s="96"/>
    </row>
    <row r="41" spans="1:17">
      <c r="A41" s="96" t="s">
        <v>266</v>
      </c>
      <c r="B41" s="427" t="s">
        <v>288</v>
      </c>
      <c r="C41" s="427"/>
      <c r="D41" s="459"/>
      <c r="E41" s="459"/>
      <c r="F41" s="96"/>
      <c r="G41" s="96"/>
      <c r="H41" s="96"/>
      <c r="I41" s="96"/>
      <c r="J41" s="96"/>
      <c r="K41" s="96"/>
      <c r="L41" s="96"/>
      <c r="M41" s="96"/>
      <c r="N41" s="96"/>
      <c r="O41" s="96"/>
      <c r="P41" s="96"/>
    </row>
    <row r="42" spans="1:17">
      <c r="A42" s="96" t="s">
        <v>267</v>
      </c>
      <c r="B42" s="460" t="s">
        <v>351</v>
      </c>
      <c r="C42" s="427"/>
      <c r="D42" s="459"/>
      <c r="E42" s="459"/>
      <c r="F42" s="459"/>
      <c r="G42" s="459"/>
      <c r="H42" s="459"/>
      <c r="I42" s="459"/>
      <c r="J42" s="459"/>
      <c r="K42" s="459"/>
      <c r="L42" s="96"/>
      <c r="M42" s="96"/>
      <c r="N42" s="96"/>
      <c r="O42" s="96"/>
      <c r="P42" s="96"/>
    </row>
    <row r="43" spans="1:17">
      <c r="A43" s="96" t="s">
        <v>268</v>
      </c>
      <c r="B43" s="460" t="s">
        <v>478</v>
      </c>
      <c r="C43" s="461"/>
      <c r="D43" s="461"/>
      <c r="E43" s="461"/>
      <c r="F43" s="461"/>
      <c r="G43" s="461"/>
      <c r="H43" s="461"/>
      <c r="I43" s="461"/>
      <c r="J43" s="461"/>
      <c r="K43" s="461"/>
      <c r="L43" s="461"/>
      <c r="M43" s="461"/>
      <c r="N43" s="461"/>
      <c r="O43" s="461"/>
      <c r="P43" s="461"/>
      <c r="Q43" s="461"/>
    </row>
    <row r="44" spans="1:17">
      <c r="A44" s="96"/>
      <c r="B44" s="210"/>
      <c r="C44" s="212"/>
      <c r="D44" s="154"/>
      <c r="E44" s="154"/>
      <c r="F44" s="154"/>
      <c r="G44" s="154"/>
      <c r="H44" s="154"/>
      <c r="I44" s="154"/>
      <c r="J44" s="154"/>
      <c r="K44" s="154"/>
      <c r="L44" s="154"/>
      <c r="M44" s="154"/>
      <c r="N44" s="96"/>
      <c r="O44" s="96"/>
      <c r="P44" s="96"/>
    </row>
    <row r="45" spans="1:17">
      <c r="A45" s="78" t="s">
        <v>331</v>
      </c>
      <c r="B45" s="211"/>
      <c r="C45" s="211"/>
      <c r="D45" s="154"/>
      <c r="E45" s="154"/>
      <c r="F45" s="154"/>
      <c r="G45" s="154"/>
      <c r="H45" s="154"/>
      <c r="I45" s="154"/>
      <c r="J45" s="154"/>
      <c r="K45" s="96"/>
      <c r="L45" s="96"/>
      <c r="M45" s="96"/>
      <c r="N45" s="96"/>
      <c r="O45" s="96"/>
      <c r="P45" s="96"/>
    </row>
    <row r="46" spans="1:17">
      <c r="A46" s="177" t="s">
        <v>293</v>
      </c>
      <c r="B46" s="213"/>
      <c r="C46" s="213"/>
      <c r="D46" s="96"/>
      <c r="E46" s="96"/>
      <c r="F46" s="96"/>
      <c r="G46" s="96"/>
      <c r="H46" s="96"/>
      <c r="I46" s="96"/>
      <c r="J46" s="96"/>
      <c r="K46" s="96"/>
      <c r="L46" s="96"/>
      <c r="M46" s="96"/>
      <c r="N46" s="96"/>
      <c r="O46" s="96"/>
      <c r="P46" s="96"/>
    </row>
  </sheetData>
  <mergeCells count="13">
    <mergeCell ref="A2:P2"/>
    <mergeCell ref="D3:H3"/>
    <mergeCell ref="L3:O3"/>
    <mergeCell ref="B30:J30"/>
    <mergeCell ref="B31:J31"/>
    <mergeCell ref="B43:Q43"/>
    <mergeCell ref="B35:J35"/>
    <mergeCell ref="B37:J37"/>
    <mergeCell ref="B36:J36"/>
    <mergeCell ref="B39:J39"/>
    <mergeCell ref="B40:E40"/>
    <mergeCell ref="B41:E41"/>
    <mergeCell ref="B42:K42"/>
  </mergeCells>
  <pageMargins left="0" right="0" top="0.39370078740157483" bottom="0.39370078740157483" header="0.31496062992125984" footer="0.31496062992125984"/>
  <pageSetup paperSize="9" scale="85" orientation="landscape" r:id="rId1"/>
</worksheet>
</file>

<file path=xl/worksheets/sheet34.xml><?xml version="1.0" encoding="utf-8"?>
<worksheet xmlns="http://schemas.openxmlformats.org/spreadsheetml/2006/main" xmlns:r="http://schemas.openxmlformats.org/officeDocument/2006/relationships">
  <dimension ref="A1:Q46"/>
  <sheetViews>
    <sheetView topLeftCell="A25" workbookViewId="0">
      <selection activeCell="A48" sqref="A48:IV48"/>
    </sheetView>
  </sheetViews>
  <sheetFormatPr defaultColWidth="8.85546875" defaultRowHeight="15.75"/>
  <cols>
    <col min="1" max="1" width="20" style="55" customWidth="1"/>
    <col min="2" max="2" width="22.85546875" style="55" customWidth="1"/>
    <col min="3" max="3" width="16.5703125" style="55" customWidth="1"/>
    <col min="4" max="16" width="7.7109375" style="55" customWidth="1"/>
    <col min="17" max="16384" width="8.85546875" style="55"/>
  </cols>
  <sheetData>
    <row r="1" spans="1:17">
      <c r="A1" s="168" t="s">
        <v>377</v>
      </c>
      <c r="B1" s="71"/>
      <c r="C1" s="213"/>
      <c r="D1" s="71"/>
      <c r="E1" s="71"/>
      <c r="F1" s="71"/>
      <c r="G1" s="71"/>
      <c r="H1" s="71"/>
      <c r="I1" s="71"/>
      <c r="J1" s="71"/>
      <c r="K1" s="71"/>
      <c r="L1" s="71"/>
      <c r="M1" s="71"/>
      <c r="N1" s="71"/>
      <c r="O1" s="71"/>
      <c r="P1" s="71"/>
    </row>
    <row r="2" spans="1:17" ht="16.5" thickBot="1">
      <c r="A2" s="462"/>
      <c r="B2" s="462"/>
      <c r="C2" s="462"/>
      <c r="D2" s="463"/>
      <c r="E2" s="463"/>
      <c r="F2" s="463"/>
      <c r="G2" s="463"/>
      <c r="H2" s="463"/>
      <c r="I2" s="462"/>
      <c r="J2" s="462"/>
      <c r="K2" s="462"/>
      <c r="L2" s="463"/>
      <c r="M2" s="463"/>
      <c r="N2" s="463"/>
      <c r="O2" s="463"/>
      <c r="P2" s="462"/>
    </row>
    <row r="3" spans="1:17" s="29" customFormat="1" ht="16.149999999999999" customHeight="1" thickBot="1">
      <c r="A3" s="216" t="s">
        <v>43</v>
      </c>
      <c r="B3" s="169" t="s">
        <v>262</v>
      </c>
      <c r="C3" s="169" t="s">
        <v>361</v>
      </c>
      <c r="D3" s="457" t="s">
        <v>263</v>
      </c>
      <c r="E3" s="457"/>
      <c r="F3" s="457"/>
      <c r="G3" s="457"/>
      <c r="H3" s="457"/>
      <c r="I3" s="169" t="s">
        <v>264</v>
      </c>
      <c r="J3" s="169" t="s">
        <v>265</v>
      </c>
      <c r="K3" s="169" t="s">
        <v>266</v>
      </c>
      <c r="L3" s="457" t="s">
        <v>267</v>
      </c>
      <c r="M3" s="457"/>
      <c r="N3" s="457"/>
      <c r="O3" s="457"/>
      <c r="P3" s="151" t="s">
        <v>268</v>
      </c>
      <c r="Q3" s="151" t="s">
        <v>268</v>
      </c>
    </row>
    <row r="4" spans="1:17" s="29" customFormat="1" ht="16.5" thickBot="1">
      <c r="A4" s="227"/>
      <c r="B4" s="170"/>
      <c r="C4" s="170"/>
      <c r="D4" s="171" t="s">
        <v>295</v>
      </c>
      <c r="E4" s="214" t="s">
        <v>296</v>
      </c>
      <c r="F4" s="215" t="s">
        <v>297</v>
      </c>
      <c r="G4" s="215" t="s">
        <v>298</v>
      </c>
      <c r="H4" s="171" t="s">
        <v>299</v>
      </c>
      <c r="I4" s="172"/>
      <c r="J4" s="172"/>
      <c r="K4" s="172"/>
      <c r="L4" s="215" t="s">
        <v>289</v>
      </c>
      <c r="M4" s="215" t="s">
        <v>290</v>
      </c>
      <c r="N4" s="215" t="s">
        <v>291</v>
      </c>
      <c r="O4" s="171" t="s">
        <v>292</v>
      </c>
      <c r="P4" s="97"/>
      <c r="Q4" s="97"/>
    </row>
    <row r="5" spans="1:17" ht="48" thickBot="1">
      <c r="A5" s="228" t="s">
        <v>253</v>
      </c>
      <c r="B5" s="224" t="s">
        <v>353</v>
      </c>
      <c r="C5" s="224"/>
      <c r="D5" s="308">
        <v>40</v>
      </c>
      <c r="E5" s="309"/>
      <c r="F5" s="309"/>
      <c r="G5" s="309"/>
      <c r="H5" s="309"/>
      <c r="I5" s="311"/>
      <c r="J5" s="308">
        <v>41</v>
      </c>
      <c r="K5" s="312"/>
      <c r="L5" s="310">
        <v>0</v>
      </c>
      <c r="M5" s="308">
        <v>1</v>
      </c>
      <c r="N5" s="308">
        <v>21</v>
      </c>
      <c r="O5" s="308">
        <v>19</v>
      </c>
      <c r="P5" s="238"/>
      <c r="Q5" s="244"/>
    </row>
    <row r="6" spans="1:17" ht="60.75" thickBot="1">
      <c r="A6" s="228" t="s">
        <v>253</v>
      </c>
      <c r="B6" s="225" t="s">
        <v>333</v>
      </c>
      <c r="C6" s="225"/>
      <c r="D6" s="308">
        <v>34</v>
      </c>
      <c r="E6" s="309"/>
      <c r="F6" s="309"/>
      <c r="G6" s="309"/>
      <c r="H6" s="309"/>
      <c r="I6" s="311"/>
      <c r="J6" s="308">
        <v>31</v>
      </c>
      <c r="K6" s="308">
        <v>8.31</v>
      </c>
      <c r="L6" s="310" t="s">
        <v>356</v>
      </c>
      <c r="M6" s="308">
        <v>2</v>
      </c>
      <c r="N6" s="308">
        <v>15</v>
      </c>
      <c r="O6" s="308">
        <v>14</v>
      </c>
      <c r="P6" s="238"/>
      <c r="Q6" s="244"/>
    </row>
    <row r="7" spans="1:17" ht="45.75" thickBot="1">
      <c r="A7" s="228" t="s">
        <v>254</v>
      </c>
      <c r="B7" s="225" t="s">
        <v>349</v>
      </c>
      <c r="C7" s="225" t="s">
        <v>363</v>
      </c>
      <c r="D7" s="234"/>
      <c r="E7" s="238"/>
      <c r="F7" s="238"/>
      <c r="G7" s="238"/>
      <c r="H7" s="238"/>
      <c r="I7" s="234"/>
      <c r="J7" s="234"/>
      <c r="K7" s="234"/>
      <c r="L7" s="234"/>
      <c r="M7" s="234"/>
      <c r="N7" s="234"/>
      <c r="O7" s="234"/>
      <c r="P7" s="238"/>
      <c r="Q7" s="244"/>
    </row>
    <row r="8" spans="1:17" ht="60.75" thickBot="1">
      <c r="A8" s="228" t="s">
        <v>254</v>
      </c>
      <c r="B8" s="225" t="s">
        <v>349</v>
      </c>
      <c r="C8" s="225" t="s">
        <v>364</v>
      </c>
      <c r="D8" s="234"/>
      <c r="E8" s="238"/>
      <c r="F8" s="238"/>
      <c r="G8" s="238"/>
      <c r="H8" s="238"/>
      <c r="I8" s="234"/>
      <c r="J8" s="234"/>
      <c r="K8" s="234"/>
      <c r="L8" s="234"/>
      <c r="M8" s="234"/>
      <c r="N8" s="234"/>
      <c r="O8" s="234"/>
      <c r="P8" s="238"/>
      <c r="Q8" s="244"/>
    </row>
    <row r="9" spans="1:17" ht="30.75" thickBot="1">
      <c r="A9" s="228" t="s">
        <v>254</v>
      </c>
      <c r="B9" s="225" t="s">
        <v>359</v>
      </c>
      <c r="C9" s="225"/>
      <c r="D9" s="234"/>
      <c r="E9" s="238"/>
      <c r="F9" s="238"/>
      <c r="G9" s="238"/>
      <c r="H9" s="238"/>
      <c r="I9" s="234"/>
      <c r="J9" s="234"/>
      <c r="K9" s="234"/>
      <c r="L9" s="234"/>
      <c r="M9" s="234"/>
      <c r="N9" s="234"/>
      <c r="O9" s="234"/>
      <c r="P9" s="238"/>
      <c r="Q9" s="244"/>
    </row>
    <row r="10" spans="1:17" ht="30.75" thickBot="1">
      <c r="A10" s="229" t="s">
        <v>255</v>
      </c>
      <c r="B10" s="225" t="s">
        <v>334</v>
      </c>
      <c r="C10" s="225"/>
      <c r="D10" s="233"/>
      <c r="E10" s="237"/>
      <c r="F10" s="237"/>
      <c r="G10" s="237"/>
      <c r="H10" s="237"/>
      <c r="I10" s="240"/>
      <c r="J10" s="234"/>
      <c r="K10" s="234"/>
      <c r="L10" s="234"/>
      <c r="M10" s="234"/>
      <c r="N10" s="234"/>
      <c r="O10" s="234"/>
      <c r="P10" s="238"/>
      <c r="Q10" s="244"/>
    </row>
    <row r="11" spans="1:17" ht="45.75" thickBot="1">
      <c r="A11" s="229" t="s">
        <v>255</v>
      </c>
      <c r="B11" s="225" t="s">
        <v>335</v>
      </c>
      <c r="C11" s="225" t="s">
        <v>365</v>
      </c>
      <c r="D11" s="233"/>
      <c r="E11" s="237"/>
      <c r="F11" s="237"/>
      <c r="G11" s="237"/>
      <c r="H11" s="237"/>
      <c r="I11" s="240"/>
      <c r="J11" s="234"/>
      <c r="K11" s="234"/>
      <c r="L11" s="234"/>
      <c r="M11" s="234"/>
      <c r="N11" s="234"/>
      <c r="O11" s="234"/>
      <c r="P11" s="238"/>
      <c r="Q11" s="244"/>
    </row>
    <row r="12" spans="1:17" ht="45.75" thickBot="1">
      <c r="A12" s="229" t="s">
        <v>255</v>
      </c>
      <c r="B12" s="225" t="s">
        <v>335</v>
      </c>
      <c r="C12" s="225" t="s">
        <v>366</v>
      </c>
      <c r="D12" s="234"/>
      <c r="E12" s="238"/>
      <c r="F12" s="238"/>
      <c r="G12" s="238"/>
      <c r="H12" s="238"/>
      <c r="I12" s="234"/>
      <c r="J12" s="234"/>
      <c r="K12" s="234"/>
      <c r="L12" s="234"/>
      <c r="M12" s="234"/>
      <c r="N12" s="234"/>
      <c r="O12" s="234"/>
      <c r="P12" s="238"/>
      <c r="Q12" s="244"/>
    </row>
    <row r="13" spans="1:17" ht="45.75" thickBot="1">
      <c r="A13" s="229" t="s">
        <v>256</v>
      </c>
      <c r="B13" s="225" t="s">
        <v>336</v>
      </c>
      <c r="C13" s="225" t="s">
        <v>367</v>
      </c>
      <c r="D13" s="233"/>
      <c r="E13" s="237"/>
      <c r="F13" s="237"/>
      <c r="G13" s="237"/>
      <c r="H13" s="237"/>
      <c r="I13" s="240"/>
      <c r="J13" s="240"/>
      <c r="K13" s="240"/>
      <c r="L13" s="240"/>
      <c r="M13" s="240"/>
      <c r="N13" s="240"/>
      <c r="O13" s="240"/>
      <c r="P13" s="238"/>
      <c r="Q13" s="244"/>
    </row>
    <row r="14" spans="1:17" ht="34.9" customHeight="1" thickBot="1">
      <c r="A14" s="229" t="s">
        <v>256</v>
      </c>
      <c r="B14" s="225" t="s">
        <v>336</v>
      </c>
      <c r="C14" s="225" t="s">
        <v>368</v>
      </c>
      <c r="D14" s="233"/>
      <c r="E14" s="237"/>
      <c r="F14" s="237"/>
      <c r="G14" s="237"/>
      <c r="H14" s="237"/>
      <c r="I14" s="240"/>
      <c r="J14" s="240"/>
      <c r="K14" s="240"/>
      <c r="L14" s="240"/>
      <c r="M14" s="240"/>
      <c r="N14" s="240"/>
      <c r="O14" s="240"/>
      <c r="P14" s="238"/>
      <c r="Q14" s="244"/>
    </row>
    <row r="15" spans="1:17" ht="75.75" thickBot="1">
      <c r="A15" s="229" t="s">
        <v>256</v>
      </c>
      <c r="B15" s="225" t="s">
        <v>337</v>
      </c>
      <c r="C15" s="225" t="s">
        <v>369</v>
      </c>
      <c r="D15" s="234"/>
      <c r="E15" s="238"/>
      <c r="F15" s="238"/>
      <c r="G15" s="238"/>
      <c r="H15" s="238"/>
      <c r="I15" s="234"/>
      <c r="J15" s="234"/>
      <c r="K15" s="234"/>
      <c r="L15" s="234"/>
      <c r="M15" s="234"/>
      <c r="N15" s="234"/>
      <c r="O15" s="234"/>
      <c r="P15" s="238"/>
      <c r="Q15" s="244"/>
    </row>
    <row r="16" spans="1:17" ht="45.75" thickBot="1">
      <c r="A16" s="229" t="s">
        <v>256</v>
      </c>
      <c r="B16" s="225" t="s">
        <v>337</v>
      </c>
      <c r="C16" s="225" t="s">
        <v>370</v>
      </c>
      <c r="D16" s="234"/>
      <c r="E16" s="238"/>
      <c r="F16" s="238"/>
      <c r="G16" s="238"/>
      <c r="H16" s="238"/>
      <c r="I16" s="234"/>
      <c r="J16" s="234"/>
      <c r="K16" s="234"/>
      <c r="L16" s="234"/>
      <c r="M16" s="234"/>
      <c r="N16" s="234"/>
      <c r="O16" s="234"/>
      <c r="P16" s="238"/>
      <c r="Q16" s="244"/>
    </row>
    <row r="17" spans="1:17" ht="30.75" thickBot="1">
      <c r="A17" s="229" t="s">
        <v>257</v>
      </c>
      <c r="B17" s="225" t="s">
        <v>339</v>
      </c>
      <c r="C17" s="226"/>
      <c r="D17" s="233"/>
      <c r="E17" s="237"/>
      <c r="F17" s="237"/>
      <c r="G17" s="237"/>
      <c r="H17" s="237"/>
      <c r="I17" s="317"/>
      <c r="J17" s="240"/>
      <c r="K17" s="240"/>
      <c r="L17" s="240"/>
      <c r="M17" s="240"/>
      <c r="N17" s="240"/>
      <c r="O17" s="240"/>
      <c r="P17" s="238"/>
      <c r="Q17" s="244"/>
    </row>
    <row r="18" spans="1:17" ht="30.75" thickBot="1">
      <c r="A18" s="229" t="s">
        <v>257</v>
      </c>
      <c r="B18" s="225" t="s">
        <v>338</v>
      </c>
      <c r="C18" s="226"/>
      <c r="D18" s="233"/>
      <c r="E18" s="237"/>
      <c r="F18" s="237"/>
      <c r="G18" s="237"/>
      <c r="H18" s="237"/>
      <c r="I18" s="317"/>
      <c r="J18" s="240"/>
      <c r="K18" s="240"/>
      <c r="L18" s="240"/>
      <c r="M18" s="240"/>
      <c r="N18" s="240"/>
      <c r="O18" s="240"/>
      <c r="P18" s="238"/>
      <c r="Q18" s="244"/>
    </row>
    <row r="19" spans="1:17" ht="16.5" thickBot="1">
      <c r="A19" s="229" t="s">
        <v>258</v>
      </c>
      <c r="B19" s="225" t="s">
        <v>340</v>
      </c>
      <c r="C19" s="225"/>
      <c r="D19" s="178">
        <v>28</v>
      </c>
      <c r="E19" s="237"/>
      <c r="F19" s="237"/>
      <c r="G19" s="237"/>
      <c r="H19" s="237"/>
      <c r="I19" s="311"/>
      <c r="J19" s="178">
        <v>9</v>
      </c>
      <c r="K19" s="178"/>
      <c r="L19" s="178"/>
      <c r="M19" s="178"/>
      <c r="N19" s="178">
        <v>3</v>
      </c>
      <c r="O19" s="178">
        <v>6</v>
      </c>
      <c r="P19" s="238"/>
      <c r="Q19" s="244"/>
    </row>
    <row r="20" spans="1:17" ht="30.75" thickBot="1">
      <c r="A20" s="229" t="s">
        <v>258</v>
      </c>
      <c r="B20" s="225" t="s">
        <v>373</v>
      </c>
      <c r="C20" s="225" t="s">
        <v>371</v>
      </c>
      <c r="D20" s="178">
        <v>24</v>
      </c>
      <c r="E20" s="237"/>
      <c r="F20" s="237"/>
      <c r="G20" s="237"/>
      <c r="H20" s="237"/>
      <c r="I20" s="311"/>
      <c r="J20" s="178">
        <v>23</v>
      </c>
      <c r="K20" s="178"/>
      <c r="L20" s="178"/>
      <c r="M20" s="178"/>
      <c r="N20" s="178"/>
      <c r="O20" s="178">
        <v>23</v>
      </c>
      <c r="P20" s="238"/>
      <c r="Q20" s="244"/>
    </row>
    <row r="21" spans="1:17" ht="60.75" thickBot="1">
      <c r="A21" s="229" t="s">
        <v>258</v>
      </c>
      <c r="B21" s="225" t="s">
        <v>341</v>
      </c>
      <c r="C21" s="225" t="s">
        <v>372</v>
      </c>
      <c r="D21" s="178">
        <v>12</v>
      </c>
      <c r="E21" s="237"/>
      <c r="F21" s="237"/>
      <c r="G21" s="237"/>
      <c r="H21" s="237"/>
      <c r="I21" s="311"/>
      <c r="J21" s="178">
        <v>13</v>
      </c>
      <c r="K21" s="178"/>
      <c r="L21" s="178"/>
      <c r="M21" s="178"/>
      <c r="N21" s="178">
        <v>1</v>
      </c>
      <c r="O21" s="178">
        <v>12</v>
      </c>
      <c r="P21" s="238"/>
      <c r="Q21" s="244"/>
    </row>
    <row r="22" spans="1:17" ht="45.75" thickBot="1">
      <c r="A22" s="229" t="s">
        <v>259</v>
      </c>
      <c r="B22" s="225" t="s">
        <v>348</v>
      </c>
      <c r="C22" s="225"/>
      <c r="D22" s="178"/>
      <c r="E22" s="237"/>
      <c r="F22" s="237"/>
      <c r="G22" s="237"/>
      <c r="H22" s="237"/>
      <c r="I22" s="311"/>
      <c r="J22" s="178"/>
      <c r="K22" s="178"/>
      <c r="L22" s="178"/>
      <c r="M22" s="178"/>
      <c r="N22" s="178"/>
      <c r="O22" s="178"/>
      <c r="P22" s="238"/>
      <c r="Q22" s="244"/>
    </row>
    <row r="23" spans="1:17" ht="45.75" thickBot="1">
      <c r="A23" s="230" t="s">
        <v>260</v>
      </c>
      <c r="B23" s="222" t="s">
        <v>342</v>
      </c>
      <c r="C23" s="222"/>
      <c r="D23" s="235"/>
      <c r="E23" s="237"/>
      <c r="F23" s="237"/>
      <c r="G23" s="237"/>
      <c r="H23" s="237"/>
      <c r="I23" s="318"/>
      <c r="J23" s="241"/>
      <c r="K23" s="241"/>
      <c r="L23" s="241"/>
      <c r="M23" s="241"/>
      <c r="N23" s="241"/>
      <c r="O23" s="243"/>
      <c r="P23" s="247"/>
      <c r="Q23" s="245"/>
    </row>
    <row r="24" spans="1:17" ht="30.75" thickBot="1">
      <c r="A24" s="229" t="s">
        <v>261</v>
      </c>
      <c r="B24" s="225" t="s">
        <v>344</v>
      </c>
      <c r="C24" s="226"/>
      <c r="D24" s="234"/>
      <c r="E24" s="238"/>
      <c r="F24" s="238"/>
      <c r="G24" s="238"/>
      <c r="H24" s="238"/>
      <c r="I24" s="234"/>
      <c r="J24" s="234"/>
      <c r="K24" s="234"/>
      <c r="L24" s="234"/>
      <c r="M24" s="234"/>
      <c r="N24" s="234"/>
      <c r="O24" s="234"/>
      <c r="P24" s="238"/>
      <c r="Q24" s="244"/>
    </row>
    <row r="25" spans="1:17" ht="75.75" thickBot="1">
      <c r="A25" s="231" t="s">
        <v>261</v>
      </c>
      <c r="B25" s="223" t="s">
        <v>343</v>
      </c>
      <c r="C25" s="232"/>
      <c r="D25" s="236"/>
      <c r="E25" s="239"/>
      <c r="F25" s="239"/>
      <c r="G25" s="239"/>
      <c r="H25" s="239"/>
      <c r="I25" s="242"/>
      <c r="J25" s="242"/>
      <c r="K25" s="242"/>
      <c r="L25" s="242"/>
      <c r="M25" s="242"/>
      <c r="N25" s="242"/>
      <c r="O25" s="242"/>
      <c r="P25" s="248"/>
      <c r="Q25" s="246"/>
    </row>
    <row r="26" spans="1:17" ht="45.75" thickBot="1">
      <c r="A26" s="229" t="s">
        <v>261</v>
      </c>
      <c r="B26" s="225" t="s">
        <v>345</v>
      </c>
      <c r="C26" s="226"/>
      <c r="D26" s="233"/>
      <c r="E26" s="237"/>
      <c r="F26" s="237"/>
      <c r="G26" s="237"/>
      <c r="H26" s="237"/>
      <c r="I26" s="240"/>
      <c r="J26" s="240"/>
      <c r="K26" s="240"/>
      <c r="L26" s="240"/>
      <c r="M26" s="240"/>
      <c r="N26" s="240"/>
      <c r="O26" s="240"/>
      <c r="P26" s="238"/>
      <c r="Q26" s="244"/>
    </row>
    <row r="27" spans="1:17" ht="45.75" thickBot="1">
      <c r="A27" s="229" t="s">
        <v>261</v>
      </c>
      <c r="B27" s="225" t="s">
        <v>347</v>
      </c>
      <c r="C27" s="226"/>
      <c r="D27" s="233"/>
      <c r="E27" s="237"/>
      <c r="F27" s="237"/>
      <c r="G27" s="237"/>
      <c r="H27" s="237"/>
      <c r="I27" s="240"/>
      <c r="J27" s="240"/>
      <c r="K27" s="240"/>
      <c r="L27" s="240"/>
      <c r="M27" s="240"/>
      <c r="N27" s="240"/>
      <c r="O27" s="240"/>
      <c r="P27" s="238"/>
      <c r="Q27" s="244"/>
    </row>
    <row r="28" spans="1:17" ht="30.75" thickBot="1">
      <c r="A28" s="229" t="s">
        <v>261</v>
      </c>
      <c r="B28" s="225" t="s">
        <v>346</v>
      </c>
      <c r="C28" s="226"/>
      <c r="D28" s="233"/>
      <c r="E28" s="237"/>
      <c r="F28" s="237"/>
      <c r="G28" s="237"/>
      <c r="H28" s="237"/>
      <c r="I28" s="240"/>
      <c r="J28" s="240"/>
      <c r="K28" s="240"/>
      <c r="L28" s="240"/>
      <c r="M28" s="240"/>
      <c r="N28" s="240"/>
      <c r="O28" s="240"/>
      <c r="P28" s="238"/>
      <c r="Q28" s="244"/>
    </row>
    <row r="29" spans="1:17">
      <c r="A29" s="173"/>
      <c r="B29" s="174"/>
      <c r="C29" s="174"/>
      <c r="D29" s="175"/>
      <c r="E29" s="175"/>
      <c r="F29" s="175"/>
      <c r="G29" s="175"/>
      <c r="H29" s="175"/>
      <c r="I29" s="175"/>
      <c r="J29" s="175"/>
      <c r="K29" s="175"/>
      <c r="L29" s="175"/>
      <c r="M29" s="175"/>
      <c r="N29" s="175"/>
      <c r="O29" s="175"/>
      <c r="P29" s="175"/>
    </row>
    <row r="30" spans="1:17">
      <c r="A30" s="96" t="s">
        <v>43</v>
      </c>
      <c r="B30" s="427" t="s">
        <v>270</v>
      </c>
      <c r="C30" s="427"/>
      <c r="D30" s="459"/>
      <c r="E30" s="459"/>
      <c r="F30" s="459"/>
      <c r="G30" s="459"/>
      <c r="H30" s="459"/>
      <c r="I30" s="459"/>
      <c r="J30" s="459"/>
      <c r="K30" s="71"/>
      <c r="L30" s="71"/>
      <c r="M30" s="71"/>
      <c r="N30" s="71"/>
      <c r="O30" s="71"/>
      <c r="P30" s="71"/>
    </row>
    <row r="31" spans="1:17">
      <c r="A31" s="96" t="s">
        <v>262</v>
      </c>
      <c r="B31" s="460" t="s">
        <v>272</v>
      </c>
      <c r="C31" s="460"/>
      <c r="D31" s="459"/>
      <c r="E31" s="459"/>
      <c r="F31" s="459"/>
      <c r="G31" s="459"/>
      <c r="H31" s="459"/>
      <c r="I31" s="459"/>
      <c r="J31" s="459"/>
      <c r="K31" s="71"/>
      <c r="L31" s="71"/>
      <c r="M31" s="71"/>
      <c r="N31" s="71"/>
      <c r="O31" s="71"/>
      <c r="P31" s="71"/>
    </row>
    <row r="32" spans="1:17" s="23" customFormat="1">
      <c r="A32" s="78" t="s">
        <v>361</v>
      </c>
      <c r="B32" s="211" t="s">
        <v>362</v>
      </c>
      <c r="C32" s="211"/>
    </row>
    <row r="33" spans="1:17">
      <c r="A33" s="96" t="s">
        <v>263</v>
      </c>
      <c r="B33" s="180" t="s">
        <v>286</v>
      </c>
      <c r="C33" s="210"/>
      <c r="D33" s="71"/>
      <c r="E33" s="71"/>
      <c r="F33" s="71"/>
      <c r="G33" s="71"/>
      <c r="H33" s="71"/>
      <c r="I33" s="71"/>
      <c r="J33" s="71"/>
      <c r="K33" s="71"/>
      <c r="L33" s="71"/>
      <c r="M33" s="71"/>
      <c r="N33" s="71"/>
      <c r="O33" s="71"/>
      <c r="P33" s="71"/>
    </row>
    <row r="34" spans="1:17">
      <c r="A34" s="96" t="s">
        <v>295</v>
      </c>
      <c r="B34" s="180" t="s">
        <v>294</v>
      </c>
      <c r="C34" s="210"/>
      <c r="D34" s="71"/>
      <c r="E34" s="71"/>
      <c r="F34" s="71"/>
      <c r="G34" s="71"/>
      <c r="H34" s="71"/>
      <c r="I34" s="71"/>
      <c r="J34" s="71"/>
      <c r="K34" s="71"/>
      <c r="L34" s="71"/>
      <c r="M34" s="71"/>
      <c r="N34" s="71"/>
      <c r="O34" s="71"/>
      <c r="P34" s="71"/>
    </row>
    <row r="35" spans="1:17">
      <c r="A35" s="96" t="s">
        <v>296</v>
      </c>
      <c r="B35" s="460" t="s">
        <v>474</v>
      </c>
      <c r="C35" s="427"/>
      <c r="D35" s="459"/>
      <c r="E35" s="459"/>
      <c r="F35" s="459"/>
      <c r="G35" s="459"/>
      <c r="H35" s="459"/>
      <c r="I35" s="459"/>
      <c r="J35" s="459"/>
      <c r="K35" s="71"/>
      <c r="L35" s="71"/>
      <c r="M35" s="71"/>
      <c r="N35" s="71"/>
      <c r="O35" s="71"/>
      <c r="P35" s="71"/>
    </row>
    <row r="36" spans="1:17">
      <c r="A36" s="96" t="s">
        <v>297</v>
      </c>
      <c r="B36" s="460" t="s">
        <v>475</v>
      </c>
      <c r="C36" s="427"/>
      <c r="D36" s="459"/>
      <c r="E36" s="459"/>
      <c r="F36" s="459"/>
      <c r="G36" s="459"/>
      <c r="H36" s="459"/>
      <c r="I36" s="459"/>
      <c r="J36" s="459"/>
      <c r="K36" s="71"/>
      <c r="L36" s="71"/>
      <c r="M36" s="71"/>
      <c r="N36" s="71"/>
      <c r="O36" s="71"/>
      <c r="P36" s="71"/>
    </row>
    <row r="37" spans="1:17">
      <c r="A37" s="96" t="s">
        <v>298</v>
      </c>
      <c r="B37" s="460" t="s">
        <v>476</v>
      </c>
      <c r="C37" s="427"/>
      <c r="D37" s="459"/>
      <c r="E37" s="459"/>
      <c r="F37" s="459"/>
      <c r="G37" s="459"/>
      <c r="H37" s="459"/>
      <c r="I37" s="459"/>
      <c r="J37" s="459"/>
      <c r="K37" s="71"/>
      <c r="L37" s="71"/>
      <c r="M37" s="71"/>
      <c r="N37" s="71"/>
      <c r="O37" s="71"/>
      <c r="P37" s="71"/>
    </row>
    <row r="38" spans="1:17">
      <c r="A38" s="96" t="s">
        <v>299</v>
      </c>
      <c r="B38" s="252" t="s">
        <v>477</v>
      </c>
      <c r="C38" s="210"/>
      <c r="D38" s="71"/>
      <c r="E38" s="71"/>
      <c r="F38" s="71"/>
      <c r="G38" s="71"/>
      <c r="H38" s="71"/>
      <c r="I38" s="71"/>
      <c r="J38" s="71"/>
      <c r="K38" s="71"/>
      <c r="L38" s="71"/>
      <c r="M38" s="71"/>
      <c r="N38" s="71"/>
      <c r="O38" s="71"/>
      <c r="P38" s="71"/>
    </row>
    <row r="39" spans="1:17">
      <c r="A39" s="96" t="s">
        <v>264</v>
      </c>
      <c r="B39" s="427" t="s">
        <v>287</v>
      </c>
      <c r="C39" s="427"/>
      <c r="D39" s="459"/>
      <c r="E39" s="459"/>
      <c r="F39" s="459"/>
      <c r="G39" s="459"/>
      <c r="H39" s="459"/>
      <c r="I39" s="459"/>
      <c r="J39" s="459"/>
      <c r="K39" s="71"/>
      <c r="L39" s="71"/>
      <c r="M39" s="71"/>
      <c r="N39" s="71"/>
      <c r="O39" s="71"/>
      <c r="P39" s="71"/>
    </row>
    <row r="40" spans="1:17">
      <c r="A40" s="96" t="s">
        <v>265</v>
      </c>
      <c r="B40" s="460" t="s">
        <v>332</v>
      </c>
      <c r="C40" s="460"/>
      <c r="D40" s="459"/>
      <c r="E40" s="459"/>
      <c r="F40" s="71"/>
      <c r="G40" s="71"/>
      <c r="H40" s="71"/>
      <c r="I40" s="71"/>
      <c r="J40" s="71"/>
      <c r="K40" s="71"/>
      <c r="L40" s="71"/>
      <c r="M40" s="71"/>
      <c r="N40" s="71"/>
      <c r="O40" s="71"/>
      <c r="P40" s="71"/>
    </row>
    <row r="41" spans="1:17">
      <c r="A41" s="96" t="s">
        <v>266</v>
      </c>
      <c r="B41" s="427" t="s">
        <v>288</v>
      </c>
      <c r="C41" s="427"/>
      <c r="D41" s="459"/>
      <c r="E41" s="459"/>
      <c r="F41" s="71"/>
      <c r="G41" s="71"/>
      <c r="H41" s="71"/>
      <c r="I41" s="71"/>
      <c r="J41" s="71"/>
      <c r="K41" s="71"/>
      <c r="L41" s="71"/>
      <c r="M41" s="71"/>
      <c r="N41" s="71"/>
      <c r="O41" s="71"/>
      <c r="P41" s="71"/>
    </row>
    <row r="42" spans="1:17">
      <c r="A42" s="96" t="s">
        <v>267</v>
      </c>
      <c r="B42" s="460" t="s">
        <v>351</v>
      </c>
      <c r="C42" s="427"/>
      <c r="D42" s="459"/>
      <c r="E42" s="459"/>
      <c r="F42" s="459"/>
      <c r="G42" s="459"/>
      <c r="H42" s="459"/>
      <c r="I42" s="459"/>
      <c r="J42" s="459"/>
      <c r="K42" s="459"/>
      <c r="L42" s="71"/>
      <c r="M42" s="71"/>
      <c r="N42" s="71"/>
      <c r="O42" s="71"/>
      <c r="P42" s="71"/>
    </row>
    <row r="43" spans="1:17">
      <c r="A43" s="96" t="s">
        <v>268</v>
      </c>
      <c r="B43" s="460" t="s">
        <v>478</v>
      </c>
      <c r="C43" s="461"/>
      <c r="D43" s="461"/>
      <c r="E43" s="461"/>
      <c r="F43" s="461"/>
      <c r="G43" s="461"/>
      <c r="H43" s="461"/>
      <c r="I43" s="461"/>
      <c r="J43" s="461"/>
      <c r="K43" s="461"/>
      <c r="L43" s="461"/>
      <c r="M43" s="461"/>
      <c r="N43" s="461"/>
      <c r="O43" s="461"/>
      <c r="P43" s="461"/>
      <c r="Q43" s="461"/>
    </row>
    <row r="44" spans="1:17">
      <c r="A44" s="96"/>
      <c r="B44" s="210"/>
      <c r="C44" s="212"/>
      <c r="D44" s="212"/>
      <c r="E44" s="212"/>
      <c r="F44" s="212"/>
      <c r="G44" s="212"/>
      <c r="H44" s="212"/>
      <c r="I44" s="212"/>
      <c r="J44" s="212"/>
      <c r="K44" s="212"/>
      <c r="L44" s="212"/>
      <c r="M44" s="212"/>
      <c r="N44" s="213"/>
      <c r="O44" s="213"/>
      <c r="P44" s="213"/>
    </row>
    <row r="45" spans="1:17">
      <c r="A45" s="78" t="s">
        <v>331</v>
      </c>
      <c r="B45" s="203"/>
      <c r="C45" s="211"/>
      <c r="D45" s="204"/>
      <c r="E45" s="204"/>
      <c r="F45" s="204"/>
      <c r="G45" s="204"/>
      <c r="H45" s="204"/>
      <c r="I45" s="204"/>
      <c r="J45" s="204"/>
      <c r="K45" s="205"/>
      <c r="L45" s="205"/>
      <c r="M45" s="205"/>
      <c r="N45" s="205"/>
      <c r="O45" s="205"/>
      <c r="P45" s="205"/>
    </row>
    <row r="46" spans="1:17">
      <c r="A46" s="177" t="s">
        <v>293</v>
      </c>
      <c r="B46" s="71"/>
      <c r="C46" s="213"/>
      <c r="D46" s="71"/>
      <c r="E46" s="71"/>
      <c r="F46" s="71"/>
      <c r="G46" s="71"/>
      <c r="H46" s="71"/>
      <c r="I46" s="71"/>
      <c r="J46" s="71"/>
      <c r="K46" s="71"/>
      <c r="L46" s="71"/>
      <c r="M46" s="71"/>
      <c r="N46" s="71"/>
      <c r="O46" s="71"/>
      <c r="P46" s="71"/>
    </row>
  </sheetData>
  <mergeCells count="13">
    <mergeCell ref="B43:Q43"/>
    <mergeCell ref="B42:K42"/>
    <mergeCell ref="B36:J36"/>
    <mergeCell ref="B37:J37"/>
    <mergeCell ref="B39:J39"/>
    <mergeCell ref="B40:E40"/>
    <mergeCell ref="B41:E41"/>
    <mergeCell ref="B35:J35"/>
    <mergeCell ref="A2:P2"/>
    <mergeCell ref="D3:H3"/>
    <mergeCell ref="L3:O3"/>
    <mergeCell ref="B30:J30"/>
    <mergeCell ref="B31:J31"/>
  </mergeCells>
  <pageMargins left="0" right="0" top="0.39370078740157483" bottom="0.39370078740157483" header="0.31496062992125984" footer="0.31496062992125984"/>
  <pageSetup paperSize="9" scale="85" orientation="landscape" r:id="rId1"/>
</worksheet>
</file>

<file path=xl/worksheets/sheet35.xml><?xml version="1.0" encoding="utf-8"?>
<worksheet xmlns="http://schemas.openxmlformats.org/spreadsheetml/2006/main" xmlns:r="http://schemas.openxmlformats.org/officeDocument/2006/relationships">
  <dimension ref="A1:O15"/>
  <sheetViews>
    <sheetView workbookViewId="0">
      <selection activeCell="A15" sqref="A15:IV15"/>
    </sheetView>
  </sheetViews>
  <sheetFormatPr defaultColWidth="8.85546875" defaultRowHeight="15"/>
  <cols>
    <col min="1" max="1" width="28" style="179" customWidth="1"/>
    <col min="2" max="2" width="27.5703125" style="179" customWidth="1"/>
    <col min="3" max="3" width="16.85546875" style="179" customWidth="1"/>
    <col min="4" max="4" width="15" style="179" customWidth="1"/>
    <col min="5" max="5" width="14.7109375" style="179" customWidth="1"/>
    <col min="6" max="16384" width="8.85546875" style="179"/>
  </cols>
  <sheetData>
    <row r="1" spans="1:15" s="55" customFormat="1" ht="15.75">
      <c r="A1" s="168" t="s">
        <v>305</v>
      </c>
      <c r="B1" s="179"/>
      <c r="C1" s="179"/>
      <c r="D1" s="179"/>
      <c r="E1" s="179"/>
      <c r="F1" s="179"/>
      <c r="G1" s="179"/>
      <c r="H1" s="179"/>
      <c r="I1" s="179"/>
      <c r="J1" s="179"/>
      <c r="K1" s="179"/>
      <c r="L1" s="179"/>
      <c r="M1" s="179"/>
      <c r="N1" s="179"/>
      <c r="O1" s="179"/>
    </row>
    <row r="2" spans="1:15" ht="15.75" thickBot="1"/>
    <row r="3" spans="1:15" ht="19.899999999999999" customHeight="1" thickBot="1">
      <c r="A3" s="178"/>
      <c r="B3" s="464" t="s">
        <v>300</v>
      </c>
      <c r="C3" s="457"/>
      <c r="D3" s="457"/>
      <c r="E3" s="465"/>
    </row>
    <row r="4" spans="1:15" ht="45.75" thickBot="1">
      <c r="A4" s="172" t="s">
        <v>274</v>
      </c>
      <c r="B4" s="182" t="s">
        <v>301</v>
      </c>
      <c r="C4" s="182" t="s">
        <v>302</v>
      </c>
      <c r="D4" s="182" t="s">
        <v>303</v>
      </c>
      <c r="E4" s="182" t="s">
        <v>304</v>
      </c>
    </row>
    <row r="5" spans="1:15" ht="34.9" customHeight="1" thickBot="1">
      <c r="A5" s="182" t="s">
        <v>211</v>
      </c>
      <c r="B5" s="183"/>
      <c r="C5" s="183"/>
      <c r="D5" s="183"/>
      <c r="E5" s="183"/>
    </row>
    <row r="6" spans="1:15" ht="34.9" customHeight="1" thickBot="1">
      <c r="A6" s="182" t="s">
        <v>212</v>
      </c>
      <c r="B6" s="183"/>
      <c r="C6" s="183"/>
      <c r="D6" s="183"/>
      <c r="E6" s="183"/>
    </row>
    <row r="7" spans="1:15" ht="34.9" customHeight="1" thickBot="1">
      <c r="A7" s="182" t="s">
        <v>213</v>
      </c>
      <c r="B7" s="183"/>
      <c r="C7" s="183"/>
      <c r="D7" s="183"/>
      <c r="E7" s="183"/>
    </row>
    <row r="8" spans="1:15" ht="34.9" customHeight="1" thickBot="1">
      <c r="A8" s="182" t="s">
        <v>214</v>
      </c>
      <c r="B8" s="183"/>
      <c r="C8" s="183"/>
      <c r="D8" s="183"/>
      <c r="E8" s="183"/>
    </row>
    <row r="9" spans="1:15" ht="34.9" customHeight="1" thickBot="1">
      <c r="A9" s="182" t="s">
        <v>215</v>
      </c>
      <c r="B9" s="183"/>
      <c r="C9" s="183"/>
      <c r="D9" s="183"/>
      <c r="E9" s="183"/>
    </row>
    <row r="10" spans="1:15" ht="34.9" customHeight="1" thickBot="1">
      <c r="A10" s="182" t="s">
        <v>216</v>
      </c>
      <c r="B10" s="183"/>
      <c r="C10" s="183"/>
      <c r="D10" s="183"/>
      <c r="E10" s="183"/>
    </row>
    <row r="11" spans="1:15" ht="34.9" customHeight="1" thickBot="1">
      <c r="A11" s="182" t="s">
        <v>217</v>
      </c>
      <c r="B11" s="183"/>
      <c r="C11" s="183"/>
      <c r="D11" s="183"/>
      <c r="E11" s="183"/>
    </row>
    <row r="12" spans="1:15" ht="34.9" customHeight="1" thickBot="1">
      <c r="A12" s="182" t="s">
        <v>218</v>
      </c>
      <c r="B12" s="183"/>
      <c r="C12" s="183"/>
      <c r="D12" s="183"/>
      <c r="E12" s="183"/>
    </row>
    <row r="13" spans="1:15" ht="34.9" customHeight="1" thickBot="1">
      <c r="A13" s="182" t="s">
        <v>219</v>
      </c>
      <c r="B13" s="183"/>
      <c r="C13" s="183"/>
      <c r="D13" s="183"/>
      <c r="E13" s="183"/>
    </row>
    <row r="15" spans="1:15" s="166" customFormat="1" ht="15.75">
      <c r="A15" s="191" t="s">
        <v>313</v>
      </c>
    </row>
  </sheetData>
  <mergeCells count="1">
    <mergeCell ref="B3:E3"/>
  </mergeCells>
  <pageMargins left="0.7" right="0.7" top="0.75" bottom="0.75" header="0.3" footer="0.3"/>
  <pageSetup paperSize="9" orientation="portrait" horizontalDpi="300" verticalDpi="300" r:id="rId1"/>
</worksheet>
</file>

<file path=xl/worksheets/sheet36.xml><?xml version="1.0" encoding="utf-8"?>
<worksheet xmlns="http://schemas.openxmlformats.org/spreadsheetml/2006/main" xmlns:r="http://schemas.openxmlformats.org/officeDocument/2006/relationships">
  <dimension ref="A1:F16"/>
  <sheetViews>
    <sheetView workbookViewId="0">
      <selection activeCell="E4" sqref="E4:F12"/>
    </sheetView>
  </sheetViews>
  <sheetFormatPr defaultColWidth="8.85546875" defaultRowHeight="15.75"/>
  <cols>
    <col min="1" max="1" width="32.85546875" style="29" customWidth="1"/>
    <col min="2" max="6" width="10.7109375" style="29" customWidth="1"/>
    <col min="7" max="16384" width="8.85546875" style="29"/>
  </cols>
  <sheetData>
    <row r="1" spans="1:6">
      <c r="A1" s="14" t="s">
        <v>307</v>
      </c>
    </row>
    <row r="2" spans="1:6" ht="16.5" thickBot="1"/>
    <row r="3" spans="1:6" ht="34.9" customHeight="1" thickBot="1">
      <c r="A3" s="149" t="s">
        <v>274</v>
      </c>
      <c r="B3" s="192" t="s">
        <v>2</v>
      </c>
      <c r="C3" s="193" t="s">
        <v>3</v>
      </c>
      <c r="D3" s="193" t="s">
        <v>4</v>
      </c>
      <c r="E3" s="193" t="s">
        <v>5</v>
      </c>
      <c r="F3" s="194" t="s">
        <v>6</v>
      </c>
    </row>
    <row r="4" spans="1:6" ht="34.9" customHeight="1" thickBot="1">
      <c r="A4" s="184" t="s">
        <v>211</v>
      </c>
      <c r="B4" s="307">
        <f>62/126</f>
        <v>0.49206349206349204</v>
      </c>
      <c r="C4" s="341"/>
      <c r="D4" s="307">
        <f>108/117</f>
        <v>0.92307692307692313</v>
      </c>
      <c r="E4" s="341"/>
      <c r="F4" s="342"/>
    </row>
    <row r="5" spans="1:6" ht="34.9" customHeight="1" thickBot="1">
      <c r="A5" s="184" t="s">
        <v>212</v>
      </c>
      <c r="B5" s="307">
        <f>71/108</f>
        <v>0.65740740740740744</v>
      </c>
      <c r="C5" s="341"/>
      <c r="D5" s="307">
        <f>81/99</f>
        <v>0.81818181818181823</v>
      </c>
      <c r="E5" s="341"/>
      <c r="F5" s="342"/>
    </row>
    <row r="6" spans="1:6" ht="34.9" customHeight="1" thickBot="1">
      <c r="A6" s="184" t="s">
        <v>213</v>
      </c>
      <c r="B6" s="307">
        <f>203/211</f>
        <v>0.96208530805687209</v>
      </c>
      <c r="C6" s="341"/>
      <c r="D6" s="307">
        <f>205/207</f>
        <v>0.99033816425120769</v>
      </c>
      <c r="E6" s="341"/>
      <c r="F6" s="342"/>
    </row>
    <row r="7" spans="1:6" ht="34.9" customHeight="1" thickBot="1">
      <c r="A7" s="184" t="s">
        <v>214</v>
      </c>
      <c r="B7" s="307">
        <f>108/112</f>
        <v>0.9642857142857143</v>
      </c>
      <c r="C7" s="341"/>
      <c r="D7" s="307">
        <f>90/90</f>
        <v>1</v>
      </c>
      <c r="E7" s="341"/>
      <c r="F7" s="342"/>
    </row>
    <row r="8" spans="1:6" ht="34.9" customHeight="1" thickBot="1">
      <c r="A8" s="184" t="s">
        <v>215</v>
      </c>
      <c r="B8" s="307">
        <f>60/130</f>
        <v>0.46153846153846156</v>
      </c>
      <c r="C8" s="341"/>
      <c r="D8" s="307">
        <f>41/108</f>
        <v>0.37962962962962965</v>
      </c>
      <c r="E8" s="341"/>
      <c r="F8" s="342"/>
    </row>
    <row r="9" spans="1:6" ht="34.9" customHeight="1" thickBot="1">
      <c r="A9" s="184" t="s">
        <v>216</v>
      </c>
      <c r="B9" s="307">
        <f>4/103</f>
        <v>3.8834951456310676E-2</v>
      </c>
      <c r="C9" s="341"/>
      <c r="D9" s="307">
        <f>9/81</f>
        <v>0.1111111111111111</v>
      </c>
      <c r="E9" s="341"/>
      <c r="F9" s="342"/>
    </row>
    <row r="10" spans="1:6" ht="34.9" customHeight="1" thickBot="1">
      <c r="A10" s="184" t="s">
        <v>217</v>
      </c>
      <c r="B10" s="307">
        <f>8/85</f>
        <v>9.4117647058823528E-2</v>
      </c>
      <c r="C10" s="341"/>
      <c r="D10" s="307">
        <f>7/63</f>
        <v>0.1111111111111111</v>
      </c>
      <c r="E10" s="341"/>
      <c r="F10" s="342"/>
    </row>
    <row r="11" spans="1:6" ht="34.9" customHeight="1" thickBot="1">
      <c r="A11" s="184" t="s">
        <v>218</v>
      </c>
      <c r="B11" s="307">
        <f>46/76</f>
        <v>0.60526315789473684</v>
      </c>
      <c r="C11" s="341"/>
      <c r="D11" s="307">
        <f>21/54</f>
        <v>0.3888888888888889</v>
      </c>
      <c r="E11" s="341"/>
      <c r="F11" s="342"/>
    </row>
    <row r="12" spans="1:6" ht="34.9" customHeight="1" thickBot="1">
      <c r="A12" s="184" t="s">
        <v>219</v>
      </c>
      <c r="B12" s="307">
        <f>50/144</f>
        <v>0.34722222222222221</v>
      </c>
      <c r="C12" s="341"/>
      <c r="D12" s="307">
        <f>49/126</f>
        <v>0.3888888888888889</v>
      </c>
      <c r="E12" s="341"/>
      <c r="F12" s="342"/>
    </row>
    <row r="14" spans="1:6">
      <c r="A14" s="95" t="s">
        <v>33</v>
      </c>
    </row>
    <row r="15" spans="1:6" s="186" customFormat="1" ht="43.15" customHeight="1">
      <c r="A15" s="466" t="s">
        <v>468</v>
      </c>
      <c r="B15" s="467"/>
      <c r="C15" s="467"/>
      <c r="D15" s="467"/>
      <c r="E15" s="467"/>
      <c r="F15" s="467"/>
    </row>
    <row r="16" spans="1:6" ht="47.25" customHeight="1">
      <c r="A16" s="466" t="s">
        <v>469</v>
      </c>
      <c r="B16" s="467"/>
      <c r="C16" s="467"/>
      <c r="D16" s="467"/>
      <c r="E16" s="467"/>
      <c r="F16" s="467"/>
    </row>
  </sheetData>
  <mergeCells count="2">
    <mergeCell ref="A15:F15"/>
    <mergeCell ref="A16:F16"/>
  </mergeCells>
  <pageMargins left="0.70866141732283472" right="0.70866141732283472" top="0.74803149606299213" bottom="0.74803149606299213" header="0.31496062992125984" footer="0.31496062992125984"/>
  <pageSetup paperSize="9" orientation="portrait" horizontalDpi="300" verticalDpi="300" r:id="rId1"/>
</worksheet>
</file>

<file path=xl/worksheets/sheet37.xml><?xml version="1.0" encoding="utf-8"?>
<worksheet xmlns="http://schemas.openxmlformats.org/spreadsheetml/2006/main" xmlns:r="http://schemas.openxmlformats.org/officeDocument/2006/relationships">
  <dimension ref="A1:F17"/>
  <sheetViews>
    <sheetView workbookViewId="0">
      <selection activeCell="J16" sqref="J16"/>
    </sheetView>
  </sheetViews>
  <sheetFormatPr defaultColWidth="8.85546875" defaultRowHeight="15.75"/>
  <cols>
    <col min="1" max="1" width="32.85546875" style="29" customWidth="1"/>
    <col min="2" max="6" width="13.7109375" style="29" customWidth="1"/>
    <col min="7" max="16384" width="8.85546875" style="29"/>
  </cols>
  <sheetData>
    <row r="1" spans="1:6">
      <c r="A1" s="199" t="s">
        <v>350</v>
      </c>
    </row>
    <row r="2" spans="1:6" ht="16.5" thickBot="1"/>
    <row r="3" spans="1:6" ht="34.9" customHeight="1" thickBot="1">
      <c r="A3" s="149" t="s">
        <v>274</v>
      </c>
      <c r="B3" s="185" t="s">
        <v>308</v>
      </c>
      <c r="C3" s="185" t="s">
        <v>461</v>
      </c>
      <c r="D3" s="185" t="s">
        <v>462</v>
      </c>
      <c r="E3" s="185" t="s">
        <v>463</v>
      </c>
      <c r="F3" s="149" t="s">
        <v>464</v>
      </c>
    </row>
    <row r="4" spans="1:6" ht="34.9" customHeight="1" thickBot="1">
      <c r="A4" s="184" t="s">
        <v>211</v>
      </c>
      <c r="B4" s="30">
        <v>193</v>
      </c>
      <c r="C4" s="30">
        <v>262</v>
      </c>
      <c r="D4" s="30">
        <v>239</v>
      </c>
      <c r="E4" s="30">
        <v>219</v>
      </c>
      <c r="F4" s="167">
        <v>266</v>
      </c>
    </row>
    <row r="5" spans="1:6" ht="34.9" customHeight="1" thickBot="1">
      <c r="A5" s="184" t="s">
        <v>212</v>
      </c>
      <c r="B5" s="30">
        <v>179</v>
      </c>
      <c r="C5" s="30">
        <v>211</v>
      </c>
      <c r="D5" s="30">
        <v>202</v>
      </c>
      <c r="E5" s="30">
        <v>204</v>
      </c>
      <c r="F5" s="167">
        <v>224</v>
      </c>
    </row>
    <row r="6" spans="1:6" ht="34.9" customHeight="1" thickBot="1">
      <c r="A6" s="184" t="s">
        <v>213</v>
      </c>
      <c r="B6" s="30">
        <v>234</v>
      </c>
      <c r="C6" s="30">
        <v>343</v>
      </c>
      <c r="D6" s="30">
        <v>330</v>
      </c>
      <c r="E6" s="30">
        <v>325</v>
      </c>
      <c r="F6" s="167">
        <v>352</v>
      </c>
    </row>
    <row r="7" spans="1:6" ht="34.9" customHeight="1" thickBot="1">
      <c r="A7" s="184" t="s">
        <v>214</v>
      </c>
      <c r="B7" s="30">
        <v>206</v>
      </c>
      <c r="C7" s="30">
        <v>117</v>
      </c>
      <c r="D7" s="30">
        <v>201</v>
      </c>
      <c r="E7" s="30">
        <v>219</v>
      </c>
      <c r="F7" s="167">
        <v>176</v>
      </c>
    </row>
    <row r="8" spans="1:6" ht="34.9" customHeight="1" thickBot="1">
      <c r="A8" s="184" t="s">
        <v>215</v>
      </c>
      <c r="B8" s="30">
        <v>148</v>
      </c>
      <c r="C8" s="30">
        <v>104</v>
      </c>
      <c r="D8" s="30">
        <v>129</v>
      </c>
      <c r="E8" s="30">
        <v>133</v>
      </c>
      <c r="F8" s="167">
        <v>161</v>
      </c>
    </row>
    <row r="9" spans="1:6" ht="34.9" customHeight="1" thickBot="1">
      <c r="A9" s="184" t="s">
        <v>216</v>
      </c>
      <c r="B9" s="30">
        <v>99</v>
      </c>
      <c r="C9" s="30">
        <v>101</v>
      </c>
      <c r="D9" s="30">
        <v>108</v>
      </c>
      <c r="E9" s="30">
        <v>92</v>
      </c>
      <c r="F9" s="167">
        <v>107</v>
      </c>
    </row>
    <row r="10" spans="1:6" ht="34.9" customHeight="1" thickBot="1">
      <c r="A10" s="184" t="s">
        <v>217</v>
      </c>
      <c r="B10" s="30">
        <v>47</v>
      </c>
      <c r="C10" s="30">
        <v>30</v>
      </c>
      <c r="D10" s="30">
        <v>56</v>
      </c>
      <c r="E10" s="30">
        <v>62</v>
      </c>
      <c r="F10" s="167">
        <v>56</v>
      </c>
    </row>
    <row r="11" spans="1:6" ht="34.9" customHeight="1" thickBot="1">
      <c r="A11" s="184" t="s">
        <v>218</v>
      </c>
      <c r="B11" s="30">
        <v>48</v>
      </c>
      <c r="C11" s="30">
        <v>85</v>
      </c>
      <c r="D11" s="30">
        <v>58</v>
      </c>
      <c r="E11" s="30">
        <v>51</v>
      </c>
      <c r="F11" s="167">
        <v>66</v>
      </c>
    </row>
    <row r="12" spans="1:6" ht="34.9" customHeight="1" thickBot="1">
      <c r="A12" s="184" t="s">
        <v>219</v>
      </c>
      <c r="B12" s="30">
        <v>90</v>
      </c>
      <c r="C12" s="30">
        <v>94</v>
      </c>
      <c r="D12" s="30">
        <v>130</v>
      </c>
      <c r="E12" s="30">
        <v>135</v>
      </c>
      <c r="F12" s="167">
        <v>172</v>
      </c>
    </row>
    <row r="14" spans="1:6">
      <c r="A14" s="466" t="s">
        <v>309</v>
      </c>
      <c r="B14" s="458"/>
      <c r="C14" s="458"/>
      <c r="D14" s="458"/>
      <c r="E14" s="458"/>
      <c r="F14" s="458"/>
    </row>
    <row r="16" spans="1:6">
      <c r="A16" s="62" t="s">
        <v>33</v>
      </c>
    </row>
    <row r="17" spans="1:6" s="186" customFormat="1">
      <c r="A17" s="466" t="s">
        <v>472</v>
      </c>
      <c r="B17" s="458"/>
      <c r="C17" s="458"/>
      <c r="D17" s="458"/>
      <c r="E17" s="458"/>
      <c r="F17" s="458"/>
    </row>
  </sheetData>
  <mergeCells count="2">
    <mergeCell ref="A14:F14"/>
    <mergeCell ref="A17:F17"/>
  </mergeCell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8.xml><?xml version="1.0" encoding="utf-8"?>
<worksheet xmlns="http://schemas.openxmlformats.org/spreadsheetml/2006/main" xmlns:r="http://schemas.openxmlformats.org/officeDocument/2006/relationships">
  <dimension ref="A1:L20"/>
  <sheetViews>
    <sheetView workbookViewId="0">
      <selection activeCell="I9" sqref="I9"/>
    </sheetView>
  </sheetViews>
  <sheetFormatPr defaultColWidth="8.85546875" defaultRowHeight="15.75"/>
  <cols>
    <col min="1" max="1" width="32.85546875" style="29" customWidth="1"/>
    <col min="2" max="6" width="13.7109375" style="29" customWidth="1"/>
    <col min="7" max="16384" width="8.85546875" style="29"/>
  </cols>
  <sheetData>
    <row r="1" spans="1:6">
      <c r="A1" s="249" t="s">
        <v>466</v>
      </c>
    </row>
    <row r="2" spans="1:6" ht="16.5" thickBot="1"/>
    <row r="3" spans="1:6" ht="34.9" customHeight="1" thickBot="1">
      <c r="A3" s="149" t="s">
        <v>274</v>
      </c>
      <c r="B3" s="185" t="s">
        <v>308</v>
      </c>
      <c r="C3" s="185" t="s">
        <v>461</v>
      </c>
      <c r="D3" s="185" t="s">
        <v>462</v>
      </c>
      <c r="E3" s="185" t="s">
        <v>463</v>
      </c>
      <c r="F3" s="149" t="s">
        <v>464</v>
      </c>
    </row>
    <row r="4" spans="1:6" ht="34.9" customHeight="1" thickBot="1">
      <c r="A4" s="184" t="s">
        <v>211</v>
      </c>
      <c r="B4" s="30">
        <v>55</v>
      </c>
      <c r="C4" s="346">
        <v>64</v>
      </c>
      <c r="D4" s="313">
        <v>91</v>
      </c>
      <c r="E4" s="346">
        <v>90</v>
      </c>
      <c r="F4" s="346">
        <v>81</v>
      </c>
    </row>
    <row r="5" spans="1:6" ht="34.9" customHeight="1" thickBot="1">
      <c r="A5" s="184" t="s">
        <v>212</v>
      </c>
      <c r="B5" s="30"/>
      <c r="C5" s="30">
        <v>64</v>
      </c>
      <c r="D5" s="30">
        <v>76</v>
      </c>
      <c r="E5" s="30">
        <v>61</v>
      </c>
      <c r="F5" s="30">
        <v>61</v>
      </c>
    </row>
    <row r="6" spans="1:6" ht="34.9" customHeight="1" thickBot="1">
      <c r="A6" s="184" t="s">
        <v>213</v>
      </c>
      <c r="B6" s="30"/>
      <c r="C6" s="30">
        <v>135</v>
      </c>
      <c r="D6" s="30">
        <v>285</v>
      </c>
      <c r="E6" s="30">
        <v>152</v>
      </c>
      <c r="F6" s="30">
        <v>139</v>
      </c>
    </row>
    <row r="7" spans="1:6" ht="34.9" customHeight="1" thickBot="1">
      <c r="A7" s="184" t="s">
        <v>214</v>
      </c>
      <c r="B7" s="30"/>
      <c r="C7" s="30">
        <v>59</v>
      </c>
      <c r="D7" s="30">
        <v>29</v>
      </c>
      <c r="E7" s="30">
        <v>57</v>
      </c>
      <c r="F7" s="30">
        <v>67</v>
      </c>
    </row>
    <row r="8" spans="1:6" ht="34.9" customHeight="1" thickBot="1">
      <c r="A8" s="184" t="s">
        <v>215</v>
      </c>
      <c r="B8" s="30"/>
      <c r="C8" s="30">
        <v>20</v>
      </c>
      <c r="D8" s="30">
        <v>54</v>
      </c>
      <c r="E8" s="30">
        <v>38</v>
      </c>
      <c r="F8" s="30">
        <v>15</v>
      </c>
    </row>
    <row r="9" spans="1:6" ht="34.9" customHeight="1" thickBot="1">
      <c r="A9" s="184" t="s">
        <v>216</v>
      </c>
      <c r="B9" s="345">
        <v>47</v>
      </c>
      <c r="C9" s="316">
        <v>22</v>
      </c>
      <c r="D9" s="316">
        <v>57</v>
      </c>
      <c r="E9" s="30">
        <v>72</v>
      </c>
      <c r="F9" s="316">
        <v>58</v>
      </c>
    </row>
    <row r="10" spans="1:6" ht="34.9" customHeight="1" thickBot="1">
      <c r="A10" s="184" t="s">
        <v>217</v>
      </c>
      <c r="B10" s="30"/>
      <c r="C10" s="30">
        <v>12</v>
      </c>
      <c r="D10" s="30">
        <v>16</v>
      </c>
      <c r="E10" s="30">
        <v>17</v>
      </c>
      <c r="F10" s="30">
        <v>21</v>
      </c>
    </row>
    <row r="11" spans="1:6" ht="34.9" customHeight="1" thickBot="1">
      <c r="A11" s="184" t="s">
        <v>218</v>
      </c>
      <c r="B11" s="30"/>
      <c r="C11" s="30">
        <v>19</v>
      </c>
      <c r="D11" s="30">
        <v>15</v>
      </c>
      <c r="E11" s="30">
        <v>11</v>
      </c>
      <c r="F11" s="30">
        <v>7</v>
      </c>
    </row>
    <row r="12" spans="1:6" ht="34.9" customHeight="1" thickBot="1">
      <c r="A12" s="184" t="s">
        <v>219</v>
      </c>
      <c r="B12" s="30"/>
      <c r="C12" s="30">
        <v>77</v>
      </c>
      <c r="D12" s="30">
        <v>71</v>
      </c>
      <c r="E12" s="30">
        <v>59</v>
      </c>
      <c r="F12" s="30">
        <v>92</v>
      </c>
    </row>
    <row r="14" spans="1:6">
      <c r="A14" s="315" t="s">
        <v>467</v>
      </c>
    </row>
    <row r="16" spans="1:6">
      <c r="A16" s="62" t="s">
        <v>33</v>
      </c>
    </row>
    <row r="17" spans="1:12" s="186" customFormat="1" ht="43.15" customHeight="1">
      <c r="A17" s="466" t="s">
        <v>473</v>
      </c>
      <c r="B17" s="458"/>
      <c r="C17" s="458"/>
      <c r="D17" s="458"/>
      <c r="E17" s="458"/>
      <c r="F17" s="458"/>
    </row>
    <row r="19" spans="1:12">
      <c r="A19" s="468" t="s">
        <v>487</v>
      </c>
      <c r="B19" s="468"/>
      <c r="C19" s="468"/>
      <c r="D19" s="468"/>
      <c r="E19" s="468"/>
      <c r="F19" s="468"/>
      <c r="G19" s="469"/>
      <c r="H19" s="469"/>
      <c r="I19" s="469"/>
      <c r="J19" s="469"/>
      <c r="K19" s="469"/>
      <c r="L19" s="469"/>
    </row>
    <row r="20" spans="1:12">
      <c r="A20" s="470" t="s">
        <v>488</v>
      </c>
      <c r="B20" s="470"/>
      <c r="C20" s="470"/>
      <c r="D20" s="470"/>
      <c r="E20" s="470"/>
      <c r="F20" s="470"/>
      <c r="G20" s="471"/>
      <c r="H20" s="471"/>
      <c r="I20" s="471"/>
      <c r="J20" s="471"/>
      <c r="K20" s="471"/>
      <c r="L20" s="471"/>
    </row>
  </sheetData>
  <mergeCells count="3">
    <mergeCell ref="A17:F17"/>
    <mergeCell ref="A19:L19"/>
    <mergeCell ref="A20:L20"/>
  </mergeCell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9.xml><?xml version="1.0" encoding="utf-8"?>
<worksheet xmlns="http://schemas.openxmlformats.org/spreadsheetml/2006/main" xmlns:r="http://schemas.openxmlformats.org/officeDocument/2006/relationships">
  <dimension ref="A1:F21"/>
  <sheetViews>
    <sheetView workbookViewId="0">
      <selection activeCell="B4" sqref="B4"/>
    </sheetView>
  </sheetViews>
  <sheetFormatPr defaultColWidth="8.85546875" defaultRowHeight="15.75"/>
  <cols>
    <col min="1" max="1" width="32.85546875" style="29" customWidth="1"/>
    <col min="2" max="6" width="13.7109375" style="29" customWidth="1"/>
    <col min="7" max="16384" width="8.85546875" style="29"/>
  </cols>
  <sheetData>
    <row r="1" spans="1:6">
      <c r="A1" s="249" t="s">
        <v>465</v>
      </c>
    </row>
    <row r="2" spans="1:6" ht="16.5" thickBot="1"/>
    <row r="3" spans="1:6" s="96" customFormat="1" ht="34.9" customHeight="1" thickBot="1">
      <c r="A3" s="171" t="s">
        <v>274</v>
      </c>
      <c r="B3" s="382" t="s">
        <v>2</v>
      </c>
      <c r="C3" s="382" t="s">
        <v>3</v>
      </c>
      <c r="D3" s="382" t="s">
        <v>4</v>
      </c>
      <c r="E3" s="382" t="s">
        <v>5</v>
      </c>
      <c r="F3" s="171" t="s">
        <v>6</v>
      </c>
    </row>
    <row r="4" spans="1:6" s="96" customFormat="1" ht="34.9" customHeight="1" thickBot="1">
      <c r="A4" s="383" t="s">
        <v>211</v>
      </c>
      <c r="B4" s="394">
        <f>'IV-3Γ-2013-14'!I5</f>
        <v>17</v>
      </c>
      <c r="C4" s="394">
        <f>'IV-3Γ-2012-13'!I5</f>
        <v>6</v>
      </c>
      <c r="D4" s="394">
        <f>'IV-3Γ-2011-12'!I5</f>
        <v>12</v>
      </c>
      <c r="E4" s="394">
        <f>'IV-3Γ-2010-11'!I5</f>
        <v>16</v>
      </c>
      <c r="F4" s="395">
        <f>'IV-3Γ-2009-10'!I5</f>
        <v>12</v>
      </c>
    </row>
    <row r="5" spans="1:6" s="96" customFormat="1" ht="34.9" customHeight="1" thickBot="1">
      <c r="A5" s="383" t="s">
        <v>212</v>
      </c>
      <c r="B5" s="394">
        <f>'IV-3Γ-2013-14'!I6</f>
        <v>13</v>
      </c>
      <c r="C5" s="394">
        <f>'IV-3Γ-2012-13'!I6</f>
        <v>16</v>
      </c>
      <c r="D5" s="394">
        <f>'IV-3Γ-2011-12'!I6</f>
        <v>13</v>
      </c>
      <c r="E5" s="394">
        <f>'IV-3Γ-2010-11'!I6</f>
        <v>15</v>
      </c>
      <c r="F5" s="395">
        <f>'IV-3Γ-2009-10'!I6</f>
        <v>29</v>
      </c>
    </row>
    <row r="6" spans="1:6" s="96" customFormat="1" ht="34.9" customHeight="1" thickBot="1">
      <c r="A6" s="383" t="s">
        <v>213</v>
      </c>
      <c r="B6" s="394">
        <f>'IV-3Γ-2013-14'!I7</f>
        <v>39</v>
      </c>
      <c r="C6" s="394">
        <f>'IV-3Γ-2012-13'!I7</f>
        <v>39</v>
      </c>
      <c r="D6" s="394">
        <f>'IV-3Γ-2011-12'!I7</f>
        <v>45</v>
      </c>
      <c r="E6" s="394">
        <f>'IV-3Γ-2010-11'!I7</f>
        <v>59</v>
      </c>
      <c r="F6" s="395">
        <f>'IV-3Γ-2009-10'!I7</f>
        <v>72</v>
      </c>
    </row>
    <row r="7" spans="1:6" s="96" customFormat="1" ht="34.9" customHeight="1" thickBot="1">
      <c r="A7" s="383" t="s">
        <v>214</v>
      </c>
      <c r="B7" s="394">
        <f>'IV-3Γ-2013-14'!I8</f>
        <v>6</v>
      </c>
      <c r="C7" s="394">
        <f>'IV-3Γ-2012-13'!I8</f>
        <v>9</v>
      </c>
      <c r="D7" s="394">
        <f>'IV-3Γ-2011-12'!I8</f>
        <v>17</v>
      </c>
      <c r="E7" s="394">
        <f>'IV-3Γ-2010-11'!I8</f>
        <v>8</v>
      </c>
      <c r="F7" s="395">
        <f>'IV-3Γ-2009-10'!I8</f>
        <v>8</v>
      </c>
    </row>
    <row r="8" spans="1:6" s="96" customFormat="1" ht="34.9" customHeight="1" thickBot="1">
      <c r="A8" s="383" t="s">
        <v>215</v>
      </c>
      <c r="B8" s="394">
        <f>'IV-3Γ-2013-14'!I9</f>
        <v>29</v>
      </c>
      <c r="C8" s="394">
        <f>'IV-3Γ-2012-13'!I9</f>
        <v>42</v>
      </c>
      <c r="D8" s="394">
        <f>'IV-3Γ-2011-12'!I9</f>
        <v>38</v>
      </c>
      <c r="E8" s="394">
        <f>'IV-3Γ-2010-11'!I9</f>
        <v>37</v>
      </c>
      <c r="F8" s="395">
        <f>'IV-3Γ-2009-10'!I9</f>
        <v>50</v>
      </c>
    </row>
    <row r="9" spans="1:6" s="96" customFormat="1" ht="34.9" customHeight="1" thickBot="1">
      <c r="A9" s="383" t="s">
        <v>216</v>
      </c>
      <c r="B9" s="394">
        <f>'IV-3Γ-2013-14'!I10</f>
        <v>11</v>
      </c>
      <c r="C9" s="394">
        <f>'IV-3Γ-2012-13'!I10</f>
        <v>5</v>
      </c>
      <c r="D9" s="394">
        <f>'IV-3Γ-2011-12'!I10</f>
        <v>6</v>
      </c>
      <c r="E9" s="394">
        <f>'IV-3Γ-2010-11'!I10</f>
        <v>5</v>
      </c>
      <c r="F9" s="395">
        <f>'IV-3Γ-2009-10'!I10</f>
        <v>10</v>
      </c>
    </row>
    <row r="10" spans="1:6" s="96" customFormat="1" ht="34.9" customHeight="1" thickBot="1">
      <c r="A10" s="383" t="s">
        <v>217</v>
      </c>
      <c r="B10" s="394">
        <f>'IV-3Γ-2013-14'!I11</f>
        <v>6</v>
      </c>
      <c r="C10" s="394">
        <f>'IV-3Γ-2012-13'!I11</f>
        <v>9</v>
      </c>
      <c r="D10" s="394">
        <f>'IV-3Γ-2011-12'!I11</f>
        <v>5</v>
      </c>
      <c r="E10" s="394">
        <f>'IV-3Γ-2010-11'!I11</f>
        <v>7</v>
      </c>
      <c r="F10" s="395">
        <f>'IV-3Γ-2009-10'!I11</f>
        <v>9</v>
      </c>
    </row>
    <row r="11" spans="1:6" s="96" customFormat="1" ht="34.9" customHeight="1" thickBot="1">
      <c r="A11" s="383" t="s">
        <v>218</v>
      </c>
      <c r="B11" s="394">
        <f>'IV-3Γ-2013-14'!I12</f>
        <v>0</v>
      </c>
      <c r="C11" s="394">
        <f>'IV-3Γ-2012-13'!I12</f>
        <v>1</v>
      </c>
      <c r="D11" s="394">
        <f>'IV-3Γ-2011-12'!I12</f>
        <v>5</v>
      </c>
      <c r="E11" s="394">
        <f>'IV-3Γ-2010-11'!I12</f>
        <v>2</v>
      </c>
      <c r="F11" s="395">
        <f>'IV-3Γ-2009-10'!I12</f>
        <v>6</v>
      </c>
    </row>
    <row r="12" spans="1:6" s="96" customFormat="1" ht="34.9" customHeight="1" thickBot="1">
      <c r="A12" s="384" t="s">
        <v>219</v>
      </c>
      <c r="B12" s="394">
        <f>'IV-3Γ-2013-14'!I13</f>
        <v>19</v>
      </c>
      <c r="C12" s="394">
        <f>'IV-3Γ-2012-13'!I13</f>
        <v>15</v>
      </c>
      <c r="D12" s="394">
        <f>'IV-3Γ-2011-12'!I13</f>
        <v>22</v>
      </c>
      <c r="E12" s="394">
        <f>'IV-3Γ-2010-11'!I13</f>
        <v>18</v>
      </c>
      <c r="F12" s="395">
        <f>'IV-3Γ-2009-10'!I13</f>
        <v>30</v>
      </c>
    </row>
    <row r="13" spans="1:6" s="385" customFormat="1" ht="31.9" customHeight="1" thickBot="1">
      <c r="A13" s="386" t="s">
        <v>280</v>
      </c>
      <c r="B13" s="396">
        <f>SUM(B4:B12)</f>
        <v>140</v>
      </c>
      <c r="C13" s="396">
        <f t="shared" ref="C13:F13" si="0">SUM(C4:C12)</f>
        <v>142</v>
      </c>
      <c r="D13" s="396">
        <f t="shared" si="0"/>
        <v>163</v>
      </c>
      <c r="E13" s="396">
        <f t="shared" si="0"/>
        <v>167</v>
      </c>
      <c r="F13" s="397">
        <f t="shared" si="0"/>
        <v>226</v>
      </c>
    </row>
    <row r="14" spans="1:6" s="96" customFormat="1" ht="15"/>
    <row r="15" spans="1:6" s="96" customFormat="1" ht="15">
      <c r="A15" s="372" t="s">
        <v>33</v>
      </c>
    </row>
    <row r="16" spans="1:6" s="373" customFormat="1" ht="15">
      <c r="A16" s="429" t="s">
        <v>472</v>
      </c>
      <c r="B16" s="458"/>
      <c r="C16" s="458"/>
      <c r="D16" s="458"/>
      <c r="E16" s="458"/>
      <c r="F16" s="458"/>
    </row>
    <row r="17" s="96" customFormat="1" ht="15"/>
    <row r="18" s="96" customFormat="1" ht="15"/>
    <row r="19" s="96" customFormat="1" ht="15"/>
    <row r="20" s="96" customFormat="1" ht="15"/>
    <row r="21" s="96" customFormat="1" ht="15"/>
  </sheetData>
  <mergeCells count="1">
    <mergeCell ref="A16:F16"/>
  </mergeCell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4.xml><?xml version="1.0" encoding="utf-8"?>
<worksheet xmlns="http://schemas.openxmlformats.org/spreadsheetml/2006/main" xmlns:r="http://schemas.openxmlformats.org/officeDocument/2006/relationships">
  <dimension ref="A1:Q70"/>
  <sheetViews>
    <sheetView workbookViewId="0">
      <selection activeCell="G74" sqref="G74"/>
    </sheetView>
  </sheetViews>
  <sheetFormatPr defaultColWidth="8.85546875" defaultRowHeight="15.75"/>
  <cols>
    <col min="1" max="1" width="8.85546875" style="29"/>
    <col min="2" max="2" width="13.7109375" style="29" bestFit="1" customWidth="1"/>
    <col min="3" max="17" width="7.7109375" style="29" customWidth="1"/>
    <col min="18" max="16384" width="8.85546875" style="29"/>
  </cols>
  <sheetData>
    <row r="1" spans="1:17">
      <c r="A1" s="401" t="s">
        <v>41</v>
      </c>
      <c r="B1" s="401"/>
      <c r="C1" s="401"/>
      <c r="D1" s="401"/>
    </row>
    <row r="2" spans="1:17" s="40" customFormat="1"/>
    <row r="3" spans="1:17" s="41" customFormat="1" ht="16.5" thickBot="1">
      <c r="A3" s="410"/>
      <c r="B3" s="410"/>
      <c r="C3" s="410"/>
      <c r="D3" s="410"/>
      <c r="E3" s="410"/>
      <c r="F3" s="410"/>
      <c r="G3" s="410"/>
      <c r="H3" s="410"/>
      <c r="I3" s="410"/>
      <c r="J3" s="410"/>
      <c r="K3" s="410"/>
      <c r="L3" s="410"/>
      <c r="M3" s="410"/>
      <c r="N3" s="410"/>
      <c r="O3" s="410"/>
      <c r="P3" s="410"/>
      <c r="Q3" s="410"/>
    </row>
    <row r="4" spans="1:17" s="41" customFormat="1" ht="19.899999999999999" customHeight="1">
      <c r="A4" s="411"/>
      <c r="B4" s="402"/>
      <c r="C4" s="402" t="s">
        <v>2</v>
      </c>
      <c r="D4" s="402" t="s">
        <v>42</v>
      </c>
      <c r="E4" s="402"/>
      <c r="F4" s="402" t="s">
        <v>3</v>
      </c>
      <c r="G4" s="402"/>
      <c r="H4" s="402"/>
      <c r="I4" s="402" t="s">
        <v>4</v>
      </c>
      <c r="J4" s="402"/>
      <c r="K4" s="402"/>
      <c r="L4" s="402" t="s">
        <v>5</v>
      </c>
      <c r="M4" s="402"/>
      <c r="N4" s="402"/>
      <c r="O4" s="402" t="s">
        <v>6</v>
      </c>
      <c r="P4" s="402"/>
      <c r="Q4" s="403"/>
    </row>
    <row r="5" spans="1:17" s="42" customFormat="1" ht="19.899999999999999" customHeight="1" thickBot="1">
      <c r="A5" s="404"/>
      <c r="B5" s="405"/>
      <c r="C5" s="181" t="s">
        <v>43</v>
      </c>
      <c r="D5" s="181" t="s">
        <v>44</v>
      </c>
      <c r="E5" s="181" t="s">
        <v>45</v>
      </c>
      <c r="F5" s="181" t="s">
        <v>43</v>
      </c>
      <c r="G5" s="181" t="s">
        <v>44</v>
      </c>
      <c r="H5" s="181" t="s">
        <v>45</v>
      </c>
      <c r="I5" s="181" t="s">
        <v>43</v>
      </c>
      <c r="J5" s="181" t="s">
        <v>44</v>
      </c>
      <c r="K5" s="181" t="s">
        <v>45</v>
      </c>
      <c r="L5" s="181" t="s">
        <v>43</v>
      </c>
      <c r="M5" s="181" t="s">
        <v>44</v>
      </c>
      <c r="N5" s="181" t="s">
        <v>45</v>
      </c>
      <c r="O5" s="181" t="s">
        <v>43</v>
      </c>
      <c r="P5" s="181" t="s">
        <v>44</v>
      </c>
      <c r="Q5" s="181" t="s">
        <v>45</v>
      </c>
    </row>
    <row r="6" spans="1:17" s="42" customFormat="1" ht="19.899999999999999" customHeight="1" thickBot="1">
      <c r="A6" s="406" t="s">
        <v>46</v>
      </c>
      <c r="B6" s="407"/>
      <c r="C6" s="49"/>
      <c r="D6" s="49"/>
      <c r="E6" s="49"/>
      <c r="F6" s="49"/>
      <c r="G6" s="49"/>
      <c r="H6" s="49"/>
      <c r="I6" s="49"/>
      <c r="J6" s="49"/>
      <c r="K6" s="49"/>
      <c r="L6" s="49"/>
      <c r="M6" s="49"/>
      <c r="N6" s="49"/>
      <c r="O6" s="49"/>
      <c r="P6" s="49"/>
      <c r="Q6" s="50"/>
    </row>
    <row r="7" spans="1:17" s="42" customFormat="1" ht="64.900000000000006" customHeight="1" thickBot="1">
      <c r="A7" s="406" t="s">
        <v>47</v>
      </c>
      <c r="B7" s="407"/>
      <c r="C7" s="49"/>
      <c r="D7" s="49"/>
      <c r="E7" s="49"/>
      <c r="F7" s="49"/>
      <c r="G7" s="49"/>
      <c r="H7" s="49"/>
      <c r="I7" s="49"/>
      <c r="J7" s="49"/>
      <c r="K7" s="49"/>
      <c r="L7" s="49"/>
      <c r="M7" s="49"/>
      <c r="N7" s="49"/>
      <c r="O7" s="49"/>
      <c r="P7" s="49"/>
      <c r="Q7" s="50"/>
    </row>
    <row r="8" spans="1:17" ht="67.150000000000006" customHeight="1" thickBot="1">
      <c r="A8" s="406" t="s">
        <v>48</v>
      </c>
      <c r="B8" s="413"/>
      <c r="C8" s="49"/>
      <c r="D8" s="49"/>
      <c r="E8" s="49"/>
      <c r="F8" s="49"/>
      <c r="G8" s="49"/>
      <c r="H8" s="49"/>
      <c r="I8" s="49"/>
      <c r="J8" s="49"/>
      <c r="K8" s="49"/>
      <c r="L8" s="49"/>
      <c r="M8" s="49"/>
      <c r="N8" s="49"/>
      <c r="O8" s="49"/>
      <c r="P8" s="49"/>
      <c r="Q8" s="51"/>
    </row>
    <row r="9" spans="1:17" ht="34.9" customHeight="1">
      <c r="A9" s="412" t="s">
        <v>49</v>
      </c>
      <c r="B9" s="43" t="s">
        <v>50</v>
      </c>
      <c r="C9" s="44"/>
      <c r="D9" s="45"/>
      <c r="E9" s="45"/>
      <c r="F9" s="45"/>
      <c r="G9" s="45"/>
      <c r="H9" s="45"/>
      <c r="I9" s="45"/>
      <c r="J9" s="45"/>
      <c r="K9" s="45"/>
      <c r="L9" s="45"/>
      <c r="M9" s="45"/>
      <c r="N9" s="45"/>
      <c r="O9" s="45"/>
      <c r="P9" s="45"/>
      <c r="Q9" s="46"/>
    </row>
    <row r="10" spans="1:17" ht="34.9" customHeight="1">
      <c r="A10" s="408"/>
      <c r="B10" s="31" t="s">
        <v>51</v>
      </c>
      <c r="C10" s="32"/>
      <c r="D10" s="33"/>
      <c r="E10" s="33"/>
      <c r="F10" s="33"/>
      <c r="G10" s="33"/>
      <c r="H10" s="33"/>
      <c r="I10" s="33"/>
      <c r="J10" s="33"/>
      <c r="K10" s="33"/>
      <c r="L10" s="33"/>
      <c r="M10" s="33"/>
      <c r="N10" s="33"/>
      <c r="O10" s="33"/>
      <c r="P10" s="33"/>
      <c r="Q10" s="34"/>
    </row>
    <row r="11" spans="1:17" ht="19.899999999999999" customHeight="1">
      <c r="A11" s="408" t="s">
        <v>52</v>
      </c>
      <c r="B11" s="409"/>
      <c r="C11" s="32"/>
      <c r="D11" s="33"/>
      <c r="E11" s="33"/>
      <c r="F11" s="33"/>
      <c r="G11" s="33"/>
      <c r="H11" s="33"/>
      <c r="I11" s="33"/>
      <c r="J11" s="33"/>
      <c r="K11" s="33"/>
      <c r="L11" s="33"/>
      <c r="M11" s="33"/>
      <c r="N11" s="33"/>
      <c r="O11" s="33"/>
      <c r="P11" s="33"/>
      <c r="Q11" s="34"/>
    </row>
    <row r="12" spans="1:17" ht="19.899999999999999" customHeight="1">
      <c r="A12" s="408" t="s">
        <v>326</v>
      </c>
      <c r="B12" s="409"/>
      <c r="C12" s="32"/>
      <c r="D12" s="33"/>
      <c r="E12" s="33"/>
      <c r="F12" s="33"/>
      <c r="G12" s="33"/>
      <c r="H12" s="33"/>
      <c r="I12" s="33"/>
      <c r="J12" s="33"/>
      <c r="K12" s="33"/>
      <c r="L12" s="33"/>
      <c r="M12" s="33"/>
      <c r="N12" s="33"/>
      <c r="O12" s="33"/>
      <c r="P12" s="33"/>
      <c r="Q12" s="34"/>
    </row>
    <row r="13" spans="1:17" ht="19.899999999999999" customHeight="1">
      <c r="A13" s="408" t="s">
        <v>327</v>
      </c>
      <c r="B13" s="409"/>
      <c r="C13" s="32"/>
      <c r="D13" s="33"/>
      <c r="E13" s="33"/>
      <c r="F13" s="33"/>
      <c r="G13" s="33"/>
      <c r="H13" s="33"/>
      <c r="I13" s="33"/>
      <c r="J13" s="33"/>
      <c r="K13" s="33"/>
      <c r="L13" s="33"/>
      <c r="M13" s="33"/>
      <c r="N13" s="33"/>
      <c r="O13" s="33"/>
      <c r="P13" s="33"/>
      <c r="Q13" s="34"/>
    </row>
    <row r="14" spans="1:17" ht="19.899999999999999" customHeight="1">
      <c r="A14" s="408" t="s">
        <v>53</v>
      </c>
      <c r="B14" s="409"/>
      <c r="C14" s="32"/>
      <c r="D14" s="33"/>
      <c r="E14" s="33"/>
      <c r="F14" s="33"/>
      <c r="G14" s="33"/>
      <c r="H14" s="33"/>
      <c r="I14" s="33"/>
      <c r="J14" s="33"/>
      <c r="K14" s="33"/>
      <c r="L14" s="33"/>
      <c r="M14" s="33"/>
      <c r="N14" s="33"/>
      <c r="O14" s="33"/>
      <c r="P14" s="33"/>
      <c r="Q14" s="34"/>
    </row>
    <row r="15" spans="1:17" ht="39.6" customHeight="1">
      <c r="A15" s="408" t="s">
        <v>248</v>
      </c>
      <c r="B15" s="409"/>
      <c r="C15" s="195"/>
      <c r="D15" s="196"/>
      <c r="E15" s="196"/>
      <c r="F15" s="196"/>
      <c r="G15" s="196"/>
      <c r="H15" s="196"/>
      <c r="I15" s="196"/>
      <c r="J15" s="196"/>
      <c r="K15" s="196"/>
      <c r="L15" s="196"/>
      <c r="M15" s="196"/>
      <c r="N15" s="196"/>
      <c r="O15" s="196"/>
      <c r="P15" s="196"/>
      <c r="Q15" s="197"/>
    </row>
    <row r="16" spans="1:17" ht="19.899999999999999" customHeight="1">
      <c r="A16" s="424" t="s">
        <v>54</v>
      </c>
      <c r="B16" s="425"/>
      <c r="C16" s="195"/>
      <c r="D16" s="196"/>
      <c r="E16" s="196"/>
      <c r="F16" s="196"/>
      <c r="G16" s="196"/>
      <c r="H16" s="196"/>
      <c r="I16" s="196"/>
      <c r="J16" s="196"/>
      <c r="K16" s="196"/>
      <c r="L16" s="196"/>
      <c r="M16" s="196"/>
      <c r="N16" s="196"/>
      <c r="O16" s="196"/>
      <c r="P16" s="196"/>
      <c r="Q16" s="197"/>
    </row>
    <row r="17" spans="1:17" ht="49.15" customHeight="1">
      <c r="A17" s="416" t="s">
        <v>314</v>
      </c>
      <c r="B17" s="416"/>
      <c r="C17" s="33"/>
      <c r="D17" s="33"/>
      <c r="E17" s="33"/>
      <c r="F17" s="33"/>
      <c r="G17" s="33"/>
      <c r="H17" s="33"/>
      <c r="I17" s="33"/>
      <c r="J17" s="33"/>
      <c r="K17" s="33"/>
      <c r="L17" s="33"/>
      <c r="M17" s="33"/>
      <c r="N17" s="33"/>
      <c r="O17" s="33"/>
      <c r="P17" s="33"/>
      <c r="Q17" s="33"/>
    </row>
    <row r="18" spans="1:17" ht="15.6" customHeight="1">
      <c r="A18" s="421" t="s">
        <v>316</v>
      </c>
      <c r="B18" s="422"/>
      <c r="C18" s="33"/>
      <c r="D18" s="33"/>
      <c r="E18" s="33"/>
      <c r="F18" s="33"/>
      <c r="G18" s="33"/>
      <c r="H18" s="33"/>
      <c r="I18" s="33"/>
      <c r="J18" s="33"/>
      <c r="K18" s="33"/>
      <c r="L18" s="33"/>
      <c r="M18" s="33"/>
      <c r="N18" s="33"/>
      <c r="O18" s="33"/>
      <c r="P18" s="33"/>
      <c r="Q18" s="33"/>
    </row>
    <row r="19" spans="1:17">
      <c r="A19" s="421" t="s">
        <v>315</v>
      </c>
      <c r="B19" s="422"/>
      <c r="C19" s="33"/>
      <c r="D19" s="33"/>
      <c r="E19" s="33"/>
      <c r="F19" s="33"/>
      <c r="G19" s="33"/>
      <c r="H19" s="33"/>
      <c r="I19" s="33"/>
      <c r="J19" s="33"/>
      <c r="K19" s="33"/>
      <c r="L19" s="33"/>
      <c r="M19" s="33"/>
      <c r="N19" s="33"/>
      <c r="O19" s="33"/>
      <c r="P19" s="33"/>
      <c r="Q19" s="33"/>
    </row>
    <row r="20" spans="1:17" ht="50.45" customHeight="1">
      <c r="A20" s="416" t="s">
        <v>317</v>
      </c>
      <c r="B20" s="416"/>
      <c r="C20" s="33"/>
      <c r="D20" s="33"/>
      <c r="E20" s="33"/>
      <c r="F20" s="33"/>
      <c r="G20" s="33"/>
      <c r="H20" s="33"/>
      <c r="I20" s="33"/>
      <c r="J20" s="33"/>
      <c r="K20" s="33"/>
      <c r="L20" s="33"/>
      <c r="M20" s="33"/>
      <c r="N20" s="33"/>
      <c r="O20" s="33"/>
      <c r="P20" s="33"/>
      <c r="Q20" s="33"/>
    </row>
    <row r="21" spans="1:17" ht="19.899999999999999" customHeight="1">
      <c r="A21" s="412" t="s">
        <v>318</v>
      </c>
      <c r="B21" s="423"/>
      <c r="C21" s="44"/>
      <c r="D21" s="45"/>
      <c r="E21" s="45"/>
      <c r="F21" s="45"/>
      <c r="G21" s="45"/>
      <c r="H21" s="45"/>
      <c r="I21" s="45"/>
      <c r="J21" s="45"/>
      <c r="K21" s="45"/>
      <c r="L21" s="45"/>
      <c r="M21" s="45"/>
      <c r="N21" s="45"/>
      <c r="O21" s="45"/>
      <c r="P21" s="45"/>
      <c r="Q21" s="46"/>
    </row>
    <row r="22" spans="1:17" ht="19.899999999999999" customHeight="1">
      <c r="A22" s="408" t="s">
        <v>319</v>
      </c>
      <c r="B22" s="409"/>
      <c r="C22" s="32"/>
      <c r="D22" s="33"/>
      <c r="E22" s="33"/>
      <c r="F22" s="33"/>
      <c r="G22" s="33"/>
      <c r="H22" s="33"/>
      <c r="I22" s="33"/>
      <c r="J22" s="33"/>
      <c r="K22" s="33"/>
      <c r="L22" s="33"/>
      <c r="M22" s="33"/>
      <c r="N22" s="33"/>
      <c r="O22" s="33"/>
      <c r="P22" s="33"/>
      <c r="Q22" s="34"/>
    </row>
    <row r="23" spans="1:17" ht="19.899999999999999" customHeight="1">
      <c r="A23" s="408" t="s">
        <v>56</v>
      </c>
      <c r="B23" s="409"/>
      <c r="C23" s="32"/>
      <c r="D23" s="33"/>
      <c r="E23" s="33"/>
      <c r="F23" s="33"/>
      <c r="G23" s="33"/>
      <c r="H23" s="33"/>
      <c r="I23" s="33"/>
      <c r="J23" s="33"/>
      <c r="K23" s="33"/>
      <c r="L23" s="33"/>
      <c r="M23" s="33"/>
      <c r="N23" s="33"/>
      <c r="O23" s="33"/>
      <c r="P23" s="33"/>
      <c r="Q23" s="34"/>
    </row>
    <row r="24" spans="1:17" ht="19.899999999999999" customHeight="1">
      <c r="A24" s="408" t="s">
        <v>55</v>
      </c>
      <c r="B24" s="409"/>
      <c r="C24" s="32"/>
      <c r="D24" s="33"/>
      <c r="E24" s="33"/>
      <c r="F24" s="33"/>
      <c r="G24" s="33"/>
      <c r="H24" s="33"/>
      <c r="I24" s="33"/>
      <c r="J24" s="33"/>
      <c r="K24" s="33"/>
      <c r="L24" s="33"/>
      <c r="M24" s="33"/>
      <c r="N24" s="33"/>
      <c r="O24" s="33"/>
      <c r="P24" s="33"/>
      <c r="Q24" s="34"/>
    </row>
    <row r="25" spans="1:17" ht="19.899999999999999" customHeight="1" thickBot="1">
      <c r="A25" s="414" t="s">
        <v>320</v>
      </c>
      <c r="B25" s="415"/>
      <c r="C25" s="35"/>
      <c r="D25" s="36"/>
      <c r="E25" s="36"/>
      <c r="F25" s="36"/>
      <c r="G25" s="36"/>
      <c r="H25" s="36"/>
      <c r="I25" s="36"/>
      <c r="J25" s="36"/>
      <c r="K25" s="36"/>
      <c r="L25" s="36"/>
      <c r="M25" s="36"/>
      <c r="N25" s="36"/>
      <c r="O25" s="36"/>
      <c r="P25" s="36"/>
      <c r="Q25" s="37"/>
    </row>
    <row r="26" spans="1:17" ht="19.899999999999999" customHeight="1" thickBot="1">
      <c r="A26" s="412" t="s">
        <v>321</v>
      </c>
      <c r="B26" s="423"/>
      <c r="C26" s="198"/>
      <c r="D26" s="198"/>
      <c r="E26" s="198"/>
      <c r="F26" s="198"/>
      <c r="G26" s="198"/>
      <c r="H26" s="198"/>
      <c r="I26" s="198"/>
      <c r="J26" s="198"/>
      <c r="K26" s="198"/>
      <c r="L26" s="198"/>
      <c r="M26" s="198"/>
      <c r="N26" s="198"/>
      <c r="O26" s="198"/>
      <c r="P26" s="198"/>
      <c r="Q26" s="30"/>
    </row>
    <row r="27" spans="1:17" ht="51.6" customHeight="1">
      <c r="A27" s="416" t="s">
        <v>328</v>
      </c>
      <c r="B27" s="416"/>
      <c r="C27" s="33"/>
      <c r="D27" s="33"/>
      <c r="E27" s="33"/>
      <c r="F27" s="33"/>
      <c r="G27" s="33"/>
      <c r="H27" s="33"/>
      <c r="I27" s="33"/>
      <c r="J27" s="33"/>
      <c r="K27" s="33"/>
      <c r="L27" s="33"/>
      <c r="M27" s="33"/>
      <c r="N27" s="33"/>
      <c r="O27" s="33"/>
      <c r="P27" s="33"/>
      <c r="Q27" s="33"/>
    </row>
    <row r="28" spans="1:17" ht="19.899999999999999" customHeight="1">
      <c r="A28" s="412" t="s">
        <v>318</v>
      </c>
      <c r="B28" s="423"/>
      <c r="C28" s="44"/>
      <c r="D28" s="45"/>
      <c r="E28" s="45"/>
      <c r="F28" s="45"/>
      <c r="G28" s="45"/>
      <c r="H28" s="45"/>
      <c r="I28" s="45"/>
      <c r="J28" s="45"/>
      <c r="K28" s="45"/>
      <c r="L28" s="45"/>
      <c r="M28" s="45"/>
      <c r="N28" s="45"/>
      <c r="O28" s="45"/>
      <c r="P28" s="45"/>
      <c r="Q28" s="46"/>
    </row>
    <row r="29" spans="1:17" ht="19.899999999999999" customHeight="1">
      <c r="A29" s="408" t="s">
        <v>319</v>
      </c>
      <c r="B29" s="409"/>
      <c r="C29" s="32"/>
      <c r="D29" s="33"/>
      <c r="E29" s="33"/>
      <c r="F29" s="33"/>
      <c r="G29" s="33"/>
      <c r="H29" s="33"/>
      <c r="I29" s="33"/>
      <c r="J29" s="33"/>
      <c r="K29" s="33"/>
      <c r="L29" s="33"/>
      <c r="M29" s="33"/>
      <c r="N29" s="33"/>
      <c r="O29" s="33"/>
      <c r="P29" s="33"/>
      <c r="Q29" s="34"/>
    </row>
    <row r="30" spans="1:17" ht="19.899999999999999" customHeight="1">
      <c r="A30" s="408" t="s">
        <v>56</v>
      </c>
      <c r="B30" s="409"/>
      <c r="C30" s="32"/>
      <c r="D30" s="33"/>
      <c r="E30" s="33"/>
      <c r="F30" s="33"/>
      <c r="G30" s="33"/>
      <c r="H30" s="33"/>
      <c r="I30" s="33"/>
      <c r="J30" s="33"/>
      <c r="K30" s="33"/>
      <c r="L30" s="33"/>
      <c r="M30" s="33"/>
      <c r="N30" s="33"/>
      <c r="O30" s="33"/>
      <c r="P30" s="33"/>
      <c r="Q30" s="34"/>
    </row>
    <row r="31" spans="1:17" ht="19.899999999999999" customHeight="1">
      <c r="A31" s="408" t="s">
        <v>55</v>
      </c>
      <c r="B31" s="409"/>
      <c r="C31" s="32"/>
      <c r="D31" s="33"/>
      <c r="E31" s="33"/>
      <c r="F31" s="33"/>
      <c r="G31" s="33"/>
      <c r="H31" s="33"/>
      <c r="I31" s="33"/>
      <c r="J31" s="33"/>
      <c r="K31" s="33"/>
      <c r="L31" s="33"/>
      <c r="M31" s="33"/>
      <c r="N31" s="33"/>
      <c r="O31" s="33"/>
      <c r="P31" s="33"/>
      <c r="Q31" s="34"/>
    </row>
    <row r="32" spans="1:17" ht="19.899999999999999" customHeight="1" thickBot="1">
      <c r="A32" s="414" t="s">
        <v>320</v>
      </c>
      <c r="B32" s="415"/>
      <c r="C32" s="35"/>
      <c r="D32" s="36"/>
      <c r="E32" s="36"/>
      <c r="F32" s="36"/>
      <c r="G32" s="36"/>
      <c r="H32" s="36"/>
      <c r="I32" s="36"/>
      <c r="J32" s="36"/>
      <c r="K32" s="36"/>
      <c r="L32" s="36"/>
      <c r="M32" s="36"/>
      <c r="N32" s="36"/>
      <c r="O32" s="36"/>
      <c r="P32" s="36"/>
      <c r="Q32" s="37"/>
    </row>
    <row r="33" spans="1:17" ht="19.899999999999999" customHeight="1" thickBot="1">
      <c r="A33" s="412" t="s">
        <v>321</v>
      </c>
      <c r="B33" s="423"/>
      <c r="C33" s="198"/>
      <c r="D33" s="198"/>
      <c r="E33" s="198"/>
      <c r="F33" s="198"/>
      <c r="G33" s="198"/>
      <c r="H33" s="198"/>
      <c r="I33" s="198"/>
      <c r="J33" s="198"/>
      <c r="K33" s="198"/>
      <c r="L33" s="198"/>
      <c r="M33" s="198"/>
      <c r="N33" s="198"/>
      <c r="O33" s="198"/>
      <c r="P33" s="198"/>
      <c r="Q33" s="30"/>
    </row>
    <row r="34" spans="1:17" ht="51.6" customHeight="1">
      <c r="A34" s="416" t="s">
        <v>329</v>
      </c>
      <c r="B34" s="416"/>
      <c r="C34" s="33"/>
      <c r="D34" s="33"/>
      <c r="E34" s="33"/>
      <c r="F34" s="33"/>
      <c r="G34" s="33"/>
      <c r="H34" s="33"/>
      <c r="I34" s="33"/>
      <c r="J34" s="33"/>
      <c r="K34" s="33"/>
      <c r="L34" s="33"/>
      <c r="M34" s="33"/>
      <c r="N34" s="33"/>
      <c r="O34" s="33"/>
      <c r="P34" s="33"/>
      <c r="Q34" s="33"/>
    </row>
    <row r="35" spans="1:17" ht="19.899999999999999" customHeight="1">
      <c r="A35" s="412" t="s">
        <v>318</v>
      </c>
      <c r="B35" s="423"/>
      <c r="C35" s="44"/>
      <c r="D35" s="45"/>
      <c r="E35" s="45"/>
      <c r="F35" s="45"/>
      <c r="G35" s="45"/>
      <c r="H35" s="45"/>
      <c r="I35" s="45"/>
      <c r="J35" s="45"/>
      <c r="K35" s="45"/>
      <c r="L35" s="45"/>
      <c r="M35" s="45"/>
      <c r="N35" s="45"/>
      <c r="O35" s="45"/>
      <c r="P35" s="45"/>
      <c r="Q35" s="46"/>
    </row>
    <row r="36" spans="1:17" ht="19.899999999999999" customHeight="1">
      <c r="A36" s="408" t="s">
        <v>319</v>
      </c>
      <c r="B36" s="409"/>
      <c r="C36" s="32"/>
      <c r="D36" s="33"/>
      <c r="E36" s="33"/>
      <c r="F36" s="33"/>
      <c r="G36" s="33"/>
      <c r="H36" s="33"/>
      <c r="I36" s="33"/>
      <c r="J36" s="33"/>
      <c r="K36" s="33"/>
      <c r="L36" s="33"/>
      <c r="M36" s="33"/>
      <c r="N36" s="33"/>
      <c r="O36" s="33"/>
      <c r="P36" s="33"/>
      <c r="Q36" s="34"/>
    </row>
    <row r="37" spans="1:17" ht="19.899999999999999" customHeight="1">
      <c r="A37" s="408" t="s">
        <v>56</v>
      </c>
      <c r="B37" s="409"/>
      <c r="C37" s="32"/>
      <c r="D37" s="33"/>
      <c r="E37" s="33"/>
      <c r="F37" s="33"/>
      <c r="G37" s="33"/>
      <c r="H37" s="33"/>
      <c r="I37" s="33"/>
      <c r="J37" s="33"/>
      <c r="K37" s="33"/>
      <c r="L37" s="33"/>
      <c r="M37" s="33"/>
      <c r="N37" s="33"/>
      <c r="O37" s="33"/>
      <c r="P37" s="33"/>
      <c r="Q37" s="34"/>
    </row>
    <row r="38" spans="1:17" ht="19.899999999999999" customHeight="1">
      <c r="A38" s="408" t="s">
        <v>55</v>
      </c>
      <c r="B38" s="409"/>
      <c r="C38" s="32"/>
      <c r="D38" s="33"/>
      <c r="E38" s="33"/>
      <c r="F38" s="33"/>
      <c r="G38" s="33"/>
      <c r="H38" s="33"/>
      <c r="I38" s="33"/>
      <c r="J38" s="33"/>
      <c r="K38" s="33"/>
      <c r="L38" s="33"/>
      <c r="M38" s="33"/>
      <c r="N38" s="33"/>
      <c r="O38" s="33"/>
      <c r="P38" s="33"/>
      <c r="Q38" s="34"/>
    </row>
    <row r="39" spans="1:17" ht="19.899999999999999" customHeight="1" thickBot="1">
      <c r="A39" s="414" t="s">
        <v>320</v>
      </c>
      <c r="B39" s="415"/>
      <c r="C39" s="35"/>
      <c r="D39" s="36"/>
      <c r="E39" s="36"/>
      <c r="F39" s="36"/>
      <c r="G39" s="36"/>
      <c r="H39" s="36"/>
      <c r="I39" s="36"/>
      <c r="J39" s="36"/>
      <c r="K39" s="36"/>
      <c r="L39" s="36"/>
      <c r="M39" s="36"/>
      <c r="N39" s="36"/>
      <c r="O39" s="36"/>
      <c r="P39" s="36"/>
      <c r="Q39" s="37"/>
    </row>
    <row r="40" spans="1:17" ht="19.899999999999999" customHeight="1" thickBot="1">
      <c r="A40" s="412" t="s">
        <v>321</v>
      </c>
      <c r="B40" s="423"/>
      <c r="C40" s="198"/>
      <c r="D40" s="198"/>
      <c r="E40" s="198"/>
      <c r="F40" s="198"/>
      <c r="G40" s="198"/>
      <c r="H40" s="198"/>
      <c r="I40" s="198"/>
      <c r="J40" s="198"/>
      <c r="K40" s="198"/>
      <c r="L40" s="198"/>
      <c r="M40" s="198"/>
      <c r="N40" s="198"/>
      <c r="O40" s="198"/>
      <c r="P40" s="198"/>
      <c r="Q40" s="30"/>
    </row>
    <row r="41" spans="1:17" ht="50.45" customHeight="1">
      <c r="A41" s="416" t="s">
        <v>322</v>
      </c>
      <c r="B41" s="416"/>
      <c r="C41" s="33"/>
      <c r="D41" s="33"/>
      <c r="E41" s="33"/>
      <c r="F41" s="33"/>
      <c r="G41" s="33"/>
      <c r="H41" s="33"/>
      <c r="I41" s="33"/>
      <c r="J41" s="33"/>
      <c r="K41" s="33"/>
      <c r="L41" s="33"/>
      <c r="M41" s="33"/>
      <c r="N41" s="33"/>
      <c r="O41" s="33"/>
      <c r="P41" s="33"/>
      <c r="Q41" s="33"/>
    </row>
    <row r="42" spans="1:17" ht="19.899999999999999" customHeight="1">
      <c r="A42" s="412" t="s">
        <v>318</v>
      </c>
      <c r="B42" s="423"/>
      <c r="C42" s="44"/>
      <c r="D42" s="45"/>
      <c r="E42" s="45"/>
      <c r="F42" s="45"/>
      <c r="G42" s="45"/>
      <c r="H42" s="45"/>
      <c r="I42" s="45"/>
      <c r="J42" s="45"/>
      <c r="K42" s="45"/>
      <c r="L42" s="45"/>
      <c r="M42" s="45"/>
      <c r="N42" s="45"/>
      <c r="O42" s="45"/>
      <c r="P42" s="45"/>
      <c r="Q42" s="46"/>
    </row>
    <row r="43" spans="1:17" ht="19.899999999999999" customHeight="1">
      <c r="A43" s="408" t="s">
        <v>319</v>
      </c>
      <c r="B43" s="409"/>
      <c r="C43" s="32"/>
      <c r="D43" s="33"/>
      <c r="E43" s="33"/>
      <c r="F43" s="33"/>
      <c r="G43" s="33"/>
      <c r="H43" s="33"/>
      <c r="I43" s="33"/>
      <c r="J43" s="33"/>
      <c r="K43" s="33"/>
      <c r="L43" s="33"/>
      <c r="M43" s="33"/>
      <c r="N43" s="33"/>
      <c r="O43" s="33"/>
      <c r="P43" s="33"/>
      <c r="Q43" s="34"/>
    </row>
    <row r="44" spans="1:17" ht="19.899999999999999" customHeight="1">
      <c r="A44" s="408" t="s">
        <v>56</v>
      </c>
      <c r="B44" s="409"/>
      <c r="C44" s="32"/>
      <c r="D44" s="33"/>
      <c r="E44" s="33"/>
      <c r="F44" s="33"/>
      <c r="G44" s="33"/>
      <c r="H44" s="33"/>
      <c r="I44" s="33"/>
      <c r="J44" s="33"/>
      <c r="K44" s="33"/>
      <c r="L44" s="33"/>
      <c r="M44" s="33"/>
      <c r="N44" s="33"/>
      <c r="O44" s="33"/>
      <c r="P44" s="33"/>
      <c r="Q44" s="34"/>
    </row>
    <row r="45" spans="1:17" ht="19.899999999999999" customHeight="1">
      <c r="A45" s="408" t="s">
        <v>55</v>
      </c>
      <c r="B45" s="409"/>
      <c r="C45" s="32"/>
      <c r="D45" s="33"/>
      <c r="E45" s="33"/>
      <c r="F45" s="33"/>
      <c r="G45" s="33"/>
      <c r="H45" s="33"/>
      <c r="I45" s="33"/>
      <c r="J45" s="33"/>
      <c r="K45" s="33"/>
      <c r="L45" s="33"/>
      <c r="M45" s="33"/>
      <c r="N45" s="33"/>
      <c r="O45" s="33"/>
      <c r="P45" s="33"/>
      <c r="Q45" s="34"/>
    </row>
    <row r="46" spans="1:17" ht="19.899999999999999" customHeight="1" thickBot="1">
      <c r="A46" s="414" t="s">
        <v>320</v>
      </c>
      <c r="B46" s="415"/>
      <c r="C46" s="35"/>
      <c r="D46" s="36"/>
      <c r="E46" s="36"/>
      <c r="F46" s="36"/>
      <c r="G46" s="36"/>
      <c r="H46" s="36"/>
      <c r="I46" s="36"/>
      <c r="J46" s="36"/>
      <c r="K46" s="36"/>
      <c r="L46" s="36"/>
      <c r="M46" s="36"/>
      <c r="N46" s="36"/>
      <c r="O46" s="36"/>
      <c r="P46" s="36"/>
      <c r="Q46" s="37"/>
    </row>
    <row r="47" spans="1:17" ht="19.899999999999999" customHeight="1" thickBot="1">
      <c r="A47" s="412" t="s">
        <v>321</v>
      </c>
      <c r="B47" s="423"/>
      <c r="C47" s="198"/>
      <c r="D47" s="198"/>
      <c r="E47" s="198"/>
      <c r="F47" s="198"/>
      <c r="G47" s="198"/>
      <c r="H47" s="198"/>
      <c r="I47" s="198"/>
      <c r="J47" s="198"/>
      <c r="K47" s="198"/>
      <c r="L47" s="198"/>
      <c r="M47" s="198"/>
      <c r="N47" s="198"/>
      <c r="O47" s="198"/>
      <c r="P47" s="198"/>
      <c r="Q47" s="30"/>
    </row>
    <row r="48" spans="1:17" ht="67.900000000000006" customHeight="1">
      <c r="A48" s="416" t="s">
        <v>323</v>
      </c>
      <c r="B48" s="416"/>
      <c r="C48" s="33"/>
      <c r="D48" s="33"/>
      <c r="E48" s="33"/>
      <c r="F48" s="33"/>
      <c r="G48" s="33"/>
      <c r="H48" s="33"/>
      <c r="I48" s="33"/>
      <c r="J48" s="33"/>
      <c r="K48" s="33"/>
      <c r="L48" s="33"/>
      <c r="M48" s="33"/>
      <c r="N48" s="33"/>
      <c r="O48" s="33"/>
      <c r="P48" s="33"/>
      <c r="Q48" s="33"/>
    </row>
    <row r="49" spans="1:17" ht="19.899999999999999" customHeight="1">
      <c r="A49" s="412" t="s">
        <v>318</v>
      </c>
      <c r="B49" s="423"/>
      <c r="C49" s="44"/>
      <c r="D49" s="45"/>
      <c r="E49" s="45"/>
      <c r="F49" s="45"/>
      <c r="G49" s="45"/>
      <c r="H49" s="45"/>
      <c r="I49" s="45"/>
      <c r="J49" s="45"/>
      <c r="K49" s="45"/>
      <c r="L49" s="45"/>
      <c r="M49" s="45"/>
      <c r="N49" s="45"/>
      <c r="O49" s="45"/>
      <c r="P49" s="45"/>
      <c r="Q49" s="46"/>
    </row>
    <row r="50" spans="1:17" ht="19.899999999999999" customHeight="1">
      <c r="A50" s="408" t="s">
        <v>319</v>
      </c>
      <c r="B50" s="409"/>
      <c r="C50" s="32"/>
      <c r="D50" s="33"/>
      <c r="E50" s="33"/>
      <c r="F50" s="33"/>
      <c r="G50" s="33"/>
      <c r="H50" s="33"/>
      <c r="I50" s="33"/>
      <c r="J50" s="33"/>
      <c r="K50" s="33"/>
      <c r="L50" s="33"/>
      <c r="M50" s="33"/>
      <c r="N50" s="33"/>
      <c r="O50" s="33"/>
      <c r="P50" s="33"/>
      <c r="Q50" s="34"/>
    </row>
    <row r="51" spans="1:17" ht="19.899999999999999" customHeight="1">
      <c r="A51" s="408" t="s">
        <v>56</v>
      </c>
      <c r="B51" s="409"/>
      <c r="C51" s="32"/>
      <c r="D51" s="33"/>
      <c r="E51" s="33"/>
      <c r="F51" s="33"/>
      <c r="G51" s="33"/>
      <c r="H51" s="33"/>
      <c r="I51" s="33"/>
      <c r="J51" s="33"/>
      <c r="K51" s="33"/>
      <c r="L51" s="33"/>
      <c r="M51" s="33"/>
      <c r="N51" s="33"/>
      <c r="O51" s="33"/>
      <c r="P51" s="33"/>
      <c r="Q51" s="34"/>
    </row>
    <row r="52" spans="1:17" ht="19.899999999999999" customHeight="1">
      <c r="A52" s="408" t="s">
        <v>55</v>
      </c>
      <c r="B52" s="409"/>
      <c r="C52" s="32"/>
      <c r="D52" s="33"/>
      <c r="E52" s="33"/>
      <c r="F52" s="33"/>
      <c r="G52" s="33"/>
      <c r="H52" s="33"/>
      <c r="I52" s="33"/>
      <c r="J52" s="33"/>
      <c r="K52" s="33"/>
      <c r="L52" s="33"/>
      <c r="M52" s="33"/>
      <c r="N52" s="33"/>
      <c r="O52" s="33"/>
      <c r="P52" s="33"/>
      <c r="Q52" s="34"/>
    </row>
    <row r="53" spans="1:17" ht="19.899999999999999" customHeight="1" thickBot="1">
      <c r="A53" s="414" t="s">
        <v>320</v>
      </c>
      <c r="B53" s="415"/>
      <c r="C53" s="35"/>
      <c r="D53" s="36"/>
      <c r="E53" s="36"/>
      <c r="F53" s="36"/>
      <c r="G53" s="36"/>
      <c r="H53" s="36"/>
      <c r="I53" s="36"/>
      <c r="J53" s="36"/>
      <c r="K53" s="36"/>
      <c r="L53" s="36"/>
      <c r="M53" s="36"/>
      <c r="N53" s="36"/>
      <c r="O53" s="36"/>
      <c r="P53" s="36"/>
      <c r="Q53" s="37"/>
    </row>
    <row r="54" spans="1:17" ht="19.899999999999999" customHeight="1" thickBot="1">
      <c r="A54" s="412" t="s">
        <v>321</v>
      </c>
      <c r="B54" s="423"/>
      <c r="C54" s="198"/>
      <c r="D54" s="198"/>
      <c r="E54" s="198"/>
      <c r="F54" s="198"/>
      <c r="G54" s="198"/>
      <c r="H54" s="198"/>
      <c r="I54" s="198"/>
      <c r="J54" s="198"/>
      <c r="K54" s="198"/>
      <c r="L54" s="198"/>
      <c r="M54" s="198"/>
      <c r="N54" s="198"/>
      <c r="O54" s="198"/>
      <c r="P54" s="198"/>
      <c r="Q54" s="30"/>
    </row>
    <row r="55" spans="1:17" ht="67.900000000000006" customHeight="1">
      <c r="A55" s="416" t="s">
        <v>324</v>
      </c>
      <c r="B55" s="416"/>
      <c r="C55" s="33"/>
      <c r="D55" s="33"/>
      <c r="E55" s="33"/>
      <c r="F55" s="33"/>
      <c r="G55" s="33"/>
      <c r="H55" s="33"/>
      <c r="I55" s="33"/>
      <c r="J55" s="33"/>
      <c r="K55" s="33"/>
      <c r="L55" s="33"/>
      <c r="M55" s="33"/>
      <c r="N55" s="33"/>
      <c r="O55" s="33"/>
      <c r="P55" s="33"/>
      <c r="Q55" s="33"/>
    </row>
    <row r="56" spans="1:17" ht="19.899999999999999" customHeight="1">
      <c r="A56" s="412" t="s">
        <v>318</v>
      </c>
      <c r="B56" s="423"/>
      <c r="C56" s="44"/>
      <c r="D56" s="45"/>
      <c r="E56" s="45"/>
      <c r="F56" s="45"/>
      <c r="G56" s="45"/>
      <c r="H56" s="45"/>
      <c r="I56" s="45"/>
      <c r="J56" s="45"/>
      <c r="K56" s="45"/>
      <c r="L56" s="45"/>
      <c r="M56" s="45"/>
      <c r="N56" s="45"/>
      <c r="O56" s="45"/>
      <c r="P56" s="45"/>
      <c r="Q56" s="46"/>
    </row>
    <row r="57" spans="1:17" ht="19.899999999999999" customHeight="1">
      <c r="A57" s="408" t="s">
        <v>319</v>
      </c>
      <c r="B57" s="409"/>
      <c r="C57" s="32"/>
      <c r="D57" s="33"/>
      <c r="E57" s="33"/>
      <c r="F57" s="33"/>
      <c r="G57" s="33"/>
      <c r="H57" s="33"/>
      <c r="I57" s="33"/>
      <c r="J57" s="33"/>
      <c r="K57" s="33"/>
      <c r="L57" s="33"/>
      <c r="M57" s="33"/>
      <c r="N57" s="33"/>
      <c r="O57" s="33"/>
      <c r="P57" s="33"/>
      <c r="Q57" s="34"/>
    </row>
    <row r="58" spans="1:17" ht="19.899999999999999" customHeight="1">
      <c r="A58" s="408" t="s">
        <v>56</v>
      </c>
      <c r="B58" s="409"/>
      <c r="C58" s="32"/>
      <c r="D58" s="33"/>
      <c r="E58" s="33"/>
      <c r="F58" s="33"/>
      <c r="G58" s="33"/>
      <c r="H58" s="33"/>
      <c r="I58" s="33"/>
      <c r="J58" s="33"/>
      <c r="K58" s="33"/>
      <c r="L58" s="33"/>
      <c r="M58" s="33"/>
      <c r="N58" s="33"/>
      <c r="O58" s="33"/>
      <c r="P58" s="33"/>
      <c r="Q58" s="34"/>
    </row>
    <row r="59" spans="1:17" ht="19.899999999999999" customHeight="1">
      <c r="A59" s="408" t="s">
        <v>55</v>
      </c>
      <c r="B59" s="409"/>
      <c r="C59" s="32"/>
      <c r="D59" s="33"/>
      <c r="E59" s="33"/>
      <c r="F59" s="33"/>
      <c r="G59" s="33"/>
      <c r="H59" s="33"/>
      <c r="I59" s="33"/>
      <c r="J59" s="33"/>
      <c r="K59" s="33"/>
      <c r="L59" s="33"/>
      <c r="M59" s="33"/>
      <c r="N59" s="33"/>
      <c r="O59" s="33"/>
      <c r="P59" s="33"/>
      <c r="Q59" s="34"/>
    </row>
    <row r="60" spans="1:17" ht="19.899999999999999" customHeight="1" thickBot="1">
      <c r="A60" s="414" t="s">
        <v>320</v>
      </c>
      <c r="B60" s="415"/>
      <c r="C60" s="35"/>
      <c r="D60" s="36"/>
      <c r="E60" s="36"/>
      <c r="F60" s="36"/>
      <c r="G60" s="36"/>
      <c r="H60" s="36"/>
      <c r="I60" s="36"/>
      <c r="J60" s="36"/>
      <c r="K60" s="36"/>
      <c r="L60" s="36"/>
      <c r="M60" s="36"/>
      <c r="N60" s="36"/>
      <c r="O60" s="36"/>
      <c r="P60" s="36"/>
      <c r="Q60" s="37"/>
    </row>
    <row r="61" spans="1:17" ht="19.899999999999999" customHeight="1" thickBot="1">
      <c r="A61" s="412" t="s">
        <v>321</v>
      </c>
      <c r="B61" s="423"/>
      <c r="C61" s="198"/>
      <c r="D61" s="198"/>
      <c r="E61" s="198"/>
      <c r="F61" s="198"/>
      <c r="G61" s="198"/>
      <c r="H61" s="198"/>
      <c r="I61" s="198"/>
      <c r="J61" s="198"/>
      <c r="K61" s="198"/>
      <c r="L61" s="198"/>
      <c r="M61" s="198"/>
      <c r="N61" s="198"/>
      <c r="O61" s="198"/>
      <c r="P61" s="198"/>
      <c r="Q61" s="30"/>
    </row>
    <row r="62" spans="1:17" ht="34.9" customHeight="1" thickBot="1">
      <c r="A62" s="430" t="s">
        <v>61</v>
      </c>
      <c r="B62" s="431"/>
      <c r="C62" s="30"/>
      <c r="D62" s="30"/>
      <c r="E62" s="30"/>
      <c r="F62" s="30"/>
      <c r="G62" s="30"/>
      <c r="H62" s="30"/>
      <c r="I62" s="30"/>
      <c r="J62" s="30"/>
      <c r="K62" s="30"/>
      <c r="L62" s="30"/>
      <c r="M62" s="30"/>
      <c r="N62" s="30"/>
      <c r="O62" s="30"/>
      <c r="P62" s="30"/>
      <c r="Q62" s="30"/>
    </row>
    <row r="63" spans="1:17">
      <c r="A63" s="419"/>
      <c r="B63" s="420"/>
      <c r="C63" s="420"/>
      <c r="D63" s="420"/>
      <c r="E63" s="420"/>
      <c r="F63" s="420"/>
      <c r="G63" s="420"/>
    </row>
    <row r="64" spans="1:17">
      <c r="A64" s="38" t="s">
        <v>33</v>
      </c>
    </row>
    <row r="65" spans="1:17">
      <c r="A65" s="38"/>
    </row>
    <row r="66" spans="1:17" ht="45" customHeight="1">
      <c r="A66" s="428" t="s">
        <v>325</v>
      </c>
      <c r="B66" s="429"/>
      <c r="C66" s="429"/>
      <c r="D66" s="429"/>
      <c r="E66" s="429"/>
      <c r="F66" s="429"/>
      <c r="G66" s="429"/>
      <c r="H66" s="429"/>
      <c r="I66" s="429"/>
      <c r="J66" s="429"/>
      <c r="K66" s="429"/>
      <c r="L66" s="429"/>
      <c r="M66" s="429"/>
      <c r="N66" s="429"/>
      <c r="O66" s="429"/>
      <c r="P66" s="429"/>
      <c r="Q66" s="429"/>
    </row>
    <row r="67" spans="1:17">
      <c r="A67" s="426"/>
      <c r="B67" s="427"/>
      <c r="C67" s="427"/>
      <c r="D67" s="427"/>
      <c r="E67" s="427"/>
      <c r="F67" s="427"/>
      <c r="G67" s="427"/>
      <c r="H67" s="427"/>
      <c r="I67" s="427"/>
      <c r="J67" s="427"/>
      <c r="K67" s="427"/>
      <c r="L67" s="427"/>
      <c r="M67" s="427"/>
      <c r="N67" s="427"/>
      <c r="O67" s="427"/>
      <c r="P67" s="427"/>
      <c r="Q67" s="427"/>
    </row>
    <row r="68" spans="1:17">
      <c r="A68" s="426"/>
      <c r="B68" s="427"/>
      <c r="C68" s="427"/>
      <c r="D68" s="427"/>
      <c r="E68" s="427"/>
      <c r="F68" s="427"/>
      <c r="G68" s="427"/>
      <c r="H68" s="427"/>
      <c r="I68" s="427"/>
      <c r="J68" s="427"/>
      <c r="K68" s="427"/>
      <c r="L68" s="427"/>
      <c r="M68" s="427"/>
      <c r="N68" s="427"/>
      <c r="O68" s="427"/>
      <c r="P68" s="427"/>
      <c r="Q68" s="427"/>
    </row>
    <row r="69" spans="1:17" ht="18">
      <c r="A69" s="417" t="s">
        <v>57</v>
      </c>
      <c r="B69" s="418"/>
      <c r="D69" s="28" t="s">
        <v>62</v>
      </c>
      <c r="F69" s="28" t="s">
        <v>58</v>
      </c>
    </row>
    <row r="70" spans="1:17" ht="18">
      <c r="A70" s="417" t="s">
        <v>59</v>
      </c>
      <c r="B70" s="418"/>
      <c r="D70" s="28" t="s">
        <v>60</v>
      </c>
      <c r="F70" s="39" t="s">
        <v>63</v>
      </c>
    </row>
  </sheetData>
  <mergeCells count="71">
    <mergeCell ref="A67:Q67"/>
    <mergeCell ref="A68:Q68"/>
    <mergeCell ref="A58:B58"/>
    <mergeCell ref="A59:B59"/>
    <mergeCell ref="A60:B60"/>
    <mergeCell ref="A61:B61"/>
    <mergeCell ref="A66:Q66"/>
    <mergeCell ref="A62:B62"/>
    <mergeCell ref="A51:B51"/>
    <mergeCell ref="A43:B43"/>
    <mergeCell ref="A44:B44"/>
    <mergeCell ref="A45:B45"/>
    <mergeCell ref="A41:B41"/>
    <mergeCell ref="A42:B42"/>
    <mergeCell ref="A34:B34"/>
    <mergeCell ref="A28:B28"/>
    <mergeCell ref="A29:B29"/>
    <mergeCell ref="A30:B30"/>
    <mergeCell ref="A33:B33"/>
    <mergeCell ref="A37:B37"/>
    <mergeCell ref="A38:B38"/>
    <mergeCell ref="A69:B69"/>
    <mergeCell ref="A46:B46"/>
    <mergeCell ref="A47:B47"/>
    <mergeCell ref="A39:B39"/>
    <mergeCell ref="A54:B54"/>
    <mergeCell ref="A55:B55"/>
    <mergeCell ref="A56:B56"/>
    <mergeCell ref="A57:B57"/>
    <mergeCell ref="A40:B40"/>
    <mergeCell ref="A52:B52"/>
    <mergeCell ref="A53:B53"/>
    <mergeCell ref="A48:B48"/>
    <mergeCell ref="A49:B49"/>
    <mergeCell ref="A50:B50"/>
    <mergeCell ref="A70:B70"/>
    <mergeCell ref="A63:G63"/>
    <mergeCell ref="A13:B13"/>
    <mergeCell ref="A17:B17"/>
    <mergeCell ref="A19:B19"/>
    <mergeCell ref="A18:B18"/>
    <mergeCell ref="A26:B26"/>
    <mergeCell ref="A22:B22"/>
    <mergeCell ref="A23:B23"/>
    <mergeCell ref="A16:B16"/>
    <mergeCell ref="A20:B20"/>
    <mergeCell ref="A21:B21"/>
    <mergeCell ref="A35:B35"/>
    <mergeCell ref="A36:B36"/>
    <mergeCell ref="A32:B32"/>
    <mergeCell ref="A24:B24"/>
    <mergeCell ref="A11:B11"/>
    <mergeCell ref="A12:B12"/>
    <mergeCell ref="A14:B14"/>
    <mergeCell ref="A31:B31"/>
    <mergeCell ref="A3:Q3"/>
    <mergeCell ref="A4:B4"/>
    <mergeCell ref="F4:H4"/>
    <mergeCell ref="I4:K4"/>
    <mergeCell ref="L4:N4"/>
    <mergeCell ref="A15:B15"/>
    <mergeCell ref="A9:A10"/>
    <mergeCell ref="A8:B8"/>
    <mergeCell ref="A25:B25"/>
    <mergeCell ref="A27:B27"/>
    <mergeCell ref="A1:D1"/>
    <mergeCell ref="O4:Q4"/>
    <mergeCell ref="A5:B5"/>
    <mergeCell ref="A6:B6"/>
    <mergeCell ref="A7:B7"/>
    <mergeCell ref="C4:E4"/>
  </mergeCells>
  <pageMargins left="0.70866141732283472" right="0.70866141732283472" top="0.74803149606299213" bottom="0.74803149606299213" header="0.31496062992125984" footer="0.31496062992125984"/>
  <pageSetup paperSize="9" scale="92" orientation="landscape" r:id="rId1"/>
</worksheet>
</file>

<file path=xl/worksheets/sheet5.xml><?xml version="1.0" encoding="utf-8"?>
<worksheet xmlns="http://schemas.openxmlformats.org/spreadsheetml/2006/main" xmlns:r="http://schemas.openxmlformats.org/officeDocument/2006/relationships">
  <dimension ref="A1:F15"/>
  <sheetViews>
    <sheetView workbookViewId="0">
      <selection activeCell="B34" sqref="B34:E34"/>
    </sheetView>
  </sheetViews>
  <sheetFormatPr defaultColWidth="8.85546875" defaultRowHeight="15.75"/>
  <cols>
    <col min="1" max="1" width="44" style="55" bestFit="1" customWidth="1"/>
    <col min="2" max="2" width="13" style="55" customWidth="1"/>
    <col min="3" max="3" width="10.7109375" style="55" customWidth="1"/>
    <col min="4" max="4" width="11" style="55" customWidth="1"/>
    <col min="5" max="5" width="10.42578125" style="55" customWidth="1"/>
    <col min="6" max="6" width="11" style="55" customWidth="1"/>
    <col min="7" max="16384" width="8.85546875" style="55"/>
  </cols>
  <sheetData>
    <row r="1" spans="1:6">
      <c r="A1" s="14" t="s">
        <v>64</v>
      </c>
    </row>
    <row r="2" spans="1:6" ht="16.5" thickBot="1"/>
    <row r="3" spans="1:6" s="29" customFormat="1" ht="34.9" customHeight="1" thickBot="1">
      <c r="A3" s="63"/>
      <c r="B3" s="187" t="s">
        <v>2</v>
      </c>
      <c r="C3" s="188" t="s">
        <v>3</v>
      </c>
      <c r="D3" s="188" t="s">
        <v>4</v>
      </c>
      <c r="E3" s="188" t="s">
        <v>5</v>
      </c>
      <c r="F3" s="188" t="s">
        <v>6</v>
      </c>
    </row>
    <row r="4" spans="1:6" ht="19.899999999999999" customHeight="1" thickBot="1">
      <c r="A4" s="19" t="s">
        <v>46</v>
      </c>
      <c r="B4" s="59"/>
      <c r="C4" s="59"/>
      <c r="D4" s="59"/>
      <c r="E4" s="59"/>
      <c r="F4" s="59"/>
    </row>
    <row r="5" spans="1:6" ht="19.899999999999999" customHeight="1" thickBot="1">
      <c r="A5" s="19" t="s">
        <v>65</v>
      </c>
      <c r="B5" s="59"/>
      <c r="C5" s="59"/>
      <c r="D5" s="59"/>
      <c r="E5" s="59"/>
      <c r="F5" s="59"/>
    </row>
    <row r="6" spans="1:6" ht="19.899999999999999" customHeight="1" thickBot="1">
      <c r="A6" s="19" t="s">
        <v>66</v>
      </c>
      <c r="B6" s="59"/>
      <c r="C6" s="59"/>
      <c r="D6" s="59"/>
      <c r="E6" s="59"/>
      <c r="F6" s="59"/>
    </row>
    <row r="7" spans="1:6" ht="19.899999999999999" customHeight="1" thickBot="1">
      <c r="A7" s="19" t="s">
        <v>67</v>
      </c>
      <c r="B7" s="59"/>
      <c r="C7" s="59"/>
      <c r="D7" s="59"/>
      <c r="E7" s="59"/>
      <c r="F7" s="59"/>
    </row>
    <row r="8" spans="1:6" ht="19.899999999999999" customHeight="1" thickBot="1">
      <c r="A8" s="19" t="s">
        <v>68</v>
      </c>
      <c r="B8" s="59"/>
      <c r="C8" s="59"/>
      <c r="D8" s="59"/>
      <c r="E8" s="59"/>
      <c r="F8" s="59"/>
    </row>
    <row r="9" spans="1:6" ht="19.899999999999999" customHeight="1" thickBot="1">
      <c r="A9" s="19" t="s">
        <v>69</v>
      </c>
      <c r="B9" s="59"/>
      <c r="C9" s="59"/>
      <c r="D9" s="59"/>
      <c r="E9" s="59"/>
      <c r="F9" s="59"/>
    </row>
    <row r="10" spans="1:6" ht="19.899999999999999" customHeight="1" thickBot="1">
      <c r="A10" s="19" t="s">
        <v>70</v>
      </c>
      <c r="B10" s="59"/>
      <c r="C10" s="59"/>
      <c r="D10" s="59"/>
      <c r="E10" s="59"/>
      <c r="F10" s="59"/>
    </row>
    <row r="11" spans="1:6" ht="19.899999999999999" customHeight="1">
      <c r="A11" s="60"/>
      <c r="B11" s="61"/>
      <c r="C11" s="61"/>
      <c r="D11" s="61"/>
      <c r="E11" s="61"/>
      <c r="F11" s="61"/>
    </row>
    <row r="12" spans="1:6">
      <c r="A12" s="14" t="s">
        <v>71</v>
      </c>
    </row>
    <row r="13" spans="1:6">
      <c r="A13" s="14" t="s">
        <v>72</v>
      </c>
    </row>
    <row r="14" spans="1:6">
      <c r="A14" s="14"/>
    </row>
    <row r="15" spans="1:6">
      <c r="A15" s="62" t="s">
        <v>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24"/>
  <sheetViews>
    <sheetView workbookViewId="0">
      <selection activeCell="B34" sqref="B34:E34"/>
    </sheetView>
  </sheetViews>
  <sheetFormatPr defaultColWidth="8.85546875" defaultRowHeight="15.75"/>
  <cols>
    <col min="1" max="1" width="31.7109375" style="23" customWidth="1"/>
    <col min="2" max="2" width="11.5703125" style="23" customWidth="1"/>
    <col min="3" max="16384" width="8.85546875" style="23"/>
  </cols>
  <sheetData>
    <row r="1" spans="1:6">
      <c r="A1" s="12" t="s">
        <v>73</v>
      </c>
    </row>
    <row r="2" spans="1:6" ht="16.5" thickBot="1"/>
    <row r="3" spans="1:6" ht="34.9" customHeight="1" thickBot="1">
      <c r="A3" s="52"/>
      <c r="B3" s="187" t="s">
        <v>2</v>
      </c>
      <c r="C3" s="188" t="s">
        <v>3</v>
      </c>
      <c r="D3" s="188" t="s">
        <v>4</v>
      </c>
      <c r="E3" s="188" t="s">
        <v>5</v>
      </c>
      <c r="F3" s="188" t="s">
        <v>6</v>
      </c>
    </row>
    <row r="4" spans="1:6" ht="19.899999999999999" customHeight="1" thickBot="1">
      <c r="A4" s="13" t="s">
        <v>46</v>
      </c>
      <c r="B4" s="53"/>
      <c r="C4" s="53"/>
      <c r="D4" s="53"/>
      <c r="E4" s="53"/>
      <c r="F4" s="53"/>
    </row>
    <row r="5" spans="1:6" ht="19.899999999999999" customHeight="1" thickBot="1">
      <c r="A5" s="13" t="s">
        <v>74</v>
      </c>
      <c r="B5" s="53"/>
      <c r="C5" s="53"/>
      <c r="D5" s="53"/>
      <c r="E5" s="53"/>
      <c r="F5" s="53"/>
    </row>
    <row r="6" spans="1:6" ht="19.899999999999999" customHeight="1" thickBot="1">
      <c r="A6" s="13" t="s">
        <v>75</v>
      </c>
      <c r="B6" s="53"/>
      <c r="C6" s="53"/>
      <c r="D6" s="53"/>
      <c r="E6" s="53"/>
      <c r="F6" s="53"/>
    </row>
    <row r="7" spans="1:6" ht="19.899999999999999" customHeight="1" thickBot="1">
      <c r="A7" s="13" t="s">
        <v>76</v>
      </c>
      <c r="B7" s="53"/>
      <c r="C7" s="53"/>
      <c r="D7" s="53"/>
      <c r="E7" s="53"/>
      <c r="F7" s="53"/>
    </row>
    <row r="8" spans="1:6" ht="19.899999999999999" customHeight="1" thickBot="1">
      <c r="A8" s="13" t="s">
        <v>77</v>
      </c>
      <c r="B8" s="53"/>
      <c r="C8" s="53"/>
      <c r="D8" s="53"/>
      <c r="E8" s="53"/>
      <c r="F8" s="53"/>
    </row>
    <row r="9" spans="1:6" ht="19.899999999999999" customHeight="1" thickBot="1">
      <c r="A9" s="13" t="s">
        <v>79</v>
      </c>
      <c r="B9" s="53"/>
      <c r="C9" s="53"/>
      <c r="D9" s="53"/>
      <c r="E9" s="53"/>
      <c r="F9" s="53"/>
    </row>
    <row r="10" spans="1:6" ht="34.9" customHeight="1" thickBot="1">
      <c r="A10" s="13" t="s">
        <v>78</v>
      </c>
      <c r="B10" s="52"/>
      <c r="C10" s="52"/>
      <c r="D10" s="52"/>
      <c r="E10" s="52"/>
      <c r="F10" s="52"/>
    </row>
    <row r="11" spans="1:6">
      <c r="A11" s="65"/>
      <c r="B11" s="54"/>
      <c r="C11" s="54"/>
      <c r="D11" s="54"/>
      <c r="E11" s="54"/>
      <c r="F11" s="54"/>
    </row>
    <row r="12" spans="1:6">
      <c r="A12" s="67" t="s">
        <v>80</v>
      </c>
    </row>
    <row r="13" spans="1:6">
      <c r="A13" s="66"/>
    </row>
    <row r="14" spans="1:6">
      <c r="A14" s="68" t="s">
        <v>33</v>
      </c>
    </row>
    <row r="15" spans="1:6">
      <c r="A15" s="27"/>
    </row>
    <row r="16" spans="1:6">
      <c r="A16" s="27"/>
    </row>
    <row r="17" spans="1:1">
      <c r="A17" s="27"/>
    </row>
    <row r="18" spans="1:1">
      <c r="A18" s="27"/>
    </row>
    <row r="19" spans="1:1">
      <c r="A19" s="27"/>
    </row>
    <row r="20" spans="1:1">
      <c r="A20" s="27"/>
    </row>
    <row r="21" spans="1:1">
      <c r="A21" s="27"/>
    </row>
    <row r="22" spans="1:1">
      <c r="A22" s="66"/>
    </row>
    <row r="23" spans="1:1" ht="18">
      <c r="A23" s="66" t="s">
        <v>81</v>
      </c>
    </row>
    <row r="24" spans="1:1" ht="18">
      <c r="A24" s="20" t="s">
        <v>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3"/>
  <sheetViews>
    <sheetView workbookViewId="0">
      <selection activeCell="B34" sqref="B34:E34"/>
    </sheetView>
  </sheetViews>
  <sheetFormatPr defaultColWidth="8.85546875" defaultRowHeight="15.75"/>
  <cols>
    <col min="1" max="1" width="52.85546875" style="23" bestFit="1" customWidth="1"/>
    <col min="2" max="2" width="9.5703125" style="23" bestFit="1" customWidth="1"/>
    <col min="3" max="16384" width="8.85546875" style="23"/>
  </cols>
  <sheetData>
    <row r="1" spans="1:6">
      <c r="A1" s="12" t="s">
        <v>83</v>
      </c>
    </row>
    <row r="2" spans="1:6" ht="16.5" thickBot="1"/>
    <row r="3" spans="1:6" ht="19.899999999999999" customHeight="1" thickBot="1">
      <c r="A3" s="52"/>
      <c r="B3" s="187" t="s">
        <v>2</v>
      </c>
      <c r="C3" s="188" t="s">
        <v>3</v>
      </c>
      <c r="D3" s="188" t="s">
        <v>4</v>
      </c>
      <c r="E3" s="188" t="s">
        <v>5</v>
      </c>
      <c r="F3" s="188" t="s">
        <v>6</v>
      </c>
    </row>
    <row r="4" spans="1:6" ht="19.899999999999999" customHeight="1" thickBot="1">
      <c r="A4" s="13" t="s">
        <v>46</v>
      </c>
      <c r="B4" s="53"/>
      <c r="C4" s="53"/>
      <c r="D4" s="53"/>
      <c r="E4" s="53"/>
      <c r="F4" s="53"/>
    </row>
    <row r="5" spans="1:6" ht="19.899999999999999" customHeight="1" thickBot="1">
      <c r="A5" s="13" t="s">
        <v>84</v>
      </c>
      <c r="B5" s="53"/>
      <c r="C5" s="53"/>
      <c r="D5" s="53"/>
      <c r="E5" s="53"/>
      <c r="F5" s="53"/>
    </row>
    <row r="6" spans="1:6" ht="19.899999999999999" customHeight="1" thickBot="1">
      <c r="A6" s="13" t="s">
        <v>85</v>
      </c>
      <c r="B6" s="53"/>
      <c r="C6" s="53"/>
      <c r="D6" s="53"/>
      <c r="E6" s="53"/>
      <c r="F6" s="53"/>
    </row>
    <row r="7" spans="1:6" ht="19.899999999999999" customHeight="1" thickBot="1">
      <c r="A7" s="13" t="s">
        <v>86</v>
      </c>
      <c r="B7" s="53"/>
      <c r="C7" s="53"/>
      <c r="D7" s="53"/>
      <c r="E7" s="53"/>
      <c r="F7" s="53"/>
    </row>
    <row r="8" spans="1:6" ht="19.899999999999999" customHeight="1" thickBot="1">
      <c r="A8" s="13" t="s">
        <v>92</v>
      </c>
      <c r="B8" s="53"/>
      <c r="C8" s="53"/>
      <c r="D8" s="53"/>
      <c r="E8" s="53"/>
      <c r="F8" s="53"/>
    </row>
    <row r="9" spans="1:6" ht="19.899999999999999" customHeight="1" thickBot="1">
      <c r="A9" s="13" t="s">
        <v>93</v>
      </c>
      <c r="B9" s="53"/>
      <c r="C9" s="53"/>
      <c r="D9" s="53"/>
      <c r="E9" s="53"/>
      <c r="F9" s="53"/>
    </row>
    <row r="10" spans="1:6" ht="19.899999999999999" customHeight="1" thickBot="1">
      <c r="A10" s="13" t="s">
        <v>87</v>
      </c>
      <c r="B10" s="53"/>
      <c r="C10" s="53"/>
      <c r="D10" s="53"/>
      <c r="E10" s="53"/>
      <c r="F10" s="53"/>
    </row>
    <row r="11" spans="1:6" ht="19.899999999999999" customHeight="1" thickBot="1">
      <c r="A11" s="13" t="s">
        <v>94</v>
      </c>
      <c r="B11" s="53"/>
      <c r="C11" s="53"/>
      <c r="D11" s="53"/>
      <c r="E11" s="53"/>
      <c r="F11" s="53"/>
    </row>
    <row r="12" spans="1:6" ht="19.899999999999999" customHeight="1" thickBot="1">
      <c r="A12" s="70" t="s">
        <v>88</v>
      </c>
      <c r="B12" s="53"/>
      <c r="C12" s="53"/>
      <c r="D12" s="53"/>
      <c r="E12" s="53"/>
      <c r="F12" s="53"/>
    </row>
    <row r="13" spans="1:6" ht="19.899999999999999" customHeight="1" thickBot="1">
      <c r="A13" s="70" t="s">
        <v>89</v>
      </c>
      <c r="B13" s="53"/>
      <c r="C13" s="53"/>
      <c r="D13" s="53"/>
      <c r="E13" s="53"/>
      <c r="F13" s="53"/>
    </row>
    <row r="14" spans="1:6" ht="19.899999999999999" customHeight="1" thickBot="1">
      <c r="A14" s="70" t="s">
        <v>90</v>
      </c>
      <c r="B14" s="53"/>
      <c r="C14" s="53"/>
      <c r="D14" s="53"/>
      <c r="E14" s="53"/>
      <c r="F14" s="53"/>
    </row>
    <row r="15" spans="1:6" ht="19.899999999999999" customHeight="1" thickBot="1">
      <c r="A15" s="70" t="s">
        <v>91</v>
      </c>
      <c r="B15" s="53"/>
      <c r="C15" s="53"/>
      <c r="D15" s="53"/>
      <c r="E15" s="53"/>
      <c r="F15" s="53"/>
    </row>
    <row r="16" spans="1:6">
      <c r="A16" s="67" t="s">
        <v>95</v>
      </c>
    </row>
    <row r="17" spans="1:1">
      <c r="A17" s="67"/>
    </row>
    <row r="18" spans="1:1">
      <c r="A18" s="67"/>
    </row>
    <row r="19" spans="1:1">
      <c r="A19" s="68" t="s">
        <v>33</v>
      </c>
    </row>
    <row r="20" spans="1:1">
      <c r="A20" s="68"/>
    </row>
    <row r="21" spans="1:1">
      <c r="A21" s="68"/>
    </row>
    <row r="22" spans="1:1">
      <c r="A22" s="67"/>
    </row>
    <row r="23" spans="1:1" ht="18">
      <c r="A23" s="69" t="s">
        <v>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4"/>
  <sheetViews>
    <sheetView workbookViewId="0">
      <selection activeCell="B34" sqref="B34:E34"/>
    </sheetView>
  </sheetViews>
  <sheetFormatPr defaultColWidth="8.85546875" defaultRowHeight="15"/>
  <cols>
    <col min="1" max="1" width="36.28515625" style="71" customWidth="1"/>
    <col min="2" max="2" width="9.5703125" style="71" bestFit="1" customWidth="1"/>
    <col min="3" max="16384" width="8.85546875" style="71"/>
  </cols>
  <sheetData>
    <row r="1" spans="1:6" s="55" customFormat="1" ht="15.75">
      <c r="A1" s="14" t="s">
        <v>97</v>
      </c>
    </row>
    <row r="2" spans="1:6" ht="15.75" thickBot="1">
      <c r="A2" s="16"/>
    </row>
    <row r="3" spans="1:6" s="55" customFormat="1" ht="19.899999999999999" customHeight="1" thickBot="1">
      <c r="A3" s="56"/>
      <c r="B3" s="187" t="s">
        <v>2</v>
      </c>
      <c r="C3" s="188" t="s">
        <v>3</v>
      </c>
      <c r="D3" s="188" t="s">
        <v>4</v>
      </c>
      <c r="E3" s="188" t="s">
        <v>5</v>
      </c>
      <c r="F3" s="188" t="s">
        <v>6</v>
      </c>
    </row>
    <row r="4" spans="1:6" ht="19.899999999999999" customHeight="1" thickBot="1">
      <c r="A4" s="58" t="s">
        <v>46</v>
      </c>
      <c r="B4" s="72"/>
      <c r="C4" s="72"/>
      <c r="D4" s="72"/>
      <c r="E4" s="72"/>
      <c r="F4" s="72"/>
    </row>
    <row r="5" spans="1:6" ht="34.9" customHeight="1" thickBot="1">
      <c r="A5" s="58" t="s">
        <v>98</v>
      </c>
      <c r="B5" s="72"/>
      <c r="C5" s="72"/>
      <c r="D5" s="72"/>
      <c r="E5" s="72"/>
      <c r="F5" s="72"/>
    </row>
    <row r="6" spans="1:6" ht="19.899999999999999" customHeight="1" thickBot="1">
      <c r="A6" s="58" t="s">
        <v>99</v>
      </c>
      <c r="B6" s="73"/>
      <c r="C6" s="73"/>
      <c r="D6" s="73"/>
      <c r="E6" s="73"/>
      <c r="F6" s="73"/>
    </row>
    <row r="7" spans="1:6" ht="19.899999999999999" customHeight="1" thickBot="1">
      <c r="A7" s="58" t="s">
        <v>111</v>
      </c>
      <c r="B7" s="72"/>
      <c r="C7" s="72"/>
      <c r="D7" s="72"/>
      <c r="E7" s="72"/>
      <c r="F7" s="72"/>
    </row>
    <row r="8" spans="1:6" ht="19.899999999999999" customHeight="1" thickBot="1">
      <c r="A8" s="74" t="s">
        <v>88</v>
      </c>
      <c r="B8" s="72"/>
      <c r="C8" s="72"/>
      <c r="D8" s="72"/>
      <c r="E8" s="72"/>
      <c r="F8" s="72"/>
    </row>
    <row r="9" spans="1:6" ht="19.899999999999999" customHeight="1" thickBot="1">
      <c r="A9" s="74" t="s">
        <v>89</v>
      </c>
      <c r="B9" s="72"/>
      <c r="C9" s="72"/>
      <c r="D9" s="72"/>
      <c r="E9" s="72"/>
      <c r="F9" s="72"/>
    </row>
    <row r="10" spans="1:6" ht="19.899999999999999" customHeight="1" thickBot="1">
      <c r="A10" s="74" t="s">
        <v>91</v>
      </c>
      <c r="B10" s="72"/>
      <c r="C10" s="72"/>
      <c r="D10" s="72"/>
      <c r="E10" s="72"/>
      <c r="F10" s="72"/>
    </row>
    <row r="11" spans="1:6" ht="19.899999999999999" customHeight="1" thickBot="1">
      <c r="A11" s="58" t="s">
        <v>100</v>
      </c>
      <c r="B11" s="72"/>
      <c r="C11" s="72"/>
      <c r="D11" s="72"/>
      <c r="E11" s="72"/>
      <c r="F11" s="72"/>
    </row>
    <row r="12" spans="1:6" ht="19.899999999999999" customHeight="1" thickBot="1">
      <c r="A12" s="58" t="s">
        <v>101</v>
      </c>
      <c r="B12" s="72"/>
      <c r="C12" s="72"/>
      <c r="D12" s="72"/>
      <c r="E12" s="72"/>
      <c r="F12" s="72"/>
    </row>
    <row r="13" spans="1:6" ht="19.899999999999999" customHeight="1" thickBot="1">
      <c r="A13" s="58" t="s">
        <v>102</v>
      </c>
      <c r="B13" s="72"/>
      <c r="C13" s="72"/>
      <c r="D13" s="72"/>
      <c r="E13" s="72"/>
      <c r="F13" s="72"/>
    </row>
    <row r="14" spans="1:6" ht="19.899999999999999" customHeight="1" thickBot="1">
      <c r="A14" s="74" t="s">
        <v>103</v>
      </c>
      <c r="B14" s="72"/>
      <c r="C14" s="72"/>
      <c r="D14" s="72"/>
      <c r="E14" s="72"/>
      <c r="F14" s="72"/>
    </row>
    <row r="15" spans="1:6" ht="19.899999999999999" customHeight="1" thickBot="1">
      <c r="A15" s="58" t="s">
        <v>104</v>
      </c>
      <c r="B15" s="72"/>
      <c r="C15" s="72"/>
      <c r="D15" s="72"/>
      <c r="E15" s="72"/>
      <c r="F15" s="72"/>
    </row>
    <row r="16" spans="1:6" ht="19.899999999999999" customHeight="1" thickBot="1">
      <c r="A16" s="58" t="s">
        <v>105</v>
      </c>
      <c r="B16" s="72"/>
      <c r="C16" s="72"/>
      <c r="D16" s="72"/>
      <c r="E16" s="72"/>
      <c r="F16" s="72"/>
    </row>
    <row r="17" spans="1:6" ht="19.899999999999999" customHeight="1" thickBot="1">
      <c r="A17" s="74" t="s">
        <v>106</v>
      </c>
      <c r="B17" s="72"/>
      <c r="C17" s="72"/>
      <c r="D17" s="72"/>
      <c r="E17" s="72"/>
      <c r="F17" s="72"/>
    </row>
    <row r="18" spans="1:6" ht="19.899999999999999" customHeight="1" thickBot="1">
      <c r="A18" s="74" t="s">
        <v>107</v>
      </c>
      <c r="B18" s="72"/>
      <c r="C18" s="72"/>
      <c r="D18" s="72"/>
      <c r="E18" s="72"/>
      <c r="F18" s="72"/>
    </row>
    <row r="19" spans="1:6" ht="19.899999999999999" customHeight="1" thickBot="1">
      <c r="A19" s="58" t="s">
        <v>112</v>
      </c>
      <c r="B19" s="72"/>
      <c r="C19" s="72"/>
      <c r="D19" s="72"/>
      <c r="E19" s="72"/>
      <c r="F19" s="72"/>
    </row>
    <row r="20" spans="1:6" ht="19.899999999999999" customHeight="1" thickBot="1">
      <c r="A20" s="74" t="s">
        <v>108</v>
      </c>
      <c r="B20" s="72"/>
      <c r="C20" s="72"/>
      <c r="D20" s="72"/>
      <c r="E20" s="72"/>
      <c r="F20" s="72"/>
    </row>
    <row r="21" spans="1:6" ht="19.899999999999999" customHeight="1" thickBot="1">
      <c r="A21" s="74" t="s">
        <v>109</v>
      </c>
      <c r="B21" s="72"/>
      <c r="C21" s="72"/>
      <c r="D21" s="72"/>
      <c r="E21" s="72"/>
      <c r="F21" s="72"/>
    </row>
    <row r="22" spans="1:6" ht="19.899999999999999" customHeight="1" thickBot="1">
      <c r="A22" s="58" t="s">
        <v>110</v>
      </c>
      <c r="B22" s="72"/>
      <c r="C22" s="72"/>
      <c r="D22" s="72"/>
      <c r="E22" s="72"/>
      <c r="F22" s="72"/>
    </row>
    <row r="23" spans="1:6" ht="19.899999999999999" customHeight="1">
      <c r="A23" s="76"/>
      <c r="B23" s="75"/>
      <c r="C23" s="75"/>
      <c r="D23" s="75"/>
      <c r="E23" s="75"/>
      <c r="F23" s="75"/>
    </row>
    <row r="24" spans="1:6" ht="15.75">
      <c r="A24" s="62" t="s">
        <v>33</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dimension ref="A1:F30"/>
  <sheetViews>
    <sheetView topLeftCell="A7" workbookViewId="0">
      <selection activeCell="B34" sqref="B34:E34"/>
    </sheetView>
  </sheetViews>
  <sheetFormatPr defaultColWidth="8.85546875" defaultRowHeight="15.75"/>
  <cols>
    <col min="1" max="1" width="34.5703125" style="23" bestFit="1" customWidth="1"/>
    <col min="2" max="2" width="37.140625" style="23" bestFit="1" customWidth="1"/>
    <col min="3" max="4" width="36.5703125" style="23" bestFit="1" customWidth="1"/>
    <col min="5" max="6" width="39" style="23" bestFit="1" customWidth="1"/>
    <col min="7" max="16384" width="8.85546875" style="23"/>
  </cols>
  <sheetData>
    <row r="1" spans="1:6">
      <c r="A1" s="12" t="s">
        <v>113</v>
      </c>
    </row>
    <row r="2" spans="1:6" ht="16.5" thickBot="1"/>
    <row r="3" spans="1:6" s="78" customFormat="1" ht="16.5" thickBot="1">
      <c r="A3" s="77"/>
      <c r="B3" s="257" t="s">
        <v>2</v>
      </c>
      <c r="C3" s="258" t="s">
        <v>3</v>
      </c>
      <c r="D3" s="258" t="s">
        <v>4</v>
      </c>
      <c r="E3" s="258" t="s">
        <v>5</v>
      </c>
      <c r="F3" s="258" t="s">
        <v>6</v>
      </c>
    </row>
    <row r="4" spans="1:6" s="78" customFormat="1" ht="19.899999999999999" customHeight="1" thickBot="1">
      <c r="A4" s="262" t="s">
        <v>46</v>
      </c>
      <c r="B4" s="263"/>
      <c r="C4" s="263"/>
      <c r="D4" s="263"/>
      <c r="E4" s="263"/>
      <c r="F4" s="263"/>
    </row>
    <row r="5" spans="1:6" s="78" customFormat="1" ht="19.899999999999999" customHeight="1" thickBot="1">
      <c r="A5" s="264" t="s">
        <v>385</v>
      </c>
      <c r="B5" s="265">
        <v>153064</v>
      </c>
      <c r="C5" s="265">
        <v>151187</v>
      </c>
      <c r="D5" s="265">
        <v>144713</v>
      </c>
      <c r="E5" s="265">
        <v>141841</v>
      </c>
      <c r="F5" s="265">
        <v>139261</v>
      </c>
    </row>
    <row r="6" spans="1:6" s="78" customFormat="1" ht="30.75" customHeight="1" thickBot="1">
      <c r="A6" s="264" t="s">
        <v>386</v>
      </c>
      <c r="B6" s="259" t="s">
        <v>387</v>
      </c>
      <c r="C6" s="259" t="s">
        <v>388</v>
      </c>
      <c r="D6" s="259" t="s">
        <v>388</v>
      </c>
      <c r="E6" s="259" t="s">
        <v>389</v>
      </c>
      <c r="F6" s="259" t="s">
        <v>389</v>
      </c>
    </row>
    <row r="7" spans="1:6" s="78" customFormat="1" ht="19.899999999999999" customHeight="1" thickBot="1">
      <c r="A7" s="264" t="s">
        <v>114</v>
      </c>
      <c r="B7" s="259">
        <v>4</v>
      </c>
      <c r="C7" s="259">
        <v>0</v>
      </c>
      <c r="D7" s="259">
        <v>7</v>
      </c>
      <c r="E7" s="259">
        <v>17</v>
      </c>
      <c r="F7" s="259">
        <v>17</v>
      </c>
    </row>
    <row r="8" spans="1:6" s="78" customFormat="1" ht="19.899999999999999" customHeight="1" thickBot="1">
      <c r="A8" s="264" t="s">
        <v>115</v>
      </c>
      <c r="B8" s="259">
        <v>1</v>
      </c>
      <c r="C8" s="259">
        <v>1</v>
      </c>
      <c r="D8" s="259">
        <v>1</v>
      </c>
      <c r="E8" s="259">
        <v>2</v>
      </c>
      <c r="F8" s="259">
        <v>2</v>
      </c>
    </row>
    <row r="9" spans="1:6" s="78" customFormat="1" ht="130.5" customHeight="1" thickBot="1">
      <c r="A9" s="264" t="s">
        <v>116</v>
      </c>
      <c r="B9" s="259" t="s">
        <v>390</v>
      </c>
      <c r="C9" s="259" t="s">
        <v>390</v>
      </c>
      <c r="D9" s="259" t="s">
        <v>390</v>
      </c>
      <c r="E9" s="259" t="s">
        <v>390</v>
      </c>
      <c r="F9" s="259" t="s">
        <v>390</v>
      </c>
    </row>
    <row r="10" spans="1:6" s="78" customFormat="1" ht="34.5" customHeight="1" thickBot="1">
      <c r="A10" s="264" t="s">
        <v>117</v>
      </c>
      <c r="B10" s="259" t="s">
        <v>391</v>
      </c>
      <c r="C10" s="259" t="s">
        <v>391</v>
      </c>
      <c r="D10" s="259" t="s">
        <v>391</v>
      </c>
      <c r="E10" s="259" t="s">
        <v>391</v>
      </c>
      <c r="F10" s="259" t="s">
        <v>391</v>
      </c>
    </row>
    <row r="11" spans="1:6" s="78" customFormat="1" ht="35.25" customHeight="1" thickBot="1">
      <c r="A11" s="264" t="s">
        <v>118</v>
      </c>
      <c r="B11" s="259" t="s">
        <v>392</v>
      </c>
      <c r="C11" s="259" t="s">
        <v>392</v>
      </c>
      <c r="D11" s="259" t="s">
        <v>392</v>
      </c>
      <c r="E11" s="259" t="s">
        <v>392</v>
      </c>
      <c r="F11" s="259" t="s">
        <v>392</v>
      </c>
    </row>
    <row r="12" spans="1:6" s="78" customFormat="1" ht="18.75" thickBot="1">
      <c r="A12" s="264" t="s">
        <v>126</v>
      </c>
      <c r="B12" s="259" t="s">
        <v>249</v>
      </c>
      <c r="C12" s="259" t="s">
        <v>249</v>
      </c>
      <c r="D12" s="259" t="s">
        <v>249</v>
      </c>
      <c r="E12" s="259" t="s">
        <v>249</v>
      </c>
      <c r="F12" s="259" t="s">
        <v>249</v>
      </c>
    </row>
    <row r="13" spans="1:6" s="78" customFormat="1" ht="20.25" customHeight="1" thickBot="1">
      <c r="A13" s="264" t="s">
        <v>393</v>
      </c>
      <c r="B13" s="259" t="s">
        <v>394</v>
      </c>
      <c r="C13" s="259" t="s">
        <v>394</v>
      </c>
      <c r="D13" s="259" t="s">
        <v>394</v>
      </c>
      <c r="E13" s="259" t="s">
        <v>394</v>
      </c>
      <c r="F13" s="259" t="s">
        <v>395</v>
      </c>
    </row>
    <row r="14" spans="1:6" s="78" customFormat="1" ht="18.75" thickBot="1">
      <c r="A14" s="264" t="s">
        <v>127</v>
      </c>
      <c r="B14" s="259" t="s">
        <v>396</v>
      </c>
      <c r="C14" s="259" t="s">
        <v>396</v>
      </c>
      <c r="D14" s="259" t="s">
        <v>396</v>
      </c>
      <c r="E14" s="259" t="s">
        <v>396</v>
      </c>
      <c r="F14" s="259" t="s">
        <v>396</v>
      </c>
    </row>
    <row r="15" spans="1:6" s="78" customFormat="1" ht="34.9" customHeight="1" thickBot="1">
      <c r="A15" s="266" t="s">
        <v>128</v>
      </c>
      <c r="B15" s="259" t="s">
        <v>249</v>
      </c>
      <c r="C15" s="259" t="s">
        <v>249</v>
      </c>
      <c r="D15" s="259" t="s">
        <v>249</v>
      </c>
      <c r="E15" s="259" t="s">
        <v>249</v>
      </c>
      <c r="F15" s="259" t="s">
        <v>249</v>
      </c>
    </row>
    <row r="16" spans="1:6" s="78" customFormat="1" ht="19.899999999999999" customHeight="1" thickBot="1">
      <c r="A16" s="267" t="s">
        <v>119</v>
      </c>
      <c r="B16" s="268">
        <v>13919</v>
      </c>
      <c r="C16" s="268">
        <v>12853</v>
      </c>
      <c r="D16" s="268">
        <v>11536</v>
      </c>
      <c r="E16" s="269">
        <v>10.231</v>
      </c>
      <c r="F16" s="268">
        <v>8945</v>
      </c>
    </row>
    <row r="17" spans="1:6" s="78" customFormat="1" ht="19.899999999999999" customHeight="1" thickBot="1">
      <c r="A17" s="264" t="s">
        <v>120</v>
      </c>
      <c r="B17" s="270" t="s">
        <v>397</v>
      </c>
      <c r="C17" s="271">
        <v>62789</v>
      </c>
      <c r="D17" s="271">
        <v>70206</v>
      </c>
      <c r="E17" s="271">
        <v>60312</v>
      </c>
      <c r="F17" s="271">
        <v>53031</v>
      </c>
    </row>
    <row r="18" spans="1:6" s="78" customFormat="1" ht="19.899999999999999" customHeight="1" thickBot="1">
      <c r="A18" s="264" t="s">
        <v>121</v>
      </c>
      <c r="B18" s="259" t="s">
        <v>398</v>
      </c>
      <c r="C18" s="259">
        <v>512</v>
      </c>
      <c r="D18" s="259">
        <v>724</v>
      </c>
      <c r="E18" s="259">
        <v>893</v>
      </c>
      <c r="F18" s="259">
        <v>642</v>
      </c>
    </row>
    <row r="19" spans="1:6" s="78" customFormat="1" ht="16.5" thickBot="1">
      <c r="A19" s="264" t="s">
        <v>122</v>
      </c>
      <c r="B19" s="268" t="s">
        <v>399</v>
      </c>
      <c r="C19" s="268">
        <v>33781</v>
      </c>
      <c r="D19" s="268">
        <v>41378</v>
      </c>
      <c r="E19" s="268">
        <v>38274</v>
      </c>
      <c r="F19" s="268">
        <v>33425</v>
      </c>
    </row>
    <row r="20" spans="1:6" s="78" customFormat="1" ht="79.5" thickBot="1">
      <c r="A20" s="264" t="s">
        <v>123</v>
      </c>
      <c r="B20" s="259" t="s">
        <v>400</v>
      </c>
      <c r="C20" s="259" t="s">
        <v>401</v>
      </c>
      <c r="D20" s="259" t="s">
        <v>402</v>
      </c>
      <c r="E20" s="259" t="s">
        <v>403</v>
      </c>
      <c r="F20" s="259" t="s">
        <v>404</v>
      </c>
    </row>
    <row r="21" spans="1:6" s="78" customFormat="1" ht="48.75" customHeight="1" thickBot="1">
      <c r="A21" s="264" t="s">
        <v>124</v>
      </c>
      <c r="B21" s="259" t="s">
        <v>405</v>
      </c>
      <c r="C21" s="259" t="s">
        <v>405</v>
      </c>
      <c r="D21" s="259" t="s">
        <v>405</v>
      </c>
      <c r="E21" s="259" t="s">
        <v>405</v>
      </c>
      <c r="F21" s="259" t="s">
        <v>405</v>
      </c>
    </row>
    <row r="22" spans="1:6" s="78" customFormat="1" ht="34.9" customHeight="1" thickBot="1">
      <c r="A22" s="264" t="s">
        <v>125</v>
      </c>
      <c r="B22" s="259" t="s">
        <v>406</v>
      </c>
      <c r="C22" s="259" t="s">
        <v>407</v>
      </c>
      <c r="D22" s="259" t="s">
        <v>408</v>
      </c>
      <c r="E22" s="259" t="s">
        <v>409</v>
      </c>
      <c r="F22" s="259" t="s">
        <v>410</v>
      </c>
    </row>
    <row r="23" spans="1:6" ht="34.9" customHeight="1">
      <c r="A23" s="65"/>
      <c r="B23" s="54"/>
      <c r="C23" s="54"/>
      <c r="D23" s="54"/>
      <c r="E23" s="54"/>
      <c r="F23" s="54"/>
    </row>
    <row r="24" spans="1:6" ht="18">
      <c r="A24" s="22" t="s">
        <v>129</v>
      </c>
      <c r="B24" s="12"/>
    </row>
    <row r="25" spans="1:6" ht="18">
      <c r="A25" s="22" t="s">
        <v>130</v>
      </c>
      <c r="B25" s="12"/>
    </row>
    <row r="27" spans="1:6">
      <c r="A27" s="432" t="s">
        <v>411</v>
      </c>
      <c r="B27" s="433"/>
      <c r="C27" s="433"/>
      <c r="D27" s="433"/>
    </row>
    <row r="28" spans="1:6" ht="204.75">
      <c r="A28" s="272" t="s">
        <v>412</v>
      </c>
      <c r="B28" s="272" t="s">
        <v>413</v>
      </c>
      <c r="C28" s="272" t="s">
        <v>414</v>
      </c>
      <c r="D28" s="272" t="s">
        <v>415</v>
      </c>
    </row>
    <row r="29" spans="1:6" ht="93" customHeight="1">
      <c r="A29" s="260"/>
    </row>
    <row r="30" spans="1:6">
      <c r="A30" s="261"/>
    </row>
  </sheetData>
  <mergeCells count="1">
    <mergeCell ref="A27:D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39</vt:i4>
      </vt:variant>
      <vt:variant>
        <vt:lpstr>Περιοχές με ονόματα</vt:lpstr>
      </vt:variant>
      <vt:variant>
        <vt:i4>6</vt:i4>
      </vt:variant>
    </vt:vector>
  </HeadingPairs>
  <TitlesOfParts>
    <vt:vector size="45" baseType="lpstr">
      <vt:lpstr>PINAKAS_IA</vt:lpstr>
      <vt:lpstr>ΙΙΙ.1Α</vt:lpstr>
      <vt:lpstr>ΙΙΙ.1Β</vt:lpstr>
      <vt:lpstr>ΙΙΙ.2</vt:lpstr>
      <vt:lpstr>ΙΙΙ.3</vt:lpstr>
      <vt:lpstr>ΙΙΙ.4</vt:lpstr>
      <vt:lpstr>ΙΙΙ.5</vt:lpstr>
      <vt:lpstr>III.6</vt:lpstr>
      <vt:lpstr>III.7</vt:lpstr>
      <vt:lpstr>III.8</vt:lpstr>
      <vt:lpstr>III.9</vt:lpstr>
      <vt:lpstr>III.10</vt:lpstr>
      <vt:lpstr>III.11</vt:lpstr>
      <vt:lpstr>III.12</vt:lpstr>
      <vt:lpstr>III.13</vt:lpstr>
      <vt:lpstr>III.14</vt:lpstr>
      <vt:lpstr>III.15</vt:lpstr>
      <vt:lpstr>ΙΙΙ.16</vt:lpstr>
      <vt:lpstr>ΙΙΙ.17</vt:lpstr>
      <vt:lpstr>Sheet3</vt:lpstr>
      <vt:lpstr>IV-1 ΠΜΣ-2010-2011</vt:lpstr>
      <vt:lpstr>IV-1 ΠΜΣ-2011-2012</vt:lpstr>
      <vt:lpstr>IV-1 ΠΜΣ-2012-2013</vt:lpstr>
      <vt:lpstr>IV-1 ΠΜΣ-2013-2014</vt:lpstr>
      <vt:lpstr>IV-2</vt:lpstr>
      <vt:lpstr>IV-3Γ-2009-10</vt:lpstr>
      <vt:lpstr>IV-3Γ-2010-11</vt:lpstr>
      <vt:lpstr>IV-3Γ-2011-12</vt:lpstr>
      <vt:lpstr>IV-3Γ-2012-13</vt:lpstr>
      <vt:lpstr>IV-3Γ-2013-14</vt:lpstr>
      <vt:lpstr>IV-3Β_2010-2011</vt:lpstr>
      <vt:lpstr>IV-3Β_2011-2012</vt:lpstr>
      <vt:lpstr>IV-3Β_2012-2013</vt:lpstr>
      <vt:lpstr>IV-3Β_2013-2014</vt:lpstr>
      <vt:lpstr>IV-5</vt:lpstr>
      <vt:lpstr>IV-8</vt:lpstr>
      <vt:lpstr>IV-9</vt:lpstr>
      <vt:lpstr>IV-10</vt:lpstr>
      <vt:lpstr>IV-11</vt:lpstr>
      <vt:lpstr>ΙΙΙ.17!_Toc407790437</vt:lpstr>
      <vt:lpstr>'IV-1 ΠΜΣ-2010-2011'!_Toc407790446</vt:lpstr>
      <vt:lpstr>'IV-1 ΠΜΣ-2011-2012'!_Toc407790446</vt:lpstr>
      <vt:lpstr>'IV-1 ΠΜΣ-2012-2013'!_Toc407790446</vt:lpstr>
      <vt:lpstr>'IV-1 ΠΜΣ-2013-2014'!_Toc407790446</vt:lpstr>
      <vt:lpstr>ΙΙΙ.2!Print_Titles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Thodoris</cp:lastModifiedBy>
  <cp:lastPrinted>2015-01-26T13:19:53Z</cp:lastPrinted>
  <dcterms:created xsi:type="dcterms:W3CDTF">2014-12-22T12:53:37Z</dcterms:created>
  <dcterms:modified xsi:type="dcterms:W3CDTF">2015-10-06T07:10:02Z</dcterms:modified>
</cp:coreProperties>
</file>