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 activeTab="4"/>
  </bookViews>
  <sheets>
    <sheet name="ResNet_cc3x" sheetId="1" r:id="rId1"/>
    <sheet name="SMOTE_cc3x" sheetId="2" r:id="rId2"/>
    <sheet name="SMOTE_Aug_cc3x" sheetId="3" r:id="rId3"/>
    <sheet name="UMCE_cc3x" sheetId="4" r:id="rId4"/>
    <sheet name="Maj. Voting All Classifiers" sheetId="5" r:id="rId5"/>
    <sheet name="Heartbeat Order Check" sheetId="6" r:id="rId6"/>
  </sheets>
  <definedNames>
    <definedName name="_xlnm._FilterDatabase" localSheetId="5" hidden="1">'Heartbeat Order Check'!$A$1:$K$1</definedName>
    <definedName name="_xlnm._FilterDatabase" localSheetId="4" hidden="1">'Maj. Voting All Classifiers'!$A$1:$M$49</definedName>
    <definedName name="_xlnm._FilterDatabase" localSheetId="0" hidden="1">ResNet_cc3x!$A$1:$X$1</definedName>
    <definedName name="_xlnm._FilterDatabase" localSheetId="2" hidden="1">SMOTE_Aug_cc3x!$A$1:$X$1</definedName>
    <definedName name="_xlnm._FilterDatabase" localSheetId="1" hidden="1">SMOTE_cc3x!$A$1:$X$37</definedName>
    <definedName name="_xlnm._FilterDatabase" localSheetId="3" hidden="1">UMCE_cc3x!$A$1:$X$38</definedName>
  </definedNames>
  <calcPr calcId="145621"/>
</workbook>
</file>

<file path=xl/calcChain.xml><?xml version="1.0" encoding="utf-8"?>
<calcChain xmlns="http://schemas.openxmlformats.org/spreadsheetml/2006/main">
  <c r="R15" i="5" l="1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34" i="2" s="1"/>
  <c r="S28" i="5" l="1"/>
  <c r="S24" i="5"/>
  <c r="S20" i="5"/>
  <c r="S16" i="5"/>
  <c r="S31" i="5"/>
  <c r="S27" i="5"/>
  <c r="S23" i="5"/>
  <c r="S19" i="5"/>
  <c r="S15" i="5"/>
  <c r="R34" i="5"/>
  <c r="S34" i="5" s="1"/>
  <c r="AC34" i="4"/>
  <c r="AD34" i="4" s="1"/>
  <c r="AC34" i="3"/>
  <c r="AD34" i="3" s="1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S17" i="5" l="1"/>
  <c r="S21" i="5"/>
  <c r="S25" i="5"/>
  <c r="S29" i="5"/>
  <c r="S33" i="5"/>
  <c r="S18" i="5"/>
  <c r="S22" i="5"/>
  <c r="S26" i="5"/>
  <c r="S30" i="5"/>
  <c r="S32" i="5"/>
  <c r="AD31" i="4"/>
  <c r="AD27" i="4"/>
  <c r="AD23" i="4"/>
  <c r="AD19" i="4"/>
  <c r="AD15" i="4"/>
  <c r="AD32" i="4"/>
  <c r="AD28" i="4"/>
  <c r="AD24" i="4"/>
  <c r="AD20" i="4"/>
  <c r="AD33" i="4"/>
  <c r="AD29" i="4"/>
  <c r="AD25" i="4"/>
  <c r="AD21" i="4"/>
  <c r="AD17" i="4"/>
  <c r="AD18" i="4"/>
  <c r="AD30" i="4"/>
  <c r="AD26" i="4"/>
  <c r="AD22" i="4"/>
  <c r="AD16" i="4"/>
  <c r="AD31" i="3"/>
  <c r="AD27" i="3"/>
  <c r="AD23" i="3"/>
  <c r="AD19" i="3"/>
  <c r="AD15" i="3"/>
  <c r="AD30" i="3"/>
  <c r="AD26" i="3"/>
  <c r="AD22" i="3"/>
  <c r="AD18" i="3"/>
  <c r="AD33" i="3"/>
  <c r="AD29" i="3"/>
  <c r="AD25" i="3"/>
  <c r="AD21" i="3"/>
  <c r="AD17" i="3"/>
  <c r="AD32" i="3"/>
  <c r="AD28" i="3"/>
  <c r="AD24" i="3"/>
  <c r="AD20" i="3"/>
  <c r="AD16" i="3"/>
  <c r="AC34" i="1"/>
  <c r="AD34" i="1" s="1"/>
  <c r="AD31" i="1" l="1"/>
  <c r="AD27" i="1"/>
  <c r="AD23" i="1"/>
  <c r="AD19" i="1"/>
  <c r="AD15" i="1"/>
  <c r="AD20" i="1"/>
  <c r="AD32" i="1"/>
  <c r="AD28" i="1"/>
  <c r="AD22" i="1"/>
  <c r="AD33" i="1"/>
  <c r="AD29" i="1"/>
  <c r="AD25" i="1"/>
  <c r="AD21" i="1"/>
  <c r="AD17" i="1"/>
  <c r="AD24" i="1"/>
  <c r="AD18" i="1"/>
  <c r="AD30" i="1"/>
  <c r="AD26" i="1"/>
  <c r="AD16" i="1"/>
  <c r="A3" i="6" l="1"/>
  <c r="B3" i="6"/>
  <c r="K3" i="6" s="1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K4" i="6"/>
  <c r="A5" i="6"/>
  <c r="B5" i="6"/>
  <c r="K5" i="6" s="1"/>
  <c r="C5" i="6"/>
  <c r="D5" i="6"/>
  <c r="E5" i="6"/>
  <c r="F5" i="6"/>
  <c r="G5" i="6"/>
  <c r="H5" i="6"/>
  <c r="I5" i="6"/>
  <c r="J5" i="6"/>
  <c r="A6" i="6"/>
  <c r="B6" i="6"/>
  <c r="C6" i="6"/>
  <c r="D6" i="6"/>
  <c r="E6" i="6"/>
  <c r="F6" i="6"/>
  <c r="G6" i="6"/>
  <c r="H6" i="6"/>
  <c r="I6" i="6"/>
  <c r="J6" i="6"/>
  <c r="K6" i="6"/>
  <c r="A7" i="6"/>
  <c r="B7" i="6"/>
  <c r="K7" i="6" s="1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K8" i="6"/>
  <c r="A9" i="6"/>
  <c r="B9" i="6"/>
  <c r="K9" i="6" s="1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K11" i="6" s="1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K13" i="6" s="1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K15" i="6" s="1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K17" i="6" s="1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K19" i="6" s="1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K21" i="6" s="1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K23" i="6" s="1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K25" i="6" s="1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K27" i="6" s="1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K29" i="6" s="1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K31" i="6" s="1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K33" i="6" s="1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K35" i="6" s="1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K37" i="6" s="1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K39" i="6" s="1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K41" i="6" s="1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K43" i="6" s="1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K45" i="6" s="1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K47" i="6" s="1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K49" i="6" s="1"/>
  <c r="C49" i="6"/>
  <c r="D49" i="6"/>
  <c r="E49" i="6"/>
  <c r="F49" i="6"/>
  <c r="G49" i="6"/>
  <c r="H49" i="6"/>
  <c r="I49" i="6"/>
  <c r="J49" i="6"/>
  <c r="J2" i="6"/>
  <c r="I2" i="6"/>
  <c r="H2" i="6"/>
  <c r="G2" i="6"/>
  <c r="F2" i="6"/>
  <c r="E2" i="6"/>
  <c r="D2" i="6"/>
  <c r="C2" i="6"/>
  <c r="B2" i="6"/>
  <c r="A2" i="6"/>
  <c r="K2" i="6"/>
  <c r="AC12" i="1" l="1"/>
  <c r="AC12" i="2"/>
  <c r="AC12" i="3"/>
  <c r="AC12" i="4"/>
  <c r="R12" i="5"/>
  <c r="B3" i="5" l="1"/>
  <c r="C3" i="5"/>
  <c r="D3" i="5"/>
  <c r="E3" i="5"/>
  <c r="F3" i="5"/>
  <c r="G3" i="5"/>
  <c r="H3" i="5"/>
  <c r="I3" i="5"/>
  <c r="J3" i="5"/>
  <c r="K3" i="5"/>
  <c r="L3" i="5"/>
  <c r="M3" i="5" s="1"/>
  <c r="B4" i="5"/>
  <c r="G4" i="5" s="1"/>
  <c r="C4" i="5"/>
  <c r="D4" i="5"/>
  <c r="I4" i="5" s="1"/>
  <c r="E4" i="5"/>
  <c r="F4" i="5"/>
  <c r="K4" i="5" s="1"/>
  <c r="H4" i="5"/>
  <c r="J4" i="5"/>
  <c r="L4" i="5"/>
  <c r="M4" i="5" s="1"/>
  <c r="B5" i="5"/>
  <c r="G5" i="5" s="1"/>
  <c r="C5" i="5"/>
  <c r="D5" i="5"/>
  <c r="I5" i="5" s="1"/>
  <c r="E5" i="5"/>
  <c r="F5" i="5"/>
  <c r="K5" i="5" s="1"/>
  <c r="H5" i="5"/>
  <c r="J5" i="5"/>
  <c r="L5" i="5"/>
  <c r="M5" i="5" s="1"/>
  <c r="B6" i="5"/>
  <c r="G6" i="5" s="1"/>
  <c r="C6" i="5"/>
  <c r="D6" i="5"/>
  <c r="I6" i="5" s="1"/>
  <c r="E6" i="5"/>
  <c r="F6" i="5"/>
  <c r="K6" i="5" s="1"/>
  <c r="H6" i="5"/>
  <c r="J6" i="5"/>
  <c r="L6" i="5"/>
  <c r="M6" i="5" s="1"/>
  <c r="B7" i="5"/>
  <c r="G7" i="5" s="1"/>
  <c r="C7" i="5"/>
  <c r="D7" i="5"/>
  <c r="I7" i="5" s="1"/>
  <c r="E7" i="5"/>
  <c r="F7" i="5"/>
  <c r="K7" i="5" s="1"/>
  <c r="H7" i="5"/>
  <c r="J7" i="5"/>
  <c r="L7" i="5"/>
  <c r="M7" i="5" s="1"/>
  <c r="B8" i="5"/>
  <c r="G8" i="5" s="1"/>
  <c r="C8" i="5"/>
  <c r="D8" i="5"/>
  <c r="I8" i="5" s="1"/>
  <c r="E8" i="5"/>
  <c r="F8" i="5"/>
  <c r="K8" i="5" s="1"/>
  <c r="H8" i="5"/>
  <c r="J8" i="5"/>
  <c r="L8" i="5"/>
  <c r="M8" i="5" s="1"/>
  <c r="B9" i="5"/>
  <c r="G9" i="5" s="1"/>
  <c r="C9" i="5"/>
  <c r="D9" i="5"/>
  <c r="I9" i="5" s="1"/>
  <c r="E9" i="5"/>
  <c r="F9" i="5"/>
  <c r="K9" i="5" s="1"/>
  <c r="H9" i="5"/>
  <c r="J9" i="5"/>
  <c r="L9" i="5"/>
  <c r="M9" i="5" s="1"/>
  <c r="B10" i="5"/>
  <c r="G10" i="5" s="1"/>
  <c r="C10" i="5"/>
  <c r="D10" i="5"/>
  <c r="I10" i="5" s="1"/>
  <c r="E10" i="5"/>
  <c r="F10" i="5"/>
  <c r="K10" i="5" s="1"/>
  <c r="H10" i="5"/>
  <c r="J10" i="5"/>
  <c r="L10" i="5"/>
  <c r="M10" i="5" s="1"/>
  <c r="B11" i="5"/>
  <c r="G11" i="5" s="1"/>
  <c r="C11" i="5"/>
  <c r="D11" i="5"/>
  <c r="I11" i="5" s="1"/>
  <c r="E11" i="5"/>
  <c r="F11" i="5"/>
  <c r="K11" i="5" s="1"/>
  <c r="H11" i="5"/>
  <c r="J11" i="5"/>
  <c r="L11" i="5"/>
  <c r="M11" i="5" s="1"/>
  <c r="B12" i="5"/>
  <c r="G12" i="5" s="1"/>
  <c r="C12" i="5"/>
  <c r="D12" i="5"/>
  <c r="I12" i="5" s="1"/>
  <c r="E12" i="5"/>
  <c r="F12" i="5"/>
  <c r="K12" i="5" s="1"/>
  <c r="H12" i="5"/>
  <c r="J12" i="5"/>
  <c r="L12" i="5"/>
  <c r="M12" i="5" s="1"/>
  <c r="B13" i="5"/>
  <c r="G13" i="5" s="1"/>
  <c r="C13" i="5"/>
  <c r="D13" i="5"/>
  <c r="I13" i="5" s="1"/>
  <c r="E13" i="5"/>
  <c r="F13" i="5"/>
  <c r="K13" i="5" s="1"/>
  <c r="H13" i="5"/>
  <c r="J13" i="5"/>
  <c r="L13" i="5"/>
  <c r="M13" i="5" s="1"/>
  <c r="B14" i="5"/>
  <c r="G14" i="5" s="1"/>
  <c r="C14" i="5"/>
  <c r="D14" i="5"/>
  <c r="I14" i="5" s="1"/>
  <c r="E14" i="5"/>
  <c r="F14" i="5"/>
  <c r="K14" i="5" s="1"/>
  <c r="H14" i="5"/>
  <c r="J14" i="5"/>
  <c r="L14" i="5"/>
  <c r="M14" i="5" s="1"/>
  <c r="B15" i="5"/>
  <c r="G15" i="5" s="1"/>
  <c r="C15" i="5"/>
  <c r="D15" i="5"/>
  <c r="I15" i="5" s="1"/>
  <c r="E15" i="5"/>
  <c r="F15" i="5"/>
  <c r="K15" i="5" s="1"/>
  <c r="H15" i="5"/>
  <c r="J15" i="5"/>
  <c r="L15" i="5"/>
  <c r="M15" i="5" s="1"/>
  <c r="B16" i="5"/>
  <c r="G16" i="5" s="1"/>
  <c r="C16" i="5"/>
  <c r="D16" i="5"/>
  <c r="I16" i="5" s="1"/>
  <c r="E16" i="5"/>
  <c r="F16" i="5"/>
  <c r="K16" i="5" s="1"/>
  <c r="H16" i="5"/>
  <c r="J16" i="5"/>
  <c r="L16" i="5"/>
  <c r="M16" i="5" s="1"/>
  <c r="B17" i="5"/>
  <c r="C17" i="5"/>
  <c r="D17" i="5"/>
  <c r="E17" i="5"/>
  <c r="F17" i="5"/>
  <c r="J17" i="5"/>
  <c r="B18" i="5"/>
  <c r="C18" i="5"/>
  <c r="D18" i="5"/>
  <c r="E18" i="5"/>
  <c r="F18" i="5"/>
  <c r="K18" i="5" s="1"/>
  <c r="J18" i="5"/>
  <c r="B19" i="5"/>
  <c r="C19" i="5"/>
  <c r="D19" i="5"/>
  <c r="E19" i="5"/>
  <c r="F19" i="5"/>
  <c r="K19" i="5" s="1"/>
  <c r="J19" i="5"/>
  <c r="B20" i="5"/>
  <c r="C20" i="5"/>
  <c r="D20" i="5"/>
  <c r="E20" i="5"/>
  <c r="F20" i="5"/>
  <c r="K20" i="5" s="1"/>
  <c r="J20" i="5"/>
  <c r="B21" i="5"/>
  <c r="C21" i="5"/>
  <c r="D21" i="5"/>
  <c r="E21" i="5"/>
  <c r="F21" i="5"/>
  <c r="K21" i="5" s="1"/>
  <c r="J21" i="5"/>
  <c r="B22" i="5"/>
  <c r="C22" i="5"/>
  <c r="D22" i="5"/>
  <c r="E22" i="5"/>
  <c r="F22" i="5"/>
  <c r="K22" i="5" s="1"/>
  <c r="J22" i="5"/>
  <c r="B23" i="5"/>
  <c r="C23" i="5"/>
  <c r="D23" i="5"/>
  <c r="E23" i="5"/>
  <c r="F23" i="5"/>
  <c r="K23" i="5" s="1"/>
  <c r="J23" i="5"/>
  <c r="B24" i="5"/>
  <c r="C24" i="5"/>
  <c r="D24" i="5"/>
  <c r="E24" i="5"/>
  <c r="F24" i="5"/>
  <c r="K24" i="5" s="1"/>
  <c r="J24" i="5"/>
  <c r="B25" i="5"/>
  <c r="C25" i="5"/>
  <c r="D25" i="5"/>
  <c r="E25" i="5"/>
  <c r="F25" i="5"/>
  <c r="K25" i="5" s="1"/>
  <c r="H25" i="5"/>
  <c r="J25" i="5"/>
  <c r="L25" i="5"/>
  <c r="M25" i="5" s="1"/>
  <c r="B26" i="5"/>
  <c r="C26" i="5"/>
  <c r="D26" i="5"/>
  <c r="E26" i="5"/>
  <c r="F26" i="5"/>
  <c r="K26" i="5" s="1"/>
  <c r="H26" i="5"/>
  <c r="J26" i="5"/>
  <c r="L26" i="5"/>
  <c r="M26" i="5" s="1"/>
  <c r="B27" i="5"/>
  <c r="C27" i="5"/>
  <c r="D27" i="5"/>
  <c r="E27" i="5"/>
  <c r="F27" i="5"/>
  <c r="K27" i="5" s="1"/>
  <c r="H27" i="5"/>
  <c r="J27" i="5"/>
  <c r="L27" i="5"/>
  <c r="M27" i="5" s="1"/>
  <c r="B28" i="5"/>
  <c r="C28" i="5"/>
  <c r="D28" i="5"/>
  <c r="E28" i="5"/>
  <c r="F28" i="5"/>
  <c r="K28" i="5" s="1"/>
  <c r="H28" i="5"/>
  <c r="J28" i="5"/>
  <c r="L28" i="5"/>
  <c r="M28" i="5" s="1"/>
  <c r="B29" i="5"/>
  <c r="C29" i="5"/>
  <c r="D29" i="5"/>
  <c r="E29" i="5"/>
  <c r="F29" i="5"/>
  <c r="K29" i="5" s="1"/>
  <c r="H29" i="5"/>
  <c r="J29" i="5"/>
  <c r="L29" i="5"/>
  <c r="M29" i="5" s="1"/>
  <c r="B30" i="5"/>
  <c r="C30" i="5"/>
  <c r="D30" i="5"/>
  <c r="E30" i="5"/>
  <c r="F30" i="5"/>
  <c r="K30" i="5" s="1"/>
  <c r="H30" i="5"/>
  <c r="J30" i="5"/>
  <c r="L30" i="5"/>
  <c r="M30" i="5" s="1"/>
  <c r="B31" i="5"/>
  <c r="C31" i="5"/>
  <c r="D31" i="5"/>
  <c r="E31" i="5"/>
  <c r="F31" i="5"/>
  <c r="K31" i="5" s="1"/>
  <c r="H31" i="5"/>
  <c r="J31" i="5"/>
  <c r="L31" i="5"/>
  <c r="M31" i="5" s="1"/>
  <c r="B32" i="5"/>
  <c r="C32" i="5"/>
  <c r="D32" i="5"/>
  <c r="E32" i="5"/>
  <c r="F32" i="5"/>
  <c r="K32" i="5" s="1"/>
  <c r="H32" i="5"/>
  <c r="J32" i="5"/>
  <c r="L32" i="5"/>
  <c r="M32" i="5" s="1"/>
  <c r="B33" i="5"/>
  <c r="C33" i="5"/>
  <c r="D33" i="5"/>
  <c r="E33" i="5"/>
  <c r="F33" i="5"/>
  <c r="K33" i="5" s="1"/>
  <c r="H33" i="5"/>
  <c r="J33" i="5"/>
  <c r="L33" i="5"/>
  <c r="M33" i="5" s="1"/>
  <c r="B34" i="5"/>
  <c r="C34" i="5"/>
  <c r="D34" i="5"/>
  <c r="E34" i="5"/>
  <c r="F34" i="5"/>
  <c r="K34" i="5" s="1"/>
  <c r="H34" i="5"/>
  <c r="J34" i="5"/>
  <c r="L34" i="5"/>
  <c r="M34" i="5" s="1"/>
  <c r="B35" i="5"/>
  <c r="C35" i="5"/>
  <c r="D35" i="5"/>
  <c r="E35" i="5"/>
  <c r="F35" i="5"/>
  <c r="K35" i="5" s="1"/>
  <c r="H35" i="5"/>
  <c r="J35" i="5"/>
  <c r="L35" i="5"/>
  <c r="M35" i="5" s="1"/>
  <c r="B36" i="5"/>
  <c r="C36" i="5"/>
  <c r="D36" i="5"/>
  <c r="E36" i="5"/>
  <c r="F36" i="5"/>
  <c r="K36" i="5" s="1"/>
  <c r="H36" i="5"/>
  <c r="J36" i="5"/>
  <c r="L36" i="5"/>
  <c r="M36" i="5" s="1"/>
  <c r="B37" i="5"/>
  <c r="C37" i="5"/>
  <c r="D37" i="5"/>
  <c r="E37" i="5"/>
  <c r="F37" i="5"/>
  <c r="K37" i="5" s="1"/>
  <c r="H37" i="5"/>
  <c r="J37" i="5"/>
  <c r="L37" i="5"/>
  <c r="M37" i="5" s="1"/>
  <c r="B38" i="5"/>
  <c r="C38" i="5"/>
  <c r="D38" i="5"/>
  <c r="E38" i="5"/>
  <c r="F38" i="5"/>
  <c r="K38" i="5" s="1"/>
  <c r="H38" i="5"/>
  <c r="J38" i="5"/>
  <c r="L38" i="5"/>
  <c r="M38" i="5" s="1"/>
  <c r="B39" i="5"/>
  <c r="C39" i="5"/>
  <c r="D39" i="5"/>
  <c r="E39" i="5"/>
  <c r="F39" i="5"/>
  <c r="K39" i="5" s="1"/>
  <c r="H39" i="5"/>
  <c r="J39" i="5"/>
  <c r="L39" i="5"/>
  <c r="M39" i="5" s="1"/>
  <c r="B40" i="5"/>
  <c r="C40" i="5"/>
  <c r="D40" i="5"/>
  <c r="E40" i="5"/>
  <c r="F40" i="5"/>
  <c r="K40" i="5" s="1"/>
  <c r="H40" i="5"/>
  <c r="J40" i="5"/>
  <c r="L40" i="5"/>
  <c r="M40" i="5" s="1"/>
  <c r="B41" i="5"/>
  <c r="C41" i="5"/>
  <c r="D41" i="5"/>
  <c r="E41" i="5"/>
  <c r="F41" i="5"/>
  <c r="K41" i="5" s="1"/>
  <c r="H41" i="5"/>
  <c r="J41" i="5"/>
  <c r="L41" i="5"/>
  <c r="M41" i="5" s="1"/>
  <c r="B42" i="5"/>
  <c r="C42" i="5"/>
  <c r="D42" i="5"/>
  <c r="E42" i="5"/>
  <c r="F42" i="5"/>
  <c r="H42" i="5"/>
  <c r="I42" i="5"/>
  <c r="J42" i="5"/>
  <c r="K42" i="5"/>
  <c r="L42" i="5"/>
  <c r="M42" i="5" s="1"/>
  <c r="B43" i="5"/>
  <c r="G43" i="5" s="1"/>
  <c r="C43" i="5"/>
  <c r="D43" i="5"/>
  <c r="I43" i="5" s="1"/>
  <c r="E43" i="5"/>
  <c r="F43" i="5"/>
  <c r="H43" i="5" s="1"/>
  <c r="J43" i="5"/>
  <c r="L43" i="5"/>
  <c r="M43" i="5" s="1"/>
  <c r="B44" i="5"/>
  <c r="G44" i="5" s="1"/>
  <c r="C44" i="5"/>
  <c r="D44" i="5"/>
  <c r="I44" i="5" s="1"/>
  <c r="E44" i="5"/>
  <c r="F44" i="5"/>
  <c r="K44" i="5" s="1"/>
  <c r="H44" i="5"/>
  <c r="J44" i="5"/>
  <c r="L44" i="5"/>
  <c r="M44" i="5" s="1"/>
  <c r="B45" i="5"/>
  <c r="G45" i="5" s="1"/>
  <c r="C45" i="5"/>
  <c r="D45" i="5"/>
  <c r="I45" i="5" s="1"/>
  <c r="E45" i="5"/>
  <c r="F45" i="5"/>
  <c r="K45" i="5" s="1"/>
  <c r="H45" i="5"/>
  <c r="J45" i="5"/>
  <c r="L45" i="5"/>
  <c r="M45" i="5" s="1"/>
  <c r="B46" i="5"/>
  <c r="G46" i="5" s="1"/>
  <c r="C46" i="5"/>
  <c r="D46" i="5"/>
  <c r="I46" i="5" s="1"/>
  <c r="E46" i="5"/>
  <c r="F46" i="5"/>
  <c r="K46" i="5" s="1"/>
  <c r="H46" i="5"/>
  <c r="J46" i="5"/>
  <c r="L46" i="5"/>
  <c r="M46" i="5" s="1"/>
  <c r="B47" i="5"/>
  <c r="G47" i="5" s="1"/>
  <c r="C47" i="5"/>
  <c r="D47" i="5"/>
  <c r="I47" i="5" s="1"/>
  <c r="E47" i="5"/>
  <c r="F47" i="5"/>
  <c r="K47" i="5" s="1"/>
  <c r="H47" i="5"/>
  <c r="J47" i="5"/>
  <c r="L47" i="5"/>
  <c r="M47" i="5" s="1"/>
  <c r="B48" i="5"/>
  <c r="G48" i="5" s="1"/>
  <c r="C48" i="5"/>
  <c r="D48" i="5"/>
  <c r="I48" i="5" s="1"/>
  <c r="E48" i="5"/>
  <c r="F48" i="5"/>
  <c r="K48" i="5" s="1"/>
  <c r="H48" i="5"/>
  <c r="J48" i="5"/>
  <c r="L48" i="5"/>
  <c r="M48" i="5" s="1"/>
  <c r="B49" i="5"/>
  <c r="G49" i="5" s="1"/>
  <c r="C49" i="5"/>
  <c r="D49" i="5"/>
  <c r="I49" i="5" s="1"/>
  <c r="E49" i="5"/>
  <c r="F49" i="5"/>
  <c r="K49" i="5" s="1"/>
  <c r="H49" i="5"/>
  <c r="J49" i="5"/>
  <c r="L49" i="5"/>
  <c r="M49" i="5" s="1"/>
  <c r="M2" i="5"/>
  <c r="C2" i="5"/>
  <c r="D2" i="5"/>
  <c r="E2" i="5"/>
  <c r="F2" i="5"/>
  <c r="B2" i="5"/>
  <c r="AC8" i="3"/>
  <c r="AC7" i="3"/>
  <c r="AC6" i="3"/>
  <c r="AC5" i="3"/>
  <c r="AC4" i="3"/>
  <c r="AC3" i="3"/>
  <c r="AD12" i="2"/>
  <c r="AD10" i="2"/>
  <c r="AD8" i="2"/>
  <c r="AC8" i="2"/>
  <c r="AD7" i="2"/>
  <c r="AC7" i="2"/>
  <c r="AD6" i="2"/>
  <c r="AC6" i="2"/>
  <c r="AD5" i="2"/>
  <c r="AC5" i="2"/>
  <c r="AD4" i="2"/>
  <c r="AC4" i="2"/>
  <c r="AD3" i="2"/>
  <c r="AC3" i="2"/>
  <c r="AC8" i="1"/>
  <c r="AC7" i="1"/>
  <c r="AC6" i="1"/>
  <c r="AC5" i="1"/>
  <c r="AC4" i="1"/>
  <c r="AC3" i="1"/>
  <c r="K43" i="5" l="1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H24" i="5"/>
  <c r="L24" i="5"/>
  <c r="M24" i="5" s="1"/>
  <c r="I23" i="5"/>
  <c r="G23" i="5"/>
  <c r="H23" i="5"/>
  <c r="L23" i="5"/>
  <c r="M23" i="5" s="1"/>
  <c r="I22" i="5"/>
  <c r="G22" i="5"/>
  <c r="H22" i="5"/>
  <c r="L22" i="5"/>
  <c r="M22" i="5" s="1"/>
  <c r="I21" i="5"/>
  <c r="G21" i="5"/>
  <c r="H21" i="5"/>
  <c r="L21" i="5"/>
  <c r="M21" i="5" s="1"/>
  <c r="I20" i="5"/>
  <c r="G20" i="5"/>
  <c r="H20" i="5"/>
  <c r="L20" i="5"/>
  <c r="M20" i="5" s="1"/>
  <c r="I19" i="5"/>
  <c r="G19" i="5"/>
  <c r="H19" i="5"/>
  <c r="L19" i="5"/>
  <c r="M19" i="5" s="1"/>
  <c r="I18" i="5"/>
  <c r="G18" i="5"/>
  <c r="H18" i="5"/>
  <c r="L18" i="5"/>
  <c r="M18" i="5" s="1"/>
  <c r="K17" i="5"/>
  <c r="H17" i="5"/>
  <c r="L17" i="5"/>
  <c r="M17" i="5" s="1"/>
  <c r="I17" i="5"/>
  <c r="G17" i="5"/>
  <c r="L2" i="5"/>
  <c r="I2" i="5"/>
  <c r="K2" i="5"/>
  <c r="G2" i="5"/>
  <c r="H2" i="5"/>
  <c r="J2" i="5"/>
  <c r="AD12" i="3"/>
  <c r="AD11" i="3"/>
  <c r="AD9" i="3"/>
  <c r="AD10" i="3"/>
  <c r="AD7" i="3"/>
  <c r="AD5" i="3"/>
  <c r="AD4" i="3"/>
  <c r="AD6" i="3"/>
  <c r="AD8" i="3"/>
  <c r="AD3" i="3"/>
  <c r="AD9" i="2"/>
  <c r="AD11" i="2"/>
  <c r="AD5" i="1"/>
  <c r="AD10" i="1"/>
  <c r="AD12" i="1"/>
  <c r="AD11" i="1"/>
  <c r="AD9" i="1"/>
  <c r="AD7" i="1"/>
  <c r="AD4" i="1"/>
  <c r="AD6" i="1"/>
  <c r="AD8" i="1"/>
  <c r="AD3" i="1"/>
  <c r="R8" i="5" l="1"/>
  <c r="R6" i="5"/>
  <c r="R4" i="5"/>
  <c r="R7" i="5"/>
  <c r="R5" i="5"/>
  <c r="R3" i="5"/>
  <c r="S7" i="5" l="1"/>
  <c r="S5" i="5" l="1"/>
  <c r="S4" i="5"/>
  <c r="S3" i="5"/>
  <c r="S12" i="5"/>
  <c r="S11" i="5"/>
  <c r="S9" i="5"/>
  <c r="S10" i="5"/>
  <c r="S8" i="5"/>
  <c r="S6" i="5"/>
  <c r="M2" i="4" l="1"/>
  <c r="N2" i="4"/>
  <c r="O2" i="4"/>
  <c r="P2" i="4"/>
  <c r="U2" i="4" s="1"/>
  <c r="Q2" i="4"/>
  <c r="R2" i="4"/>
  <c r="M3" i="4"/>
  <c r="N3" i="4"/>
  <c r="O3" i="4"/>
  <c r="P3" i="4"/>
  <c r="U3" i="4" s="1"/>
  <c r="Q3" i="4"/>
  <c r="R3" i="4"/>
  <c r="M4" i="4"/>
  <c r="N4" i="4"/>
  <c r="O4" i="4"/>
  <c r="P4" i="4"/>
  <c r="U4" i="4" s="1"/>
  <c r="Q4" i="4"/>
  <c r="R4" i="4"/>
  <c r="M5" i="4"/>
  <c r="N5" i="4"/>
  <c r="O5" i="4"/>
  <c r="P5" i="4"/>
  <c r="U5" i="4" s="1"/>
  <c r="Q5" i="4"/>
  <c r="R5" i="4"/>
  <c r="V5" i="4"/>
  <c r="M6" i="4"/>
  <c r="N6" i="4"/>
  <c r="O6" i="4"/>
  <c r="P6" i="4"/>
  <c r="Q6" i="4"/>
  <c r="R6" i="4" s="1"/>
  <c r="M7" i="4"/>
  <c r="N7" i="4"/>
  <c r="O7" i="4"/>
  <c r="P7" i="4"/>
  <c r="Q7" i="4"/>
  <c r="R7" i="4" s="1"/>
  <c r="M8" i="4"/>
  <c r="N8" i="4"/>
  <c r="O8" i="4"/>
  <c r="P8" i="4"/>
  <c r="Q8" i="4"/>
  <c r="R8" i="4" s="1"/>
  <c r="M9" i="4"/>
  <c r="N9" i="4"/>
  <c r="O9" i="4"/>
  <c r="R9" i="4" s="1"/>
  <c r="P9" i="4"/>
  <c r="Q9" i="4"/>
  <c r="V9" i="4"/>
  <c r="M10" i="4"/>
  <c r="N10" i="4"/>
  <c r="O10" i="4"/>
  <c r="P10" i="4"/>
  <c r="U10" i="4" s="1"/>
  <c r="Q10" i="4"/>
  <c r="R10" i="4"/>
  <c r="M11" i="4"/>
  <c r="N11" i="4"/>
  <c r="O11" i="4"/>
  <c r="P11" i="4"/>
  <c r="U11" i="4" s="1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V13" i="4"/>
  <c r="M14" i="4"/>
  <c r="N14" i="4"/>
  <c r="O14" i="4"/>
  <c r="P14" i="4"/>
  <c r="Q14" i="4"/>
  <c r="R14" i="4" s="1"/>
  <c r="M15" i="4"/>
  <c r="N15" i="4"/>
  <c r="O15" i="4"/>
  <c r="R15" i="4" s="1"/>
  <c r="P15" i="4"/>
  <c r="Q15" i="4"/>
  <c r="M16" i="4"/>
  <c r="N16" i="4"/>
  <c r="O16" i="4"/>
  <c r="P16" i="4"/>
  <c r="Q16" i="4"/>
  <c r="R16" i="4" s="1"/>
  <c r="M17" i="4"/>
  <c r="N17" i="4"/>
  <c r="O17" i="4"/>
  <c r="P17" i="4"/>
  <c r="Q17" i="4"/>
  <c r="R17" i="4" s="1"/>
  <c r="V17" i="4"/>
  <c r="M18" i="4"/>
  <c r="N18" i="4"/>
  <c r="O18" i="4"/>
  <c r="P18" i="4"/>
  <c r="U18" i="4" s="1"/>
  <c r="Q18" i="4"/>
  <c r="R18" i="4"/>
  <c r="M19" i="4"/>
  <c r="N19" i="4"/>
  <c r="O19" i="4"/>
  <c r="P19" i="4"/>
  <c r="Q19" i="4"/>
  <c r="R19" i="4" s="1"/>
  <c r="M20" i="4"/>
  <c r="N20" i="4"/>
  <c r="O20" i="4"/>
  <c r="P20" i="4"/>
  <c r="Q20" i="4"/>
  <c r="R20" i="4" s="1"/>
  <c r="M21" i="4"/>
  <c r="N21" i="4"/>
  <c r="O21" i="4"/>
  <c r="R21" i="4" s="1"/>
  <c r="P21" i="4"/>
  <c r="Q21" i="4"/>
  <c r="V21" i="4"/>
  <c r="M22" i="4"/>
  <c r="N22" i="4"/>
  <c r="O22" i="4"/>
  <c r="P22" i="4"/>
  <c r="U22" i="4" s="1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 s="1"/>
  <c r="M25" i="4"/>
  <c r="N25" i="4"/>
  <c r="O25" i="4"/>
  <c r="P25" i="4"/>
  <c r="Q25" i="4"/>
  <c r="R25" i="4" s="1"/>
  <c r="V25" i="4"/>
  <c r="M26" i="4"/>
  <c r="N26" i="4"/>
  <c r="O26" i="4"/>
  <c r="P26" i="4"/>
  <c r="U26" i="4" s="1"/>
  <c r="Q26" i="4"/>
  <c r="R26" i="4"/>
  <c r="M27" i="4"/>
  <c r="N27" i="4"/>
  <c r="O27" i="4"/>
  <c r="P27" i="4"/>
  <c r="Q27" i="4"/>
  <c r="R27" i="4" s="1"/>
  <c r="M28" i="4"/>
  <c r="N28" i="4"/>
  <c r="O28" i="4"/>
  <c r="P28" i="4"/>
  <c r="Q28" i="4"/>
  <c r="R28" i="4" s="1"/>
  <c r="M29" i="4"/>
  <c r="N29" i="4"/>
  <c r="O29" i="4"/>
  <c r="R29" i="4" s="1"/>
  <c r="P29" i="4"/>
  <c r="Q29" i="4"/>
  <c r="V29" i="4"/>
  <c r="M30" i="4"/>
  <c r="N30" i="4"/>
  <c r="O30" i="4"/>
  <c r="P30" i="4"/>
  <c r="U30" i="4" s="1"/>
  <c r="Q30" i="4"/>
  <c r="R30" i="4"/>
  <c r="M31" i="4"/>
  <c r="N31" i="4"/>
  <c r="O31" i="4"/>
  <c r="P31" i="4"/>
  <c r="Q31" i="4"/>
  <c r="V31" i="4" s="1"/>
  <c r="M32" i="4"/>
  <c r="N32" i="4"/>
  <c r="O32" i="4"/>
  <c r="U32" i="4" s="1"/>
  <c r="P32" i="4"/>
  <c r="Q32" i="4"/>
  <c r="V32" i="4" s="1"/>
  <c r="M33" i="4"/>
  <c r="N33" i="4"/>
  <c r="O33" i="4"/>
  <c r="S33" i="4" s="1"/>
  <c r="P33" i="4"/>
  <c r="Q33" i="4"/>
  <c r="W33" i="4"/>
  <c r="X33" i="4" s="1"/>
  <c r="M34" i="4"/>
  <c r="N34" i="4"/>
  <c r="W34" i="4" s="1"/>
  <c r="X34" i="4" s="1"/>
  <c r="O34" i="4"/>
  <c r="P34" i="4"/>
  <c r="U34" i="4" s="1"/>
  <c r="Q34" i="4"/>
  <c r="S34" i="4"/>
  <c r="M35" i="4"/>
  <c r="S35" i="4" s="1"/>
  <c r="N35" i="4"/>
  <c r="O35" i="4"/>
  <c r="P35" i="4"/>
  <c r="Q35" i="4"/>
  <c r="W35" i="4"/>
  <c r="X35" i="4" s="1"/>
  <c r="M36" i="4"/>
  <c r="N36" i="4"/>
  <c r="W36" i="4" s="1"/>
  <c r="X36" i="4" s="1"/>
  <c r="O36" i="4"/>
  <c r="P36" i="4"/>
  <c r="U36" i="4" s="1"/>
  <c r="Q36" i="4"/>
  <c r="S36" i="4"/>
  <c r="M37" i="4"/>
  <c r="S37" i="4" s="1"/>
  <c r="N37" i="4"/>
  <c r="O37" i="4"/>
  <c r="P37" i="4"/>
  <c r="Q37" i="4"/>
  <c r="W37" i="4"/>
  <c r="X37" i="4" s="1"/>
  <c r="M38" i="4"/>
  <c r="N38" i="4"/>
  <c r="W38" i="4" s="1"/>
  <c r="X38" i="4" s="1"/>
  <c r="O38" i="4"/>
  <c r="P38" i="4"/>
  <c r="U38" i="4" s="1"/>
  <c r="Q38" i="4"/>
  <c r="S38" i="4"/>
  <c r="M39" i="4"/>
  <c r="S39" i="4" s="1"/>
  <c r="N39" i="4"/>
  <c r="O39" i="4"/>
  <c r="P39" i="4"/>
  <c r="Q39" i="4"/>
  <c r="W39" i="4"/>
  <c r="X39" i="4" s="1"/>
  <c r="M40" i="4"/>
  <c r="N40" i="4"/>
  <c r="W40" i="4" s="1"/>
  <c r="X40" i="4" s="1"/>
  <c r="O40" i="4"/>
  <c r="P40" i="4"/>
  <c r="U40" i="4" s="1"/>
  <c r="Q40" i="4"/>
  <c r="S40" i="4"/>
  <c r="M41" i="4"/>
  <c r="S41" i="4" s="1"/>
  <c r="N41" i="4"/>
  <c r="O41" i="4"/>
  <c r="P41" i="4"/>
  <c r="Q41" i="4"/>
  <c r="W41" i="4"/>
  <c r="X41" i="4" s="1"/>
  <c r="M42" i="4"/>
  <c r="N42" i="4"/>
  <c r="W42" i="4" s="1"/>
  <c r="X42" i="4" s="1"/>
  <c r="O42" i="4"/>
  <c r="P42" i="4"/>
  <c r="U42" i="4" s="1"/>
  <c r="Q42" i="4"/>
  <c r="S42" i="4"/>
  <c r="M43" i="4"/>
  <c r="S43" i="4" s="1"/>
  <c r="N43" i="4"/>
  <c r="O43" i="4"/>
  <c r="P43" i="4"/>
  <c r="Q43" i="4"/>
  <c r="W43" i="4"/>
  <c r="X43" i="4" s="1"/>
  <c r="M44" i="4"/>
  <c r="N44" i="4"/>
  <c r="W44" i="4" s="1"/>
  <c r="X44" i="4" s="1"/>
  <c r="O44" i="4"/>
  <c r="P44" i="4"/>
  <c r="U44" i="4" s="1"/>
  <c r="Q44" i="4"/>
  <c r="S44" i="4"/>
  <c r="M45" i="4"/>
  <c r="S45" i="4" s="1"/>
  <c r="N45" i="4"/>
  <c r="O45" i="4"/>
  <c r="P45" i="4"/>
  <c r="Q45" i="4"/>
  <c r="W45" i="4"/>
  <c r="X45" i="4" s="1"/>
  <c r="M46" i="4"/>
  <c r="N46" i="4"/>
  <c r="W46" i="4" s="1"/>
  <c r="X46" i="4" s="1"/>
  <c r="O46" i="4"/>
  <c r="P46" i="4"/>
  <c r="U46" i="4" s="1"/>
  <c r="Q46" i="4"/>
  <c r="S46" i="4"/>
  <c r="M47" i="4"/>
  <c r="S47" i="4" s="1"/>
  <c r="N47" i="4"/>
  <c r="O47" i="4"/>
  <c r="P47" i="4"/>
  <c r="Q47" i="4"/>
  <c r="W47" i="4"/>
  <c r="X47" i="4" s="1"/>
  <c r="M48" i="4"/>
  <c r="N48" i="4"/>
  <c r="W48" i="4" s="1"/>
  <c r="X48" i="4" s="1"/>
  <c r="O48" i="4"/>
  <c r="P48" i="4"/>
  <c r="U48" i="4" s="1"/>
  <c r="Q48" i="4"/>
  <c r="M49" i="4"/>
  <c r="S49" i="4" s="1"/>
  <c r="N49" i="4"/>
  <c r="O49" i="4"/>
  <c r="P49" i="4"/>
  <c r="Q49" i="4"/>
  <c r="W49" i="4"/>
  <c r="X49" i="4" s="1"/>
  <c r="M2" i="3"/>
  <c r="N2" i="3"/>
  <c r="S2" i="3" s="1"/>
  <c r="O2" i="3"/>
  <c r="P2" i="3"/>
  <c r="U2" i="3" s="1"/>
  <c r="Q2" i="3"/>
  <c r="R2" i="3"/>
  <c r="T2" i="3"/>
  <c r="V2" i="3"/>
  <c r="M3" i="3"/>
  <c r="S3" i="3" s="1"/>
  <c r="N3" i="3"/>
  <c r="O3" i="3"/>
  <c r="P3" i="3"/>
  <c r="Q3" i="3"/>
  <c r="R3" i="3" s="1"/>
  <c r="U3" i="3"/>
  <c r="M4" i="3"/>
  <c r="N4" i="3"/>
  <c r="O4" i="3"/>
  <c r="U4" i="3" s="1"/>
  <c r="P4" i="3"/>
  <c r="Q4" i="3"/>
  <c r="V4" i="3" s="1"/>
  <c r="M5" i="3"/>
  <c r="U5" i="3" s="1"/>
  <c r="N5" i="3"/>
  <c r="O5" i="3"/>
  <c r="P5" i="3"/>
  <c r="Q5" i="3"/>
  <c r="V5" i="3" s="1"/>
  <c r="M6" i="3"/>
  <c r="N6" i="3"/>
  <c r="O6" i="3"/>
  <c r="T6" i="3" s="1"/>
  <c r="P6" i="3"/>
  <c r="Q6" i="3"/>
  <c r="V6" i="3" s="1"/>
  <c r="M7" i="3"/>
  <c r="N7" i="3"/>
  <c r="O7" i="3"/>
  <c r="T7" i="3" s="1"/>
  <c r="P7" i="3"/>
  <c r="Q7" i="3"/>
  <c r="V7" i="3" s="1"/>
  <c r="M8" i="3"/>
  <c r="N8" i="3"/>
  <c r="O8" i="3"/>
  <c r="T8" i="3" s="1"/>
  <c r="P8" i="3"/>
  <c r="Q8" i="3"/>
  <c r="V8" i="3" s="1"/>
  <c r="M9" i="3"/>
  <c r="N9" i="3"/>
  <c r="O9" i="3"/>
  <c r="T9" i="3" s="1"/>
  <c r="P9" i="3"/>
  <c r="Q9" i="3"/>
  <c r="V9" i="3" s="1"/>
  <c r="M10" i="3"/>
  <c r="N10" i="3"/>
  <c r="O10" i="3"/>
  <c r="T10" i="3" s="1"/>
  <c r="P10" i="3"/>
  <c r="Q10" i="3"/>
  <c r="V10" i="3" s="1"/>
  <c r="M11" i="3"/>
  <c r="N11" i="3"/>
  <c r="O11" i="3"/>
  <c r="T11" i="3" s="1"/>
  <c r="P11" i="3"/>
  <c r="Q11" i="3"/>
  <c r="R11" i="3" s="1"/>
  <c r="V11" i="3"/>
  <c r="M12" i="3"/>
  <c r="N12" i="3"/>
  <c r="O12" i="3"/>
  <c r="P12" i="3"/>
  <c r="Q12" i="3"/>
  <c r="V12" i="3" s="1"/>
  <c r="U12" i="3"/>
  <c r="M13" i="3"/>
  <c r="N13" i="3"/>
  <c r="O13" i="3"/>
  <c r="P13" i="3"/>
  <c r="Q13" i="3"/>
  <c r="V13" i="3" s="1"/>
  <c r="U13" i="3"/>
  <c r="M14" i="3"/>
  <c r="N14" i="3"/>
  <c r="O14" i="3"/>
  <c r="P14" i="3"/>
  <c r="Q14" i="3"/>
  <c r="V14" i="3" s="1"/>
  <c r="U14" i="3"/>
  <c r="M15" i="3"/>
  <c r="N15" i="3"/>
  <c r="O15" i="3"/>
  <c r="P15" i="3"/>
  <c r="Q15" i="3"/>
  <c r="V15" i="3" s="1"/>
  <c r="U15" i="3"/>
  <c r="M16" i="3"/>
  <c r="N16" i="3"/>
  <c r="O16" i="3"/>
  <c r="P16" i="3"/>
  <c r="Q16" i="3"/>
  <c r="V16" i="3" s="1"/>
  <c r="U16" i="3"/>
  <c r="M17" i="3"/>
  <c r="N17" i="3"/>
  <c r="O17" i="3"/>
  <c r="P17" i="3"/>
  <c r="Q17" i="3"/>
  <c r="V17" i="3" s="1"/>
  <c r="U17" i="3"/>
  <c r="M18" i="3"/>
  <c r="N18" i="3"/>
  <c r="O18" i="3"/>
  <c r="P18" i="3"/>
  <c r="Q18" i="3"/>
  <c r="V18" i="3" s="1"/>
  <c r="U18" i="3"/>
  <c r="M19" i="3"/>
  <c r="N19" i="3"/>
  <c r="O19" i="3"/>
  <c r="P19" i="3"/>
  <c r="Q19" i="3"/>
  <c r="V19" i="3" s="1"/>
  <c r="M20" i="3"/>
  <c r="N20" i="3"/>
  <c r="O20" i="3"/>
  <c r="P20" i="3"/>
  <c r="Q20" i="3"/>
  <c r="V20" i="3" s="1"/>
  <c r="M21" i="3"/>
  <c r="N21" i="3"/>
  <c r="O21" i="3"/>
  <c r="P21" i="3"/>
  <c r="Q21" i="3"/>
  <c r="V21" i="3" s="1"/>
  <c r="M22" i="3"/>
  <c r="N22" i="3"/>
  <c r="O22" i="3"/>
  <c r="P22" i="3"/>
  <c r="Q22" i="3"/>
  <c r="V22" i="3" s="1"/>
  <c r="M23" i="3"/>
  <c r="N23" i="3"/>
  <c r="O23" i="3"/>
  <c r="P23" i="3"/>
  <c r="Q23" i="3"/>
  <c r="V23" i="3" s="1"/>
  <c r="M24" i="3"/>
  <c r="N24" i="3"/>
  <c r="O24" i="3"/>
  <c r="P24" i="3"/>
  <c r="Q24" i="3"/>
  <c r="V24" i="3" s="1"/>
  <c r="M25" i="3"/>
  <c r="N25" i="3"/>
  <c r="O25" i="3"/>
  <c r="P25" i="3"/>
  <c r="Q25" i="3"/>
  <c r="V25" i="3" s="1"/>
  <c r="M26" i="3"/>
  <c r="N26" i="3"/>
  <c r="O26" i="3"/>
  <c r="P26" i="3"/>
  <c r="Q26" i="3"/>
  <c r="V26" i="3" s="1"/>
  <c r="M27" i="3"/>
  <c r="N27" i="3"/>
  <c r="O27" i="3"/>
  <c r="P27" i="3"/>
  <c r="Q27" i="3"/>
  <c r="V27" i="3" s="1"/>
  <c r="M28" i="3"/>
  <c r="N28" i="3"/>
  <c r="O28" i="3"/>
  <c r="P28" i="3"/>
  <c r="Q28" i="3"/>
  <c r="V28" i="3" s="1"/>
  <c r="M29" i="3"/>
  <c r="N29" i="3"/>
  <c r="O29" i="3"/>
  <c r="P29" i="3"/>
  <c r="Q29" i="3"/>
  <c r="V29" i="3" s="1"/>
  <c r="M30" i="3"/>
  <c r="N30" i="3"/>
  <c r="O30" i="3"/>
  <c r="P30" i="3"/>
  <c r="Q30" i="3"/>
  <c r="V30" i="3" s="1"/>
  <c r="M31" i="3"/>
  <c r="N31" i="3"/>
  <c r="O31" i="3"/>
  <c r="P31" i="3"/>
  <c r="Q31" i="3"/>
  <c r="V31" i="3" s="1"/>
  <c r="W31" i="3"/>
  <c r="X31" i="3" s="1"/>
  <c r="M32" i="3"/>
  <c r="N32" i="3"/>
  <c r="W32" i="3" s="1"/>
  <c r="X32" i="3" s="1"/>
  <c r="O32" i="3"/>
  <c r="P32" i="3"/>
  <c r="U32" i="3" s="1"/>
  <c r="Q32" i="3"/>
  <c r="S32" i="3"/>
  <c r="M33" i="3"/>
  <c r="N33" i="3"/>
  <c r="O33" i="3"/>
  <c r="P33" i="3"/>
  <c r="U33" i="3" s="1"/>
  <c r="Q33" i="3"/>
  <c r="S33" i="3"/>
  <c r="W33" i="3"/>
  <c r="X33" i="3" s="1"/>
  <c r="M34" i="3"/>
  <c r="N34" i="3"/>
  <c r="W34" i="3" s="1"/>
  <c r="X34" i="3" s="1"/>
  <c r="O34" i="3"/>
  <c r="P34" i="3"/>
  <c r="U34" i="3" s="1"/>
  <c r="Q34" i="3"/>
  <c r="S34" i="3"/>
  <c r="M35" i="3"/>
  <c r="N35" i="3"/>
  <c r="O35" i="3"/>
  <c r="P35" i="3"/>
  <c r="U35" i="3" s="1"/>
  <c r="Q35" i="3"/>
  <c r="S35" i="3"/>
  <c r="W35" i="3"/>
  <c r="X35" i="3" s="1"/>
  <c r="M36" i="3"/>
  <c r="N36" i="3"/>
  <c r="W36" i="3" s="1"/>
  <c r="X36" i="3" s="1"/>
  <c r="O36" i="3"/>
  <c r="P36" i="3"/>
  <c r="U36" i="3" s="1"/>
  <c r="Q36" i="3"/>
  <c r="S36" i="3"/>
  <c r="M37" i="3"/>
  <c r="N37" i="3"/>
  <c r="O37" i="3"/>
  <c r="P37" i="3"/>
  <c r="U37" i="3" s="1"/>
  <c r="Q37" i="3"/>
  <c r="S37" i="3"/>
  <c r="W37" i="3"/>
  <c r="X37" i="3" s="1"/>
  <c r="M38" i="3"/>
  <c r="N38" i="3"/>
  <c r="O38" i="3"/>
  <c r="P38" i="3"/>
  <c r="U38" i="3" s="1"/>
  <c r="Q38" i="3"/>
  <c r="S38" i="3"/>
  <c r="W38" i="3"/>
  <c r="X38" i="3" s="1"/>
  <c r="M39" i="3"/>
  <c r="N39" i="3"/>
  <c r="O39" i="3"/>
  <c r="P39" i="3"/>
  <c r="U39" i="3" s="1"/>
  <c r="Q39" i="3"/>
  <c r="S39" i="3"/>
  <c r="W39" i="3"/>
  <c r="X39" i="3" s="1"/>
  <c r="M40" i="3"/>
  <c r="N40" i="3"/>
  <c r="O40" i="3"/>
  <c r="P40" i="3"/>
  <c r="U40" i="3" s="1"/>
  <c r="Q40" i="3"/>
  <c r="S40" i="3"/>
  <c r="W40" i="3"/>
  <c r="X40" i="3" s="1"/>
  <c r="M41" i="3"/>
  <c r="N41" i="3"/>
  <c r="O41" i="3"/>
  <c r="P41" i="3"/>
  <c r="U41" i="3" s="1"/>
  <c r="Q41" i="3"/>
  <c r="S41" i="3"/>
  <c r="W41" i="3"/>
  <c r="X41" i="3" s="1"/>
  <c r="M42" i="3"/>
  <c r="N42" i="3"/>
  <c r="O42" i="3"/>
  <c r="P42" i="3"/>
  <c r="U42" i="3" s="1"/>
  <c r="Q42" i="3"/>
  <c r="S42" i="3"/>
  <c r="W42" i="3"/>
  <c r="X42" i="3" s="1"/>
  <c r="M43" i="3"/>
  <c r="N43" i="3"/>
  <c r="O43" i="3"/>
  <c r="P43" i="3"/>
  <c r="U43" i="3" s="1"/>
  <c r="Q43" i="3"/>
  <c r="S43" i="3"/>
  <c r="W43" i="3"/>
  <c r="X43" i="3" s="1"/>
  <c r="M44" i="3"/>
  <c r="N44" i="3"/>
  <c r="O44" i="3"/>
  <c r="P44" i="3"/>
  <c r="U44" i="3" s="1"/>
  <c r="Q44" i="3"/>
  <c r="W44" i="3"/>
  <c r="X44" i="3" s="1"/>
  <c r="M45" i="3"/>
  <c r="N45" i="3"/>
  <c r="O45" i="3"/>
  <c r="P45" i="3"/>
  <c r="U45" i="3" s="1"/>
  <c r="Q45" i="3"/>
  <c r="S45" i="3"/>
  <c r="W45" i="3"/>
  <c r="X45" i="3" s="1"/>
  <c r="M46" i="3"/>
  <c r="N46" i="3"/>
  <c r="O46" i="3"/>
  <c r="P46" i="3"/>
  <c r="U46" i="3" s="1"/>
  <c r="Q46" i="3"/>
  <c r="S46" i="3"/>
  <c r="W46" i="3"/>
  <c r="X46" i="3" s="1"/>
  <c r="M47" i="3"/>
  <c r="N47" i="3"/>
  <c r="O47" i="3"/>
  <c r="P47" i="3"/>
  <c r="U47" i="3" s="1"/>
  <c r="Q47" i="3"/>
  <c r="W47" i="3"/>
  <c r="X47" i="3" s="1"/>
  <c r="M48" i="3"/>
  <c r="N48" i="3"/>
  <c r="O48" i="3"/>
  <c r="P48" i="3"/>
  <c r="U48" i="3" s="1"/>
  <c r="Q48" i="3"/>
  <c r="S48" i="3"/>
  <c r="W48" i="3"/>
  <c r="X48" i="3" s="1"/>
  <c r="M49" i="3"/>
  <c r="N49" i="3"/>
  <c r="O49" i="3"/>
  <c r="P49" i="3"/>
  <c r="U49" i="3" s="1"/>
  <c r="Q49" i="3"/>
  <c r="W49" i="3"/>
  <c r="X49" i="3" s="1"/>
  <c r="M2" i="2"/>
  <c r="N2" i="2"/>
  <c r="O2" i="2"/>
  <c r="U2" i="2" s="1"/>
  <c r="P2" i="2"/>
  <c r="Q2" i="2"/>
  <c r="V2" i="2" s="1"/>
  <c r="M3" i="2"/>
  <c r="U3" i="2" s="1"/>
  <c r="N3" i="2"/>
  <c r="O3" i="2"/>
  <c r="P3" i="2"/>
  <c r="Q3" i="2"/>
  <c r="V3" i="2" s="1"/>
  <c r="M4" i="2"/>
  <c r="U4" i="2" s="1"/>
  <c r="N4" i="2"/>
  <c r="O4" i="2"/>
  <c r="P4" i="2"/>
  <c r="Q4" i="2"/>
  <c r="V4" i="2" s="1"/>
  <c r="M5" i="2"/>
  <c r="U5" i="2" s="1"/>
  <c r="N5" i="2"/>
  <c r="O5" i="2"/>
  <c r="P5" i="2"/>
  <c r="Q5" i="2"/>
  <c r="V5" i="2" s="1"/>
  <c r="M6" i="2"/>
  <c r="U6" i="2" s="1"/>
  <c r="N6" i="2"/>
  <c r="O6" i="2"/>
  <c r="P6" i="2"/>
  <c r="Q6" i="2"/>
  <c r="V6" i="2" s="1"/>
  <c r="M7" i="2"/>
  <c r="U7" i="2" s="1"/>
  <c r="N7" i="2"/>
  <c r="O7" i="2"/>
  <c r="P7" i="2"/>
  <c r="Q7" i="2"/>
  <c r="V7" i="2" s="1"/>
  <c r="M8" i="2"/>
  <c r="U8" i="2" s="1"/>
  <c r="N8" i="2"/>
  <c r="O8" i="2"/>
  <c r="P8" i="2"/>
  <c r="Q8" i="2"/>
  <c r="V8" i="2" s="1"/>
  <c r="M9" i="2"/>
  <c r="U9" i="2" s="1"/>
  <c r="N9" i="2"/>
  <c r="O9" i="2"/>
  <c r="P9" i="2"/>
  <c r="Q9" i="2"/>
  <c r="V9" i="2" s="1"/>
  <c r="M10" i="2"/>
  <c r="U10" i="2" s="1"/>
  <c r="N10" i="2"/>
  <c r="O10" i="2"/>
  <c r="P10" i="2"/>
  <c r="Q10" i="2"/>
  <c r="V10" i="2" s="1"/>
  <c r="M11" i="2"/>
  <c r="U11" i="2" s="1"/>
  <c r="N11" i="2"/>
  <c r="O11" i="2"/>
  <c r="P11" i="2"/>
  <c r="Q11" i="2"/>
  <c r="V11" i="2" s="1"/>
  <c r="M12" i="2"/>
  <c r="U12" i="2" s="1"/>
  <c r="N12" i="2"/>
  <c r="O12" i="2"/>
  <c r="P12" i="2"/>
  <c r="Q12" i="2"/>
  <c r="V12" i="2" s="1"/>
  <c r="M13" i="2"/>
  <c r="U13" i="2" s="1"/>
  <c r="N13" i="2"/>
  <c r="O13" i="2"/>
  <c r="P13" i="2"/>
  <c r="Q13" i="2"/>
  <c r="V13" i="2" s="1"/>
  <c r="M14" i="2"/>
  <c r="U14" i="2" s="1"/>
  <c r="N14" i="2"/>
  <c r="O14" i="2"/>
  <c r="P14" i="2"/>
  <c r="Q14" i="2"/>
  <c r="V14" i="2" s="1"/>
  <c r="M15" i="2"/>
  <c r="U15" i="2" s="1"/>
  <c r="N15" i="2"/>
  <c r="O15" i="2"/>
  <c r="P15" i="2"/>
  <c r="Q15" i="2"/>
  <c r="V15" i="2" s="1"/>
  <c r="M16" i="2"/>
  <c r="U16" i="2" s="1"/>
  <c r="N16" i="2"/>
  <c r="O16" i="2"/>
  <c r="P16" i="2"/>
  <c r="Q16" i="2"/>
  <c r="V16" i="2" s="1"/>
  <c r="M17" i="2"/>
  <c r="U17" i="2" s="1"/>
  <c r="N17" i="2"/>
  <c r="O17" i="2"/>
  <c r="P17" i="2"/>
  <c r="Q17" i="2"/>
  <c r="V17" i="2" s="1"/>
  <c r="M18" i="2"/>
  <c r="U18" i="2" s="1"/>
  <c r="N18" i="2"/>
  <c r="O18" i="2"/>
  <c r="P18" i="2"/>
  <c r="Q18" i="2"/>
  <c r="V18" i="2" s="1"/>
  <c r="M19" i="2"/>
  <c r="U19" i="2" s="1"/>
  <c r="N19" i="2"/>
  <c r="O19" i="2"/>
  <c r="P19" i="2"/>
  <c r="Q19" i="2"/>
  <c r="V19" i="2" s="1"/>
  <c r="M20" i="2"/>
  <c r="U20" i="2" s="1"/>
  <c r="N20" i="2"/>
  <c r="O20" i="2"/>
  <c r="P20" i="2"/>
  <c r="Q20" i="2"/>
  <c r="V20" i="2" s="1"/>
  <c r="M21" i="2"/>
  <c r="U21" i="2" s="1"/>
  <c r="N21" i="2"/>
  <c r="O21" i="2"/>
  <c r="P21" i="2"/>
  <c r="Q21" i="2"/>
  <c r="V21" i="2" s="1"/>
  <c r="M22" i="2"/>
  <c r="U22" i="2" s="1"/>
  <c r="N22" i="2"/>
  <c r="O22" i="2"/>
  <c r="P22" i="2"/>
  <c r="Q22" i="2"/>
  <c r="V22" i="2" s="1"/>
  <c r="M23" i="2"/>
  <c r="N23" i="2"/>
  <c r="O23" i="2"/>
  <c r="T23" i="2" s="1"/>
  <c r="P23" i="2"/>
  <c r="Q23" i="2"/>
  <c r="V23" i="2"/>
  <c r="M24" i="2"/>
  <c r="N24" i="2"/>
  <c r="T24" i="2" s="1"/>
  <c r="O24" i="2"/>
  <c r="P24" i="2"/>
  <c r="U24" i="2" s="1"/>
  <c r="Q24" i="2"/>
  <c r="R24" i="2"/>
  <c r="V24" i="2"/>
  <c r="M25" i="2"/>
  <c r="N25" i="2"/>
  <c r="T25" i="2" s="1"/>
  <c r="O25" i="2"/>
  <c r="P25" i="2"/>
  <c r="U25" i="2" s="1"/>
  <c r="Q25" i="2"/>
  <c r="R25" i="2"/>
  <c r="V25" i="2"/>
  <c r="M26" i="2"/>
  <c r="N26" i="2"/>
  <c r="T26" i="2" s="1"/>
  <c r="O26" i="2"/>
  <c r="P26" i="2"/>
  <c r="U26" i="2" s="1"/>
  <c r="Q26" i="2"/>
  <c r="R26" i="2"/>
  <c r="V26" i="2"/>
  <c r="M27" i="2"/>
  <c r="N27" i="2"/>
  <c r="T27" i="2" s="1"/>
  <c r="O27" i="2"/>
  <c r="P27" i="2"/>
  <c r="U27" i="2" s="1"/>
  <c r="Q27" i="2"/>
  <c r="R27" i="2"/>
  <c r="V27" i="2"/>
  <c r="M28" i="2"/>
  <c r="N28" i="2"/>
  <c r="V28" i="2" s="1"/>
  <c r="O28" i="2"/>
  <c r="P28" i="2"/>
  <c r="U28" i="2" s="1"/>
  <c r="Q28" i="2"/>
  <c r="R28" i="2"/>
  <c r="M29" i="2"/>
  <c r="R29" i="2" s="1"/>
  <c r="N29" i="2"/>
  <c r="O29" i="2"/>
  <c r="P29" i="2"/>
  <c r="Q29" i="2"/>
  <c r="V29" i="2" s="1"/>
  <c r="T29" i="2"/>
  <c r="M30" i="2"/>
  <c r="R30" i="2" s="1"/>
  <c r="N30" i="2"/>
  <c r="O30" i="2"/>
  <c r="P30" i="2"/>
  <c r="Q30" i="2"/>
  <c r="V30" i="2"/>
  <c r="M31" i="2"/>
  <c r="N31" i="2"/>
  <c r="T31" i="2" s="1"/>
  <c r="O31" i="2"/>
  <c r="P31" i="2"/>
  <c r="U31" i="2" s="1"/>
  <c r="Q31" i="2"/>
  <c r="R31" i="2"/>
  <c r="V31" i="2"/>
  <c r="M32" i="2"/>
  <c r="N32" i="2"/>
  <c r="V32" i="2" s="1"/>
  <c r="O32" i="2"/>
  <c r="P32" i="2"/>
  <c r="U32" i="2" s="1"/>
  <c r="Q32" i="2"/>
  <c r="R32" i="2"/>
  <c r="M33" i="2"/>
  <c r="R33" i="2" s="1"/>
  <c r="N33" i="2"/>
  <c r="O33" i="2"/>
  <c r="P33" i="2"/>
  <c r="Q33" i="2"/>
  <c r="V33" i="2" s="1"/>
  <c r="T33" i="2"/>
  <c r="M34" i="2"/>
  <c r="R34" i="2" s="1"/>
  <c r="N34" i="2"/>
  <c r="O34" i="2"/>
  <c r="P34" i="2"/>
  <c r="Q34" i="2"/>
  <c r="V34" i="2"/>
  <c r="M35" i="2"/>
  <c r="N35" i="2"/>
  <c r="T35" i="2" s="1"/>
  <c r="O35" i="2"/>
  <c r="P35" i="2"/>
  <c r="U35" i="2" s="1"/>
  <c r="Q35" i="2"/>
  <c r="R35" i="2"/>
  <c r="V35" i="2"/>
  <c r="M36" i="2"/>
  <c r="N36" i="2"/>
  <c r="V36" i="2" s="1"/>
  <c r="O36" i="2"/>
  <c r="P36" i="2"/>
  <c r="U36" i="2" s="1"/>
  <c r="Q36" i="2"/>
  <c r="R36" i="2"/>
  <c r="M37" i="2"/>
  <c r="R37" i="2" s="1"/>
  <c r="N37" i="2"/>
  <c r="O37" i="2"/>
  <c r="P37" i="2"/>
  <c r="Q37" i="2"/>
  <c r="V37" i="2" s="1"/>
  <c r="M38" i="2"/>
  <c r="R38" i="2" s="1"/>
  <c r="N38" i="2"/>
  <c r="O38" i="2"/>
  <c r="P38" i="2"/>
  <c r="Q38" i="2"/>
  <c r="V38" i="2" s="1"/>
  <c r="M39" i="2"/>
  <c r="N39" i="2"/>
  <c r="T39" i="2" s="1"/>
  <c r="O39" i="2"/>
  <c r="P39" i="2"/>
  <c r="Q39" i="2"/>
  <c r="R39" i="2"/>
  <c r="V39" i="2"/>
  <c r="M40" i="2"/>
  <c r="N40" i="2"/>
  <c r="T40" i="2" s="1"/>
  <c r="O40" i="2"/>
  <c r="P40" i="2"/>
  <c r="Q40" i="2"/>
  <c r="M41" i="2"/>
  <c r="R41" i="2" s="1"/>
  <c r="N41" i="2"/>
  <c r="O41" i="2"/>
  <c r="P41" i="2"/>
  <c r="Q41" i="2"/>
  <c r="T41" i="2" s="1"/>
  <c r="M42" i="2"/>
  <c r="R42" i="2" s="1"/>
  <c r="N42" i="2"/>
  <c r="O42" i="2"/>
  <c r="P42" i="2"/>
  <c r="Q42" i="2"/>
  <c r="V42" i="2" s="1"/>
  <c r="M43" i="2"/>
  <c r="N43" i="2"/>
  <c r="T43" i="2" s="1"/>
  <c r="O43" i="2"/>
  <c r="P43" i="2"/>
  <c r="U43" i="2" s="1"/>
  <c r="Q43" i="2"/>
  <c r="R43" i="2"/>
  <c r="V43" i="2"/>
  <c r="M44" i="2"/>
  <c r="N44" i="2"/>
  <c r="T44" i="2" s="1"/>
  <c r="O44" i="2"/>
  <c r="P44" i="2"/>
  <c r="Q44" i="2"/>
  <c r="R44" i="2"/>
  <c r="M45" i="2"/>
  <c r="R45" i="2" s="1"/>
  <c r="N45" i="2"/>
  <c r="O45" i="2"/>
  <c r="P45" i="2"/>
  <c r="Q45" i="2"/>
  <c r="V45" i="2" s="1"/>
  <c r="M46" i="2"/>
  <c r="R46" i="2" s="1"/>
  <c r="N46" i="2"/>
  <c r="O46" i="2"/>
  <c r="P46" i="2"/>
  <c r="Q46" i="2"/>
  <c r="V46" i="2"/>
  <c r="M47" i="2"/>
  <c r="N47" i="2"/>
  <c r="T47" i="2" s="1"/>
  <c r="O47" i="2"/>
  <c r="P47" i="2"/>
  <c r="U47" i="2" s="1"/>
  <c r="Q47" i="2"/>
  <c r="R47" i="2"/>
  <c r="V47" i="2"/>
  <c r="M48" i="2"/>
  <c r="N48" i="2"/>
  <c r="T48" i="2" s="1"/>
  <c r="O48" i="2"/>
  <c r="P48" i="2"/>
  <c r="Q48" i="2"/>
  <c r="M49" i="2"/>
  <c r="R49" i="2" s="1"/>
  <c r="N49" i="2"/>
  <c r="O49" i="2"/>
  <c r="P49" i="2"/>
  <c r="Q49" i="2"/>
  <c r="V49" i="2" s="1"/>
  <c r="S48" i="4" l="1"/>
  <c r="U29" i="4"/>
  <c r="U28" i="4"/>
  <c r="U27" i="4"/>
  <c r="U21" i="4"/>
  <c r="U20" i="4"/>
  <c r="U19" i="4"/>
  <c r="U13" i="4"/>
  <c r="U12" i="4"/>
  <c r="U49" i="4"/>
  <c r="U47" i="4"/>
  <c r="U45" i="4"/>
  <c r="U43" i="4"/>
  <c r="U41" i="4"/>
  <c r="U39" i="4"/>
  <c r="U37" i="4"/>
  <c r="U35" i="4"/>
  <c r="U33" i="4"/>
  <c r="U31" i="4"/>
  <c r="U25" i="4"/>
  <c r="U24" i="4"/>
  <c r="U23" i="4"/>
  <c r="U17" i="4"/>
  <c r="U16" i="4"/>
  <c r="U15" i="4"/>
  <c r="U14" i="4"/>
  <c r="U9" i="4"/>
  <c r="U8" i="4"/>
  <c r="U7" i="4"/>
  <c r="U6" i="4"/>
  <c r="W30" i="4"/>
  <c r="X30" i="4" s="1"/>
  <c r="T27" i="4"/>
  <c r="T23" i="4"/>
  <c r="T19" i="4"/>
  <c r="T15" i="4"/>
  <c r="T11" i="4"/>
  <c r="T7" i="4"/>
  <c r="T3" i="4"/>
  <c r="V49" i="4"/>
  <c r="T49" i="4"/>
  <c r="R49" i="4"/>
  <c r="V48" i="4"/>
  <c r="T48" i="4"/>
  <c r="R48" i="4"/>
  <c r="V47" i="4"/>
  <c r="T47" i="4"/>
  <c r="R47" i="4"/>
  <c r="V46" i="4"/>
  <c r="T46" i="4"/>
  <c r="R46" i="4"/>
  <c r="V45" i="4"/>
  <c r="T45" i="4"/>
  <c r="R45" i="4"/>
  <c r="V44" i="4"/>
  <c r="T44" i="4"/>
  <c r="R44" i="4"/>
  <c r="V43" i="4"/>
  <c r="T43" i="4"/>
  <c r="R43" i="4"/>
  <c r="V42" i="4"/>
  <c r="T42" i="4"/>
  <c r="R42" i="4"/>
  <c r="V41" i="4"/>
  <c r="T41" i="4"/>
  <c r="R41" i="4"/>
  <c r="V40" i="4"/>
  <c r="T40" i="4"/>
  <c r="R40" i="4"/>
  <c r="V39" i="4"/>
  <c r="T39" i="4"/>
  <c r="R39" i="4"/>
  <c r="V38" i="4"/>
  <c r="T38" i="4"/>
  <c r="R38" i="4"/>
  <c r="V37" i="4"/>
  <c r="T37" i="4"/>
  <c r="R37" i="4"/>
  <c r="V36" i="4"/>
  <c r="T36" i="4"/>
  <c r="R36" i="4"/>
  <c r="V35" i="4"/>
  <c r="T35" i="4"/>
  <c r="R35" i="4"/>
  <c r="V34" i="4"/>
  <c r="T34" i="4"/>
  <c r="R34" i="4"/>
  <c r="V33" i="4"/>
  <c r="T33" i="4"/>
  <c r="R33" i="4"/>
  <c r="T32" i="4"/>
  <c r="R32" i="4"/>
  <c r="S32" i="4"/>
  <c r="W32" i="4"/>
  <c r="X32" i="4" s="1"/>
  <c r="S31" i="4"/>
  <c r="W31" i="4"/>
  <c r="X31" i="4" s="1"/>
  <c r="T29" i="4"/>
  <c r="V27" i="4"/>
  <c r="T25" i="4"/>
  <c r="V23" i="4"/>
  <c r="T21" i="4"/>
  <c r="V19" i="4"/>
  <c r="T17" i="4"/>
  <c r="V15" i="4"/>
  <c r="T13" i="4"/>
  <c r="V11" i="4"/>
  <c r="T9" i="4"/>
  <c r="V7" i="4"/>
  <c r="T5" i="4"/>
  <c r="V3" i="4"/>
  <c r="S30" i="4"/>
  <c r="T30" i="4"/>
  <c r="V30" i="4"/>
  <c r="S28" i="4"/>
  <c r="W28" i="4"/>
  <c r="X28" i="4" s="1"/>
  <c r="T28" i="4"/>
  <c r="S26" i="4"/>
  <c r="W26" i="4"/>
  <c r="X26" i="4" s="1"/>
  <c r="T26" i="4"/>
  <c r="S24" i="4"/>
  <c r="W24" i="4"/>
  <c r="X24" i="4" s="1"/>
  <c r="T24" i="4"/>
  <c r="S22" i="4"/>
  <c r="W22" i="4"/>
  <c r="X22" i="4" s="1"/>
  <c r="T22" i="4"/>
  <c r="S20" i="4"/>
  <c r="W20" i="4"/>
  <c r="X20" i="4" s="1"/>
  <c r="T20" i="4"/>
  <c r="S18" i="4"/>
  <c r="W18" i="4"/>
  <c r="X18" i="4" s="1"/>
  <c r="T18" i="4"/>
  <c r="S16" i="4"/>
  <c r="W16" i="4"/>
  <c r="X16" i="4" s="1"/>
  <c r="T16" i="4"/>
  <c r="S14" i="4"/>
  <c r="W14" i="4"/>
  <c r="X14" i="4" s="1"/>
  <c r="T14" i="4"/>
  <c r="S12" i="4"/>
  <c r="W12" i="4"/>
  <c r="X12" i="4" s="1"/>
  <c r="T12" i="4"/>
  <c r="S10" i="4"/>
  <c r="W10" i="4"/>
  <c r="X10" i="4" s="1"/>
  <c r="T10" i="4"/>
  <c r="S8" i="4"/>
  <c r="W8" i="4"/>
  <c r="X8" i="4" s="1"/>
  <c r="T8" i="4"/>
  <c r="S6" i="4"/>
  <c r="W6" i="4"/>
  <c r="X6" i="4" s="1"/>
  <c r="T6" i="4"/>
  <c r="S4" i="4"/>
  <c r="W4" i="4"/>
  <c r="X4" i="4" s="1"/>
  <c r="T4" i="4"/>
  <c r="S2" i="4"/>
  <c r="W2" i="4"/>
  <c r="X2" i="4" s="1"/>
  <c r="T2" i="4"/>
  <c r="T31" i="4"/>
  <c r="R31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V2" i="4"/>
  <c r="S29" i="4"/>
  <c r="W29" i="4"/>
  <c r="X29" i="4" s="1"/>
  <c r="S27" i="4"/>
  <c r="W27" i="4"/>
  <c r="X27" i="4" s="1"/>
  <c r="S25" i="4"/>
  <c r="W25" i="4"/>
  <c r="X25" i="4" s="1"/>
  <c r="S23" i="4"/>
  <c r="W23" i="4"/>
  <c r="X23" i="4" s="1"/>
  <c r="S21" i="4"/>
  <c r="W21" i="4"/>
  <c r="X21" i="4" s="1"/>
  <c r="S19" i="4"/>
  <c r="W19" i="4"/>
  <c r="X19" i="4" s="1"/>
  <c r="S17" i="4"/>
  <c r="W17" i="4"/>
  <c r="X17" i="4" s="1"/>
  <c r="S15" i="4"/>
  <c r="W15" i="4"/>
  <c r="X15" i="4" s="1"/>
  <c r="S13" i="4"/>
  <c r="W13" i="4"/>
  <c r="X13" i="4" s="1"/>
  <c r="S11" i="4"/>
  <c r="W11" i="4"/>
  <c r="X11" i="4" s="1"/>
  <c r="S9" i="4"/>
  <c r="W9" i="4"/>
  <c r="X9" i="4" s="1"/>
  <c r="S7" i="4"/>
  <c r="W7" i="4"/>
  <c r="X7" i="4" s="1"/>
  <c r="S5" i="4"/>
  <c r="W5" i="4"/>
  <c r="X5" i="4" s="1"/>
  <c r="S3" i="4"/>
  <c r="W3" i="4"/>
  <c r="X3" i="4" s="1"/>
  <c r="S47" i="3"/>
  <c r="S44" i="3"/>
  <c r="U30" i="3"/>
  <c r="U28" i="3"/>
  <c r="U26" i="3"/>
  <c r="U24" i="3"/>
  <c r="U22" i="3"/>
  <c r="T21" i="3"/>
  <c r="R21" i="3"/>
  <c r="S21" i="3"/>
  <c r="W21" i="3"/>
  <c r="X21" i="3" s="1"/>
  <c r="T20" i="3"/>
  <c r="R20" i="3"/>
  <c r="S20" i="3"/>
  <c r="W20" i="3"/>
  <c r="X20" i="3" s="1"/>
  <c r="T19" i="3"/>
  <c r="R19" i="3"/>
  <c r="S19" i="3"/>
  <c r="W19" i="3"/>
  <c r="X19" i="3" s="1"/>
  <c r="T18" i="3"/>
  <c r="R18" i="3"/>
  <c r="S18" i="3"/>
  <c r="W18" i="3"/>
  <c r="X18" i="3" s="1"/>
  <c r="T17" i="3"/>
  <c r="R17" i="3"/>
  <c r="S17" i="3"/>
  <c r="W17" i="3"/>
  <c r="X17" i="3" s="1"/>
  <c r="T16" i="3"/>
  <c r="R16" i="3"/>
  <c r="S16" i="3"/>
  <c r="W16" i="3"/>
  <c r="X16" i="3" s="1"/>
  <c r="T15" i="3"/>
  <c r="R15" i="3"/>
  <c r="S15" i="3"/>
  <c r="W15" i="3"/>
  <c r="X15" i="3" s="1"/>
  <c r="T14" i="3"/>
  <c r="R14" i="3"/>
  <c r="S14" i="3"/>
  <c r="W14" i="3"/>
  <c r="X14" i="3" s="1"/>
  <c r="T13" i="3"/>
  <c r="R13" i="3"/>
  <c r="S13" i="3"/>
  <c r="W13" i="3"/>
  <c r="X13" i="3" s="1"/>
  <c r="R12" i="3"/>
  <c r="S12" i="3"/>
  <c r="W12" i="3"/>
  <c r="X12" i="3" s="1"/>
  <c r="S49" i="3"/>
  <c r="V49" i="3"/>
  <c r="T49" i="3"/>
  <c r="R49" i="3"/>
  <c r="V48" i="3"/>
  <c r="T48" i="3"/>
  <c r="R48" i="3"/>
  <c r="V47" i="3"/>
  <c r="T47" i="3"/>
  <c r="R47" i="3"/>
  <c r="V46" i="3"/>
  <c r="T46" i="3"/>
  <c r="R46" i="3"/>
  <c r="V45" i="3"/>
  <c r="T45" i="3"/>
  <c r="R45" i="3"/>
  <c r="V44" i="3"/>
  <c r="T44" i="3"/>
  <c r="R44" i="3"/>
  <c r="V43" i="3"/>
  <c r="T43" i="3"/>
  <c r="R43" i="3"/>
  <c r="V42" i="3"/>
  <c r="T42" i="3"/>
  <c r="R42" i="3"/>
  <c r="V41" i="3"/>
  <c r="T41" i="3"/>
  <c r="R41" i="3"/>
  <c r="V40" i="3"/>
  <c r="T40" i="3"/>
  <c r="R40" i="3"/>
  <c r="V39" i="3"/>
  <c r="T39" i="3"/>
  <c r="R39" i="3"/>
  <c r="V38" i="3"/>
  <c r="T38" i="3"/>
  <c r="R38" i="3"/>
  <c r="U31" i="3"/>
  <c r="U29" i="3"/>
  <c r="U27" i="3"/>
  <c r="U25" i="3"/>
  <c r="U23" i="3"/>
  <c r="U21" i="3"/>
  <c r="U20" i="3"/>
  <c r="U19" i="3"/>
  <c r="S11" i="3"/>
  <c r="U11" i="3"/>
  <c r="W11" i="3"/>
  <c r="X11" i="3" s="1"/>
  <c r="R10" i="3"/>
  <c r="R9" i="3"/>
  <c r="R8" i="3"/>
  <c r="R7" i="3"/>
  <c r="R6" i="3"/>
  <c r="T5" i="3"/>
  <c r="R5" i="3"/>
  <c r="S5" i="3"/>
  <c r="W5" i="3"/>
  <c r="T4" i="3"/>
  <c r="R4" i="3"/>
  <c r="S4" i="3"/>
  <c r="W4" i="3"/>
  <c r="X4" i="3" s="1"/>
  <c r="V37" i="3"/>
  <c r="T37" i="3"/>
  <c r="R37" i="3"/>
  <c r="V36" i="3"/>
  <c r="T36" i="3"/>
  <c r="R36" i="3"/>
  <c r="V35" i="3"/>
  <c r="T35" i="3"/>
  <c r="R35" i="3"/>
  <c r="V34" i="3"/>
  <c r="T34" i="3"/>
  <c r="R34" i="3"/>
  <c r="V33" i="3"/>
  <c r="T33" i="3"/>
  <c r="R33" i="3"/>
  <c r="V32" i="3"/>
  <c r="T32" i="3"/>
  <c r="R32" i="3"/>
  <c r="S10" i="3"/>
  <c r="U9" i="3"/>
  <c r="S9" i="3"/>
  <c r="U8" i="3"/>
  <c r="S8" i="3"/>
  <c r="U7" i="3"/>
  <c r="S7" i="3"/>
  <c r="U6" i="3"/>
  <c r="S6" i="3"/>
  <c r="W3" i="3"/>
  <c r="X3" i="3" s="1"/>
  <c r="W2" i="3"/>
  <c r="X2" i="3" s="1"/>
  <c r="T31" i="3"/>
  <c r="R31" i="3"/>
  <c r="T30" i="3"/>
  <c r="R30" i="3"/>
  <c r="T29" i="3"/>
  <c r="R29" i="3"/>
  <c r="T28" i="3"/>
  <c r="R28" i="3"/>
  <c r="T27" i="3"/>
  <c r="R27" i="3"/>
  <c r="T26" i="3"/>
  <c r="R26" i="3"/>
  <c r="T25" i="3"/>
  <c r="R25" i="3"/>
  <c r="T24" i="3"/>
  <c r="R24" i="3"/>
  <c r="T23" i="3"/>
  <c r="R23" i="3"/>
  <c r="T22" i="3"/>
  <c r="R22" i="3"/>
  <c r="S31" i="3"/>
  <c r="W30" i="3"/>
  <c r="X30" i="3" s="1"/>
  <c r="S30" i="3"/>
  <c r="W29" i="3"/>
  <c r="X29" i="3" s="1"/>
  <c r="S29" i="3"/>
  <c r="W28" i="3"/>
  <c r="X28" i="3" s="1"/>
  <c r="S28" i="3"/>
  <c r="W27" i="3"/>
  <c r="X27" i="3" s="1"/>
  <c r="S27" i="3"/>
  <c r="W26" i="3"/>
  <c r="X26" i="3" s="1"/>
  <c r="S26" i="3"/>
  <c r="W25" i="3"/>
  <c r="X25" i="3" s="1"/>
  <c r="S25" i="3"/>
  <c r="W24" i="3"/>
  <c r="X24" i="3" s="1"/>
  <c r="S24" i="3"/>
  <c r="W23" i="3"/>
  <c r="X23" i="3" s="1"/>
  <c r="S23" i="3"/>
  <c r="W22" i="3"/>
  <c r="X22" i="3" s="1"/>
  <c r="S22" i="3"/>
  <c r="W10" i="3"/>
  <c r="X10" i="3" s="1"/>
  <c r="U10" i="3"/>
  <c r="W9" i="3"/>
  <c r="X9" i="3" s="1"/>
  <c r="W8" i="3"/>
  <c r="X8" i="3" s="1"/>
  <c r="W7" i="3"/>
  <c r="X7" i="3" s="1"/>
  <c r="W6" i="3"/>
  <c r="X6" i="3" s="1"/>
  <c r="V3" i="3"/>
  <c r="T3" i="3"/>
  <c r="T12" i="3"/>
  <c r="T49" i="2"/>
  <c r="T45" i="2"/>
  <c r="R40" i="2"/>
  <c r="U40" i="2"/>
  <c r="U39" i="2"/>
  <c r="T37" i="2"/>
  <c r="U49" i="2"/>
  <c r="V48" i="2"/>
  <c r="U46" i="2"/>
  <c r="T46" i="2"/>
  <c r="U45" i="2"/>
  <c r="V44" i="2"/>
  <c r="U42" i="2"/>
  <c r="T42" i="2"/>
  <c r="V41" i="2"/>
  <c r="U41" i="2"/>
  <c r="V40" i="2"/>
  <c r="U38" i="2"/>
  <c r="T38" i="2"/>
  <c r="U37" i="2"/>
  <c r="U34" i="2"/>
  <c r="T34" i="2"/>
  <c r="U33" i="2"/>
  <c r="U30" i="2"/>
  <c r="T30" i="2"/>
  <c r="U29" i="2"/>
  <c r="R48" i="2"/>
  <c r="U48" i="2"/>
  <c r="U44" i="2"/>
  <c r="T36" i="2"/>
  <c r="T32" i="2"/>
  <c r="T28" i="2"/>
  <c r="S27" i="2"/>
  <c r="S26" i="2"/>
  <c r="S25" i="2"/>
  <c r="S24" i="2"/>
  <c r="R2" i="2"/>
  <c r="S49" i="2"/>
  <c r="W49" i="2"/>
  <c r="X49" i="2" s="1"/>
  <c r="S47" i="2"/>
  <c r="W47" i="2"/>
  <c r="X47" i="2" s="1"/>
  <c r="S45" i="2"/>
  <c r="W45" i="2"/>
  <c r="X45" i="2" s="1"/>
  <c r="S43" i="2"/>
  <c r="W43" i="2"/>
  <c r="X43" i="2" s="1"/>
  <c r="S41" i="2"/>
  <c r="W41" i="2"/>
  <c r="X41" i="2" s="1"/>
  <c r="S39" i="2"/>
  <c r="W39" i="2"/>
  <c r="X39" i="2" s="1"/>
  <c r="S37" i="2"/>
  <c r="W37" i="2"/>
  <c r="X37" i="2" s="1"/>
  <c r="S35" i="2"/>
  <c r="W35" i="2"/>
  <c r="X35" i="2" s="1"/>
  <c r="S33" i="2"/>
  <c r="W33" i="2"/>
  <c r="X33" i="2" s="1"/>
  <c r="S31" i="2"/>
  <c r="W31" i="2"/>
  <c r="X31" i="2" s="1"/>
  <c r="S29" i="2"/>
  <c r="W29" i="2"/>
  <c r="X29" i="2" s="1"/>
  <c r="S48" i="2"/>
  <c r="W48" i="2"/>
  <c r="X48" i="2" s="1"/>
  <c r="S46" i="2"/>
  <c r="W46" i="2"/>
  <c r="X46" i="2" s="1"/>
  <c r="S44" i="2"/>
  <c r="W44" i="2"/>
  <c r="X44" i="2" s="1"/>
  <c r="S42" i="2"/>
  <c r="W42" i="2"/>
  <c r="X42" i="2" s="1"/>
  <c r="S40" i="2"/>
  <c r="W40" i="2"/>
  <c r="X40" i="2" s="1"/>
  <c r="S38" i="2"/>
  <c r="W38" i="2"/>
  <c r="X38" i="2" s="1"/>
  <c r="S36" i="2"/>
  <c r="W36" i="2"/>
  <c r="X36" i="2" s="1"/>
  <c r="S34" i="2"/>
  <c r="W34" i="2"/>
  <c r="X34" i="2" s="1"/>
  <c r="S32" i="2"/>
  <c r="W32" i="2"/>
  <c r="X32" i="2" s="1"/>
  <c r="S30" i="2"/>
  <c r="W30" i="2"/>
  <c r="X30" i="2" s="1"/>
  <c r="S28" i="2"/>
  <c r="W28" i="2"/>
  <c r="X28" i="2" s="1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R16" i="2"/>
  <c r="T15" i="2"/>
  <c r="R15" i="2"/>
  <c r="T14" i="2"/>
  <c r="R14" i="2"/>
  <c r="T13" i="2"/>
  <c r="R13" i="2"/>
  <c r="T12" i="2"/>
  <c r="R12" i="2"/>
  <c r="T11" i="2"/>
  <c r="R11" i="2"/>
  <c r="T10" i="2"/>
  <c r="R10" i="2"/>
  <c r="T9" i="2"/>
  <c r="R9" i="2"/>
  <c r="T8" i="2"/>
  <c r="R8" i="2"/>
  <c r="T7" i="2"/>
  <c r="R7" i="2"/>
  <c r="T6" i="2"/>
  <c r="R6" i="2"/>
  <c r="T5" i="2"/>
  <c r="R5" i="2"/>
  <c r="T4" i="2"/>
  <c r="R4" i="2"/>
  <c r="T3" i="2"/>
  <c r="R3" i="2"/>
  <c r="T2" i="2"/>
  <c r="W27" i="2"/>
  <c r="X27" i="2" s="1"/>
  <c r="W26" i="2"/>
  <c r="X26" i="2" s="1"/>
  <c r="W25" i="2"/>
  <c r="X25" i="2" s="1"/>
  <c r="W24" i="2"/>
  <c r="X24" i="2" s="1"/>
  <c r="W23" i="2"/>
  <c r="X23" i="2" s="1"/>
  <c r="U23" i="2"/>
  <c r="S23" i="2"/>
  <c r="W22" i="2"/>
  <c r="X22" i="2" s="1"/>
  <c r="S22" i="2"/>
  <c r="W21" i="2"/>
  <c r="X21" i="2" s="1"/>
  <c r="S21" i="2"/>
  <c r="W20" i="2"/>
  <c r="X20" i="2" s="1"/>
  <c r="S20" i="2"/>
  <c r="W19" i="2"/>
  <c r="X19" i="2" s="1"/>
  <c r="S19" i="2"/>
  <c r="W18" i="2"/>
  <c r="X18" i="2" s="1"/>
  <c r="S18" i="2"/>
  <c r="W17" i="2"/>
  <c r="X17" i="2" s="1"/>
  <c r="S17" i="2"/>
  <c r="W16" i="2"/>
  <c r="X16" i="2" s="1"/>
  <c r="S16" i="2"/>
  <c r="W15" i="2"/>
  <c r="X15" i="2" s="1"/>
  <c r="S15" i="2"/>
  <c r="W14" i="2"/>
  <c r="X14" i="2" s="1"/>
  <c r="S14" i="2"/>
  <c r="W13" i="2"/>
  <c r="X13" i="2" s="1"/>
  <c r="S13" i="2"/>
  <c r="W12" i="2"/>
  <c r="X12" i="2" s="1"/>
  <c r="S12" i="2"/>
  <c r="W11" i="2"/>
  <c r="X11" i="2" s="1"/>
  <c r="S11" i="2"/>
  <c r="W10" i="2"/>
  <c r="X10" i="2" s="1"/>
  <c r="S10" i="2"/>
  <c r="W9" i="2"/>
  <c r="X9" i="2" s="1"/>
  <c r="S9" i="2"/>
  <c r="W8" i="2"/>
  <c r="X8" i="2" s="1"/>
  <c r="S8" i="2"/>
  <c r="W7" i="2"/>
  <c r="X7" i="2" s="1"/>
  <c r="S7" i="2"/>
  <c r="W6" i="2"/>
  <c r="X6" i="2" s="1"/>
  <c r="S6" i="2"/>
  <c r="W5" i="2"/>
  <c r="X5" i="2" s="1"/>
  <c r="S5" i="2"/>
  <c r="W4" i="2"/>
  <c r="X4" i="2" s="1"/>
  <c r="S4" i="2"/>
  <c r="W3" i="2"/>
  <c r="X3" i="2" s="1"/>
  <c r="S3" i="2"/>
  <c r="W2" i="2"/>
  <c r="X2" i="2" s="1"/>
  <c r="S2" i="2"/>
  <c r="AC8" i="4" l="1"/>
  <c r="AC6" i="4"/>
  <c r="AC4" i="4"/>
  <c r="AC7" i="4"/>
  <c r="AC5" i="4"/>
  <c r="AC3" i="4"/>
  <c r="Q49" i="1"/>
  <c r="P49" i="1"/>
  <c r="O49" i="1"/>
  <c r="N49" i="1"/>
  <c r="S49" i="1" s="1"/>
  <c r="M49" i="1"/>
  <c r="Q48" i="1"/>
  <c r="P48" i="1"/>
  <c r="O48" i="1"/>
  <c r="N48" i="1"/>
  <c r="M48" i="1"/>
  <c r="R48" i="1" s="1"/>
  <c r="Q47" i="1"/>
  <c r="P47" i="1"/>
  <c r="O47" i="1"/>
  <c r="N47" i="1"/>
  <c r="S47" i="1" s="1"/>
  <c r="M47" i="1"/>
  <c r="Q46" i="1"/>
  <c r="P46" i="1"/>
  <c r="O46" i="1"/>
  <c r="N46" i="1"/>
  <c r="M46" i="1"/>
  <c r="U46" i="1" s="1"/>
  <c r="Q45" i="1"/>
  <c r="P45" i="1"/>
  <c r="O45" i="1"/>
  <c r="N45" i="1"/>
  <c r="M45" i="1"/>
  <c r="Q44" i="1"/>
  <c r="P44" i="1"/>
  <c r="O44" i="1"/>
  <c r="N44" i="1"/>
  <c r="M44" i="1"/>
  <c r="R44" i="1" s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R40" i="1" s="1"/>
  <c r="Q39" i="1"/>
  <c r="P39" i="1"/>
  <c r="O39" i="1"/>
  <c r="N39" i="1"/>
  <c r="S39" i="1" s="1"/>
  <c r="M39" i="1"/>
  <c r="Q38" i="1"/>
  <c r="P38" i="1"/>
  <c r="O38" i="1"/>
  <c r="N38" i="1"/>
  <c r="M38" i="1"/>
  <c r="R38" i="1" s="1"/>
  <c r="Q37" i="1"/>
  <c r="P37" i="1"/>
  <c r="O37" i="1"/>
  <c r="N37" i="1"/>
  <c r="S37" i="1" s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S31" i="1" s="1"/>
  <c r="M31" i="1"/>
  <c r="AD7" i="4" l="1"/>
  <c r="AD5" i="4"/>
  <c r="AD8" i="4"/>
  <c r="R31" i="1"/>
  <c r="S32" i="1"/>
  <c r="W33" i="1"/>
  <c r="W35" i="1"/>
  <c r="X35" i="1" s="1"/>
  <c r="S36" i="1"/>
  <c r="R41" i="1"/>
  <c r="S42" i="1"/>
  <c r="R43" i="1"/>
  <c r="R45" i="1"/>
  <c r="W32" i="1"/>
  <c r="X32" i="1" s="1"/>
  <c r="S33" i="1"/>
  <c r="U33" i="1"/>
  <c r="R34" i="1"/>
  <c r="T34" i="1"/>
  <c r="V34" i="1"/>
  <c r="S35" i="1"/>
  <c r="U35" i="1"/>
  <c r="W31" i="1"/>
  <c r="X31" i="1" s="1"/>
  <c r="T32" i="1"/>
  <c r="V46" i="1"/>
  <c r="T31" i="1"/>
  <c r="V31" i="1"/>
  <c r="U31" i="1"/>
  <c r="U32" i="1"/>
  <c r="R32" i="1"/>
  <c r="V32" i="1"/>
  <c r="X33" i="1"/>
  <c r="U47" i="1"/>
  <c r="R47" i="1"/>
  <c r="V47" i="1"/>
  <c r="T48" i="1"/>
  <c r="V48" i="1"/>
  <c r="U48" i="1"/>
  <c r="U49" i="1"/>
  <c r="R49" i="1"/>
  <c r="V49" i="1"/>
  <c r="R33" i="1"/>
  <c r="T33" i="1"/>
  <c r="V33" i="1"/>
  <c r="S34" i="1"/>
  <c r="U34" i="1"/>
  <c r="W34" i="1"/>
  <c r="R35" i="1"/>
  <c r="T35" i="1"/>
  <c r="V35" i="1"/>
  <c r="U36" i="1"/>
  <c r="R36" i="1"/>
  <c r="V36" i="1"/>
  <c r="U37" i="1"/>
  <c r="R37" i="1"/>
  <c r="V37" i="1"/>
  <c r="T38" i="1"/>
  <c r="V38" i="1"/>
  <c r="U38" i="1"/>
  <c r="U39" i="1"/>
  <c r="R39" i="1"/>
  <c r="V39" i="1"/>
  <c r="T40" i="1"/>
  <c r="V40" i="1"/>
  <c r="U40" i="1"/>
  <c r="T41" i="1"/>
  <c r="V41" i="1"/>
  <c r="U41" i="1"/>
  <c r="U42" i="1"/>
  <c r="R42" i="1"/>
  <c r="V42" i="1"/>
  <c r="T43" i="1"/>
  <c r="V43" i="1"/>
  <c r="U43" i="1"/>
  <c r="T44" i="1"/>
  <c r="V44" i="1"/>
  <c r="U44" i="1"/>
  <c r="T45" i="1"/>
  <c r="V45" i="1"/>
  <c r="U45" i="1"/>
  <c r="R46" i="1"/>
  <c r="T46" i="1"/>
  <c r="W36" i="1"/>
  <c r="T36" i="1"/>
  <c r="W37" i="1"/>
  <c r="T37" i="1"/>
  <c r="S38" i="1"/>
  <c r="W38" i="1"/>
  <c r="W39" i="1"/>
  <c r="T39" i="1"/>
  <c r="S40" i="1"/>
  <c r="W40" i="1"/>
  <c r="S41" i="1"/>
  <c r="W41" i="1"/>
  <c r="W42" i="1"/>
  <c r="T42" i="1"/>
  <c r="S43" i="1"/>
  <c r="W43" i="1"/>
  <c r="S44" i="1"/>
  <c r="W44" i="1"/>
  <c r="S45" i="1"/>
  <c r="W45" i="1"/>
  <c r="S46" i="1"/>
  <c r="W46" i="1"/>
  <c r="W47" i="1"/>
  <c r="T47" i="1"/>
  <c r="S48" i="1"/>
  <c r="W48" i="1"/>
  <c r="W49" i="1"/>
  <c r="T49" i="1"/>
  <c r="AD11" i="4" l="1"/>
  <c r="AD10" i="4"/>
  <c r="AD12" i="4"/>
  <c r="AD9" i="4"/>
  <c r="AD4" i="4"/>
  <c r="AD6" i="4"/>
  <c r="AD3" i="4"/>
  <c r="X49" i="1"/>
  <c r="X47" i="1"/>
  <c r="X42" i="1"/>
  <c r="X39" i="1"/>
  <c r="X37" i="1"/>
  <c r="X36" i="1"/>
  <c r="X48" i="1"/>
  <c r="X46" i="1"/>
  <c r="X45" i="1"/>
  <c r="X44" i="1"/>
  <c r="X43" i="1"/>
  <c r="X41" i="1"/>
  <c r="X40" i="1"/>
  <c r="X38" i="1"/>
  <c r="X34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W28" i="1" s="1"/>
  <c r="Q27" i="1"/>
  <c r="P27" i="1"/>
  <c r="O27" i="1"/>
  <c r="N27" i="1"/>
  <c r="S27" i="1" s="1"/>
  <c r="M27" i="1"/>
  <c r="Q26" i="1"/>
  <c r="P26" i="1"/>
  <c r="O26" i="1"/>
  <c r="N26" i="1"/>
  <c r="M26" i="1"/>
  <c r="W26" i="1" s="1"/>
  <c r="Q25" i="1"/>
  <c r="P25" i="1"/>
  <c r="O25" i="1"/>
  <c r="N25" i="1"/>
  <c r="S25" i="1" s="1"/>
  <c r="M25" i="1"/>
  <c r="Q24" i="1"/>
  <c r="P24" i="1"/>
  <c r="O24" i="1"/>
  <c r="N24" i="1"/>
  <c r="M24" i="1"/>
  <c r="W24" i="1" s="1"/>
  <c r="Q23" i="1"/>
  <c r="P23" i="1"/>
  <c r="O23" i="1"/>
  <c r="N23" i="1"/>
  <c r="S23" i="1" s="1"/>
  <c r="M23" i="1"/>
  <c r="Q22" i="1"/>
  <c r="P22" i="1"/>
  <c r="O22" i="1"/>
  <c r="N22" i="1"/>
  <c r="M22" i="1"/>
  <c r="W22" i="1" s="1"/>
  <c r="Q21" i="1"/>
  <c r="P21" i="1"/>
  <c r="O21" i="1"/>
  <c r="N21" i="1"/>
  <c r="S21" i="1" s="1"/>
  <c r="M21" i="1"/>
  <c r="Q20" i="1"/>
  <c r="P20" i="1"/>
  <c r="O20" i="1"/>
  <c r="N20" i="1"/>
  <c r="M20" i="1"/>
  <c r="W20" i="1" s="1"/>
  <c r="Q19" i="1"/>
  <c r="P19" i="1"/>
  <c r="O19" i="1"/>
  <c r="N19" i="1"/>
  <c r="S19" i="1" s="1"/>
  <c r="M19" i="1"/>
  <c r="Q18" i="1"/>
  <c r="P18" i="1"/>
  <c r="O18" i="1"/>
  <c r="N18" i="1"/>
  <c r="M18" i="1"/>
  <c r="W18" i="1" s="1"/>
  <c r="Q17" i="1"/>
  <c r="P17" i="1"/>
  <c r="O17" i="1"/>
  <c r="N17" i="1"/>
  <c r="S17" i="1" s="1"/>
  <c r="M17" i="1"/>
  <c r="Q16" i="1"/>
  <c r="P16" i="1"/>
  <c r="O16" i="1"/>
  <c r="N16" i="1"/>
  <c r="M16" i="1"/>
  <c r="W16" i="1" s="1"/>
  <c r="Q15" i="1"/>
  <c r="P15" i="1"/>
  <c r="O15" i="1"/>
  <c r="N15" i="1"/>
  <c r="S15" i="1" s="1"/>
  <c r="M15" i="1"/>
  <c r="Q14" i="1"/>
  <c r="P14" i="1"/>
  <c r="O14" i="1"/>
  <c r="N14" i="1"/>
  <c r="M14" i="1"/>
  <c r="W14" i="1" s="1"/>
  <c r="Q13" i="1"/>
  <c r="P13" i="1"/>
  <c r="O13" i="1"/>
  <c r="N13" i="1"/>
  <c r="S13" i="1" s="1"/>
  <c r="M13" i="1"/>
  <c r="Q12" i="1"/>
  <c r="P12" i="1"/>
  <c r="O12" i="1"/>
  <c r="N12" i="1"/>
  <c r="M12" i="1"/>
  <c r="W12" i="1" s="1"/>
  <c r="Q11" i="1"/>
  <c r="P11" i="1"/>
  <c r="O11" i="1"/>
  <c r="N11" i="1"/>
  <c r="S11" i="1" s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W8" i="1" s="1"/>
  <c r="Q7" i="1"/>
  <c r="P7" i="1"/>
  <c r="O7" i="1"/>
  <c r="N7" i="1"/>
  <c r="M7" i="1"/>
  <c r="Q6" i="1"/>
  <c r="P6" i="1"/>
  <c r="O6" i="1"/>
  <c r="N6" i="1"/>
  <c r="M6" i="1"/>
  <c r="W6" i="1" s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R2" i="1" s="1"/>
  <c r="W4" i="1" l="1"/>
  <c r="T2" i="1"/>
  <c r="S29" i="1"/>
  <c r="W30" i="1"/>
  <c r="W3" i="1"/>
  <c r="T3" i="1"/>
  <c r="V3" i="1"/>
  <c r="V4" i="1"/>
  <c r="U4" i="1"/>
  <c r="W5" i="1"/>
  <c r="T5" i="1"/>
  <c r="V5" i="1"/>
  <c r="V6" i="1"/>
  <c r="U6" i="1"/>
  <c r="W7" i="1"/>
  <c r="T7" i="1"/>
  <c r="V7" i="1"/>
  <c r="V8" i="1"/>
  <c r="U8" i="1"/>
  <c r="W9" i="1"/>
  <c r="T9" i="1"/>
  <c r="V9" i="1"/>
  <c r="R11" i="1"/>
  <c r="T11" i="1"/>
  <c r="V11" i="1"/>
  <c r="S12" i="1"/>
  <c r="U12" i="1"/>
  <c r="R13" i="1"/>
  <c r="T13" i="1"/>
  <c r="V13" i="1"/>
  <c r="S14" i="1"/>
  <c r="U14" i="1"/>
  <c r="R15" i="1"/>
  <c r="T15" i="1"/>
  <c r="V15" i="1"/>
  <c r="S16" i="1"/>
  <c r="U16" i="1"/>
  <c r="R17" i="1"/>
  <c r="T17" i="1"/>
  <c r="V17" i="1"/>
  <c r="S18" i="1"/>
  <c r="U18" i="1"/>
  <c r="R19" i="1"/>
  <c r="T19" i="1"/>
  <c r="V19" i="1"/>
  <c r="S20" i="1"/>
  <c r="U20" i="1"/>
  <c r="R21" i="1"/>
  <c r="T21" i="1"/>
  <c r="V21" i="1"/>
  <c r="S22" i="1"/>
  <c r="U22" i="1"/>
  <c r="R23" i="1"/>
  <c r="T23" i="1"/>
  <c r="V23" i="1"/>
  <c r="S24" i="1"/>
  <c r="U24" i="1"/>
  <c r="R25" i="1"/>
  <c r="T25" i="1"/>
  <c r="V25" i="1"/>
  <c r="S26" i="1"/>
  <c r="U26" i="1"/>
  <c r="R27" i="1"/>
  <c r="T27" i="1"/>
  <c r="V27" i="1"/>
  <c r="S28" i="1"/>
  <c r="U28" i="1"/>
  <c r="R29" i="1"/>
  <c r="T29" i="1"/>
  <c r="V29" i="1"/>
  <c r="S30" i="1"/>
  <c r="U30" i="1"/>
  <c r="V2" i="1"/>
  <c r="U11" i="1"/>
  <c r="T12" i="1"/>
  <c r="V12" i="1"/>
  <c r="U13" i="1"/>
  <c r="T14" i="1"/>
  <c r="V14" i="1"/>
  <c r="U15" i="1"/>
  <c r="T16" i="1"/>
  <c r="V16" i="1"/>
  <c r="U17" i="1"/>
  <c r="T18" i="1"/>
  <c r="V18" i="1"/>
  <c r="U19" i="1"/>
  <c r="T20" i="1"/>
  <c r="V20" i="1"/>
  <c r="U21" i="1"/>
  <c r="T22" i="1"/>
  <c r="V22" i="1"/>
  <c r="U23" i="1"/>
  <c r="T24" i="1"/>
  <c r="V24" i="1"/>
  <c r="U25" i="1"/>
  <c r="T26" i="1"/>
  <c r="V26" i="1"/>
  <c r="U27" i="1"/>
  <c r="T28" i="1"/>
  <c r="V28" i="1"/>
  <c r="U29" i="1"/>
  <c r="T30" i="1"/>
  <c r="V30" i="1"/>
  <c r="X3" i="1"/>
  <c r="X5" i="1"/>
  <c r="X7" i="1"/>
  <c r="X9" i="1"/>
  <c r="X4" i="1"/>
  <c r="X6" i="1"/>
  <c r="X8" i="1"/>
  <c r="R3" i="1"/>
  <c r="S4" i="1"/>
  <c r="R5" i="1"/>
  <c r="S6" i="1"/>
  <c r="R7" i="1"/>
  <c r="S8" i="1"/>
  <c r="R9" i="1"/>
  <c r="S10" i="1"/>
  <c r="U10" i="1"/>
  <c r="S3" i="1"/>
  <c r="U3" i="1"/>
  <c r="R4" i="1"/>
  <c r="T4" i="1"/>
  <c r="S5" i="1"/>
  <c r="U5" i="1"/>
  <c r="R6" i="1"/>
  <c r="T6" i="1"/>
  <c r="S7" i="1"/>
  <c r="U7" i="1"/>
  <c r="R8" i="1"/>
  <c r="T8" i="1"/>
  <c r="S9" i="1"/>
  <c r="U9" i="1"/>
  <c r="W10" i="1"/>
  <c r="R10" i="1"/>
  <c r="T10" i="1"/>
  <c r="V10" i="1"/>
  <c r="X12" i="1"/>
  <c r="X14" i="1"/>
  <c r="X16" i="1"/>
  <c r="X18" i="1"/>
  <c r="X20" i="1"/>
  <c r="X22" i="1"/>
  <c r="X24" i="1"/>
  <c r="X26" i="1"/>
  <c r="X28" i="1"/>
  <c r="X30" i="1"/>
  <c r="W11" i="1"/>
  <c r="R12" i="1"/>
  <c r="W13" i="1"/>
  <c r="R14" i="1"/>
  <c r="W15" i="1"/>
  <c r="R16" i="1"/>
  <c r="W17" i="1"/>
  <c r="R18" i="1"/>
  <c r="W19" i="1"/>
  <c r="R20" i="1"/>
  <c r="W21" i="1"/>
  <c r="R22" i="1"/>
  <c r="W23" i="1"/>
  <c r="R24" i="1"/>
  <c r="W25" i="1"/>
  <c r="R26" i="1"/>
  <c r="W27" i="1"/>
  <c r="R28" i="1"/>
  <c r="W29" i="1"/>
  <c r="R30" i="1"/>
  <c r="S2" i="1"/>
  <c r="U2" i="1"/>
  <c r="W2" i="1"/>
  <c r="X29" i="1" l="1"/>
  <c r="X27" i="1"/>
  <c r="X25" i="1"/>
  <c r="X23" i="1"/>
  <c r="X21" i="1"/>
  <c r="X19" i="1"/>
  <c r="X17" i="1"/>
  <c r="X15" i="1"/>
  <c r="X13" i="1"/>
  <c r="X11" i="1"/>
  <c r="X10" i="1"/>
  <c r="X2" i="1"/>
</calcChain>
</file>

<file path=xl/sharedStrings.xml><?xml version="1.0" encoding="utf-8"?>
<sst xmlns="http://schemas.openxmlformats.org/spreadsheetml/2006/main" count="416" uniqueCount="70">
  <si>
    <t>Hearbeat ID</t>
  </si>
  <si>
    <t>Ground Truth</t>
  </si>
  <si>
    <t>Predicted Category Fold 01</t>
  </si>
  <si>
    <t>Predicted Category Fold 02</t>
  </si>
  <si>
    <t>Predicted Category Fold 03</t>
  </si>
  <si>
    <t>Predicted Category Fold 04</t>
  </si>
  <si>
    <t>Predicted Category Fold 05</t>
  </si>
  <si>
    <t>Predicted Category Fold 06</t>
  </si>
  <si>
    <t>Predicted Category Fold 07</t>
  </si>
  <si>
    <t>Predicted Category Fold 08</t>
  </si>
  <si>
    <t>Predicted Category Fold 09</t>
  </si>
  <si>
    <t>Predicted Category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</si>
  <si>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</si>
  <si>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</si>
  <si>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</si>
  <si>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</si>
  <si>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</si>
  <si>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</si>
  <si>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</si>
  <si>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</si>
  <si>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</si>
  <si>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</si>
  <si>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</si>
  <si>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</si>
  <si>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0/3</t>
  </si>
  <si>
    <t>Category</t>
  </si>
  <si>
    <t>Result</t>
  </si>
  <si>
    <t># Hearbeats</t>
  </si>
  <si>
    <t>% Hearbeats</t>
  </si>
  <si>
    <t>Safe</t>
  </si>
  <si>
    <t>Unsafe (RS1.3)</t>
  </si>
  <si>
    <t>Unsafe (RS1.2)</t>
  </si>
  <si>
    <t>Doubtful with Safe and One Unsafe (RS1.2)</t>
  </si>
  <si>
    <t>Doubtful with Safe and One Unsafe (RS1.3)</t>
  </si>
  <si>
    <t>Doubtful with Safe and Two Unsafe (RS1.2 and RS1.3)</t>
  </si>
  <si>
    <t>Doubtful with Safe and Two Unsafe (RS1.2)</t>
  </si>
  <si>
    <t>Doubtful Fully Unsafe (RS1.2 and RS1.3)</t>
  </si>
  <si>
    <t>Doubtful Fully Unsafe (RS1.2)</t>
  </si>
  <si>
    <t>Total</t>
  </si>
  <si>
    <t>1, 2 or 4</t>
  </si>
  <si>
    <t>3 and 0</t>
  </si>
  <si>
    <t>3 and [1, 2 or 4]</t>
  </si>
  <si>
    <t>3, 0 and [1, 2 or 4]</t>
  </si>
  <si>
    <t>3 and two [1, 2 or 4]</t>
  </si>
  <si>
    <t>At least two [1, 2 or 4]</t>
  </si>
  <si>
    <t>0 and at least one [1, 2 or 4]</t>
  </si>
  <si>
    <t>ResNet = SMOTE?</t>
  </si>
  <si>
    <t>ResNet = SMOTE_Aug?</t>
  </si>
  <si>
    <t>ResNet = UMCE?</t>
  </si>
  <si>
    <t>ResNet = Maj. Voting?</t>
  </si>
  <si>
    <t>SMOTE = SMOTE_Aug?</t>
  </si>
  <si>
    <t>SMOTE = UMCE?</t>
  </si>
  <si>
    <t>SMOTE = Maj. Voting?</t>
  </si>
  <si>
    <t>SMOTE_Aug = UMCE?</t>
  </si>
  <si>
    <t>SMOTE_Aug = Maj. Voting?</t>
  </si>
  <si>
    <t>UMCE = Maj. Voting?</t>
  </si>
  <si>
    <t>Heartbeat ID Line Consistent?</t>
  </si>
  <si>
    <t>0/1</t>
  </si>
  <si>
    <t>0/2</t>
  </si>
  <si>
    <t>0/4</t>
  </si>
  <si>
    <t>1/2</t>
  </si>
  <si>
    <t>1/3</t>
  </si>
  <si>
    <t>1/4</t>
  </si>
  <si>
    <t>2/3</t>
  </si>
  <si>
    <t>2/4</t>
  </si>
  <si>
    <t>3/4</t>
  </si>
  <si>
    <t>0/1/3</t>
  </si>
  <si>
    <t>0/2/3</t>
  </si>
  <si>
    <t>1/2/3</t>
  </si>
  <si>
    <t>1/2/4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</si>
</sst>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quotePrefix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.42578125" bestFit="1" customWidth="1"/>
    <col min="2" max="2" width="15.5703125" bestFit="1" customWidth="1"/>
    <col min="3" max="12" width="26.42578125" bestFit="1" customWidth="1"/>
    <col min="13" max="17" width="23.42578125" bestFit="1" customWidth="1"/>
    <col min="18" max="22" width="27.42578125" bestFit="1" customWidth="1"/>
    <col min="23" max="23" width="35.28515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80486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f t="shared" ref="M2:M49" si="0">IF(C2=0, 1, 0)+IF(D2=0, 1, 0)+IF(E2=0, 1, 0)+IF(F2=0, 1, 0)+IF(G2=0, 1, 0)+IF(H2=0, 1, 0)+IF(I2=0, 1, 0)+IF(J2=0, 1, 0)+IF(K2=0, 1, 0)+IF(L2=0, 1, 0)</f>
        <v>0</v>
      </c>
      <c r="N2">
        <f t="shared" ref="N2:N49" si="1">IF(C2=1, 1, 0)+IF(D2=1, 1, 0)+IF(E2=1, 1, 0)+IF(F2=1, 1, 0)+IF(G2=1, 1, 0)+IF(H2=1, 1, 0)+IF(I2=1, 1, 0)+IF(J2=1, 1, 0)+IF(K2=1, 1, 0)+IF(L2=1, 1, 0)</f>
        <v>0</v>
      </c>
      <c r="O2">
        <f t="shared" ref="O2:O49" si="2">IF(C2=2, 1, 0)+IF(D2=2, 1, 0)+IF(E2=2, 1, 0)+IF(F2=2, 1, 0)+IF(G2=2, 1, 0)+IF(H2=2, 1, 0)+IF(I2=2, 1, 0)+IF(J2=2, 1, 0)+IF(K2=2, 1, 0)+IF(L2=2, 1, 0)</f>
        <v>0</v>
      </c>
      <c r="P2">
        <f t="shared" ref="P2:P49" si="3">IF(C2=3, 1, 0)+IF(D2=3, 1, 0)+IF(E2=3, 1, 0)+IF(F2=3, 1, 0)+IF(G2=3, 1, 0)+IF(H2=3, 1, 0)+IF(I2=3, 1, 0)+IF(J2=3, 1, 0)+IF(K2=3, 1, 0)+IF(L2=3, 1, 0)</f>
        <v>10</v>
      </c>
      <c r="Q2">
        <f t="shared" ref="Q2:Q49" si="4">IF(C2=4, 1, 0)+IF(D2=4, 1, 0)+IF(E2=4, 1, 0)+IF(F2=4, 1, 0)+IF(G2=4, 1, 0)+IF(H2=4, 1, 0)+IF(I2=4, 1, 0)+IF(J2=4, 1, 0)+IF(K2=4, 1, 0)+IF(L2=4, 1, 0)</f>
        <v>0</v>
      </c>
      <c r="R2" t="b">
        <f t="shared" ref="R2:R49" si="5">M2=MAX($M2:$Q2)</f>
        <v>0</v>
      </c>
      <c r="S2" t="b">
        <f t="shared" ref="S2:S49" si="6">N2=MAX($M2:$Q2)</f>
        <v>0</v>
      </c>
      <c r="T2" t="b">
        <f t="shared" ref="T2:T49" si="7">O2=MAX($M2:$Q2)</f>
        <v>0</v>
      </c>
      <c r="U2" t="b">
        <f t="shared" ref="U2:U49" si="8">P2=MAX($M2:$Q2)</f>
        <v>1</v>
      </c>
      <c r="V2" t="b">
        <f t="shared" ref="V2:V49" si="9">Q2=MAX($M2:$Q2)</f>
        <v>0</v>
      </c>
      <c r="W2" s="3">
        <f t="shared" ref="W2:W49" si="10">IF(M2=MAX($M2:$Q2), 1, 0) + IF(N2=MAX($M2:$Q2), 1, 0) + IF(O2=MAX($M2:$Q2), 1, 0) + IF(P2=MAX($M2:$Q2), 1, 0) + IF(Q2=MAX($M2:$Q2), 1, 0)</f>
        <v>1</v>
      </c>
      <c r="X2" s="3">
        <f t="shared" ref="X2:X49" si="11">IF(W2 = 1, _xlfn.MODE.SNGL(C2,D2,E2,F2,G2,H2,I2,J2,K2,L2), "Verificar Manualmente")</f>
        <v>3</v>
      </c>
      <c r="AA2" s="6" t="s">
        <v>25</v>
      </c>
      <c r="AB2" s="6" t="s">
        <v>26</v>
      </c>
      <c r="AC2" s="6" t="s">
        <v>27</v>
      </c>
      <c r="AD2" s="6" t="s">
        <v>28</v>
      </c>
    </row>
    <row r="3" spans="1:30" x14ac:dyDescent="0.25">
      <c r="A3">
        <v>80512</v>
      </c>
      <c r="B3">
        <v>3</v>
      </c>
      <c r="C3">
        <v>3</v>
      </c>
      <c r="D3">
        <v>0</v>
      </c>
      <c r="E3">
        <v>3</v>
      </c>
      <c r="F3">
        <v>3</v>
      </c>
      <c r="G3">
        <v>3</v>
      </c>
      <c r="H3">
        <v>3</v>
      </c>
      <c r="I3">
        <v>3</v>
      </c>
      <c r="J3">
        <v>0</v>
      </c>
      <c r="K3">
        <v>0</v>
      </c>
      <c r="L3">
        <v>3</v>
      </c>
      <c r="M3">
        <f t="shared" si="0"/>
        <v>3</v>
      </c>
      <c r="N3">
        <f t="shared" si="1"/>
        <v>0</v>
      </c>
      <c r="O3">
        <f t="shared" si="2"/>
        <v>0</v>
      </c>
      <c r="P3">
        <f t="shared" si="3"/>
        <v>7</v>
      </c>
      <c r="Q3">
        <f t="shared" si="4"/>
        <v>0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1</v>
      </c>
      <c r="V3" t="b">
        <f t="shared" si="9"/>
        <v>0</v>
      </c>
      <c r="W3" s="3">
        <f t="shared" si="10"/>
        <v>1</v>
      </c>
      <c r="X3" s="3">
        <f t="shared" si="11"/>
        <v>3</v>
      </c>
      <c r="AA3" s="7">
        <v>3</v>
      </c>
      <c r="AB3" s="7" t="s">
        <v>29</v>
      </c>
      <c r="AC3" s="7">
        <f>COUNTIFS(X:X, AA3)</f>
        <v>41</v>
      </c>
      <c r="AD3" s="8">
        <f>AC3/$AC$12</f>
        <v>0.85416666666666663</v>
      </c>
    </row>
    <row r="4" spans="1:30" x14ac:dyDescent="0.25">
      <c r="A4">
        <v>80543</v>
      </c>
      <c r="B4">
        <v>3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f t="shared" si="0"/>
        <v>0</v>
      </c>
      <c r="N4">
        <f t="shared" si="1"/>
        <v>0</v>
      </c>
      <c r="O4">
        <f t="shared" si="2"/>
        <v>10</v>
      </c>
      <c r="P4">
        <f t="shared" si="3"/>
        <v>0</v>
      </c>
      <c r="Q4">
        <f t="shared" si="4"/>
        <v>0</v>
      </c>
      <c r="R4" t="b">
        <f t="shared" si="5"/>
        <v>0</v>
      </c>
      <c r="S4" t="b">
        <f t="shared" si="6"/>
        <v>0</v>
      </c>
      <c r="T4" t="b">
        <f t="shared" si="7"/>
        <v>1</v>
      </c>
      <c r="U4" t="b">
        <f t="shared" si="8"/>
        <v>0</v>
      </c>
      <c r="V4" t="b">
        <f t="shared" si="9"/>
        <v>0</v>
      </c>
      <c r="W4" s="3">
        <f t="shared" si="10"/>
        <v>1</v>
      </c>
      <c r="X4" s="3">
        <f t="shared" si="11"/>
        <v>2</v>
      </c>
      <c r="AA4" s="7">
        <v>0</v>
      </c>
      <c r="AB4" s="7" t="s">
        <v>30</v>
      </c>
      <c r="AC4" s="7">
        <f t="shared" ref="AC4" si="12">COUNTIFS(X:X, AA4)</f>
        <v>1</v>
      </c>
      <c r="AD4" s="8">
        <f t="shared" ref="AD4:AD11" si="13">AC4/$AC$12</f>
        <v>2.0833333333333332E-2</v>
      </c>
    </row>
    <row r="5" spans="1:30" x14ac:dyDescent="0.25">
      <c r="A5">
        <v>80544</v>
      </c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f t="shared" si="0"/>
        <v>0</v>
      </c>
      <c r="N5">
        <f t="shared" si="1"/>
        <v>0</v>
      </c>
      <c r="O5">
        <f t="shared" si="2"/>
        <v>3</v>
      </c>
      <c r="P5">
        <f t="shared" si="3"/>
        <v>7</v>
      </c>
      <c r="Q5">
        <f t="shared" si="4"/>
        <v>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1</v>
      </c>
      <c r="V5" t="b">
        <f t="shared" si="9"/>
        <v>0</v>
      </c>
      <c r="W5" s="3">
        <f t="shared" si="10"/>
        <v>1</v>
      </c>
      <c r="X5" s="3">
        <f t="shared" si="11"/>
        <v>3</v>
      </c>
      <c r="AA5" s="7" t="s">
        <v>39</v>
      </c>
      <c r="AB5" s="7" t="s">
        <v>31</v>
      </c>
      <c r="AC5" s="7">
        <f>COUNTIFS(X:X, 1)+COUNTIFS(X:X, 2)+COUNTIFS(X:X, 4)</f>
        <v>6</v>
      </c>
      <c r="AD5" s="8">
        <f t="shared" si="13"/>
        <v>0.125</v>
      </c>
    </row>
    <row r="6" spans="1:30" x14ac:dyDescent="0.25">
      <c r="A6">
        <v>80575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10</v>
      </c>
      <c r="Q6">
        <f t="shared" si="4"/>
        <v>0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1</v>
      </c>
      <c r="V6" t="b">
        <f t="shared" si="9"/>
        <v>0</v>
      </c>
      <c r="W6" s="3">
        <f t="shared" si="10"/>
        <v>1</v>
      </c>
      <c r="X6" s="3">
        <f t="shared" si="11"/>
        <v>3</v>
      </c>
      <c r="AA6" s="7" t="s">
        <v>40</v>
      </c>
      <c r="AB6" s="7" t="s">
        <v>33</v>
      </c>
      <c r="AC6" s="7">
        <f>COUNTIFS(X:X, "0/3")</f>
        <v>0</v>
      </c>
      <c r="AD6" s="8">
        <f t="shared" si="13"/>
        <v>0</v>
      </c>
    </row>
    <row r="7" spans="1:30" x14ac:dyDescent="0.25">
      <c r="A7">
        <v>80587</v>
      </c>
      <c r="B7">
        <v>3</v>
      </c>
      <c r="C7">
        <v>3</v>
      </c>
      <c r="D7">
        <v>3</v>
      </c>
      <c r="E7">
        <v>3</v>
      </c>
      <c r="F7">
        <v>3</v>
      </c>
      <c r="G7">
        <v>2</v>
      </c>
      <c r="H7">
        <v>3</v>
      </c>
      <c r="I7">
        <v>2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0</v>
      </c>
      <c r="O7">
        <f t="shared" si="2"/>
        <v>2</v>
      </c>
      <c r="P7">
        <f t="shared" si="3"/>
        <v>8</v>
      </c>
      <c r="Q7">
        <f t="shared" si="4"/>
        <v>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1</v>
      </c>
      <c r="V7" t="b">
        <f t="shared" si="9"/>
        <v>0</v>
      </c>
      <c r="W7" s="3">
        <f t="shared" si="10"/>
        <v>1</v>
      </c>
      <c r="X7" s="3">
        <f t="shared" si="11"/>
        <v>3</v>
      </c>
      <c r="AA7" s="7" t="s">
        <v>41</v>
      </c>
      <c r="AB7" s="7" t="s">
        <v>32</v>
      </c>
      <c r="AC7" s="7">
        <f>COUNTIFS(X:X, "1/3")+COUNTIFS(X:X, "2/3")+COUNTIFS(X:X, "3/4")</f>
        <v>0</v>
      </c>
      <c r="AD7" s="8">
        <f t="shared" si="13"/>
        <v>0</v>
      </c>
    </row>
    <row r="8" spans="1:30" x14ac:dyDescent="0.25">
      <c r="A8">
        <v>80588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10</v>
      </c>
      <c r="Q8">
        <f t="shared" si="4"/>
        <v>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1</v>
      </c>
      <c r="V8" t="b">
        <f t="shared" si="9"/>
        <v>0</v>
      </c>
      <c r="W8" s="3">
        <f t="shared" si="10"/>
        <v>1</v>
      </c>
      <c r="X8" s="3">
        <f t="shared" si="11"/>
        <v>3</v>
      </c>
      <c r="AA8" s="7" t="s">
        <v>42</v>
      </c>
      <c r="AB8" s="7" t="s">
        <v>34</v>
      </c>
      <c r="AC8" s="7">
        <f>COUNTIFS(X:X, "0/1/3")+COUNTIFS(X:X, "0/2/3")+COUNTIFS(X:X, "0/3/4")</f>
        <v>0</v>
      </c>
      <c r="AD8" s="8">
        <f t="shared" si="13"/>
        <v>0</v>
      </c>
    </row>
    <row r="9" spans="1:30" x14ac:dyDescent="0.25">
      <c r="A9">
        <v>80602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10</v>
      </c>
      <c r="Q9">
        <f t="shared" si="4"/>
        <v>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1</v>
      </c>
      <c r="V9" t="b">
        <f t="shared" si="9"/>
        <v>0</v>
      </c>
      <c r="W9" s="3">
        <f t="shared" si="10"/>
        <v>1</v>
      </c>
      <c r="X9" s="3">
        <f t="shared" si="11"/>
        <v>3</v>
      </c>
      <c r="AA9" s="7" t="s">
        <v>43</v>
      </c>
      <c r="AB9" s="7" t="s">
        <v>35</v>
      </c>
      <c r="AC9" s="7">
        <v>0</v>
      </c>
      <c r="AD9" s="8">
        <f t="shared" si="13"/>
        <v>0</v>
      </c>
    </row>
    <row r="10" spans="1:30" x14ac:dyDescent="0.25">
      <c r="A10">
        <v>80645</v>
      </c>
      <c r="B10">
        <v>3</v>
      </c>
      <c r="C10">
        <v>3</v>
      </c>
      <c r="D10">
        <v>2</v>
      </c>
      <c r="E10">
        <v>3</v>
      </c>
      <c r="F10">
        <v>0</v>
      </c>
      <c r="G10">
        <v>1</v>
      </c>
      <c r="H10">
        <v>3</v>
      </c>
      <c r="I10">
        <v>3</v>
      </c>
      <c r="J10">
        <v>3</v>
      </c>
      <c r="K10">
        <v>3</v>
      </c>
      <c r="L10">
        <v>1</v>
      </c>
      <c r="M10">
        <f t="shared" si="0"/>
        <v>1</v>
      </c>
      <c r="N10">
        <f t="shared" si="1"/>
        <v>2</v>
      </c>
      <c r="O10">
        <f t="shared" si="2"/>
        <v>1</v>
      </c>
      <c r="P10">
        <f t="shared" si="3"/>
        <v>6</v>
      </c>
      <c r="Q10">
        <f t="shared" si="4"/>
        <v>0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1</v>
      </c>
      <c r="V10" t="b">
        <f t="shared" si="9"/>
        <v>0</v>
      </c>
      <c r="W10" s="3">
        <f t="shared" si="10"/>
        <v>1</v>
      </c>
      <c r="X10" s="3">
        <f t="shared" si="11"/>
        <v>3</v>
      </c>
      <c r="AA10" s="7" t="s">
        <v>45</v>
      </c>
      <c r="AB10" s="7" t="s">
        <v>36</v>
      </c>
      <c r="AC10" s="7">
        <v>0</v>
      </c>
      <c r="AD10" s="8">
        <f t="shared" si="13"/>
        <v>0</v>
      </c>
    </row>
    <row r="11" spans="1:30" x14ac:dyDescent="0.25">
      <c r="A11">
        <v>80652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10</v>
      </c>
      <c r="Q11">
        <f t="shared" si="4"/>
        <v>0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1</v>
      </c>
      <c r="V11" t="b">
        <f t="shared" si="9"/>
        <v>0</v>
      </c>
      <c r="W11" s="3">
        <f t="shared" si="10"/>
        <v>1</v>
      </c>
      <c r="X11" s="3">
        <f t="shared" si="11"/>
        <v>3</v>
      </c>
      <c r="AA11" s="7" t="s">
        <v>44</v>
      </c>
      <c r="AB11" s="7" t="s">
        <v>37</v>
      </c>
      <c r="AC11" s="7">
        <v>0</v>
      </c>
      <c r="AD11" s="8">
        <f t="shared" si="13"/>
        <v>0</v>
      </c>
    </row>
    <row r="12" spans="1:30" x14ac:dyDescent="0.25">
      <c r="A12">
        <v>80714</v>
      </c>
      <c r="B12">
        <v>3</v>
      </c>
      <c r="C12">
        <v>3</v>
      </c>
      <c r="D12">
        <v>3</v>
      </c>
      <c r="E12">
        <v>3</v>
      </c>
      <c r="F12">
        <v>3</v>
      </c>
      <c r="G12">
        <v>2</v>
      </c>
      <c r="H12">
        <v>3</v>
      </c>
      <c r="I12">
        <v>3</v>
      </c>
      <c r="J12">
        <v>3</v>
      </c>
      <c r="K12">
        <v>3</v>
      </c>
      <c r="L12">
        <v>3</v>
      </c>
      <c r="M12">
        <f t="shared" si="0"/>
        <v>0</v>
      </c>
      <c r="N12">
        <f t="shared" si="1"/>
        <v>0</v>
      </c>
      <c r="O12">
        <f t="shared" si="2"/>
        <v>1</v>
      </c>
      <c r="P12">
        <f t="shared" si="3"/>
        <v>9</v>
      </c>
      <c r="Q12">
        <f t="shared" si="4"/>
        <v>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1</v>
      </c>
      <c r="V12" t="b">
        <f t="shared" si="9"/>
        <v>0</v>
      </c>
      <c r="W12" s="3">
        <f t="shared" si="10"/>
        <v>1</v>
      </c>
      <c r="X12" s="3">
        <f t="shared" si="11"/>
        <v>3</v>
      </c>
      <c r="AA12" s="12" t="s">
        <v>38</v>
      </c>
      <c r="AB12" s="12"/>
      <c r="AC12" s="9">
        <f>SUM(AC3:AC11)</f>
        <v>48</v>
      </c>
      <c r="AD12" s="8">
        <f>AC12/$AC$12</f>
        <v>1</v>
      </c>
    </row>
    <row r="13" spans="1:30" x14ac:dyDescent="0.25">
      <c r="A13">
        <v>80721</v>
      </c>
      <c r="B13">
        <v>3</v>
      </c>
      <c r="C13">
        <v>0</v>
      </c>
      <c r="D13">
        <v>2</v>
      </c>
      <c r="E13">
        <v>3</v>
      </c>
      <c r="F13">
        <v>2</v>
      </c>
      <c r="G13">
        <v>3</v>
      </c>
      <c r="H13">
        <v>3</v>
      </c>
      <c r="I13">
        <v>2</v>
      </c>
      <c r="J13">
        <v>2</v>
      </c>
      <c r="K13">
        <v>2</v>
      </c>
      <c r="L13">
        <v>2</v>
      </c>
      <c r="M13">
        <f t="shared" si="0"/>
        <v>1</v>
      </c>
      <c r="N13">
        <f t="shared" si="1"/>
        <v>0</v>
      </c>
      <c r="O13">
        <f t="shared" si="2"/>
        <v>6</v>
      </c>
      <c r="P13">
        <f t="shared" si="3"/>
        <v>3</v>
      </c>
      <c r="Q13">
        <f t="shared" si="4"/>
        <v>0</v>
      </c>
      <c r="R13" t="b">
        <f t="shared" si="5"/>
        <v>0</v>
      </c>
      <c r="S13" t="b">
        <f t="shared" si="6"/>
        <v>0</v>
      </c>
      <c r="T13" t="b">
        <f t="shared" si="7"/>
        <v>1</v>
      </c>
      <c r="U13" t="b">
        <f t="shared" si="8"/>
        <v>0</v>
      </c>
      <c r="V13" t="b">
        <f t="shared" si="9"/>
        <v>0</v>
      </c>
      <c r="W13" s="3">
        <f t="shared" si="10"/>
        <v>1</v>
      </c>
      <c r="X13" s="3">
        <f t="shared" si="11"/>
        <v>2</v>
      </c>
    </row>
    <row r="14" spans="1:30" x14ac:dyDescent="0.25">
      <c r="A14">
        <v>80736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10</v>
      </c>
      <c r="Q14">
        <f t="shared" si="4"/>
        <v>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1</v>
      </c>
      <c r="V14" t="b">
        <f t="shared" si="9"/>
        <v>0</v>
      </c>
      <c r="W14" s="3">
        <f t="shared" si="10"/>
        <v>1</v>
      </c>
      <c r="X14" s="3">
        <f t="shared" si="11"/>
        <v>3</v>
      </c>
      <c r="AA14" s="6" t="s">
        <v>25</v>
      </c>
      <c r="AB14" s="6" t="s">
        <v>26</v>
      </c>
      <c r="AC14" s="6" t="s">
        <v>27</v>
      </c>
      <c r="AD14" s="6" t="s">
        <v>28</v>
      </c>
    </row>
    <row r="15" spans="1:30" x14ac:dyDescent="0.25">
      <c r="A15">
        <v>80751</v>
      </c>
      <c r="B15">
        <v>3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3</v>
      </c>
      <c r="K15">
        <v>3</v>
      </c>
      <c r="L15">
        <v>0</v>
      </c>
      <c r="M15">
        <f t="shared" si="0"/>
        <v>7</v>
      </c>
      <c r="N15">
        <f t="shared" si="1"/>
        <v>0</v>
      </c>
      <c r="O15">
        <f t="shared" si="2"/>
        <v>0</v>
      </c>
      <c r="P15">
        <f t="shared" si="3"/>
        <v>3</v>
      </c>
      <c r="Q15">
        <f t="shared" si="4"/>
        <v>0</v>
      </c>
      <c r="R15" t="b">
        <f t="shared" si="5"/>
        <v>1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0</v>
      </c>
      <c r="W15" s="3">
        <f t="shared" si="10"/>
        <v>1</v>
      </c>
      <c r="X15" s="3">
        <f t="shared" si="11"/>
        <v>0</v>
      </c>
      <c r="AA15" s="7">
        <v>0</v>
      </c>
      <c r="AB15" s="11" t="s">
        <v>30</v>
      </c>
      <c r="AC15" s="7">
        <f>COUNTIFS(X:X, AA15)</f>
        <v>1</v>
      </c>
      <c r="AD15" s="8">
        <f>AC15/$AC$34</f>
        <v>2.0833333333333332E-2</v>
      </c>
    </row>
    <row r="16" spans="1:30" x14ac:dyDescent="0.25">
      <c r="A16">
        <v>80765</v>
      </c>
      <c r="B16">
        <v>3</v>
      </c>
      <c r="C16">
        <v>1</v>
      </c>
      <c r="D16">
        <v>2</v>
      </c>
      <c r="E16">
        <v>3</v>
      </c>
      <c r="F16">
        <v>3</v>
      </c>
      <c r="G16">
        <v>2</v>
      </c>
      <c r="H16">
        <v>2</v>
      </c>
      <c r="I16">
        <v>2</v>
      </c>
      <c r="J16">
        <v>3</v>
      </c>
      <c r="K16">
        <v>2</v>
      </c>
      <c r="L16">
        <v>2</v>
      </c>
      <c r="M16">
        <f t="shared" si="0"/>
        <v>0</v>
      </c>
      <c r="N16">
        <f t="shared" si="1"/>
        <v>1</v>
      </c>
      <c r="O16">
        <f t="shared" si="2"/>
        <v>6</v>
      </c>
      <c r="P16">
        <f t="shared" si="3"/>
        <v>3</v>
      </c>
      <c r="Q16">
        <f t="shared" si="4"/>
        <v>0</v>
      </c>
      <c r="R16" t="b">
        <f t="shared" si="5"/>
        <v>0</v>
      </c>
      <c r="S16" t="b">
        <f t="shared" si="6"/>
        <v>0</v>
      </c>
      <c r="T16" t="b">
        <f t="shared" si="7"/>
        <v>1</v>
      </c>
      <c r="U16" t="b">
        <f t="shared" si="8"/>
        <v>0</v>
      </c>
      <c r="V16" t="b">
        <f t="shared" si="9"/>
        <v>0</v>
      </c>
      <c r="W16" s="3">
        <f t="shared" si="10"/>
        <v>1</v>
      </c>
      <c r="X16" s="3">
        <f t="shared" si="11"/>
        <v>2</v>
      </c>
      <c r="AA16" s="7">
        <v>1</v>
      </c>
      <c r="AB16" s="7" t="s">
        <v>31</v>
      </c>
      <c r="AC16" s="7">
        <f t="shared" ref="AC16:AC33" si="14">COUNTIFS(X:X, AA16)</f>
        <v>0</v>
      </c>
      <c r="AD16" s="8">
        <f t="shared" ref="AD16:AD34" si="15">AC16/$AC$34</f>
        <v>0</v>
      </c>
    </row>
    <row r="17" spans="1:30" x14ac:dyDescent="0.25">
      <c r="A17">
        <v>80787</v>
      </c>
      <c r="B17">
        <v>3</v>
      </c>
      <c r="C17">
        <v>3</v>
      </c>
      <c r="D17">
        <v>3</v>
      </c>
      <c r="E17">
        <v>3</v>
      </c>
      <c r="F17">
        <v>3</v>
      </c>
      <c r="G17">
        <v>2</v>
      </c>
      <c r="H17">
        <v>3</v>
      </c>
      <c r="I17">
        <v>3</v>
      </c>
      <c r="J17">
        <v>2</v>
      </c>
      <c r="K17">
        <v>3</v>
      </c>
      <c r="L17">
        <v>2</v>
      </c>
      <c r="M17">
        <f t="shared" si="0"/>
        <v>0</v>
      </c>
      <c r="N17">
        <f t="shared" si="1"/>
        <v>0</v>
      </c>
      <c r="O17">
        <f t="shared" si="2"/>
        <v>3</v>
      </c>
      <c r="P17">
        <f t="shared" si="3"/>
        <v>7</v>
      </c>
      <c r="Q17">
        <f t="shared" si="4"/>
        <v>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1</v>
      </c>
      <c r="V17" t="b">
        <f t="shared" si="9"/>
        <v>0</v>
      </c>
      <c r="W17" s="3">
        <f t="shared" si="10"/>
        <v>1</v>
      </c>
      <c r="X17" s="3">
        <f t="shared" si="11"/>
        <v>3</v>
      </c>
      <c r="AA17" s="7">
        <v>2</v>
      </c>
      <c r="AB17" s="7" t="s">
        <v>31</v>
      </c>
      <c r="AC17" s="7">
        <f t="shared" si="14"/>
        <v>6</v>
      </c>
      <c r="AD17" s="8">
        <f t="shared" si="15"/>
        <v>0.125</v>
      </c>
    </row>
    <row r="18" spans="1:30" x14ac:dyDescent="0.25">
      <c r="A18">
        <v>80791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10</v>
      </c>
      <c r="Q18">
        <f t="shared" si="4"/>
        <v>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1</v>
      </c>
      <c r="V18" t="b">
        <f t="shared" si="9"/>
        <v>0</v>
      </c>
      <c r="W18" s="3">
        <f t="shared" si="10"/>
        <v>1</v>
      </c>
      <c r="X18" s="3">
        <f t="shared" si="11"/>
        <v>3</v>
      </c>
      <c r="AA18" s="7">
        <v>3</v>
      </c>
      <c r="AB18" s="7" t="s">
        <v>29</v>
      </c>
      <c r="AC18" s="7">
        <f t="shared" si="14"/>
        <v>41</v>
      </c>
      <c r="AD18" s="8">
        <f t="shared" si="15"/>
        <v>0.85416666666666663</v>
      </c>
    </row>
    <row r="19" spans="1:30" x14ac:dyDescent="0.25">
      <c r="A19">
        <v>80793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10</v>
      </c>
      <c r="Q19">
        <f t="shared" si="4"/>
        <v>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1</v>
      </c>
      <c r="V19" t="b">
        <f t="shared" si="9"/>
        <v>0</v>
      </c>
      <c r="W19" s="3">
        <f t="shared" si="10"/>
        <v>1</v>
      </c>
      <c r="X19" s="3">
        <f t="shared" si="11"/>
        <v>3</v>
      </c>
      <c r="AA19" s="7">
        <v>4</v>
      </c>
      <c r="AB19" s="7" t="s">
        <v>31</v>
      </c>
      <c r="AC19" s="7">
        <f t="shared" si="14"/>
        <v>0</v>
      </c>
      <c r="AD19" s="8">
        <f t="shared" si="15"/>
        <v>0</v>
      </c>
    </row>
    <row r="20" spans="1:30" x14ac:dyDescent="0.25">
      <c r="A20">
        <v>80846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10</v>
      </c>
      <c r="Q20">
        <f t="shared" si="4"/>
        <v>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1</v>
      </c>
      <c r="V20" t="b">
        <f t="shared" si="9"/>
        <v>0</v>
      </c>
      <c r="W20" s="3">
        <f t="shared" si="10"/>
        <v>1</v>
      </c>
      <c r="X20" s="3">
        <f t="shared" si="11"/>
        <v>3</v>
      </c>
      <c r="AA20" s="7" t="s">
        <v>57</v>
      </c>
      <c r="AB20" s="7" t="s">
        <v>36</v>
      </c>
      <c r="AC20" s="7">
        <f t="shared" si="14"/>
        <v>0</v>
      </c>
      <c r="AD20" s="8">
        <f t="shared" si="15"/>
        <v>0</v>
      </c>
    </row>
    <row r="21" spans="1:30" x14ac:dyDescent="0.25">
      <c r="A21">
        <v>80877</v>
      </c>
      <c r="B21">
        <v>3</v>
      </c>
      <c r="C21">
        <v>3</v>
      </c>
      <c r="D21">
        <v>3</v>
      </c>
      <c r="E21">
        <v>3</v>
      </c>
      <c r="F21">
        <v>3</v>
      </c>
      <c r="G21">
        <v>2</v>
      </c>
      <c r="H21">
        <v>2</v>
      </c>
      <c r="I21">
        <v>2</v>
      </c>
      <c r="J21">
        <v>3</v>
      </c>
      <c r="K21">
        <v>2</v>
      </c>
      <c r="L21">
        <v>3</v>
      </c>
      <c r="M21">
        <f t="shared" si="0"/>
        <v>0</v>
      </c>
      <c r="N21">
        <f t="shared" si="1"/>
        <v>0</v>
      </c>
      <c r="O21">
        <f t="shared" si="2"/>
        <v>4</v>
      </c>
      <c r="P21">
        <f t="shared" si="3"/>
        <v>6</v>
      </c>
      <c r="Q21">
        <f t="shared" si="4"/>
        <v>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1</v>
      </c>
      <c r="V21" t="b">
        <f t="shared" si="9"/>
        <v>0</v>
      </c>
      <c r="W21" s="3">
        <f t="shared" si="10"/>
        <v>1</v>
      </c>
      <c r="X21" s="3">
        <f t="shared" si="11"/>
        <v>3</v>
      </c>
      <c r="AA21" s="7" t="s">
        <v>58</v>
      </c>
      <c r="AB21" s="7" t="s">
        <v>36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80896</v>
      </c>
      <c r="B22">
        <v>3</v>
      </c>
      <c r="C22">
        <v>3</v>
      </c>
      <c r="D22">
        <v>2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f t="shared" si="0"/>
        <v>0</v>
      </c>
      <c r="N22">
        <f t="shared" si="1"/>
        <v>0</v>
      </c>
      <c r="O22">
        <f t="shared" si="2"/>
        <v>1</v>
      </c>
      <c r="P22">
        <f t="shared" si="3"/>
        <v>9</v>
      </c>
      <c r="Q22">
        <f t="shared" si="4"/>
        <v>0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1</v>
      </c>
      <c r="V22" t="b">
        <f t="shared" si="9"/>
        <v>0</v>
      </c>
      <c r="W22" s="3">
        <f t="shared" si="10"/>
        <v>1</v>
      </c>
      <c r="X22" s="3">
        <f t="shared" si="11"/>
        <v>3</v>
      </c>
      <c r="AA22" s="7" t="s">
        <v>24</v>
      </c>
      <c r="AB22" s="7" t="s">
        <v>33</v>
      </c>
      <c r="AC22" s="7">
        <f t="shared" si="14"/>
        <v>0</v>
      </c>
      <c r="AD22" s="8">
        <f t="shared" si="15"/>
        <v>0</v>
      </c>
    </row>
    <row r="23" spans="1:30" x14ac:dyDescent="0.25">
      <c r="A23">
        <v>81070</v>
      </c>
      <c r="B23">
        <v>3</v>
      </c>
      <c r="C23">
        <v>3</v>
      </c>
      <c r="D23">
        <v>2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f t="shared" si="0"/>
        <v>0</v>
      </c>
      <c r="N23">
        <f t="shared" si="1"/>
        <v>0</v>
      </c>
      <c r="O23">
        <f t="shared" si="2"/>
        <v>1</v>
      </c>
      <c r="P23">
        <f t="shared" si="3"/>
        <v>9</v>
      </c>
      <c r="Q23">
        <f t="shared" si="4"/>
        <v>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1</v>
      </c>
      <c r="V23" t="b">
        <f t="shared" si="9"/>
        <v>0</v>
      </c>
      <c r="W23" s="3">
        <f t="shared" si="10"/>
        <v>1</v>
      </c>
      <c r="X23" s="3">
        <f t="shared" si="11"/>
        <v>3</v>
      </c>
      <c r="AA23" s="7" t="s">
        <v>59</v>
      </c>
      <c r="AB23" s="7" t="s">
        <v>36</v>
      </c>
      <c r="AC23" s="7">
        <f t="shared" si="14"/>
        <v>0</v>
      </c>
      <c r="AD23" s="8">
        <f t="shared" si="15"/>
        <v>0</v>
      </c>
    </row>
    <row r="24" spans="1:30" x14ac:dyDescent="0.25">
      <c r="A24">
        <v>81079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10</v>
      </c>
      <c r="Q24">
        <f t="shared" si="4"/>
        <v>0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1</v>
      </c>
      <c r="V24" t="b">
        <f t="shared" si="9"/>
        <v>0</v>
      </c>
      <c r="W24" s="3">
        <f t="shared" si="10"/>
        <v>1</v>
      </c>
      <c r="X24" s="3">
        <f t="shared" si="11"/>
        <v>3</v>
      </c>
      <c r="AA24" s="7" t="s">
        <v>60</v>
      </c>
      <c r="AB24" s="7" t="s">
        <v>37</v>
      </c>
      <c r="AC24" s="7">
        <f t="shared" si="14"/>
        <v>0</v>
      </c>
      <c r="AD24" s="8">
        <f t="shared" si="15"/>
        <v>0</v>
      </c>
    </row>
    <row r="25" spans="1:30" x14ac:dyDescent="0.25">
      <c r="A25">
        <v>81099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0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9</v>
      </c>
      <c r="Q25">
        <f t="shared" si="4"/>
        <v>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1</v>
      </c>
      <c r="V25" t="b">
        <f t="shared" si="9"/>
        <v>0</v>
      </c>
      <c r="W25" s="3">
        <f t="shared" si="10"/>
        <v>1</v>
      </c>
      <c r="X25" s="3">
        <f t="shared" si="11"/>
        <v>3</v>
      </c>
      <c r="AA25" s="7" t="s">
        <v>61</v>
      </c>
      <c r="AB25" s="7" t="s">
        <v>32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81118</v>
      </c>
      <c r="B26">
        <v>3</v>
      </c>
      <c r="C26">
        <v>2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2</v>
      </c>
      <c r="K26">
        <v>3</v>
      </c>
      <c r="L26">
        <v>3</v>
      </c>
      <c r="M26">
        <f t="shared" si="0"/>
        <v>0</v>
      </c>
      <c r="N26">
        <f t="shared" si="1"/>
        <v>0</v>
      </c>
      <c r="O26">
        <f t="shared" si="2"/>
        <v>2</v>
      </c>
      <c r="P26">
        <f t="shared" si="3"/>
        <v>8</v>
      </c>
      <c r="Q26">
        <f t="shared" si="4"/>
        <v>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1</v>
      </c>
      <c r="V26" t="b">
        <f t="shared" si="9"/>
        <v>0</v>
      </c>
      <c r="W26" s="3">
        <f t="shared" si="10"/>
        <v>1</v>
      </c>
      <c r="X26" s="3">
        <f t="shared" si="11"/>
        <v>3</v>
      </c>
      <c r="AA26" s="7" t="s">
        <v>62</v>
      </c>
      <c r="AB26" s="7" t="s">
        <v>37</v>
      </c>
      <c r="AC26" s="7">
        <f t="shared" si="14"/>
        <v>0</v>
      </c>
      <c r="AD26" s="8">
        <f t="shared" si="15"/>
        <v>0</v>
      </c>
    </row>
    <row r="27" spans="1:30" x14ac:dyDescent="0.25">
      <c r="A27">
        <v>107697</v>
      </c>
      <c r="B27">
        <v>3</v>
      </c>
      <c r="C27">
        <v>0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0</v>
      </c>
      <c r="K27">
        <v>3</v>
      </c>
      <c r="L27">
        <v>3</v>
      </c>
      <c r="M27">
        <f t="shared" si="0"/>
        <v>2</v>
      </c>
      <c r="N27">
        <f t="shared" si="1"/>
        <v>0</v>
      </c>
      <c r="O27">
        <f t="shared" si="2"/>
        <v>0</v>
      </c>
      <c r="P27">
        <f t="shared" si="3"/>
        <v>8</v>
      </c>
      <c r="Q27">
        <f t="shared" si="4"/>
        <v>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1</v>
      </c>
      <c r="V27" t="b">
        <f t="shared" si="9"/>
        <v>0</v>
      </c>
      <c r="W27" s="3">
        <f t="shared" si="10"/>
        <v>1</v>
      </c>
      <c r="X27" s="3">
        <f t="shared" si="11"/>
        <v>3</v>
      </c>
      <c r="AA27" s="7" t="s">
        <v>63</v>
      </c>
      <c r="AB27" s="7" t="s">
        <v>32</v>
      </c>
      <c r="AC27" s="7">
        <f t="shared" si="14"/>
        <v>0</v>
      </c>
      <c r="AD27" s="8">
        <f t="shared" si="15"/>
        <v>0</v>
      </c>
    </row>
    <row r="28" spans="1:30" x14ac:dyDescent="0.25">
      <c r="A28">
        <v>107718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0</v>
      </c>
      <c r="M28">
        <f t="shared" si="0"/>
        <v>1</v>
      </c>
      <c r="N28">
        <f t="shared" si="1"/>
        <v>0</v>
      </c>
      <c r="O28">
        <f t="shared" si="2"/>
        <v>0</v>
      </c>
      <c r="P28">
        <f t="shared" si="3"/>
        <v>9</v>
      </c>
      <c r="Q28">
        <f t="shared" si="4"/>
        <v>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1</v>
      </c>
      <c r="V28" t="b">
        <f t="shared" si="9"/>
        <v>0</v>
      </c>
      <c r="W28" s="3">
        <f t="shared" si="10"/>
        <v>1</v>
      </c>
      <c r="X28" s="3">
        <f t="shared" si="11"/>
        <v>3</v>
      </c>
      <c r="AA28" s="7" t="s">
        <v>64</v>
      </c>
      <c r="AB28" s="7" t="s">
        <v>37</v>
      </c>
      <c r="AC28" s="7">
        <f t="shared" si="14"/>
        <v>0</v>
      </c>
      <c r="AD28" s="8">
        <f t="shared" si="15"/>
        <v>0</v>
      </c>
    </row>
    <row r="29" spans="1:30" x14ac:dyDescent="0.25">
      <c r="A29">
        <v>107736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10</v>
      </c>
      <c r="Q29">
        <f t="shared" si="4"/>
        <v>0</v>
      </c>
      <c r="R29" t="b">
        <f t="shared" si="5"/>
        <v>0</v>
      </c>
      <c r="S29" t="b">
        <f t="shared" si="6"/>
        <v>0</v>
      </c>
      <c r="T29" t="b">
        <f t="shared" si="7"/>
        <v>0</v>
      </c>
      <c r="U29" t="b">
        <f t="shared" si="8"/>
        <v>1</v>
      </c>
      <c r="V29" t="b">
        <f t="shared" si="9"/>
        <v>0</v>
      </c>
      <c r="W29" s="3">
        <f t="shared" si="10"/>
        <v>1</v>
      </c>
      <c r="X29" s="3">
        <f t="shared" si="11"/>
        <v>3</v>
      </c>
      <c r="AA29" s="7" t="s">
        <v>65</v>
      </c>
      <c r="AB29" s="7" t="s">
        <v>32</v>
      </c>
      <c r="AC29" s="7">
        <f t="shared" si="14"/>
        <v>0</v>
      </c>
      <c r="AD29" s="8">
        <f t="shared" si="15"/>
        <v>0</v>
      </c>
    </row>
    <row r="30" spans="1:30" x14ac:dyDescent="0.25">
      <c r="A30">
        <v>107829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10</v>
      </c>
      <c r="Q30">
        <f t="shared" si="4"/>
        <v>0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1</v>
      </c>
      <c r="V30" t="b">
        <f t="shared" si="9"/>
        <v>0</v>
      </c>
      <c r="W30" s="3">
        <f t="shared" si="10"/>
        <v>1</v>
      </c>
      <c r="X30" s="3">
        <f t="shared" si="11"/>
        <v>3</v>
      </c>
      <c r="AA30" s="7" t="s">
        <v>66</v>
      </c>
      <c r="AB30" s="7" t="s">
        <v>34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80606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10</v>
      </c>
      <c r="Q31">
        <f t="shared" si="4"/>
        <v>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1</v>
      </c>
      <c r="V31" t="b">
        <f t="shared" si="9"/>
        <v>0</v>
      </c>
      <c r="W31" s="3">
        <f t="shared" si="10"/>
        <v>1</v>
      </c>
      <c r="X31" s="3">
        <f t="shared" si="11"/>
        <v>3</v>
      </c>
      <c r="AA31" s="7" t="s">
        <v>67</v>
      </c>
      <c r="AB31" s="7" t="s">
        <v>34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80615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10</v>
      </c>
      <c r="Q32">
        <f t="shared" si="4"/>
        <v>0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1</v>
      </c>
      <c r="V32" t="b">
        <f t="shared" si="9"/>
        <v>0</v>
      </c>
      <c r="W32" s="3">
        <f t="shared" si="10"/>
        <v>1</v>
      </c>
      <c r="X32" s="3">
        <f t="shared" si="11"/>
        <v>3</v>
      </c>
      <c r="AA32" s="7" t="s">
        <v>68</v>
      </c>
      <c r="AB32" s="7" t="s">
        <v>35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80667</v>
      </c>
      <c r="B33">
        <v>3</v>
      </c>
      <c r="C33">
        <v>3</v>
      </c>
      <c r="D33">
        <v>3</v>
      </c>
      <c r="E33">
        <v>0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9</v>
      </c>
      <c r="Q33">
        <f t="shared" si="4"/>
        <v>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1</v>
      </c>
      <c r="V33" t="b">
        <f t="shared" si="9"/>
        <v>0</v>
      </c>
      <c r="W33" s="3">
        <f t="shared" si="10"/>
        <v>1</v>
      </c>
      <c r="X33" s="3">
        <f t="shared" si="11"/>
        <v>3</v>
      </c>
      <c r="AA33" s="7" t="s">
        <v>69</v>
      </c>
      <c r="AB33" s="7" t="s">
        <v>37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80681</v>
      </c>
      <c r="B34">
        <v>3</v>
      </c>
      <c r="C34">
        <v>3</v>
      </c>
      <c r="D34">
        <v>2</v>
      </c>
      <c r="E34">
        <v>2</v>
      </c>
      <c r="F34">
        <v>2</v>
      </c>
      <c r="G34">
        <v>3</v>
      </c>
      <c r="H34">
        <v>3</v>
      </c>
      <c r="I34">
        <v>3</v>
      </c>
      <c r="J34">
        <v>3</v>
      </c>
      <c r="K34">
        <v>3</v>
      </c>
      <c r="L34">
        <v>2</v>
      </c>
      <c r="M34">
        <f t="shared" si="0"/>
        <v>0</v>
      </c>
      <c r="N34">
        <f t="shared" si="1"/>
        <v>0</v>
      </c>
      <c r="O34">
        <f t="shared" si="2"/>
        <v>4</v>
      </c>
      <c r="P34">
        <f t="shared" si="3"/>
        <v>6</v>
      </c>
      <c r="Q34">
        <f t="shared" si="4"/>
        <v>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1</v>
      </c>
      <c r="V34" t="b">
        <f t="shared" si="9"/>
        <v>0</v>
      </c>
      <c r="W34" s="3">
        <f t="shared" si="10"/>
        <v>1</v>
      </c>
      <c r="X34" s="3">
        <f t="shared" si="11"/>
        <v>3</v>
      </c>
      <c r="AA34" s="12" t="s">
        <v>38</v>
      </c>
      <c r="AB34" s="12"/>
      <c r="AC34" s="9">
        <f>SUM(AC15:AC33)</f>
        <v>48</v>
      </c>
      <c r="AD34" s="8">
        <f t="shared" si="15"/>
        <v>1</v>
      </c>
    </row>
    <row r="35" spans="1:30" x14ac:dyDescent="0.25">
      <c r="A35">
        <v>80692</v>
      </c>
      <c r="B35">
        <v>3</v>
      </c>
      <c r="C35">
        <v>3</v>
      </c>
      <c r="D35">
        <v>3</v>
      </c>
      <c r="E35">
        <v>3</v>
      </c>
      <c r="F35">
        <v>3</v>
      </c>
      <c r="G35">
        <v>2</v>
      </c>
      <c r="H35">
        <v>3</v>
      </c>
      <c r="I35">
        <v>3</v>
      </c>
      <c r="J35">
        <v>3</v>
      </c>
      <c r="K35">
        <v>3</v>
      </c>
      <c r="L35">
        <v>3</v>
      </c>
      <c r="M35">
        <f t="shared" si="0"/>
        <v>0</v>
      </c>
      <c r="N35">
        <f t="shared" si="1"/>
        <v>0</v>
      </c>
      <c r="O35">
        <f t="shared" si="2"/>
        <v>1</v>
      </c>
      <c r="P35">
        <f t="shared" si="3"/>
        <v>9</v>
      </c>
      <c r="Q35">
        <f t="shared" si="4"/>
        <v>0</v>
      </c>
      <c r="R35" t="b">
        <f t="shared" si="5"/>
        <v>0</v>
      </c>
      <c r="S35" t="b">
        <f t="shared" si="6"/>
        <v>0</v>
      </c>
      <c r="T35" t="b">
        <f t="shared" si="7"/>
        <v>0</v>
      </c>
      <c r="U35" t="b">
        <f t="shared" si="8"/>
        <v>1</v>
      </c>
      <c r="V35" t="b">
        <f t="shared" si="9"/>
        <v>0</v>
      </c>
      <c r="W35" s="3">
        <f t="shared" si="10"/>
        <v>1</v>
      </c>
      <c r="X35" s="3">
        <f t="shared" si="11"/>
        <v>3</v>
      </c>
    </row>
    <row r="36" spans="1:30" x14ac:dyDescent="0.25">
      <c r="A36">
        <v>80707</v>
      </c>
      <c r="B36">
        <v>3</v>
      </c>
      <c r="C36">
        <v>3</v>
      </c>
      <c r="D36">
        <v>3</v>
      </c>
      <c r="E36">
        <v>3</v>
      </c>
      <c r="F36">
        <v>0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9</v>
      </c>
      <c r="Q36">
        <f t="shared" si="4"/>
        <v>0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1</v>
      </c>
      <c r="V36" t="b">
        <f t="shared" si="9"/>
        <v>0</v>
      </c>
      <c r="W36" s="3">
        <f t="shared" si="10"/>
        <v>1</v>
      </c>
      <c r="X36" s="3">
        <f t="shared" si="11"/>
        <v>3</v>
      </c>
    </row>
    <row r="37" spans="1:30" x14ac:dyDescent="0.25">
      <c r="A37">
        <v>80812</v>
      </c>
      <c r="B37">
        <v>3</v>
      </c>
      <c r="C37">
        <v>2</v>
      </c>
      <c r="D37">
        <v>2</v>
      </c>
      <c r="E37">
        <v>3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f t="shared" si="0"/>
        <v>0</v>
      </c>
      <c r="N37">
        <f t="shared" si="1"/>
        <v>0</v>
      </c>
      <c r="O37">
        <f t="shared" si="2"/>
        <v>9</v>
      </c>
      <c r="P37">
        <f t="shared" si="3"/>
        <v>1</v>
      </c>
      <c r="Q37">
        <f t="shared" si="4"/>
        <v>0</v>
      </c>
      <c r="R37" t="b">
        <f t="shared" si="5"/>
        <v>0</v>
      </c>
      <c r="S37" t="b">
        <f t="shared" si="6"/>
        <v>0</v>
      </c>
      <c r="T37" t="b">
        <f t="shared" si="7"/>
        <v>1</v>
      </c>
      <c r="U37" t="b">
        <f t="shared" si="8"/>
        <v>0</v>
      </c>
      <c r="V37" t="b">
        <f t="shared" si="9"/>
        <v>0</v>
      </c>
      <c r="W37" s="3">
        <f t="shared" si="10"/>
        <v>1</v>
      </c>
      <c r="X37" s="3">
        <f t="shared" si="11"/>
        <v>2</v>
      </c>
    </row>
    <row r="38" spans="1:30" x14ac:dyDescent="0.25">
      <c r="A38">
        <v>80818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10</v>
      </c>
      <c r="Q38">
        <f t="shared" si="4"/>
        <v>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1</v>
      </c>
      <c r="V38" t="b">
        <f t="shared" si="9"/>
        <v>0</v>
      </c>
      <c r="W38" s="3">
        <f t="shared" si="10"/>
        <v>1</v>
      </c>
      <c r="X38" s="3">
        <f t="shared" si="11"/>
        <v>3</v>
      </c>
    </row>
    <row r="39" spans="1:30" x14ac:dyDescent="0.25">
      <c r="A39">
        <v>80869</v>
      </c>
      <c r="B39">
        <v>3</v>
      </c>
      <c r="C39">
        <v>2</v>
      </c>
      <c r="D39">
        <v>3</v>
      </c>
      <c r="E39">
        <v>3</v>
      </c>
      <c r="F39">
        <v>3</v>
      </c>
      <c r="G39">
        <v>3</v>
      </c>
      <c r="H39">
        <v>3</v>
      </c>
      <c r="I39">
        <v>2</v>
      </c>
      <c r="J39">
        <v>3</v>
      </c>
      <c r="K39">
        <v>3</v>
      </c>
      <c r="L39">
        <v>3</v>
      </c>
      <c r="M39">
        <f t="shared" si="0"/>
        <v>0</v>
      </c>
      <c r="N39">
        <f t="shared" si="1"/>
        <v>0</v>
      </c>
      <c r="O39">
        <f t="shared" si="2"/>
        <v>2</v>
      </c>
      <c r="P39">
        <f t="shared" si="3"/>
        <v>8</v>
      </c>
      <c r="Q39">
        <f t="shared" si="4"/>
        <v>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1</v>
      </c>
      <c r="V39" t="b">
        <f t="shared" si="9"/>
        <v>0</v>
      </c>
      <c r="W39" s="3">
        <f t="shared" si="10"/>
        <v>1</v>
      </c>
      <c r="X39" s="3">
        <f t="shared" si="11"/>
        <v>3</v>
      </c>
    </row>
    <row r="40" spans="1:30" x14ac:dyDescent="0.25">
      <c r="A40">
        <v>80885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10</v>
      </c>
      <c r="Q40">
        <f t="shared" si="4"/>
        <v>0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1</v>
      </c>
      <c r="V40" t="b">
        <f t="shared" si="9"/>
        <v>0</v>
      </c>
      <c r="W40" s="3">
        <f t="shared" si="10"/>
        <v>1</v>
      </c>
      <c r="X40" s="3">
        <f t="shared" si="11"/>
        <v>3</v>
      </c>
    </row>
    <row r="41" spans="1:30" x14ac:dyDescent="0.25">
      <c r="A41">
        <v>80953</v>
      </c>
      <c r="B41">
        <v>3</v>
      </c>
      <c r="C41">
        <v>2</v>
      </c>
      <c r="D41">
        <v>2</v>
      </c>
      <c r="E41">
        <v>3</v>
      </c>
      <c r="F41">
        <v>2</v>
      </c>
      <c r="G41">
        <v>2</v>
      </c>
      <c r="H41">
        <v>3</v>
      </c>
      <c r="I41">
        <v>2</v>
      </c>
      <c r="J41">
        <v>2</v>
      </c>
      <c r="K41">
        <v>3</v>
      </c>
      <c r="L41">
        <v>2</v>
      </c>
      <c r="M41">
        <f t="shared" si="0"/>
        <v>0</v>
      </c>
      <c r="N41">
        <f t="shared" si="1"/>
        <v>0</v>
      </c>
      <c r="O41">
        <f t="shared" si="2"/>
        <v>7</v>
      </c>
      <c r="P41">
        <f t="shared" si="3"/>
        <v>3</v>
      </c>
      <c r="Q41">
        <f t="shared" si="4"/>
        <v>0</v>
      </c>
      <c r="R41" t="b">
        <f t="shared" si="5"/>
        <v>0</v>
      </c>
      <c r="S41" t="b">
        <f t="shared" si="6"/>
        <v>0</v>
      </c>
      <c r="T41" t="b">
        <f t="shared" si="7"/>
        <v>1</v>
      </c>
      <c r="U41" t="b">
        <f t="shared" si="8"/>
        <v>0</v>
      </c>
      <c r="V41" t="b">
        <f t="shared" si="9"/>
        <v>0</v>
      </c>
      <c r="W41" s="3">
        <f t="shared" si="10"/>
        <v>1</v>
      </c>
      <c r="X41" s="3">
        <f t="shared" si="11"/>
        <v>2</v>
      </c>
    </row>
    <row r="42" spans="1:30" x14ac:dyDescent="0.25">
      <c r="A42">
        <v>81047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10</v>
      </c>
      <c r="Q42">
        <f t="shared" si="4"/>
        <v>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1</v>
      </c>
      <c r="V42" t="b">
        <f t="shared" si="9"/>
        <v>0</v>
      </c>
      <c r="W42" s="3">
        <f t="shared" si="10"/>
        <v>1</v>
      </c>
      <c r="X42" s="3">
        <f t="shared" si="11"/>
        <v>3</v>
      </c>
    </row>
    <row r="43" spans="1:30" x14ac:dyDescent="0.25">
      <c r="A43">
        <v>81063</v>
      </c>
      <c r="B43">
        <v>3</v>
      </c>
      <c r="C43">
        <v>2</v>
      </c>
      <c r="D43">
        <v>3</v>
      </c>
      <c r="E43">
        <v>2</v>
      </c>
      <c r="F43">
        <v>3</v>
      </c>
      <c r="G43">
        <v>3</v>
      </c>
      <c r="H43">
        <v>3</v>
      </c>
      <c r="I43">
        <v>2</v>
      </c>
      <c r="J43">
        <v>3</v>
      </c>
      <c r="K43">
        <v>3</v>
      </c>
      <c r="L43">
        <v>3</v>
      </c>
      <c r="M43">
        <f t="shared" si="0"/>
        <v>0</v>
      </c>
      <c r="N43">
        <f t="shared" si="1"/>
        <v>0</v>
      </c>
      <c r="O43">
        <f t="shared" si="2"/>
        <v>3</v>
      </c>
      <c r="P43">
        <f t="shared" si="3"/>
        <v>7</v>
      </c>
      <c r="Q43">
        <f t="shared" si="4"/>
        <v>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1</v>
      </c>
      <c r="V43" t="b">
        <f t="shared" si="9"/>
        <v>0</v>
      </c>
      <c r="W43" s="3">
        <f t="shared" si="10"/>
        <v>1</v>
      </c>
      <c r="X43" s="3">
        <f t="shared" si="11"/>
        <v>3</v>
      </c>
    </row>
    <row r="44" spans="1:30" x14ac:dyDescent="0.25">
      <c r="A44">
        <v>81088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10</v>
      </c>
      <c r="Q44">
        <f t="shared" si="4"/>
        <v>0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1</v>
      </c>
      <c r="V44" t="b">
        <f t="shared" si="9"/>
        <v>0</v>
      </c>
      <c r="W44" s="3">
        <f t="shared" si="10"/>
        <v>1</v>
      </c>
      <c r="X44" s="3">
        <f t="shared" si="11"/>
        <v>3</v>
      </c>
    </row>
    <row r="45" spans="1:30" x14ac:dyDescent="0.25">
      <c r="A45">
        <v>107679</v>
      </c>
      <c r="B45">
        <v>3</v>
      </c>
      <c r="C45">
        <v>0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f t="shared" si="0"/>
        <v>1</v>
      </c>
      <c r="N45">
        <f t="shared" si="1"/>
        <v>0</v>
      </c>
      <c r="O45">
        <f t="shared" si="2"/>
        <v>0</v>
      </c>
      <c r="P45">
        <f t="shared" si="3"/>
        <v>9</v>
      </c>
      <c r="Q45">
        <f t="shared" si="4"/>
        <v>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1</v>
      </c>
      <c r="V45" t="b">
        <f t="shared" si="9"/>
        <v>0</v>
      </c>
      <c r="W45" s="3">
        <f t="shared" si="10"/>
        <v>1</v>
      </c>
      <c r="X45" s="3">
        <f t="shared" si="11"/>
        <v>3</v>
      </c>
    </row>
    <row r="46" spans="1:30" x14ac:dyDescent="0.25">
      <c r="A46">
        <v>107741</v>
      </c>
      <c r="B46">
        <v>3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3</v>
      </c>
      <c r="J46">
        <v>3</v>
      </c>
      <c r="K46">
        <v>2</v>
      </c>
      <c r="L46">
        <v>2</v>
      </c>
      <c r="M46">
        <f t="shared" si="0"/>
        <v>0</v>
      </c>
      <c r="N46">
        <f t="shared" si="1"/>
        <v>0</v>
      </c>
      <c r="O46">
        <f t="shared" si="2"/>
        <v>8</v>
      </c>
      <c r="P46">
        <f t="shared" si="3"/>
        <v>2</v>
      </c>
      <c r="Q46">
        <f t="shared" si="4"/>
        <v>0</v>
      </c>
      <c r="R46" t="b">
        <f t="shared" si="5"/>
        <v>0</v>
      </c>
      <c r="S46" t="b">
        <f t="shared" si="6"/>
        <v>0</v>
      </c>
      <c r="T46" t="b">
        <f t="shared" si="7"/>
        <v>1</v>
      </c>
      <c r="U46" t="b">
        <f t="shared" si="8"/>
        <v>0</v>
      </c>
      <c r="V46" t="b">
        <f t="shared" si="9"/>
        <v>0</v>
      </c>
      <c r="W46" s="3">
        <f t="shared" si="10"/>
        <v>1</v>
      </c>
      <c r="X46" s="3">
        <f t="shared" si="11"/>
        <v>2</v>
      </c>
    </row>
    <row r="47" spans="1:30" x14ac:dyDescent="0.25">
      <c r="A47">
        <v>107751</v>
      </c>
      <c r="B47">
        <v>3</v>
      </c>
      <c r="C47">
        <v>3</v>
      </c>
      <c r="D47">
        <v>3</v>
      </c>
      <c r="E47">
        <v>3</v>
      </c>
      <c r="F47">
        <v>3</v>
      </c>
      <c r="G47">
        <v>0</v>
      </c>
      <c r="H47">
        <v>3</v>
      </c>
      <c r="I47">
        <v>0</v>
      </c>
      <c r="J47">
        <v>3</v>
      </c>
      <c r="K47">
        <v>3</v>
      </c>
      <c r="L47">
        <v>3</v>
      </c>
      <c r="M47">
        <f t="shared" si="0"/>
        <v>2</v>
      </c>
      <c r="N47">
        <f t="shared" si="1"/>
        <v>0</v>
      </c>
      <c r="O47">
        <f t="shared" si="2"/>
        <v>0</v>
      </c>
      <c r="P47">
        <f t="shared" si="3"/>
        <v>8</v>
      </c>
      <c r="Q47">
        <f t="shared" si="4"/>
        <v>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1</v>
      </c>
      <c r="V47" t="b">
        <f t="shared" si="9"/>
        <v>0</v>
      </c>
      <c r="W47" s="3">
        <f t="shared" si="10"/>
        <v>1</v>
      </c>
      <c r="X47" s="3">
        <f t="shared" si="11"/>
        <v>3</v>
      </c>
    </row>
    <row r="48" spans="1:30" x14ac:dyDescent="0.25">
      <c r="A48">
        <v>107762</v>
      </c>
      <c r="B48">
        <v>3</v>
      </c>
      <c r="C48">
        <v>2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f t="shared" si="0"/>
        <v>0</v>
      </c>
      <c r="N48">
        <f t="shared" si="1"/>
        <v>0</v>
      </c>
      <c r="O48">
        <f t="shared" si="2"/>
        <v>1</v>
      </c>
      <c r="P48">
        <f t="shared" si="3"/>
        <v>9</v>
      </c>
      <c r="Q48">
        <f t="shared" si="4"/>
        <v>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1</v>
      </c>
      <c r="V48" t="b">
        <f t="shared" si="9"/>
        <v>0</v>
      </c>
      <c r="W48" s="3">
        <f t="shared" si="10"/>
        <v>1</v>
      </c>
      <c r="X48" s="3">
        <f t="shared" si="11"/>
        <v>3</v>
      </c>
    </row>
    <row r="49" spans="1:24" x14ac:dyDescent="0.25">
      <c r="A49">
        <v>107776</v>
      </c>
      <c r="B49">
        <v>3</v>
      </c>
      <c r="C49">
        <v>3</v>
      </c>
      <c r="D49">
        <v>3</v>
      </c>
      <c r="E49">
        <v>3</v>
      </c>
      <c r="F49">
        <v>3</v>
      </c>
      <c r="G49">
        <v>2</v>
      </c>
      <c r="H49">
        <v>3</v>
      </c>
      <c r="I49">
        <v>2</v>
      </c>
      <c r="J49">
        <v>3</v>
      </c>
      <c r="K49">
        <v>3</v>
      </c>
      <c r="L49">
        <v>3</v>
      </c>
      <c r="M49">
        <f t="shared" si="0"/>
        <v>0</v>
      </c>
      <c r="N49">
        <f t="shared" si="1"/>
        <v>0</v>
      </c>
      <c r="O49">
        <f t="shared" si="2"/>
        <v>2</v>
      </c>
      <c r="P49">
        <f t="shared" si="3"/>
        <v>8</v>
      </c>
      <c r="Q49">
        <f t="shared" si="4"/>
        <v>0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 t="b">
        <f t="shared" si="8"/>
        <v>1</v>
      </c>
      <c r="V49" t="b">
        <f t="shared" si="9"/>
        <v>0</v>
      </c>
      <c r="W49" s="3">
        <f t="shared" si="10"/>
        <v>1</v>
      </c>
      <c r="X49" s="3">
        <f t="shared" si="11"/>
        <v>3</v>
      </c>
    </row>
  </sheetData>
  <autoFilter ref="A1:X49"/>
  <mergeCells count="2">
    <mergeCell ref="AA12:AB12"/>
    <mergeCell ref="AA34:AB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80486</v>
      </c>
      <c r="B2">
        <v>3</v>
      </c>
      <c r="C2">
        <v>1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f t="shared" ref="M2:M49" si="0">IF(C2=0, 1, 0)+IF(D2=0, 1, 0)+IF(E2=0, 1, 0)+IF(F2=0, 1, 0)+IF(G2=0, 1, 0)+IF(H2=0, 1, 0)+IF(I2=0, 1, 0)+IF(J2=0, 1, 0)+IF(K2=0, 1, 0)+IF(L2=0, 1, 0)</f>
        <v>0</v>
      </c>
      <c r="N2">
        <f t="shared" ref="N2:N49" si="1">IF(C2=1, 1, 0)+IF(D2=1, 1, 0)+IF(E2=1, 1, 0)+IF(F2=1, 1, 0)+IF(G2=1, 1, 0)+IF(H2=1, 1, 0)+IF(I2=1, 1, 0)+IF(J2=1, 1, 0)+IF(K2=1, 1, 0)+IF(L2=1, 1, 0)</f>
        <v>1</v>
      </c>
      <c r="O2">
        <f t="shared" ref="O2:O49" si="2">IF(C2=2, 1, 0)+IF(D2=2, 1, 0)+IF(E2=2, 1, 0)+IF(F2=2, 1, 0)+IF(G2=2, 1, 0)+IF(H2=2, 1, 0)+IF(I2=2, 1, 0)+IF(J2=2, 1, 0)+IF(K2=2, 1, 0)+IF(L2=2, 1, 0)</f>
        <v>0</v>
      </c>
      <c r="P2">
        <f t="shared" ref="P2:P49" si="3">IF(C2=3, 1, 0)+IF(D2=3, 1, 0)+IF(E2=3, 1, 0)+IF(F2=3, 1, 0)+IF(G2=3, 1, 0)+IF(H2=3, 1, 0)+IF(I2=3, 1, 0)+IF(J2=3, 1, 0)+IF(K2=3, 1, 0)+IF(L2=3, 1, 0)</f>
        <v>9</v>
      </c>
      <c r="Q2">
        <f t="shared" ref="Q2:Q49" si="4">IF(C2=4, 1, 0)+IF(D2=4, 1, 0)+IF(E2=4, 1, 0)+IF(F2=4, 1, 0)+IF(G2=4, 1, 0)+IF(H2=4, 1, 0)+IF(I2=4, 1, 0)+IF(J2=4, 1, 0)+IF(K2=4, 1, 0)+IF(L2=4, 1, 0)</f>
        <v>0</v>
      </c>
      <c r="R2" t="b">
        <f t="shared" ref="R2:R49" si="5">M2=MAX($M2:$Q2)</f>
        <v>0</v>
      </c>
      <c r="S2" t="b">
        <f t="shared" ref="S2:S49" si="6">N2=MAX($M2:$Q2)</f>
        <v>0</v>
      </c>
      <c r="T2" t="b">
        <f t="shared" ref="T2:T49" si="7">O2=MAX($M2:$Q2)</f>
        <v>0</v>
      </c>
      <c r="U2" t="b">
        <f t="shared" ref="U2:U49" si="8">P2=MAX($M2:$Q2)</f>
        <v>1</v>
      </c>
      <c r="V2" t="b">
        <f t="shared" ref="V2:V49" si="9">Q2=MAX($M2:$Q2)</f>
        <v>0</v>
      </c>
      <c r="W2" s="3">
        <f t="shared" ref="W2:W49" si="10">IF(M2=MAX($M2:$Q2), 1, 0) + IF(N2=MAX($M2:$Q2), 1, 0) + IF(O2=MAX($M2:$Q2), 1, 0) + IF(P2=MAX($M2:$Q2), 1, 0) + IF(Q2=MAX($M2:$Q2), 1, 0)</f>
        <v>1</v>
      </c>
      <c r="X2" s="3">
        <f t="shared" ref="X2:X49" si="11">IF(W2 = 1, _xlfn.MODE.SNGL(C2,D2,E2,F2,G2,H2,I2,J2,K2,L2), "Verificar Manualmente")</f>
        <v>3</v>
      </c>
      <c r="AA2" s="6" t="s">
        <v>25</v>
      </c>
      <c r="AB2" s="6" t="s">
        <v>26</v>
      </c>
      <c r="AC2" s="6" t="s">
        <v>27</v>
      </c>
      <c r="AD2" s="6" t="s">
        <v>28</v>
      </c>
    </row>
    <row r="3" spans="1:30" x14ac:dyDescent="0.25">
      <c r="A3">
        <v>80512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3</v>
      </c>
      <c r="L3">
        <v>3</v>
      </c>
      <c r="M3">
        <f t="shared" si="0"/>
        <v>1</v>
      </c>
      <c r="N3">
        <f t="shared" si="1"/>
        <v>0</v>
      </c>
      <c r="O3">
        <f t="shared" si="2"/>
        <v>0</v>
      </c>
      <c r="P3">
        <f t="shared" si="3"/>
        <v>9</v>
      </c>
      <c r="Q3">
        <f t="shared" si="4"/>
        <v>0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1</v>
      </c>
      <c r="V3" t="b">
        <f t="shared" si="9"/>
        <v>0</v>
      </c>
      <c r="W3" s="3">
        <f t="shared" si="10"/>
        <v>1</v>
      </c>
      <c r="X3" s="3">
        <f t="shared" si="11"/>
        <v>3</v>
      </c>
      <c r="AA3" s="7">
        <v>3</v>
      </c>
      <c r="AB3" s="7" t="s">
        <v>29</v>
      </c>
      <c r="AC3" s="7">
        <f>COUNTIFS(X:X, AA3)</f>
        <v>48</v>
      </c>
      <c r="AD3" s="8">
        <f>AC3/$AC$12</f>
        <v>1</v>
      </c>
    </row>
    <row r="4" spans="1:30" x14ac:dyDescent="0.25">
      <c r="A4">
        <v>80543</v>
      </c>
      <c r="B4">
        <v>3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f t="shared" si="0"/>
        <v>0</v>
      </c>
      <c r="N4">
        <f t="shared" si="1"/>
        <v>0</v>
      </c>
      <c r="O4">
        <f t="shared" si="2"/>
        <v>1</v>
      </c>
      <c r="P4">
        <f t="shared" si="3"/>
        <v>9</v>
      </c>
      <c r="Q4">
        <f t="shared" si="4"/>
        <v>0</v>
      </c>
      <c r="R4" t="b">
        <f t="shared" si="5"/>
        <v>0</v>
      </c>
      <c r="S4" t="b">
        <f t="shared" si="6"/>
        <v>0</v>
      </c>
      <c r="T4" t="b">
        <f t="shared" si="7"/>
        <v>0</v>
      </c>
      <c r="U4" t="b">
        <f t="shared" si="8"/>
        <v>1</v>
      </c>
      <c r="V4" t="b">
        <f t="shared" si="9"/>
        <v>0</v>
      </c>
      <c r="W4" s="3">
        <f t="shared" si="10"/>
        <v>1</v>
      </c>
      <c r="X4" s="3">
        <f t="shared" si="11"/>
        <v>3</v>
      </c>
      <c r="AA4" s="7">
        <v>0</v>
      </c>
      <c r="AB4" s="7" t="s">
        <v>30</v>
      </c>
      <c r="AC4" s="7">
        <f t="shared" ref="AC4" si="12">COUNTIFS(X:X, AA4)</f>
        <v>0</v>
      </c>
      <c r="AD4" s="8">
        <f t="shared" ref="AD4:AD11" si="13">AC4/$AC$12</f>
        <v>0</v>
      </c>
    </row>
    <row r="5" spans="1:30" x14ac:dyDescent="0.25">
      <c r="A5">
        <v>80544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3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9</v>
      </c>
      <c r="Q5">
        <f t="shared" si="4"/>
        <v>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1</v>
      </c>
      <c r="V5" t="b">
        <f t="shared" si="9"/>
        <v>0</v>
      </c>
      <c r="W5" s="3">
        <f t="shared" si="10"/>
        <v>1</v>
      </c>
      <c r="X5" s="3">
        <f t="shared" si="11"/>
        <v>3</v>
      </c>
      <c r="AA5" s="7" t="s">
        <v>39</v>
      </c>
      <c r="AB5" s="7" t="s">
        <v>31</v>
      </c>
      <c r="AC5" s="7">
        <f>COUNTIFS(X:X, 1)+COUNTIFS(X:X, 2)+COUNTIFS(X:X, 4)</f>
        <v>0</v>
      </c>
      <c r="AD5" s="8">
        <f t="shared" si="13"/>
        <v>0</v>
      </c>
    </row>
    <row r="6" spans="1:30" x14ac:dyDescent="0.25">
      <c r="A6">
        <v>80575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0</v>
      </c>
      <c r="J6">
        <v>3</v>
      </c>
      <c r="K6">
        <v>3</v>
      </c>
      <c r="L6">
        <v>3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9</v>
      </c>
      <c r="Q6">
        <f t="shared" si="4"/>
        <v>0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1</v>
      </c>
      <c r="V6" t="b">
        <f t="shared" si="9"/>
        <v>0</v>
      </c>
      <c r="W6" s="3">
        <f t="shared" si="10"/>
        <v>1</v>
      </c>
      <c r="X6" s="3">
        <f t="shared" si="11"/>
        <v>3</v>
      </c>
      <c r="AA6" s="7" t="s">
        <v>40</v>
      </c>
      <c r="AB6" s="7" t="s">
        <v>33</v>
      </c>
      <c r="AC6" s="7">
        <f>COUNTIFS(X:X, "0/3")</f>
        <v>0</v>
      </c>
      <c r="AD6" s="8">
        <f t="shared" si="13"/>
        <v>0</v>
      </c>
    </row>
    <row r="7" spans="1:30" x14ac:dyDescent="0.25">
      <c r="A7">
        <v>80587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1</v>
      </c>
      <c r="O7">
        <f t="shared" si="2"/>
        <v>0</v>
      </c>
      <c r="P7">
        <f t="shared" si="3"/>
        <v>9</v>
      </c>
      <c r="Q7">
        <f t="shared" si="4"/>
        <v>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1</v>
      </c>
      <c r="V7" t="b">
        <f t="shared" si="9"/>
        <v>0</v>
      </c>
      <c r="W7" s="3">
        <f t="shared" si="10"/>
        <v>1</v>
      </c>
      <c r="X7" s="3">
        <f t="shared" si="11"/>
        <v>3</v>
      </c>
      <c r="AA7" s="7" t="s">
        <v>41</v>
      </c>
      <c r="AB7" s="7" t="s">
        <v>32</v>
      </c>
      <c r="AC7" s="7">
        <f>COUNTIFS(X:X, "1/3")+COUNTIFS(X:X, "2/3")+COUNTIFS(X:X, "3/4")</f>
        <v>0</v>
      </c>
      <c r="AD7" s="8">
        <f t="shared" si="13"/>
        <v>0</v>
      </c>
    </row>
    <row r="8" spans="1:30" x14ac:dyDescent="0.25">
      <c r="A8">
        <v>80588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3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9</v>
      </c>
      <c r="Q8">
        <f t="shared" si="4"/>
        <v>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1</v>
      </c>
      <c r="V8" t="b">
        <f t="shared" si="9"/>
        <v>0</v>
      </c>
      <c r="W8" s="3">
        <f t="shared" si="10"/>
        <v>1</v>
      </c>
      <c r="X8" s="3">
        <f t="shared" si="11"/>
        <v>3</v>
      </c>
      <c r="AA8" s="7" t="s">
        <v>42</v>
      </c>
      <c r="AB8" s="7" t="s">
        <v>34</v>
      </c>
      <c r="AC8" s="7">
        <f>COUNTIFS(X:X, "0/1/3")+COUNTIFS(X:X, "0/2/3")+COUNTIFS(X:X, "0/3/4")</f>
        <v>0</v>
      </c>
      <c r="AD8" s="8">
        <f t="shared" si="13"/>
        <v>0</v>
      </c>
    </row>
    <row r="9" spans="1:30" x14ac:dyDescent="0.25">
      <c r="A9">
        <v>80602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10</v>
      </c>
      <c r="Q9">
        <f t="shared" si="4"/>
        <v>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1</v>
      </c>
      <c r="V9" t="b">
        <f t="shared" si="9"/>
        <v>0</v>
      </c>
      <c r="W9" s="3">
        <f t="shared" si="10"/>
        <v>1</v>
      </c>
      <c r="X9" s="3">
        <f t="shared" si="11"/>
        <v>3</v>
      </c>
      <c r="AA9" s="7" t="s">
        <v>43</v>
      </c>
      <c r="AB9" s="7" t="s">
        <v>35</v>
      </c>
      <c r="AC9" s="7">
        <v>0</v>
      </c>
      <c r="AD9" s="8">
        <f t="shared" si="13"/>
        <v>0</v>
      </c>
    </row>
    <row r="10" spans="1:30" x14ac:dyDescent="0.25">
      <c r="A10">
        <v>80645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0</v>
      </c>
      <c r="I10">
        <v>3</v>
      </c>
      <c r="J10">
        <v>3</v>
      </c>
      <c r="K10">
        <v>3</v>
      </c>
      <c r="L10">
        <v>3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9</v>
      </c>
      <c r="Q10">
        <f t="shared" si="4"/>
        <v>0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1</v>
      </c>
      <c r="V10" t="b">
        <f t="shared" si="9"/>
        <v>0</v>
      </c>
      <c r="W10" s="3">
        <f t="shared" si="10"/>
        <v>1</v>
      </c>
      <c r="X10" s="3">
        <f t="shared" si="11"/>
        <v>3</v>
      </c>
      <c r="AA10" s="7" t="s">
        <v>45</v>
      </c>
      <c r="AB10" s="7" t="s">
        <v>36</v>
      </c>
      <c r="AC10" s="7">
        <v>0</v>
      </c>
      <c r="AD10" s="8">
        <f t="shared" si="13"/>
        <v>0</v>
      </c>
    </row>
    <row r="11" spans="1:30" x14ac:dyDescent="0.25">
      <c r="A11">
        <v>80652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10</v>
      </c>
      <c r="Q11">
        <f t="shared" si="4"/>
        <v>0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1</v>
      </c>
      <c r="V11" t="b">
        <f t="shared" si="9"/>
        <v>0</v>
      </c>
      <c r="W11" s="3">
        <f t="shared" si="10"/>
        <v>1</v>
      </c>
      <c r="X11" s="3">
        <f t="shared" si="11"/>
        <v>3</v>
      </c>
      <c r="AA11" s="7" t="s">
        <v>44</v>
      </c>
      <c r="AB11" s="7" t="s">
        <v>37</v>
      </c>
      <c r="AC11" s="7">
        <v>0</v>
      </c>
      <c r="AD11" s="8">
        <f t="shared" si="13"/>
        <v>0</v>
      </c>
    </row>
    <row r="12" spans="1:30" x14ac:dyDescent="0.25">
      <c r="A12">
        <v>80714</v>
      </c>
      <c r="B12">
        <v>3</v>
      </c>
      <c r="C12">
        <v>3</v>
      </c>
      <c r="D12">
        <v>2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f t="shared" si="0"/>
        <v>0</v>
      </c>
      <c r="N12">
        <f t="shared" si="1"/>
        <v>0</v>
      </c>
      <c r="O12">
        <f t="shared" si="2"/>
        <v>1</v>
      </c>
      <c r="P12">
        <f t="shared" si="3"/>
        <v>9</v>
      </c>
      <c r="Q12">
        <f t="shared" si="4"/>
        <v>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1</v>
      </c>
      <c r="V12" t="b">
        <f t="shared" si="9"/>
        <v>0</v>
      </c>
      <c r="W12" s="3">
        <f t="shared" si="10"/>
        <v>1</v>
      </c>
      <c r="X12" s="3">
        <f t="shared" si="11"/>
        <v>3</v>
      </c>
      <c r="AA12" s="12" t="s">
        <v>38</v>
      </c>
      <c r="AB12" s="12"/>
      <c r="AC12" s="9">
        <f>SUM(AC3:AC11)</f>
        <v>48</v>
      </c>
      <c r="AD12" s="8">
        <f>AC12/$AC$12</f>
        <v>1</v>
      </c>
    </row>
    <row r="13" spans="1:30" x14ac:dyDescent="0.25">
      <c r="A13">
        <v>80721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2</v>
      </c>
      <c r="J13">
        <v>3</v>
      </c>
      <c r="K13">
        <v>3</v>
      </c>
      <c r="L13">
        <v>3</v>
      </c>
      <c r="M13">
        <f t="shared" si="0"/>
        <v>0</v>
      </c>
      <c r="N13">
        <f t="shared" si="1"/>
        <v>0</v>
      </c>
      <c r="O13">
        <f t="shared" si="2"/>
        <v>1</v>
      </c>
      <c r="P13">
        <f t="shared" si="3"/>
        <v>9</v>
      </c>
      <c r="Q13">
        <f t="shared" si="4"/>
        <v>0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1</v>
      </c>
      <c r="V13" t="b">
        <f t="shared" si="9"/>
        <v>0</v>
      </c>
      <c r="W13" s="3">
        <f t="shared" si="10"/>
        <v>1</v>
      </c>
      <c r="X13" s="3">
        <f t="shared" si="11"/>
        <v>3</v>
      </c>
    </row>
    <row r="14" spans="1:30" x14ac:dyDescent="0.25">
      <c r="A14">
        <v>80736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10</v>
      </c>
      <c r="Q14">
        <f t="shared" si="4"/>
        <v>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1</v>
      </c>
      <c r="V14" t="b">
        <f t="shared" si="9"/>
        <v>0</v>
      </c>
      <c r="W14" s="3">
        <f t="shared" si="10"/>
        <v>1</v>
      </c>
      <c r="X14" s="3">
        <f t="shared" si="11"/>
        <v>3</v>
      </c>
      <c r="AA14" s="6" t="s">
        <v>25</v>
      </c>
      <c r="AB14" s="6" t="s">
        <v>26</v>
      </c>
      <c r="AC14" s="6" t="s">
        <v>27</v>
      </c>
      <c r="AD14" s="6" t="s">
        <v>28</v>
      </c>
    </row>
    <row r="15" spans="1:30" x14ac:dyDescent="0.25">
      <c r="A15">
        <v>80751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0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9</v>
      </c>
      <c r="Q15">
        <f t="shared" si="4"/>
        <v>0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1</v>
      </c>
      <c r="V15" t="b">
        <f t="shared" si="9"/>
        <v>0</v>
      </c>
      <c r="W15" s="3">
        <f t="shared" si="10"/>
        <v>1</v>
      </c>
      <c r="X15" s="3">
        <f t="shared" si="11"/>
        <v>3</v>
      </c>
      <c r="AA15" s="7">
        <v>0</v>
      </c>
      <c r="AB15" s="11" t="s">
        <v>30</v>
      </c>
      <c r="AC15" s="7">
        <f>COUNTIFS(X:X, AA15)</f>
        <v>0</v>
      </c>
      <c r="AD15" s="8">
        <f>AC15/$AC$34</f>
        <v>0</v>
      </c>
    </row>
    <row r="16" spans="1:30" x14ac:dyDescent="0.25">
      <c r="A16">
        <v>80765</v>
      </c>
      <c r="B16">
        <v>3</v>
      </c>
      <c r="C16">
        <v>3</v>
      </c>
      <c r="D16">
        <v>3</v>
      </c>
      <c r="E16">
        <v>3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f t="shared" si="0"/>
        <v>0</v>
      </c>
      <c r="N16">
        <f t="shared" si="1"/>
        <v>0</v>
      </c>
      <c r="O16">
        <f t="shared" si="2"/>
        <v>1</v>
      </c>
      <c r="P16">
        <f t="shared" si="3"/>
        <v>9</v>
      </c>
      <c r="Q16">
        <f t="shared" si="4"/>
        <v>0</v>
      </c>
      <c r="R16" t="b">
        <f t="shared" si="5"/>
        <v>0</v>
      </c>
      <c r="S16" t="b">
        <f t="shared" si="6"/>
        <v>0</v>
      </c>
      <c r="T16" t="b">
        <f t="shared" si="7"/>
        <v>0</v>
      </c>
      <c r="U16" t="b">
        <f t="shared" si="8"/>
        <v>1</v>
      </c>
      <c r="V16" t="b">
        <f t="shared" si="9"/>
        <v>0</v>
      </c>
      <c r="W16" s="3">
        <f t="shared" si="10"/>
        <v>1</v>
      </c>
      <c r="X16" s="3">
        <f t="shared" si="11"/>
        <v>3</v>
      </c>
      <c r="AA16" s="7">
        <v>1</v>
      </c>
      <c r="AB16" s="7" t="s">
        <v>31</v>
      </c>
      <c r="AC16" s="7">
        <f t="shared" ref="AC16:AC33" si="14">COUNTIFS(X:X, AA16)</f>
        <v>0</v>
      </c>
      <c r="AD16" s="8">
        <f t="shared" ref="AD16:AD34" si="15">AC16/$AC$34</f>
        <v>0</v>
      </c>
    </row>
    <row r="17" spans="1:30" x14ac:dyDescent="0.25">
      <c r="A17">
        <v>80787</v>
      </c>
      <c r="B17">
        <v>3</v>
      </c>
      <c r="C17">
        <v>3</v>
      </c>
      <c r="D17">
        <v>3</v>
      </c>
      <c r="E17">
        <v>3</v>
      </c>
      <c r="F17">
        <v>3</v>
      </c>
      <c r="G17">
        <v>2</v>
      </c>
      <c r="H17">
        <v>3</v>
      </c>
      <c r="I17">
        <v>3</v>
      </c>
      <c r="J17">
        <v>3</v>
      </c>
      <c r="K17">
        <v>3</v>
      </c>
      <c r="L17">
        <v>3</v>
      </c>
      <c r="M17">
        <f t="shared" si="0"/>
        <v>0</v>
      </c>
      <c r="N17">
        <f t="shared" si="1"/>
        <v>0</v>
      </c>
      <c r="O17">
        <f t="shared" si="2"/>
        <v>1</v>
      </c>
      <c r="P17">
        <f t="shared" si="3"/>
        <v>9</v>
      </c>
      <c r="Q17">
        <f t="shared" si="4"/>
        <v>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1</v>
      </c>
      <c r="V17" t="b">
        <f t="shared" si="9"/>
        <v>0</v>
      </c>
      <c r="W17" s="3">
        <f t="shared" si="10"/>
        <v>1</v>
      </c>
      <c r="X17" s="3">
        <f t="shared" si="11"/>
        <v>3</v>
      </c>
      <c r="AA17" s="7">
        <v>2</v>
      </c>
      <c r="AB17" s="7" t="s">
        <v>31</v>
      </c>
      <c r="AC17" s="7">
        <f t="shared" si="14"/>
        <v>0</v>
      </c>
      <c r="AD17" s="8">
        <f t="shared" si="15"/>
        <v>0</v>
      </c>
    </row>
    <row r="18" spans="1:30" x14ac:dyDescent="0.25">
      <c r="A18">
        <v>80791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2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0</v>
      </c>
      <c r="O18">
        <f t="shared" si="2"/>
        <v>1</v>
      </c>
      <c r="P18">
        <f t="shared" si="3"/>
        <v>9</v>
      </c>
      <c r="Q18">
        <f t="shared" si="4"/>
        <v>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1</v>
      </c>
      <c r="V18" t="b">
        <f t="shared" si="9"/>
        <v>0</v>
      </c>
      <c r="W18" s="3">
        <f t="shared" si="10"/>
        <v>1</v>
      </c>
      <c r="X18" s="3">
        <f t="shared" si="11"/>
        <v>3</v>
      </c>
      <c r="AA18" s="7">
        <v>3</v>
      </c>
      <c r="AB18" s="7" t="s">
        <v>29</v>
      </c>
      <c r="AC18" s="7">
        <f t="shared" si="14"/>
        <v>48</v>
      </c>
      <c r="AD18" s="8">
        <f t="shared" si="15"/>
        <v>1</v>
      </c>
    </row>
    <row r="19" spans="1:30" x14ac:dyDescent="0.25">
      <c r="A19">
        <v>80793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10</v>
      </c>
      <c r="Q19">
        <f t="shared" si="4"/>
        <v>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1</v>
      </c>
      <c r="V19" t="b">
        <f t="shared" si="9"/>
        <v>0</v>
      </c>
      <c r="W19" s="3">
        <f t="shared" si="10"/>
        <v>1</v>
      </c>
      <c r="X19" s="3">
        <f t="shared" si="11"/>
        <v>3</v>
      </c>
      <c r="AA19" s="7">
        <v>4</v>
      </c>
      <c r="AB19" s="7" t="s">
        <v>31</v>
      </c>
      <c r="AC19" s="7">
        <f t="shared" si="14"/>
        <v>0</v>
      </c>
      <c r="AD19" s="8">
        <f t="shared" si="15"/>
        <v>0</v>
      </c>
    </row>
    <row r="20" spans="1:30" x14ac:dyDescent="0.25">
      <c r="A20">
        <v>80846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10</v>
      </c>
      <c r="Q20">
        <f t="shared" si="4"/>
        <v>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1</v>
      </c>
      <c r="V20" t="b">
        <f t="shared" si="9"/>
        <v>0</v>
      </c>
      <c r="W20" s="3">
        <f t="shared" si="10"/>
        <v>1</v>
      </c>
      <c r="X20" s="3">
        <f t="shared" si="11"/>
        <v>3</v>
      </c>
      <c r="AA20" s="7" t="s">
        <v>57</v>
      </c>
      <c r="AB20" s="7" t="s">
        <v>36</v>
      </c>
      <c r="AC20" s="7">
        <f t="shared" si="14"/>
        <v>0</v>
      </c>
      <c r="AD20" s="8">
        <f t="shared" si="15"/>
        <v>0</v>
      </c>
    </row>
    <row r="21" spans="1:30" x14ac:dyDescent="0.25">
      <c r="A21">
        <v>80877</v>
      </c>
      <c r="B21">
        <v>3</v>
      </c>
      <c r="C21">
        <v>3</v>
      </c>
      <c r="D21">
        <v>2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f t="shared" si="0"/>
        <v>0</v>
      </c>
      <c r="N21">
        <f t="shared" si="1"/>
        <v>0</v>
      </c>
      <c r="O21">
        <f t="shared" si="2"/>
        <v>1</v>
      </c>
      <c r="P21">
        <f t="shared" si="3"/>
        <v>9</v>
      </c>
      <c r="Q21">
        <f t="shared" si="4"/>
        <v>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1</v>
      </c>
      <c r="V21" t="b">
        <f t="shared" si="9"/>
        <v>0</v>
      </c>
      <c r="W21" s="3">
        <f t="shared" si="10"/>
        <v>1</v>
      </c>
      <c r="X21" s="3">
        <f t="shared" si="11"/>
        <v>3</v>
      </c>
      <c r="AA21" s="7" t="s">
        <v>58</v>
      </c>
      <c r="AB21" s="7" t="s">
        <v>36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80896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3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9</v>
      </c>
      <c r="Q22">
        <f t="shared" si="4"/>
        <v>0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1</v>
      </c>
      <c r="V22" t="b">
        <f t="shared" si="9"/>
        <v>0</v>
      </c>
      <c r="W22" s="3">
        <f t="shared" si="10"/>
        <v>1</v>
      </c>
      <c r="X22" s="3">
        <f t="shared" si="11"/>
        <v>3</v>
      </c>
      <c r="AA22" s="7" t="s">
        <v>24</v>
      </c>
      <c r="AB22" s="7" t="s">
        <v>33</v>
      </c>
      <c r="AC22" s="7">
        <f t="shared" si="14"/>
        <v>0</v>
      </c>
      <c r="AD22" s="8">
        <f t="shared" si="15"/>
        <v>0</v>
      </c>
    </row>
    <row r="23" spans="1:30" x14ac:dyDescent="0.25">
      <c r="A23">
        <v>81070</v>
      </c>
      <c r="B23">
        <v>3</v>
      </c>
      <c r="C23">
        <v>3</v>
      </c>
      <c r="D23">
        <v>3</v>
      </c>
      <c r="E23">
        <v>3</v>
      </c>
      <c r="F23">
        <v>1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f t="shared" si="0"/>
        <v>0</v>
      </c>
      <c r="N23">
        <f t="shared" si="1"/>
        <v>1</v>
      </c>
      <c r="O23">
        <f t="shared" si="2"/>
        <v>0</v>
      </c>
      <c r="P23">
        <f t="shared" si="3"/>
        <v>9</v>
      </c>
      <c r="Q23">
        <f t="shared" si="4"/>
        <v>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1</v>
      </c>
      <c r="V23" t="b">
        <f t="shared" si="9"/>
        <v>0</v>
      </c>
      <c r="W23" s="3">
        <f t="shared" si="10"/>
        <v>1</v>
      </c>
      <c r="X23" s="3">
        <f t="shared" si="11"/>
        <v>3</v>
      </c>
      <c r="AA23" s="7" t="s">
        <v>59</v>
      </c>
      <c r="AB23" s="7" t="s">
        <v>36</v>
      </c>
      <c r="AC23" s="7">
        <f t="shared" si="14"/>
        <v>0</v>
      </c>
      <c r="AD23" s="8">
        <f t="shared" si="15"/>
        <v>0</v>
      </c>
    </row>
    <row r="24" spans="1:30" x14ac:dyDescent="0.25">
      <c r="A24">
        <v>81079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10</v>
      </c>
      <c r="Q24">
        <f t="shared" si="4"/>
        <v>0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1</v>
      </c>
      <c r="V24" t="b">
        <f t="shared" si="9"/>
        <v>0</v>
      </c>
      <c r="W24" s="3">
        <f t="shared" si="10"/>
        <v>1</v>
      </c>
      <c r="X24" s="3">
        <f t="shared" si="11"/>
        <v>3</v>
      </c>
      <c r="AA24" s="7" t="s">
        <v>60</v>
      </c>
      <c r="AB24" s="7" t="s">
        <v>37</v>
      </c>
      <c r="AC24" s="7">
        <f t="shared" si="14"/>
        <v>0</v>
      </c>
      <c r="AD24" s="8">
        <f t="shared" si="15"/>
        <v>0</v>
      </c>
    </row>
    <row r="25" spans="1:30" x14ac:dyDescent="0.25">
      <c r="A25">
        <v>81099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0</v>
      </c>
      <c r="K25">
        <v>3</v>
      </c>
      <c r="L25">
        <v>3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9</v>
      </c>
      <c r="Q25">
        <f t="shared" si="4"/>
        <v>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1</v>
      </c>
      <c r="V25" t="b">
        <f t="shared" si="9"/>
        <v>0</v>
      </c>
      <c r="W25" s="3">
        <f t="shared" si="10"/>
        <v>1</v>
      </c>
      <c r="X25" s="3">
        <f t="shared" si="11"/>
        <v>3</v>
      </c>
      <c r="AA25" s="7" t="s">
        <v>61</v>
      </c>
      <c r="AB25" s="7" t="s">
        <v>32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81118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2</v>
      </c>
      <c r="J26">
        <v>3</v>
      </c>
      <c r="K26">
        <v>3</v>
      </c>
      <c r="L26">
        <v>3</v>
      </c>
      <c r="M26">
        <f t="shared" si="0"/>
        <v>0</v>
      </c>
      <c r="N26">
        <f t="shared" si="1"/>
        <v>0</v>
      </c>
      <c r="O26">
        <f t="shared" si="2"/>
        <v>1</v>
      </c>
      <c r="P26">
        <f t="shared" si="3"/>
        <v>9</v>
      </c>
      <c r="Q26">
        <f t="shared" si="4"/>
        <v>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1</v>
      </c>
      <c r="V26" t="b">
        <f t="shared" si="9"/>
        <v>0</v>
      </c>
      <c r="W26" s="3">
        <f t="shared" si="10"/>
        <v>1</v>
      </c>
      <c r="X26" s="3">
        <f t="shared" si="11"/>
        <v>3</v>
      </c>
      <c r="AA26" s="7" t="s">
        <v>62</v>
      </c>
      <c r="AB26" s="7" t="s">
        <v>37</v>
      </c>
      <c r="AC26" s="7">
        <f t="shared" si="14"/>
        <v>0</v>
      </c>
      <c r="AD26" s="8">
        <f t="shared" si="15"/>
        <v>0</v>
      </c>
    </row>
    <row r="27" spans="1:30" x14ac:dyDescent="0.25">
      <c r="A27">
        <v>107697</v>
      </c>
      <c r="B27">
        <v>3</v>
      </c>
      <c r="C27">
        <v>3</v>
      </c>
      <c r="D27">
        <v>0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9</v>
      </c>
      <c r="Q27">
        <f t="shared" si="4"/>
        <v>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1</v>
      </c>
      <c r="V27" t="b">
        <f t="shared" si="9"/>
        <v>0</v>
      </c>
      <c r="W27" s="3">
        <f t="shared" si="10"/>
        <v>1</v>
      </c>
      <c r="X27" s="3">
        <f t="shared" si="11"/>
        <v>3</v>
      </c>
      <c r="AA27" s="7" t="s">
        <v>63</v>
      </c>
      <c r="AB27" s="7" t="s">
        <v>32</v>
      </c>
      <c r="AC27" s="7">
        <f t="shared" si="14"/>
        <v>0</v>
      </c>
      <c r="AD27" s="8">
        <f t="shared" si="15"/>
        <v>0</v>
      </c>
    </row>
    <row r="28" spans="1:30" x14ac:dyDescent="0.25">
      <c r="A28">
        <v>107718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10</v>
      </c>
      <c r="Q28">
        <f t="shared" si="4"/>
        <v>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1</v>
      </c>
      <c r="V28" t="b">
        <f t="shared" si="9"/>
        <v>0</v>
      </c>
      <c r="W28" s="3">
        <f t="shared" si="10"/>
        <v>1</v>
      </c>
      <c r="X28" s="3">
        <f t="shared" si="11"/>
        <v>3</v>
      </c>
      <c r="AA28" s="7" t="s">
        <v>64</v>
      </c>
      <c r="AB28" s="7" t="s">
        <v>37</v>
      </c>
      <c r="AC28" s="7">
        <f t="shared" si="14"/>
        <v>0</v>
      </c>
      <c r="AD28" s="8">
        <f t="shared" si="15"/>
        <v>0</v>
      </c>
    </row>
    <row r="29" spans="1:30" x14ac:dyDescent="0.25">
      <c r="A29">
        <v>107736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0</v>
      </c>
      <c r="M29">
        <f t="shared" si="0"/>
        <v>1</v>
      </c>
      <c r="N29">
        <f t="shared" si="1"/>
        <v>0</v>
      </c>
      <c r="O29">
        <f t="shared" si="2"/>
        <v>0</v>
      </c>
      <c r="P29">
        <f t="shared" si="3"/>
        <v>9</v>
      </c>
      <c r="Q29">
        <f t="shared" si="4"/>
        <v>0</v>
      </c>
      <c r="R29" t="b">
        <f t="shared" si="5"/>
        <v>0</v>
      </c>
      <c r="S29" t="b">
        <f t="shared" si="6"/>
        <v>0</v>
      </c>
      <c r="T29" t="b">
        <f t="shared" si="7"/>
        <v>0</v>
      </c>
      <c r="U29" t="b">
        <f t="shared" si="8"/>
        <v>1</v>
      </c>
      <c r="V29" t="b">
        <f t="shared" si="9"/>
        <v>0</v>
      </c>
      <c r="W29" s="3">
        <f t="shared" si="10"/>
        <v>1</v>
      </c>
      <c r="X29" s="3">
        <f t="shared" si="11"/>
        <v>3</v>
      </c>
      <c r="AA29" s="7" t="s">
        <v>65</v>
      </c>
      <c r="AB29" s="7" t="s">
        <v>32</v>
      </c>
      <c r="AC29" s="7">
        <f t="shared" si="14"/>
        <v>0</v>
      </c>
      <c r="AD29" s="8">
        <f t="shared" si="15"/>
        <v>0</v>
      </c>
    </row>
    <row r="30" spans="1:30" x14ac:dyDescent="0.25">
      <c r="A30">
        <v>107829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0</v>
      </c>
      <c r="J30">
        <v>3</v>
      </c>
      <c r="K30">
        <v>3</v>
      </c>
      <c r="L30">
        <v>3</v>
      </c>
      <c r="M30">
        <f t="shared" si="0"/>
        <v>1</v>
      </c>
      <c r="N30">
        <f t="shared" si="1"/>
        <v>0</v>
      </c>
      <c r="O30">
        <f t="shared" si="2"/>
        <v>0</v>
      </c>
      <c r="P30">
        <f t="shared" si="3"/>
        <v>9</v>
      </c>
      <c r="Q30">
        <f t="shared" si="4"/>
        <v>0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1</v>
      </c>
      <c r="V30" t="b">
        <f t="shared" si="9"/>
        <v>0</v>
      </c>
      <c r="W30" s="3">
        <f t="shared" si="10"/>
        <v>1</v>
      </c>
      <c r="X30" s="3">
        <f t="shared" si="11"/>
        <v>3</v>
      </c>
      <c r="AA30" s="7" t="s">
        <v>66</v>
      </c>
      <c r="AB30" s="7" t="s">
        <v>34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80606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2</v>
      </c>
      <c r="K31">
        <v>3</v>
      </c>
      <c r="L31">
        <v>3</v>
      </c>
      <c r="M31">
        <f t="shared" si="0"/>
        <v>0</v>
      </c>
      <c r="N31">
        <f t="shared" si="1"/>
        <v>0</v>
      </c>
      <c r="O31">
        <f t="shared" si="2"/>
        <v>1</v>
      </c>
      <c r="P31">
        <f t="shared" si="3"/>
        <v>9</v>
      </c>
      <c r="Q31">
        <f t="shared" si="4"/>
        <v>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1</v>
      </c>
      <c r="V31" t="b">
        <f t="shared" si="9"/>
        <v>0</v>
      </c>
      <c r="W31" s="3">
        <f t="shared" si="10"/>
        <v>1</v>
      </c>
      <c r="X31" s="3">
        <f t="shared" si="11"/>
        <v>3</v>
      </c>
      <c r="AA31" s="7" t="s">
        <v>67</v>
      </c>
      <c r="AB31" s="7" t="s">
        <v>34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80615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3</v>
      </c>
      <c r="M32">
        <f t="shared" si="0"/>
        <v>0</v>
      </c>
      <c r="N32">
        <f t="shared" si="1"/>
        <v>0</v>
      </c>
      <c r="O32">
        <f t="shared" si="2"/>
        <v>1</v>
      </c>
      <c r="P32">
        <f t="shared" si="3"/>
        <v>9</v>
      </c>
      <c r="Q32">
        <f t="shared" si="4"/>
        <v>0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1</v>
      </c>
      <c r="V32" t="b">
        <f t="shared" si="9"/>
        <v>0</v>
      </c>
      <c r="W32" s="3">
        <f t="shared" si="10"/>
        <v>1</v>
      </c>
      <c r="X32" s="3">
        <f t="shared" si="11"/>
        <v>3</v>
      </c>
      <c r="AA32" s="7" t="s">
        <v>68</v>
      </c>
      <c r="AB32" s="7" t="s">
        <v>35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80667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0</v>
      </c>
      <c r="K33">
        <v>3</v>
      </c>
      <c r="L33">
        <v>3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9</v>
      </c>
      <c r="Q33">
        <f t="shared" si="4"/>
        <v>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1</v>
      </c>
      <c r="V33" t="b">
        <f t="shared" si="9"/>
        <v>0</v>
      </c>
      <c r="W33" s="3">
        <f t="shared" si="10"/>
        <v>1</v>
      </c>
      <c r="X33" s="3">
        <f t="shared" si="11"/>
        <v>3</v>
      </c>
      <c r="AA33" s="7" t="s">
        <v>69</v>
      </c>
      <c r="AB33" s="7" t="s">
        <v>37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80681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2</v>
      </c>
      <c r="L34">
        <v>3</v>
      </c>
      <c r="M34">
        <f t="shared" si="0"/>
        <v>0</v>
      </c>
      <c r="N34">
        <f t="shared" si="1"/>
        <v>0</v>
      </c>
      <c r="O34">
        <f t="shared" si="2"/>
        <v>1</v>
      </c>
      <c r="P34">
        <f t="shared" si="3"/>
        <v>9</v>
      </c>
      <c r="Q34">
        <f t="shared" si="4"/>
        <v>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1</v>
      </c>
      <c r="V34" t="b">
        <f t="shared" si="9"/>
        <v>0</v>
      </c>
      <c r="W34" s="3">
        <f t="shared" si="10"/>
        <v>1</v>
      </c>
      <c r="X34" s="3">
        <f t="shared" si="11"/>
        <v>3</v>
      </c>
      <c r="AA34" s="12" t="s">
        <v>38</v>
      </c>
      <c r="AB34" s="12"/>
      <c r="AC34" s="9">
        <f>SUM(AC15:AC33)</f>
        <v>48</v>
      </c>
      <c r="AD34" s="8">
        <f t="shared" si="15"/>
        <v>1</v>
      </c>
    </row>
    <row r="35" spans="1:30" x14ac:dyDescent="0.25">
      <c r="A35">
        <v>80692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10</v>
      </c>
      <c r="Q35">
        <f t="shared" si="4"/>
        <v>0</v>
      </c>
      <c r="R35" t="b">
        <f t="shared" si="5"/>
        <v>0</v>
      </c>
      <c r="S35" t="b">
        <f t="shared" si="6"/>
        <v>0</v>
      </c>
      <c r="T35" t="b">
        <f t="shared" si="7"/>
        <v>0</v>
      </c>
      <c r="U35" t="b">
        <f t="shared" si="8"/>
        <v>1</v>
      </c>
      <c r="V35" t="b">
        <f t="shared" si="9"/>
        <v>0</v>
      </c>
      <c r="W35" s="3">
        <f t="shared" si="10"/>
        <v>1</v>
      </c>
      <c r="X35" s="3">
        <f t="shared" si="11"/>
        <v>3</v>
      </c>
    </row>
    <row r="36" spans="1:30" x14ac:dyDescent="0.25">
      <c r="A36">
        <v>80707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10</v>
      </c>
      <c r="Q36">
        <f t="shared" si="4"/>
        <v>0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1</v>
      </c>
      <c r="V36" t="b">
        <f t="shared" si="9"/>
        <v>0</v>
      </c>
      <c r="W36" s="3">
        <f t="shared" si="10"/>
        <v>1</v>
      </c>
      <c r="X36" s="3">
        <f t="shared" si="11"/>
        <v>3</v>
      </c>
    </row>
    <row r="37" spans="1:30" x14ac:dyDescent="0.25">
      <c r="A37">
        <v>80812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2</v>
      </c>
      <c r="I37">
        <v>3</v>
      </c>
      <c r="J37">
        <v>3</v>
      </c>
      <c r="K37">
        <v>3</v>
      </c>
      <c r="L37">
        <v>3</v>
      </c>
      <c r="M37">
        <f t="shared" si="0"/>
        <v>0</v>
      </c>
      <c r="N37">
        <f t="shared" si="1"/>
        <v>0</v>
      </c>
      <c r="O37">
        <f t="shared" si="2"/>
        <v>1</v>
      </c>
      <c r="P37">
        <f t="shared" si="3"/>
        <v>9</v>
      </c>
      <c r="Q37">
        <f t="shared" si="4"/>
        <v>0</v>
      </c>
      <c r="R37" t="b">
        <f t="shared" si="5"/>
        <v>0</v>
      </c>
      <c r="S37" t="b">
        <f t="shared" si="6"/>
        <v>0</v>
      </c>
      <c r="T37" t="b">
        <f t="shared" si="7"/>
        <v>0</v>
      </c>
      <c r="U37" t="b">
        <f t="shared" si="8"/>
        <v>1</v>
      </c>
      <c r="V37" t="b">
        <f t="shared" si="9"/>
        <v>0</v>
      </c>
      <c r="W37" s="3">
        <f t="shared" si="10"/>
        <v>1</v>
      </c>
      <c r="X37" s="3">
        <f t="shared" si="11"/>
        <v>3</v>
      </c>
    </row>
    <row r="38" spans="1:30" x14ac:dyDescent="0.25">
      <c r="A38">
        <v>80818</v>
      </c>
      <c r="B38">
        <v>3</v>
      </c>
      <c r="C38">
        <v>3</v>
      </c>
      <c r="D38">
        <v>3</v>
      </c>
      <c r="E38">
        <v>3</v>
      </c>
      <c r="F38">
        <v>3</v>
      </c>
      <c r="G38">
        <v>0</v>
      </c>
      <c r="H38">
        <v>3</v>
      </c>
      <c r="I38">
        <v>3</v>
      </c>
      <c r="J38">
        <v>3</v>
      </c>
      <c r="K38">
        <v>3</v>
      </c>
      <c r="L38">
        <v>3</v>
      </c>
      <c r="M38">
        <f t="shared" si="0"/>
        <v>1</v>
      </c>
      <c r="N38">
        <f t="shared" si="1"/>
        <v>0</v>
      </c>
      <c r="O38">
        <f t="shared" si="2"/>
        <v>0</v>
      </c>
      <c r="P38">
        <f t="shared" si="3"/>
        <v>9</v>
      </c>
      <c r="Q38">
        <f t="shared" si="4"/>
        <v>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1</v>
      </c>
      <c r="V38" t="b">
        <f t="shared" si="9"/>
        <v>0</v>
      </c>
      <c r="W38" s="3">
        <f t="shared" si="10"/>
        <v>1</v>
      </c>
      <c r="X38" s="3">
        <f t="shared" si="11"/>
        <v>3</v>
      </c>
    </row>
    <row r="39" spans="1:30" x14ac:dyDescent="0.25">
      <c r="A39">
        <v>80869</v>
      </c>
      <c r="B39">
        <v>3</v>
      </c>
      <c r="C39">
        <v>3</v>
      </c>
      <c r="D39">
        <v>2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f t="shared" si="0"/>
        <v>0</v>
      </c>
      <c r="N39">
        <f t="shared" si="1"/>
        <v>0</v>
      </c>
      <c r="O39">
        <f t="shared" si="2"/>
        <v>1</v>
      </c>
      <c r="P39">
        <f t="shared" si="3"/>
        <v>9</v>
      </c>
      <c r="Q39">
        <f t="shared" si="4"/>
        <v>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1</v>
      </c>
      <c r="V39" t="b">
        <f t="shared" si="9"/>
        <v>0</v>
      </c>
      <c r="W39" s="3">
        <f t="shared" si="10"/>
        <v>1</v>
      </c>
      <c r="X39" s="3">
        <f t="shared" si="11"/>
        <v>3</v>
      </c>
    </row>
    <row r="40" spans="1:30" x14ac:dyDescent="0.25">
      <c r="A40">
        <v>80885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10</v>
      </c>
      <c r="Q40">
        <f t="shared" si="4"/>
        <v>0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1</v>
      </c>
      <c r="V40" t="b">
        <f t="shared" si="9"/>
        <v>0</v>
      </c>
      <c r="W40" s="3">
        <f t="shared" si="10"/>
        <v>1</v>
      </c>
      <c r="X40" s="3">
        <f t="shared" si="11"/>
        <v>3</v>
      </c>
    </row>
    <row r="41" spans="1:30" x14ac:dyDescent="0.25">
      <c r="A41">
        <v>80953</v>
      </c>
      <c r="B41">
        <v>3</v>
      </c>
      <c r="C41">
        <v>3</v>
      </c>
      <c r="D41">
        <v>3</v>
      </c>
      <c r="E41">
        <v>3</v>
      </c>
      <c r="F41">
        <v>3</v>
      </c>
      <c r="G41">
        <v>2</v>
      </c>
      <c r="H41">
        <v>3</v>
      </c>
      <c r="I41">
        <v>3</v>
      </c>
      <c r="J41">
        <v>3</v>
      </c>
      <c r="K41">
        <v>3</v>
      </c>
      <c r="L41">
        <v>3</v>
      </c>
      <c r="M41">
        <f t="shared" si="0"/>
        <v>0</v>
      </c>
      <c r="N41">
        <f t="shared" si="1"/>
        <v>0</v>
      </c>
      <c r="O41">
        <f t="shared" si="2"/>
        <v>1</v>
      </c>
      <c r="P41">
        <f t="shared" si="3"/>
        <v>9</v>
      </c>
      <c r="Q41">
        <f t="shared" si="4"/>
        <v>0</v>
      </c>
      <c r="R41" t="b">
        <f t="shared" si="5"/>
        <v>0</v>
      </c>
      <c r="S41" t="b">
        <f t="shared" si="6"/>
        <v>0</v>
      </c>
      <c r="T41" t="b">
        <f t="shared" si="7"/>
        <v>0</v>
      </c>
      <c r="U41" t="b">
        <f t="shared" si="8"/>
        <v>1</v>
      </c>
      <c r="V41" t="b">
        <f t="shared" si="9"/>
        <v>0</v>
      </c>
      <c r="W41" s="3">
        <f t="shared" si="10"/>
        <v>1</v>
      </c>
      <c r="X41" s="3">
        <f t="shared" si="11"/>
        <v>3</v>
      </c>
    </row>
    <row r="42" spans="1:30" x14ac:dyDescent="0.25">
      <c r="A42">
        <v>81047</v>
      </c>
      <c r="B42">
        <v>3</v>
      </c>
      <c r="C42">
        <v>3</v>
      </c>
      <c r="D42">
        <v>2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f t="shared" si="0"/>
        <v>0</v>
      </c>
      <c r="N42">
        <f t="shared" si="1"/>
        <v>0</v>
      </c>
      <c r="O42">
        <f t="shared" si="2"/>
        <v>1</v>
      </c>
      <c r="P42">
        <f t="shared" si="3"/>
        <v>9</v>
      </c>
      <c r="Q42">
        <f t="shared" si="4"/>
        <v>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1</v>
      </c>
      <c r="V42" t="b">
        <f t="shared" si="9"/>
        <v>0</v>
      </c>
      <c r="W42" s="3">
        <f t="shared" si="10"/>
        <v>1</v>
      </c>
      <c r="X42" s="3">
        <f t="shared" si="11"/>
        <v>3</v>
      </c>
    </row>
    <row r="43" spans="1:30" x14ac:dyDescent="0.25">
      <c r="A43">
        <v>81063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0</v>
      </c>
      <c r="I43">
        <v>3</v>
      </c>
      <c r="J43">
        <v>3</v>
      </c>
      <c r="K43">
        <v>3</v>
      </c>
      <c r="L43">
        <v>3</v>
      </c>
      <c r="M43">
        <f t="shared" si="0"/>
        <v>1</v>
      </c>
      <c r="N43">
        <f t="shared" si="1"/>
        <v>0</v>
      </c>
      <c r="O43">
        <f t="shared" si="2"/>
        <v>0</v>
      </c>
      <c r="P43">
        <f t="shared" si="3"/>
        <v>9</v>
      </c>
      <c r="Q43">
        <f t="shared" si="4"/>
        <v>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1</v>
      </c>
      <c r="V43" t="b">
        <f t="shared" si="9"/>
        <v>0</v>
      </c>
      <c r="W43" s="3">
        <f t="shared" si="10"/>
        <v>1</v>
      </c>
      <c r="X43" s="3">
        <f t="shared" si="11"/>
        <v>3</v>
      </c>
    </row>
    <row r="44" spans="1:30" x14ac:dyDescent="0.25">
      <c r="A44">
        <v>81088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10</v>
      </c>
      <c r="Q44">
        <f t="shared" si="4"/>
        <v>0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1</v>
      </c>
      <c r="V44" t="b">
        <f t="shared" si="9"/>
        <v>0</v>
      </c>
      <c r="W44" s="3">
        <f t="shared" si="10"/>
        <v>1</v>
      </c>
      <c r="X44" s="3">
        <f t="shared" si="11"/>
        <v>3</v>
      </c>
    </row>
    <row r="45" spans="1:30" x14ac:dyDescent="0.25">
      <c r="A45">
        <v>107679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2</v>
      </c>
      <c r="L45">
        <v>3</v>
      </c>
      <c r="M45">
        <f t="shared" si="0"/>
        <v>0</v>
      </c>
      <c r="N45">
        <f t="shared" si="1"/>
        <v>0</v>
      </c>
      <c r="O45">
        <f t="shared" si="2"/>
        <v>1</v>
      </c>
      <c r="P45">
        <f t="shared" si="3"/>
        <v>9</v>
      </c>
      <c r="Q45">
        <f t="shared" si="4"/>
        <v>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1</v>
      </c>
      <c r="V45" t="b">
        <f t="shared" si="9"/>
        <v>0</v>
      </c>
      <c r="W45" s="3">
        <f t="shared" si="10"/>
        <v>1</v>
      </c>
      <c r="X45" s="3">
        <f t="shared" si="11"/>
        <v>3</v>
      </c>
    </row>
    <row r="46" spans="1:30" x14ac:dyDescent="0.25">
      <c r="A46">
        <v>107741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0</v>
      </c>
      <c r="M46">
        <f t="shared" si="0"/>
        <v>1</v>
      </c>
      <c r="N46">
        <f t="shared" si="1"/>
        <v>0</v>
      </c>
      <c r="O46">
        <f t="shared" si="2"/>
        <v>0</v>
      </c>
      <c r="P46">
        <f t="shared" si="3"/>
        <v>9</v>
      </c>
      <c r="Q46">
        <f t="shared" si="4"/>
        <v>0</v>
      </c>
      <c r="R46" t="b">
        <f t="shared" si="5"/>
        <v>0</v>
      </c>
      <c r="S46" t="b">
        <f t="shared" si="6"/>
        <v>0</v>
      </c>
      <c r="T46" t="b">
        <f t="shared" si="7"/>
        <v>0</v>
      </c>
      <c r="U46" t="b">
        <f t="shared" si="8"/>
        <v>1</v>
      </c>
      <c r="V46" t="b">
        <f t="shared" si="9"/>
        <v>0</v>
      </c>
      <c r="W46" s="3">
        <f t="shared" si="10"/>
        <v>1</v>
      </c>
      <c r="X46" s="3">
        <f t="shared" si="11"/>
        <v>3</v>
      </c>
    </row>
    <row r="47" spans="1:30" x14ac:dyDescent="0.25">
      <c r="A47">
        <v>107751</v>
      </c>
      <c r="B47">
        <v>3</v>
      </c>
      <c r="C47">
        <v>3</v>
      </c>
      <c r="D47">
        <v>3</v>
      </c>
      <c r="E47">
        <v>1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f t="shared" si="0"/>
        <v>0</v>
      </c>
      <c r="N47">
        <f t="shared" si="1"/>
        <v>1</v>
      </c>
      <c r="O47">
        <f t="shared" si="2"/>
        <v>0</v>
      </c>
      <c r="P47">
        <f t="shared" si="3"/>
        <v>9</v>
      </c>
      <c r="Q47">
        <f t="shared" si="4"/>
        <v>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1</v>
      </c>
      <c r="V47" t="b">
        <f t="shared" si="9"/>
        <v>0</v>
      </c>
      <c r="W47" s="3">
        <f t="shared" si="10"/>
        <v>1</v>
      </c>
      <c r="X47" s="3">
        <f t="shared" si="11"/>
        <v>3</v>
      </c>
    </row>
    <row r="48" spans="1:30" x14ac:dyDescent="0.25">
      <c r="A48">
        <v>107762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10</v>
      </c>
      <c r="Q48">
        <f t="shared" si="4"/>
        <v>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1</v>
      </c>
      <c r="V48" t="b">
        <f t="shared" si="9"/>
        <v>0</v>
      </c>
      <c r="W48" s="3">
        <f t="shared" si="10"/>
        <v>1</v>
      </c>
      <c r="X48" s="3">
        <f t="shared" si="11"/>
        <v>3</v>
      </c>
    </row>
    <row r="49" spans="1:24" x14ac:dyDescent="0.25">
      <c r="A49">
        <v>107776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2</v>
      </c>
      <c r="M49">
        <f t="shared" si="0"/>
        <v>0</v>
      </c>
      <c r="N49">
        <f t="shared" si="1"/>
        <v>0</v>
      </c>
      <c r="O49">
        <f t="shared" si="2"/>
        <v>1</v>
      </c>
      <c r="P49">
        <f t="shared" si="3"/>
        <v>9</v>
      </c>
      <c r="Q49">
        <f t="shared" si="4"/>
        <v>0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 t="b">
        <f t="shared" si="8"/>
        <v>1</v>
      </c>
      <c r="V49" t="b">
        <f t="shared" si="9"/>
        <v>0</v>
      </c>
      <c r="W49" s="3">
        <f t="shared" si="10"/>
        <v>1</v>
      </c>
      <c r="X49" s="3">
        <f t="shared" si="11"/>
        <v>3</v>
      </c>
    </row>
  </sheetData>
  <autoFilter ref="A1:X49"/>
  <mergeCells count="2">
    <mergeCell ref="AA12:AB12"/>
    <mergeCell ref="AA34:AB3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80486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f t="shared" ref="M2:M49" si="0">IF(C2=0, 1, 0)+IF(D2=0, 1, 0)+IF(E2=0, 1, 0)+IF(F2=0, 1, 0)+IF(G2=0, 1, 0)+IF(H2=0, 1, 0)+IF(I2=0, 1, 0)+IF(J2=0, 1, 0)+IF(K2=0, 1, 0)+IF(L2=0, 1, 0)</f>
        <v>0</v>
      </c>
      <c r="N2">
        <f t="shared" ref="N2:N49" si="1">IF(C2=1, 1, 0)+IF(D2=1, 1, 0)+IF(E2=1, 1, 0)+IF(F2=1, 1, 0)+IF(G2=1, 1, 0)+IF(H2=1, 1, 0)+IF(I2=1, 1, 0)+IF(J2=1, 1, 0)+IF(K2=1, 1, 0)+IF(L2=1, 1, 0)</f>
        <v>0</v>
      </c>
      <c r="O2">
        <f t="shared" ref="O2:O49" si="2">IF(C2=2, 1, 0)+IF(D2=2, 1, 0)+IF(E2=2, 1, 0)+IF(F2=2, 1, 0)+IF(G2=2, 1, 0)+IF(H2=2, 1, 0)+IF(I2=2, 1, 0)+IF(J2=2, 1, 0)+IF(K2=2, 1, 0)+IF(L2=2, 1, 0)</f>
        <v>0</v>
      </c>
      <c r="P2">
        <f t="shared" ref="P2:P49" si="3">IF(C2=3, 1, 0)+IF(D2=3, 1, 0)+IF(E2=3, 1, 0)+IF(F2=3, 1, 0)+IF(G2=3, 1, 0)+IF(H2=3, 1, 0)+IF(I2=3, 1, 0)+IF(J2=3, 1, 0)+IF(K2=3, 1, 0)+IF(L2=3, 1, 0)</f>
        <v>10</v>
      </c>
      <c r="Q2">
        <f t="shared" ref="Q2:Q49" si="4">IF(C2=4, 1, 0)+IF(D2=4, 1, 0)+IF(E2=4, 1, 0)+IF(F2=4, 1, 0)+IF(G2=4, 1, 0)+IF(H2=4, 1, 0)+IF(I2=4, 1, 0)+IF(J2=4, 1, 0)+IF(K2=4, 1, 0)+IF(L2=4, 1, 0)</f>
        <v>0</v>
      </c>
      <c r="R2" t="b">
        <f t="shared" ref="R2:R49" si="5">M2=MAX($M2:$Q2)</f>
        <v>0</v>
      </c>
      <c r="S2" t="b">
        <f t="shared" ref="S2:S49" si="6">N2=MAX($M2:$Q2)</f>
        <v>0</v>
      </c>
      <c r="T2" t="b">
        <f t="shared" ref="T2:T49" si="7">O2=MAX($M2:$Q2)</f>
        <v>0</v>
      </c>
      <c r="U2" t="b">
        <f t="shared" ref="U2:U49" si="8">P2=MAX($M2:$Q2)</f>
        <v>1</v>
      </c>
      <c r="V2" t="b">
        <f t="shared" ref="V2:V49" si="9">Q2=MAX($M2:$Q2)</f>
        <v>0</v>
      </c>
      <c r="W2" s="3">
        <f t="shared" ref="W2:W49" si="10">IF(M2=MAX($M2:$Q2), 1, 0) + IF(N2=MAX($M2:$Q2), 1, 0) + IF(O2=MAX($M2:$Q2), 1, 0) + IF(P2=MAX($M2:$Q2), 1, 0) + IF(Q2=MAX($M2:$Q2), 1, 0)</f>
        <v>1</v>
      </c>
      <c r="X2" s="3">
        <f>IF(W2 = 1, _xlfn.MODE.SNGL(C2,D2,E2,F2,G2,H2,I2,J2,K2,L2), "Verificar Manualmente")</f>
        <v>3</v>
      </c>
      <c r="AA2" s="6" t="s">
        <v>25</v>
      </c>
      <c r="AB2" s="6" t="s">
        <v>26</v>
      </c>
      <c r="AC2" s="6" t="s">
        <v>27</v>
      </c>
      <c r="AD2" s="6" t="s">
        <v>28</v>
      </c>
    </row>
    <row r="3" spans="1:30" x14ac:dyDescent="0.25">
      <c r="A3">
        <v>80512</v>
      </c>
      <c r="B3">
        <v>3</v>
      </c>
      <c r="C3">
        <v>3</v>
      </c>
      <c r="D3">
        <v>3</v>
      </c>
      <c r="E3">
        <v>3</v>
      </c>
      <c r="F3">
        <v>0</v>
      </c>
      <c r="G3">
        <v>3</v>
      </c>
      <c r="H3">
        <v>3</v>
      </c>
      <c r="I3">
        <v>3</v>
      </c>
      <c r="J3">
        <v>0</v>
      </c>
      <c r="K3">
        <v>3</v>
      </c>
      <c r="L3">
        <v>3</v>
      </c>
      <c r="M3">
        <f t="shared" si="0"/>
        <v>2</v>
      </c>
      <c r="N3">
        <f t="shared" si="1"/>
        <v>0</v>
      </c>
      <c r="O3">
        <f t="shared" si="2"/>
        <v>0</v>
      </c>
      <c r="P3">
        <f t="shared" si="3"/>
        <v>8</v>
      </c>
      <c r="Q3">
        <f t="shared" si="4"/>
        <v>0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1</v>
      </c>
      <c r="V3" t="b">
        <f t="shared" si="9"/>
        <v>0</v>
      </c>
      <c r="W3" s="3">
        <f t="shared" si="10"/>
        <v>1</v>
      </c>
      <c r="X3" s="3">
        <f>IF(W3 = 1, _xlfn.MODE.SNGL(C3,D3,E3,F3,G3,H3,I3,J3,K3,L3), "Verificar Manualmente")</f>
        <v>3</v>
      </c>
      <c r="AA3" s="7">
        <v>3</v>
      </c>
      <c r="AB3" s="7" t="s">
        <v>29</v>
      </c>
      <c r="AC3" s="7">
        <f>COUNTIFS(X:X, AA3)</f>
        <v>45</v>
      </c>
      <c r="AD3" s="8">
        <f>AC3/$AC$12</f>
        <v>0.9375</v>
      </c>
    </row>
    <row r="4" spans="1:30" x14ac:dyDescent="0.25">
      <c r="A4">
        <v>80543</v>
      </c>
      <c r="B4">
        <v>3</v>
      </c>
      <c r="C4">
        <v>3</v>
      </c>
      <c r="D4">
        <v>3</v>
      </c>
      <c r="E4">
        <v>2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f t="shared" si="0"/>
        <v>0</v>
      </c>
      <c r="N4">
        <f t="shared" si="1"/>
        <v>0</v>
      </c>
      <c r="O4">
        <f t="shared" si="2"/>
        <v>1</v>
      </c>
      <c r="P4">
        <f t="shared" si="3"/>
        <v>9</v>
      </c>
      <c r="Q4">
        <f t="shared" si="4"/>
        <v>0</v>
      </c>
      <c r="R4" t="b">
        <f t="shared" si="5"/>
        <v>0</v>
      </c>
      <c r="S4" t="b">
        <f t="shared" si="6"/>
        <v>0</v>
      </c>
      <c r="T4" t="b">
        <f t="shared" si="7"/>
        <v>0</v>
      </c>
      <c r="U4" t="b">
        <f t="shared" si="8"/>
        <v>1</v>
      </c>
      <c r="V4" t="b">
        <f t="shared" si="9"/>
        <v>0</v>
      </c>
      <c r="W4" s="3">
        <f t="shared" si="10"/>
        <v>1</v>
      </c>
      <c r="X4" s="3">
        <f>IF(W4 = 1, _xlfn.MODE.SNGL(C4,D4,E4,F4,G4,H4,I4,J4,K4,L4), "Verificar Manualmente")</f>
        <v>3</v>
      </c>
      <c r="AA4" s="7">
        <v>0</v>
      </c>
      <c r="AB4" s="7" t="s">
        <v>30</v>
      </c>
      <c r="AC4" s="7">
        <f t="shared" ref="AC4" si="11">COUNTIFS(X:X, AA4)</f>
        <v>1</v>
      </c>
      <c r="AD4" s="8">
        <f t="shared" ref="AD4:AD11" si="12">AC4/$AC$12</f>
        <v>2.0833333333333332E-2</v>
      </c>
    </row>
    <row r="5" spans="1:30" x14ac:dyDescent="0.25">
      <c r="A5">
        <v>80544</v>
      </c>
      <c r="B5">
        <v>3</v>
      </c>
      <c r="C5">
        <v>0</v>
      </c>
      <c r="D5">
        <v>3</v>
      </c>
      <c r="E5">
        <v>3</v>
      </c>
      <c r="F5">
        <v>0</v>
      </c>
      <c r="G5">
        <v>3</v>
      </c>
      <c r="H5">
        <v>3</v>
      </c>
      <c r="I5">
        <v>0</v>
      </c>
      <c r="J5">
        <v>0</v>
      </c>
      <c r="K5">
        <v>3</v>
      </c>
      <c r="L5">
        <v>0</v>
      </c>
      <c r="M5">
        <f t="shared" si="0"/>
        <v>5</v>
      </c>
      <c r="N5">
        <f t="shared" si="1"/>
        <v>0</v>
      </c>
      <c r="O5">
        <f t="shared" si="2"/>
        <v>0</v>
      </c>
      <c r="P5">
        <f t="shared" si="3"/>
        <v>5</v>
      </c>
      <c r="Q5">
        <f t="shared" si="4"/>
        <v>0</v>
      </c>
      <c r="R5" t="b">
        <f t="shared" si="5"/>
        <v>1</v>
      </c>
      <c r="S5" t="b">
        <f t="shared" si="6"/>
        <v>0</v>
      </c>
      <c r="T5" t="b">
        <f t="shared" si="7"/>
        <v>0</v>
      </c>
      <c r="U5" t="b">
        <f t="shared" si="8"/>
        <v>1</v>
      </c>
      <c r="V5" t="b">
        <f t="shared" si="9"/>
        <v>0</v>
      </c>
      <c r="W5" s="3">
        <f t="shared" si="10"/>
        <v>2</v>
      </c>
      <c r="X5" s="5" t="s">
        <v>24</v>
      </c>
      <c r="AA5" s="7" t="s">
        <v>39</v>
      </c>
      <c r="AB5" s="7" t="s">
        <v>31</v>
      </c>
      <c r="AC5" s="7">
        <f>COUNTIFS(X:X, 1)+COUNTIFS(X:X, 2)+COUNTIFS(X:X, 4)</f>
        <v>1</v>
      </c>
      <c r="AD5" s="8">
        <f t="shared" si="12"/>
        <v>2.0833333333333332E-2</v>
      </c>
    </row>
    <row r="6" spans="1:30" x14ac:dyDescent="0.25">
      <c r="A6">
        <v>80575</v>
      </c>
      <c r="B6">
        <v>3</v>
      </c>
      <c r="C6">
        <v>3</v>
      </c>
      <c r="D6">
        <v>0</v>
      </c>
      <c r="E6">
        <v>3</v>
      </c>
      <c r="F6">
        <v>3</v>
      </c>
      <c r="G6">
        <v>3</v>
      </c>
      <c r="H6">
        <v>3</v>
      </c>
      <c r="I6">
        <v>3</v>
      </c>
      <c r="J6">
        <v>0</v>
      </c>
      <c r="K6">
        <v>3</v>
      </c>
      <c r="L6">
        <v>3</v>
      </c>
      <c r="M6">
        <f t="shared" si="0"/>
        <v>2</v>
      </c>
      <c r="N6">
        <f t="shared" si="1"/>
        <v>0</v>
      </c>
      <c r="O6">
        <f t="shared" si="2"/>
        <v>0</v>
      </c>
      <c r="P6">
        <f t="shared" si="3"/>
        <v>8</v>
      </c>
      <c r="Q6">
        <f t="shared" si="4"/>
        <v>0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1</v>
      </c>
      <c r="V6" t="b">
        <f t="shared" si="9"/>
        <v>0</v>
      </c>
      <c r="W6" s="3">
        <f t="shared" si="10"/>
        <v>1</v>
      </c>
      <c r="X6" s="3">
        <f t="shared" ref="X6:X49" si="13">IF(W6 = 1, _xlfn.MODE.SNGL(C6,D6,E6,F6,G6,H6,I6,J6,K6,L6), "Verificar Manualmente")</f>
        <v>3</v>
      </c>
      <c r="AA6" s="7" t="s">
        <v>40</v>
      </c>
      <c r="AB6" s="7" t="s">
        <v>33</v>
      </c>
      <c r="AC6" s="7">
        <f>COUNTIFS(X:X, "0/3")</f>
        <v>1</v>
      </c>
      <c r="AD6" s="8">
        <f t="shared" si="12"/>
        <v>2.0833333333333332E-2</v>
      </c>
    </row>
    <row r="7" spans="1:30" x14ac:dyDescent="0.25">
      <c r="A7">
        <v>80587</v>
      </c>
      <c r="B7">
        <v>3</v>
      </c>
      <c r="C7">
        <v>3</v>
      </c>
      <c r="D7">
        <v>2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0</v>
      </c>
      <c r="O7">
        <f t="shared" si="2"/>
        <v>1</v>
      </c>
      <c r="P7">
        <f t="shared" si="3"/>
        <v>9</v>
      </c>
      <c r="Q7">
        <f t="shared" si="4"/>
        <v>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1</v>
      </c>
      <c r="V7" t="b">
        <f t="shared" si="9"/>
        <v>0</v>
      </c>
      <c r="W7" s="3">
        <f t="shared" si="10"/>
        <v>1</v>
      </c>
      <c r="X7" s="3">
        <f t="shared" si="13"/>
        <v>3</v>
      </c>
      <c r="AA7" s="7" t="s">
        <v>41</v>
      </c>
      <c r="AB7" s="7" t="s">
        <v>32</v>
      </c>
      <c r="AC7" s="7">
        <f>COUNTIFS(X:X, "1/3")+COUNTIFS(X:X, "2/3")+COUNTIFS(X:X, "3/4")</f>
        <v>0</v>
      </c>
      <c r="AD7" s="8">
        <f t="shared" si="12"/>
        <v>0</v>
      </c>
    </row>
    <row r="8" spans="1:30" x14ac:dyDescent="0.25">
      <c r="A8">
        <v>80588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3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9</v>
      </c>
      <c r="Q8">
        <f t="shared" si="4"/>
        <v>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1</v>
      </c>
      <c r="V8" t="b">
        <f t="shared" si="9"/>
        <v>0</v>
      </c>
      <c r="W8" s="3">
        <f t="shared" si="10"/>
        <v>1</v>
      </c>
      <c r="X8" s="3">
        <f t="shared" si="13"/>
        <v>3</v>
      </c>
      <c r="AA8" s="7" t="s">
        <v>42</v>
      </c>
      <c r="AB8" s="7" t="s">
        <v>34</v>
      </c>
      <c r="AC8" s="7">
        <f>COUNTIFS(X:X, "0/1/3")+COUNTIFS(X:X, "0/2/3")+COUNTIFS(X:X, "0/3/4")</f>
        <v>0</v>
      </c>
      <c r="AD8" s="8">
        <f t="shared" si="12"/>
        <v>0</v>
      </c>
    </row>
    <row r="9" spans="1:30" x14ac:dyDescent="0.25">
      <c r="A9">
        <v>80602</v>
      </c>
      <c r="B9">
        <v>3</v>
      </c>
      <c r="C9">
        <v>3</v>
      </c>
      <c r="D9">
        <v>3</v>
      </c>
      <c r="E9">
        <v>0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9</v>
      </c>
      <c r="Q9">
        <f t="shared" si="4"/>
        <v>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1</v>
      </c>
      <c r="V9" t="b">
        <f t="shared" si="9"/>
        <v>0</v>
      </c>
      <c r="W9" s="3">
        <f t="shared" si="10"/>
        <v>1</v>
      </c>
      <c r="X9" s="3">
        <f t="shared" si="13"/>
        <v>3</v>
      </c>
      <c r="AA9" s="7" t="s">
        <v>43</v>
      </c>
      <c r="AB9" s="7" t="s">
        <v>35</v>
      </c>
      <c r="AC9" s="7">
        <v>0</v>
      </c>
      <c r="AD9" s="8">
        <f t="shared" si="12"/>
        <v>0</v>
      </c>
    </row>
    <row r="10" spans="1:30" x14ac:dyDescent="0.25">
      <c r="A10">
        <v>80645</v>
      </c>
      <c r="B10">
        <v>3</v>
      </c>
      <c r="C10">
        <v>0</v>
      </c>
      <c r="D10">
        <v>3</v>
      </c>
      <c r="E10">
        <v>3</v>
      </c>
      <c r="F10">
        <v>3</v>
      </c>
      <c r="G10">
        <v>3</v>
      </c>
      <c r="H10">
        <v>3</v>
      </c>
      <c r="I10">
        <v>0</v>
      </c>
      <c r="J10">
        <v>0</v>
      </c>
      <c r="K10">
        <v>3</v>
      </c>
      <c r="L10">
        <v>0</v>
      </c>
      <c r="M10">
        <f t="shared" si="0"/>
        <v>4</v>
      </c>
      <c r="N10">
        <f t="shared" si="1"/>
        <v>0</v>
      </c>
      <c r="O10">
        <f t="shared" si="2"/>
        <v>0</v>
      </c>
      <c r="P10">
        <f t="shared" si="3"/>
        <v>6</v>
      </c>
      <c r="Q10">
        <f t="shared" si="4"/>
        <v>0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1</v>
      </c>
      <c r="V10" t="b">
        <f t="shared" si="9"/>
        <v>0</v>
      </c>
      <c r="W10" s="3">
        <f t="shared" si="10"/>
        <v>1</v>
      </c>
      <c r="X10" s="3">
        <f t="shared" si="13"/>
        <v>3</v>
      </c>
      <c r="AA10" s="7" t="s">
        <v>45</v>
      </c>
      <c r="AB10" s="7" t="s">
        <v>36</v>
      </c>
      <c r="AC10" s="7">
        <v>0</v>
      </c>
      <c r="AD10" s="8">
        <f t="shared" si="12"/>
        <v>0</v>
      </c>
    </row>
    <row r="11" spans="1:30" x14ac:dyDescent="0.25">
      <c r="A11">
        <v>80652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10</v>
      </c>
      <c r="Q11">
        <f t="shared" si="4"/>
        <v>0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1</v>
      </c>
      <c r="V11" t="b">
        <f t="shared" si="9"/>
        <v>0</v>
      </c>
      <c r="W11" s="3">
        <f t="shared" si="10"/>
        <v>1</v>
      </c>
      <c r="X11" s="3">
        <f t="shared" si="13"/>
        <v>3</v>
      </c>
      <c r="AA11" s="7" t="s">
        <v>44</v>
      </c>
      <c r="AB11" s="7" t="s">
        <v>37</v>
      </c>
      <c r="AC11" s="7">
        <v>0</v>
      </c>
      <c r="AD11" s="8">
        <f t="shared" si="12"/>
        <v>0</v>
      </c>
    </row>
    <row r="12" spans="1:30" x14ac:dyDescent="0.25">
      <c r="A12">
        <v>80714</v>
      </c>
      <c r="B12">
        <v>3</v>
      </c>
      <c r="C12">
        <v>0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f t="shared" si="0"/>
        <v>1</v>
      </c>
      <c r="N12">
        <f t="shared" si="1"/>
        <v>0</v>
      </c>
      <c r="O12">
        <f t="shared" si="2"/>
        <v>0</v>
      </c>
      <c r="P12">
        <f t="shared" si="3"/>
        <v>9</v>
      </c>
      <c r="Q12">
        <f t="shared" si="4"/>
        <v>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1</v>
      </c>
      <c r="V12" t="b">
        <f t="shared" si="9"/>
        <v>0</v>
      </c>
      <c r="W12" s="3">
        <f t="shared" si="10"/>
        <v>1</v>
      </c>
      <c r="X12" s="3">
        <f t="shared" si="13"/>
        <v>3</v>
      </c>
      <c r="AA12" s="12" t="s">
        <v>38</v>
      </c>
      <c r="AB12" s="12"/>
      <c r="AC12" s="9">
        <f>SUM(AC3:AC11)</f>
        <v>48</v>
      </c>
      <c r="AD12" s="8">
        <f>AC12/$AC$12</f>
        <v>1</v>
      </c>
    </row>
    <row r="13" spans="1:30" x14ac:dyDescent="0.25">
      <c r="A13">
        <v>80721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2</v>
      </c>
      <c r="L13">
        <v>3</v>
      </c>
      <c r="M13">
        <f t="shared" si="0"/>
        <v>0</v>
      </c>
      <c r="N13">
        <f t="shared" si="1"/>
        <v>0</v>
      </c>
      <c r="O13">
        <f t="shared" si="2"/>
        <v>1</v>
      </c>
      <c r="P13">
        <f t="shared" si="3"/>
        <v>9</v>
      </c>
      <c r="Q13">
        <f t="shared" si="4"/>
        <v>0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1</v>
      </c>
      <c r="V13" t="b">
        <f t="shared" si="9"/>
        <v>0</v>
      </c>
      <c r="W13" s="3">
        <f t="shared" si="10"/>
        <v>1</v>
      </c>
      <c r="X13" s="3">
        <f t="shared" si="13"/>
        <v>3</v>
      </c>
    </row>
    <row r="14" spans="1:30" x14ac:dyDescent="0.25">
      <c r="A14">
        <v>80736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10</v>
      </c>
      <c r="Q14">
        <f t="shared" si="4"/>
        <v>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1</v>
      </c>
      <c r="V14" t="b">
        <f t="shared" si="9"/>
        <v>0</v>
      </c>
      <c r="W14" s="3">
        <f t="shared" si="10"/>
        <v>1</v>
      </c>
      <c r="X14" s="3">
        <f t="shared" si="13"/>
        <v>3</v>
      </c>
      <c r="AA14" s="6" t="s">
        <v>25</v>
      </c>
      <c r="AB14" s="6" t="s">
        <v>26</v>
      </c>
      <c r="AC14" s="6" t="s">
        <v>27</v>
      </c>
      <c r="AD14" s="6" t="s">
        <v>28</v>
      </c>
    </row>
    <row r="15" spans="1:30" x14ac:dyDescent="0.25">
      <c r="A15">
        <v>80751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0</v>
      </c>
      <c r="I15">
        <v>3</v>
      </c>
      <c r="J15">
        <v>3</v>
      </c>
      <c r="K15">
        <v>3</v>
      </c>
      <c r="L15">
        <v>3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9</v>
      </c>
      <c r="Q15">
        <f t="shared" si="4"/>
        <v>0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1</v>
      </c>
      <c r="V15" t="b">
        <f t="shared" si="9"/>
        <v>0</v>
      </c>
      <c r="W15" s="3">
        <f t="shared" si="10"/>
        <v>1</v>
      </c>
      <c r="X15" s="3">
        <f t="shared" si="13"/>
        <v>3</v>
      </c>
      <c r="AA15" s="7">
        <v>0</v>
      </c>
      <c r="AB15" s="11" t="s">
        <v>30</v>
      </c>
      <c r="AC15" s="7">
        <f>COUNTIFS(X:X, AA15)</f>
        <v>1</v>
      </c>
      <c r="AD15" s="8">
        <f>AC15/$AC$34</f>
        <v>2.0833333333333332E-2</v>
      </c>
    </row>
    <row r="16" spans="1:30" x14ac:dyDescent="0.25">
      <c r="A16">
        <v>80765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2</v>
      </c>
      <c r="I16">
        <v>3</v>
      </c>
      <c r="J16">
        <v>3</v>
      </c>
      <c r="K16">
        <v>3</v>
      </c>
      <c r="L16">
        <v>3</v>
      </c>
      <c r="M16">
        <f t="shared" si="0"/>
        <v>0</v>
      </c>
      <c r="N16">
        <f t="shared" si="1"/>
        <v>0</v>
      </c>
      <c r="O16">
        <f t="shared" si="2"/>
        <v>1</v>
      </c>
      <c r="P16">
        <f t="shared" si="3"/>
        <v>9</v>
      </c>
      <c r="Q16">
        <f t="shared" si="4"/>
        <v>0</v>
      </c>
      <c r="R16" t="b">
        <f t="shared" si="5"/>
        <v>0</v>
      </c>
      <c r="S16" t="b">
        <f t="shared" si="6"/>
        <v>0</v>
      </c>
      <c r="T16" t="b">
        <f t="shared" si="7"/>
        <v>0</v>
      </c>
      <c r="U16" t="b">
        <f t="shared" si="8"/>
        <v>1</v>
      </c>
      <c r="V16" t="b">
        <f t="shared" si="9"/>
        <v>0</v>
      </c>
      <c r="W16" s="3">
        <f t="shared" si="10"/>
        <v>1</v>
      </c>
      <c r="X16" s="3">
        <f t="shared" si="13"/>
        <v>3</v>
      </c>
      <c r="AA16" s="7">
        <v>1</v>
      </c>
      <c r="AB16" s="7" t="s">
        <v>31</v>
      </c>
      <c r="AC16" s="7">
        <f t="shared" ref="AC16:AC33" si="14">COUNTIFS(X:X, AA16)</f>
        <v>0</v>
      </c>
      <c r="AD16" s="8">
        <f t="shared" ref="AD16:AD34" si="15">AC16/$AC$34</f>
        <v>0</v>
      </c>
    </row>
    <row r="17" spans="1:30" x14ac:dyDescent="0.25">
      <c r="A17">
        <v>80787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10</v>
      </c>
      <c r="Q17">
        <f t="shared" si="4"/>
        <v>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1</v>
      </c>
      <c r="V17" t="b">
        <f t="shared" si="9"/>
        <v>0</v>
      </c>
      <c r="W17" s="3">
        <f t="shared" si="10"/>
        <v>1</v>
      </c>
      <c r="X17" s="3">
        <f t="shared" si="13"/>
        <v>3</v>
      </c>
      <c r="AA17" s="7">
        <v>2</v>
      </c>
      <c r="AB17" s="7" t="s">
        <v>31</v>
      </c>
      <c r="AC17" s="7">
        <f t="shared" si="14"/>
        <v>1</v>
      </c>
      <c r="AD17" s="8">
        <f t="shared" si="15"/>
        <v>2.0833333333333332E-2</v>
      </c>
    </row>
    <row r="18" spans="1:30" x14ac:dyDescent="0.25">
      <c r="A18">
        <v>80791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2</v>
      </c>
      <c r="I18">
        <v>3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0</v>
      </c>
      <c r="O18">
        <f t="shared" si="2"/>
        <v>1</v>
      </c>
      <c r="P18">
        <f t="shared" si="3"/>
        <v>9</v>
      </c>
      <c r="Q18">
        <f t="shared" si="4"/>
        <v>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1</v>
      </c>
      <c r="V18" t="b">
        <f t="shared" si="9"/>
        <v>0</v>
      </c>
      <c r="W18" s="3">
        <f t="shared" si="10"/>
        <v>1</v>
      </c>
      <c r="X18" s="3">
        <f t="shared" si="13"/>
        <v>3</v>
      </c>
      <c r="AA18" s="7">
        <v>3</v>
      </c>
      <c r="AB18" s="7" t="s">
        <v>29</v>
      </c>
      <c r="AC18" s="7">
        <f t="shared" si="14"/>
        <v>45</v>
      </c>
      <c r="AD18" s="8">
        <f t="shared" si="15"/>
        <v>0.9375</v>
      </c>
    </row>
    <row r="19" spans="1:30" x14ac:dyDescent="0.25">
      <c r="A19">
        <v>80793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10</v>
      </c>
      <c r="Q19">
        <f t="shared" si="4"/>
        <v>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1</v>
      </c>
      <c r="V19" t="b">
        <f t="shared" si="9"/>
        <v>0</v>
      </c>
      <c r="W19" s="3">
        <f t="shared" si="10"/>
        <v>1</v>
      </c>
      <c r="X19" s="3">
        <f t="shared" si="13"/>
        <v>3</v>
      </c>
      <c r="AA19" s="7">
        <v>4</v>
      </c>
      <c r="AB19" s="7" t="s">
        <v>31</v>
      </c>
      <c r="AC19" s="7">
        <f t="shared" si="14"/>
        <v>0</v>
      </c>
      <c r="AD19" s="8">
        <f t="shared" si="15"/>
        <v>0</v>
      </c>
    </row>
    <row r="20" spans="1:30" x14ac:dyDescent="0.25">
      <c r="A20">
        <v>80846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10</v>
      </c>
      <c r="Q20">
        <f t="shared" si="4"/>
        <v>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1</v>
      </c>
      <c r="V20" t="b">
        <f t="shared" si="9"/>
        <v>0</v>
      </c>
      <c r="W20" s="3">
        <f t="shared" si="10"/>
        <v>1</v>
      </c>
      <c r="X20" s="3">
        <f t="shared" si="13"/>
        <v>3</v>
      </c>
      <c r="AA20" s="7" t="s">
        <v>57</v>
      </c>
      <c r="AB20" s="7" t="s">
        <v>36</v>
      </c>
      <c r="AC20" s="7">
        <f t="shared" si="14"/>
        <v>0</v>
      </c>
      <c r="AD20" s="8">
        <f t="shared" si="15"/>
        <v>0</v>
      </c>
    </row>
    <row r="21" spans="1:30" x14ac:dyDescent="0.25">
      <c r="A21">
        <v>80877</v>
      </c>
      <c r="B21">
        <v>3</v>
      </c>
      <c r="C21">
        <v>3</v>
      </c>
      <c r="D21">
        <v>3</v>
      </c>
      <c r="E21">
        <v>3</v>
      </c>
      <c r="F21">
        <v>2</v>
      </c>
      <c r="G21">
        <v>3</v>
      </c>
      <c r="H21">
        <v>3</v>
      </c>
      <c r="I21">
        <v>2</v>
      </c>
      <c r="J21">
        <v>3</v>
      </c>
      <c r="K21">
        <v>3</v>
      </c>
      <c r="L21">
        <v>2</v>
      </c>
      <c r="M21">
        <f t="shared" si="0"/>
        <v>0</v>
      </c>
      <c r="N21">
        <f t="shared" si="1"/>
        <v>0</v>
      </c>
      <c r="O21">
        <f t="shared" si="2"/>
        <v>3</v>
      </c>
      <c r="P21">
        <f t="shared" si="3"/>
        <v>7</v>
      </c>
      <c r="Q21">
        <f t="shared" si="4"/>
        <v>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1</v>
      </c>
      <c r="V21" t="b">
        <f t="shared" si="9"/>
        <v>0</v>
      </c>
      <c r="W21" s="3">
        <f t="shared" si="10"/>
        <v>1</v>
      </c>
      <c r="X21" s="3">
        <f t="shared" si="13"/>
        <v>3</v>
      </c>
      <c r="AA21" s="7" t="s">
        <v>58</v>
      </c>
      <c r="AB21" s="7" t="s">
        <v>36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80896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0</v>
      </c>
      <c r="J22">
        <v>3</v>
      </c>
      <c r="K22">
        <v>3</v>
      </c>
      <c r="L22">
        <v>3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9</v>
      </c>
      <c r="Q22">
        <f t="shared" si="4"/>
        <v>0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1</v>
      </c>
      <c r="V22" t="b">
        <f t="shared" si="9"/>
        <v>0</v>
      </c>
      <c r="W22" s="3">
        <f t="shared" si="10"/>
        <v>1</v>
      </c>
      <c r="X22" s="3">
        <f t="shared" si="13"/>
        <v>3</v>
      </c>
      <c r="AA22" s="7" t="s">
        <v>24</v>
      </c>
      <c r="AB22" s="7" t="s">
        <v>33</v>
      </c>
      <c r="AC22" s="7">
        <f t="shared" si="14"/>
        <v>1</v>
      </c>
      <c r="AD22" s="8">
        <f t="shared" si="15"/>
        <v>2.0833333333333332E-2</v>
      </c>
    </row>
    <row r="23" spans="1:30" x14ac:dyDescent="0.25">
      <c r="A23">
        <v>81070</v>
      </c>
      <c r="B23">
        <v>3</v>
      </c>
      <c r="C23">
        <v>3</v>
      </c>
      <c r="D23">
        <v>3</v>
      </c>
      <c r="E23">
        <v>0</v>
      </c>
      <c r="F23">
        <v>3</v>
      </c>
      <c r="G23">
        <v>3</v>
      </c>
      <c r="H23">
        <v>3</v>
      </c>
      <c r="I23">
        <v>3</v>
      </c>
      <c r="J23">
        <v>0</v>
      </c>
      <c r="K23">
        <v>3</v>
      </c>
      <c r="L23">
        <v>3</v>
      </c>
      <c r="M23">
        <f t="shared" si="0"/>
        <v>2</v>
      </c>
      <c r="N23">
        <f t="shared" si="1"/>
        <v>0</v>
      </c>
      <c r="O23">
        <f t="shared" si="2"/>
        <v>0</v>
      </c>
      <c r="P23">
        <f t="shared" si="3"/>
        <v>8</v>
      </c>
      <c r="Q23">
        <f t="shared" si="4"/>
        <v>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1</v>
      </c>
      <c r="V23" t="b">
        <f t="shared" si="9"/>
        <v>0</v>
      </c>
      <c r="W23" s="3">
        <f t="shared" si="10"/>
        <v>1</v>
      </c>
      <c r="X23" s="3">
        <f t="shared" si="13"/>
        <v>3</v>
      </c>
      <c r="AA23" s="7" t="s">
        <v>59</v>
      </c>
      <c r="AB23" s="7" t="s">
        <v>36</v>
      </c>
      <c r="AC23" s="7">
        <f t="shared" si="14"/>
        <v>0</v>
      </c>
      <c r="AD23" s="8">
        <f t="shared" si="15"/>
        <v>0</v>
      </c>
    </row>
    <row r="24" spans="1:30" x14ac:dyDescent="0.25">
      <c r="A24">
        <v>81079</v>
      </c>
      <c r="B24">
        <v>3</v>
      </c>
      <c r="C24">
        <v>3</v>
      </c>
      <c r="D24">
        <v>3</v>
      </c>
      <c r="E24">
        <v>3</v>
      </c>
      <c r="F24">
        <v>0</v>
      </c>
      <c r="G24">
        <v>3</v>
      </c>
      <c r="H24">
        <v>3</v>
      </c>
      <c r="I24">
        <v>3</v>
      </c>
      <c r="J24">
        <v>3</v>
      </c>
      <c r="K24">
        <v>3</v>
      </c>
      <c r="L24">
        <v>0</v>
      </c>
      <c r="M24">
        <f t="shared" si="0"/>
        <v>2</v>
      </c>
      <c r="N24">
        <f t="shared" si="1"/>
        <v>0</v>
      </c>
      <c r="O24">
        <f t="shared" si="2"/>
        <v>0</v>
      </c>
      <c r="P24">
        <f t="shared" si="3"/>
        <v>8</v>
      </c>
      <c r="Q24">
        <f t="shared" si="4"/>
        <v>0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1</v>
      </c>
      <c r="V24" t="b">
        <f t="shared" si="9"/>
        <v>0</v>
      </c>
      <c r="W24" s="3">
        <f t="shared" si="10"/>
        <v>1</v>
      </c>
      <c r="X24" s="3">
        <f t="shared" si="13"/>
        <v>3</v>
      </c>
      <c r="AA24" s="7" t="s">
        <v>60</v>
      </c>
      <c r="AB24" s="7" t="s">
        <v>37</v>
      </c>
      <c r="AC24" s="7">
        <f t="shared" si="14"/>
        <v>0</v>
      </c>
      <c r="AD24" s="8">
        <f t="shared" si="15"/>
        <v>0</v>
      </c>
    </row>
    <row r="25" spans="1:30" x14ac:dyDescent="0.25">
      <c r="A25">
        <v>81099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0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9</v>
      </c>
      <c r="Q25">
        <f t="shared" si="4"/>
        <v>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1</v>
      </c>
      <c r="V25" t="b">
        <f t="shared" si="9"/>
        <v>0</v>
      </c>
      <c r="W25" s="3">
        <f t="shared" si="10"/>
        <v>1</v>
      </c>
      <c r="X25" s="3">
        <f t="shared" si="13"/>
        <v>3</v>
      </c>
      <c r="AA25" s="7" t="s">
        <v>61</v>
      </c>
      <c r="AB25" s="7" t="s">
        <v>32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81118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2</v>
      </c>
      <c r="K26">
        <v>0</v>
      </c>
      <c r="L26">
        <v>3</v>
      </c>
      <c r="M26">
        <f t="shared" si="0"/>
        <v>1</v>
      </c>
      <c r="N26">
        <f t="shared" si="1"/>
        <v>0</v>
      </c>
      <c r="O26">
        <f t="shared" si="2"/>
        <v>1</v>
      </c>
      <c r="P26">
        <f t="shared" si="3"/>
        <v>8</v>
      </c>
      <c r="Q26">
        <f t="shared" si="4"/>
        <v>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1</v>
      </c>
      <c r="V26" t="b">
        <f t="shared" si="9"/>
        <v>0</v>
      </c>
      <c r="W26" s="3">
        <f t="shared" si="10"/>
        <v>1</v>
      </c>
      <c r="X26" s="3">
        <f t="shared" si="13"/>
        <v>3</v>
      </c>
      <c r="AA26" s="7" t="s">
        <v>62</v>
      </c>
      <c r="AB26" s="7" t="s">
        <v>37</v>
      </c>
      <c r="AC26" s="7">
        <f t="shared" si="14"/>
        <v>0</v>
      </c>
      <c r="AD26" s="8">
        <f t="shared" si="15"/>
        <v>0</v>
      </c>
    </row>
    <row r="27" spans="1:30" x14ac:dyDescent="0.25">
      <c r="A27">
        <v>107697</v>
      </c>
      <c r="B27">
        <v>3</v>
      </c>
      <c r="C27">
        <v>3</v>
      </c>
      <c r="D27">
        <v>3</v>
      </c>
      <c r="E27">
        <v>3</v>
      </c>
      <c r="F27">
        <v>0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9</v>
      </c>
      <c r="Q27">
        <f t="shared" si="4"/>
        <v>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1</v>
      </c>
      <c r="V27" t="b">
        <f t="shared" si="9"/>
        <v>0</v>
      </c>
      <c r="W27" s="3">
        <f t="shared" si="10"/>
        <v>1</v>
      </c>
      <c r="X27" s="3">
        <f t="shared" si="13"/>
        <v>3</v>
      </c>
      <c r="AA27" s="7" t="s">
        <v>63</v>
      </c>
      <c r="AB27" s="7" t="s">
        <v>32</v>
      </c>
      <c r="AC27" s="7">
        <f t="shared" si="14"/>
        <v>0</v>
      </c>
      <c r="AD27" s="8">
        <f t="shared" si="15"/>
        <v>0</v>
      </c>
    </row>
    <row r="28" spans="1:30" x14ac:dyDescent="0.25">
      <c r="A28">
        <v>107718</v>
      </c>
      <c r="B28">
        <v>3</v>
      </c>
      <c r="C28">
        <v>3</v>
      </c>
      <c r="D28">
        <v>3</v>
      </c>
      <c r="E28">
        <v>0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3</v>
      </c>
      <c r="M28">
        <f t="shared" si="0"/>
        <v>2</v>
      </c>
      <c r="N28">
        <f t="shared" si="1"/>
        <v>0</v>
      </c>
      <c r="O28">
        <f t="shared" si="2"/>
        <v>0</v>
      </c>
      <c r="P28">
        <f t="shared" si="3"/>
        <v>8</v>
      </c>
      <c r="Q28">
        <f t="shared" si="4"/>
        <v>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1</v>
      </c>
      <c r="V28" t="b">
        <f t="shared" si="9"/>
        <v>0</v>
      </c>
      <c r="W28" s="3">
        <f t="shared" si="10"/>
        <v>1</v>
      </c>
      <c r="X28" s="3">
        <f t="shared" si="13"/>
        <v>3</v>
      </c>
      <c r="AA28" s="7" t="s">
        <v>64</v>
      </c>
      <c r="AB28" s="7" t="s">
        <v>37</v>
      </c>
      <c r="AC28" s="7">
        <f t="shared" si="14"/>
        <v>0</v>
      </c>
      <c r="AD28" s="8">
        <f t="shared" si="15"/>
        <v>0</v>
      </c>
    </row>
    <row r="29" spans="1:30" x14ac:dyDescent="0.25">
      <c r="A29">
        <v>107736</v>
      </c>
      <c r="B29">
        <v>3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3</v>
      </c>
      <c r="J29">
        <v>3</v>
      </c>
      <c r="K29">
        <v>0</v>
      </c>
      <c r="L29">
        <v>0</v>
      </c>
      <c r="M29">
        <f t="shared" si="0"/>
        <v>7</v>
      </c>
      <c r="N29">
        <f t="shared" si="1"/>
        <v>0</v>
      </c>
      <c r="O29">
        <f t="shared" si="2"/>
        <v>0</v>
      </c>
      <c r="P29">
        <f t="shared" si="3"/>
        <v>3</v>
      </c>
      <c r="Q29">
        <f t="shared" si="4"/>
        <v>0</v>
      </c>
      <c r="R29" t="b">
        <f t="shared" si="5"/>
        <v>1</v>
      </c>
      <c r="S29" t="b">
        <f t="shared" si="6"/>
        <v>0</v>
      </c>
      <c r="T29" t="b">
        <f t="shared" si="7"/>
        <v>0</v>
      </c>
      <c r="U29" t="b">
        <f t="shared" si="8"/>
        <v>0</v>
      </c>
      <c r="V29" t="b">
        <f t="shared" si="9"/>
        <v>0</v>
      </c>
      <c r="W29" s="3">
        <f t="shared" si="10"/>
        <v>1</v>
      </c>
      <c r="X29" s="3">
        <f t="shared" si="13"/>
        <v>0</v>
      </c>
      <c r="AA29" s="7" t="s">
        <v>65</v>
      </c>
      <c r="AB29" s="7" t="s">
        <v>32</v>
      </c>
      <c r="AC29" s="7">
        <f t="shared" si="14"/>
        <v>0</v>
      </c>
      <c r="AD29" s="8">
        <f t="shared" si="15"/>
        <v>0</v>
      </c>
    </row>
    <row r="30" spans="1:30" x14ac:dyDescent="0.25">
      <c r="A30">
        <v>107829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10</v>
      </c>
      <c r="Q30">
        <f t="shared" si="4"/>
        <v>0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1</v>
      </c>
      <c r="V30" t="b">
        <f t="shared" si="9"/>
        <v>0</v>
      </c>
      <c r="W30" s="3">
        <f t="shared" si="10"/>
        <v>1</v>
      </c>
      <c r="X30" s="3">
        <f t="shared" si="13"/>
        <v>3</v>
      </c>
      <c r="AA30" s="7" t="s">
        <v>66</v>
      </c>
      <c r="AB30" s="7" t="s">
        <v>34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80606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3</v>
      </c>
      <c r="M31">
        <f t="shared" si="0"/>
        <v>0</v>
      </c>
      <c r="N31">
        <f t="shared" si="1"/>
        <v>0</v>
      </c>
      <c r="O31">
        <f t="shared" si="2"/>
        <v>1</v>
      </c>
      <c r="P31">
        <f t="shared" si="3"/>
        <v>9</v>
      </c>
      <c r="Q31">
        <f t="shared" si="4"/>
        <v>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1</v>
      </c>
      <c r="V31" t="b">
        <f t="shared" si="9"/>
        <v>0</v>
      </c>
      <c r="W31" s="3">
        <f t="shared" si="10"/>
        <v>1</v>
      </c>
      <c r="X31" s="3">
        <f t="shared" si="13"/>
        <v>3</v>
      </c>
      <c r="AA31" s="7" t="s">
        <v>67</v>
      </c>
      <c r="AB31" s="7" t="s">
        <v>34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80615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10</v>
      </c>
      <c r="Q32">
        <f t="shared" si="4"/>
        <v>0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1</v>
      </c>
      <c r="V32" t="b">
        <f t="shared" si="9"/>
        <v>0</v>
      </c>
      <c r="W32" s="3">
        <f t="shared" si="10"/>
        <v>1</v>
      </c>
      <c r="X32" s="3">
        <f t="shared" si="13"/>
        <v>3</v>
      </c>
      <c r="AA32" s="7" t="s">
        <v>68</v>
      </c>
      <c r="AB32" s="7" t="s">
        <v>35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80667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0</v>
      </c>
      <c r="I33">
        <v>3</v>
      </c>
      <c r="J33">
        <v>3</v>
      </c>
      <c r="K33">
        <v>3</v>
      </c>
      <c r="L33">
        <v>3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9</v>
      </c>
      <c r="Q33">
        <f t="shared" si="4"/>
        <v>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1</v>
      </c>
      <c r="V33" t="b">
        <f t="shared" si="9"/>
        <v>0</v>
      </c>
      <c r="W33" s="3">
        <f t="shared" si="10"/>
        <v>1</v>
      </c>
      <c r="X33" s="3">
        <f t="shared" si="13"/>
        <v>3</v>
      </c>
      <c r="AA33" s="7" t="s">
        <v>69</v>
      </c>
      <c r="AB33" s="7" t="s">
        <v>37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80681</v>
      </c>
      <c r="B34">
        <v>3</v>
      </c>
      <c r="C34">
        <v>3</v>
      </c>
      <c r="D34">
        <v>3</v>
      </c>
      <c r="E34">
        <v>3</v>
      </c>
      <c r="F34">
        <v>3</v>
      </c>
      <c r="G34">
        <v>2</v>
      </c>
      <c r="H34">
        <v>3</v>
      </c>
      <c r="I34">
        <v>3</v>
      </c>
      <c r="J34">
        <v>3</v>
      </c>
      <c r="K34">
        <v>3</v>
      </c>
      <c r="L34">
        <v>2</v>
      </c>
      <c r="M34">
        <f t="shared" si="0"/>
        <v>0</v>
      </c>
      <c r="N34">
        <f t="shared" si="1"/>
        <v>0</v>
      </c>
      <c r="O34">
        <f t="shared" si="2"/>
        <v>2</v>
      </c>
      <c r="P34">
        <f t="shared" si="3"/>
        <v>8</v>
      </c>
      <c r="Q34">
        <f t="shared" si="4"/>
        <v>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1</v>
      </c>
      <c r="V34" t="b">
        <f t="shared" si="9"/>
        <v>0</v>
      </c>
      <c r="W34" s="3">
        <f t="shared" si="10"/>
        <v>1</v>
      </c>
      <c r="X34" s="3">
        <f t="shared" si="13"/>
        <v>3</v>
      </c>
      <c r="AA34" s="12" t="s">
        <v>38</v>
      </c>
      <c r="AB34" s="12"/>
      <c r="AC34" s="9">
        <f>SUM(AC15:AC33)</f>
        <v>48</v>
      </c>
      <c r="AD34" s="8">
        <f t="shared" si="15"/>
        <v>1</v>
      </c>
    </row>
    <row r="35" spans="1:30" x14ac:dyDescent="0.25">
      <c r="A35">
        <v>80692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10</v>
      </c>
      <c r="Q35">
        <f t="shared" si="4"/>
        <v>0</v>
      </c>
      <c r="R35" t="b">
        <f t="shared" si="5"/>
        <v>0</v>
      </c>
      <c r="S35" t="b">
        <f t="shared" si="6"/>
        <v>0</v>
      </c>
      <c r="T35" t="b">
        <f t="shared" si="7"/>
        <v>0</v>
      </c>
      <c r="U35" t="b">
        <f t="shared" si="8"/>
        <v>1</v>
      </c>
      <c r="V35" t="b">
        <f t="shared" si="9"/>
        <v>0</v>
      </c>
      <c r="W35" s="3">
        <f t="shared" si="10"/>
        <v>1</v>
      </c>
      <c r="X35" s="3">
        <f t="shared" si="13"/>
        <v>3</v>
      </c>
    </row>
    <row r="36" spans="1:30" x14ac:dyDescent="0.25">
      <c r="A36">
        <v>80707</v>
      </c>
      <c r="B36">
        <v>3</v>
      </c>
      <c r="C36">
        <v>3</v>
      </c>
      <c r="D36">
        <v>3</v>
      </c>
      <c r="E36">
        <v>3</v>
      </c>
      <c r="F36">
        <v>3</v>
      </c>
      <c r="G36">
        <v>0</v>
      </c>
      <c r="H36">
        <v>3</v>
      </c>
      <c r="I36">
        <v>3</v>
      </c>
      <c r="J36">
        <v>3</v>
      </c>
      <c r="K36">
        <v>3</v>
      </c>
      <c r="L36">
        <v>3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9</v>
      </c>
      <c r="Q36">
        <f t="shared" si="4"/>
        <v>0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1</v>
      </c>
      <c r="V36" t="b">
        <f t="shared" si="9"/>
        <v>0</v>
      </c>
      <c r="W36" s="3">
        <f t="shared" si="10"/>
        <v>1</v>
      </c>
      <c r="X36" s="3">
        <f t="shared" si="13"/>
        <v>3</v>
      </c>
    </row>
    <row r="37" spans="1:30" x14ac:dyDescent="0.25">
      <c r="A37">
        <v>80812</v>
      </c>
      <c r="B37">
        <v>3</v>
      </c>
      <c r="C37">
        <v>3</v>
      </c>
      <c r="D37">
        <v>2</v>
      </c>
      <c r="E37">
        <v>3</v>
      </c>
      <c r="F37">
        <v>2</v>
      </c>
      <c r="G37">
        <v>3</v>
      </c>
      <c r="H37">
        <v>3</v>
      </c>
      <c r="I37">
        <v>3</v>
      </c>
      <c r="J37">
        <v>3</v>
      </c>
      <c r="K37">
        <v>2</v>
      </c>
      <c r="L37">
        <v>3</v>
      </c>
      <c r="M37">
        <f t="shared" si="0"/>
        <v>0</v>
      </c>
      <c r="N37">
        <f t="shared" si="1"/>
        <v>0</v>
      </c>
      <c r="O37">
        <f t="shared" si="2"/>
        <v>3</v>
      </c>
      <c r="P37">
        <f t="shared" si="3"/>
        <v>7</v>
      </c>
      <c r="Q37">
        <f t="shared" si="4"/>
        <v>0</v>
      </c>
      <c r="R37" t="b">
        <f t="shared" si="5"/>
        <v>0</v>
      </c>
      <c r="S37" t="b">
        <f t="shared" si="6"/>
        <v>0</v>
      </c>
      <c r="T37" t="b">
        <f t="shared" si="7"/>
        <v>0</v>
      </c>
      <c r="U37" t="b">
        <f t="shared" si="8"/>
        <v>1</v>
      </c>
      <c r="V37" t="b">
        <f t="shared" si="9"/>
        <v>0</v>
      </c>
      <c r="W37" s="3">
        <f t="shared" si="10"/>
        <v>1</v>
      </c>
      <c r="X37" s="3">
        <f t="shared" si="13"/>
        <v>3</v>
      </c>
    </row>
    <row r="38" spans="1:30" x14ac:dyDescent="0.25">
      <c r="A38">
        <v>80818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0</v>
      </c>
      <c r="I38">
        <v>3</v>
      </c>
      <c r="J38">
        <v>3</v>
      </c>
      <c r="K38">
        <v>3</v>
      </c>
      <c r="L38">
        <v>3</v>
      </c>
      <c r="M38">
        <f t="shared" si="0"/>
        <v>1</v>
      </c>
      <c r="N38">
        <f t="shared" si="1"/>
        <v>0</v>
      </c>
      <c r="O38">
        <f t="shared" si="2"/>
        <v>0</v>
      </c>
      <c r="P38">
        <f t="shared" si="3"/>
        <v>9</v>
      </c>
      <c r="Q38">
        <f t="shared" si="4"/>
        <v>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1</v>
      </c>
      <c r="V38" t="b">
        <f t="shared" si="9"/>
        <v>0</v>
      </c>
      <c r="W38" s="3">
        <f t="shared" si="10"/>
        <v>1</v>
      </c>
      <c r="X38" s="3">
        <f t="shared" si="13"/>
        <v>3</v>
      </c>
    </row>
    <row r="39" spans="1:30" x14ac:dyDescent="0.25">
      <c r="A39">
        <v>80869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2</v>
      </c>
      <c r="M39">
        <f t="shared" si="0"/>
        <v>0</v>
      </c>
      <c r="N39">
        <f t="shared" si="1"/>
        <v>0</v>
      </c>
      <c r="O39">
        <f t="shared" si="2"/>
        <v>1</v>
      </c>
      <c r="P39">
        <f t="shared" si="3"/>
        <v>9</v>
      </c>
      <c r="Q39">
        <f t="shared" si="4"/>
        <v>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1</v>
      </c>
      <c r="V39" t="b">
        <f t="shared" si="9"/>
        <v>0</v>
      </c>
      <c r="W39" s="3">
        <f t="shared" si="10"/>
        <v>1</v>
      </c>
      <c r="X39" s="3">
        <f t="shared" si="13"/>
        <v>3</v>
      </c>
    </row>
    <row r="40" spans="1:30" x14ac:dyDescent="0.25">
      <c r="A40">
        <v>80885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10</v>
      </c>
      <c r="Q40">
        <f t="shared" si="4"/>
        <v>0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1</v>
      </c>
      <c r="V40" t="b">
        <f t="shared" si="9"/>
        <v>0</v>
      </c>
      <c r="W40" s="3">
        <f t="shared" si="10"/>
        <v>1</v>
      </c>
      <c r="X40" s="3">
        <f t="shared" si="13"/>
        <v>3</v>
      </c>
    </row>
    <row r="41" spans="1:30" x14ac:dyDescent="0.25">
      <c r="A41">
        <v>80953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10</v>
      </c>
      <c r="Q41">
        <f t="shared" si="4"/>
        <v>0</v>
      </c>
      <c r="R41" t="b">
        <f t="shared" si="5"/>
        <v>0</v>
      </c>
      <c r="S41" t="b">
        <f t="shared" si="6"/>
        <v>0</v>
      </c>
      <c r="T41" t="b">
        <f t="shared" si="7"/>
        <v>0</v>
      </c>
      <c r="U41" t="b">
        <f t="shared" si="8"/>
        <v>1</v>
      </c>
      <c r="V41" t="b">
        <f t="shared" si="9"/>
        <v>0</v>
      </c>
      <c r="W41" s="3">
        <f t="shared" si="10"/>
        <v>1</v>
      </c>
      <c r="X41" s="3">
        <f t="shared" si="13"/>
        <v>3</v>
      </c>
    </row>
    <row r="42" spans="1:30" x14ac:dyDescent="0.25">
      <c r="A42">
        <v>81047</v>
      </c>
      <c r="B42">
        <v>3</v>
      </c>
      <c r="C42">
        <v>3</v>
      </c>
      <c r="D42">
        <v>3</v>
      </c>
      <c r="E42">
        <v>2</v>
      </c>
      <c r="F42">
        <v>3</v>
      </c>
      <c r="G42">
        <v>3</v>
      </c>
      <c r="H42">
        <v>3</v>
      </c>
      <c r="I42">
        <v>3</v>
      </c>
      <c r="J42">
        <v>2</v>
      </c>
      <c r="K42">
        <v>3</v>
      </c>
      <c r="L42">
        <v>3</v>
      </c>
      <c r="M42">
        <f t="shared" si="0"/>
        <v>0</v>
      </c>
      <c r="N42">
        <f t="shared" si="1"/>
        <v>0</v>
      </c>
      <c r="O42">
        <f t="shared" si="2"/>
        <v>2</v>
      </c>
      <c r="P42">
        <f t="shared" si="3"/>
        <v>8</v>
      </c>
      <c r="Q42">
        <f t="shared" si="4"/>
        <v>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1</v>
      </c>
      <c r="V42" t="b">
        <f t="shared" si="9"/>
        <v>0</v>
      </c>
      <c r="W42" s="3">
        <f t="shared" si="10"/>
        <v>1</v>
      </c>
      <c r="X42" s="3">
        <f t="shared" si="13"/>
        <v>3</v>
      </c>
    </row>
    <row r="43" spans="1:30" x14ac:dyDescent="0.25">
      <c r="A43">
        <v>81063</v>
      </c>
      <c r="B43">
        <v>3</v>
      </c>
      <c r="C43">
        <v>3</v>
      </c>
      <c r="D43">
        <v>0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f t="shared" si="0"/>
        <v>1</v>
      </c>
      <c r="N43">
        <f t="shared" si="1"/>
        <v>0</v>
      </c>
      <c r="O43">
        <f t="shared" si="2"/>
        <v>0</v>
      </c>
      <c r="P43">
        <f t="shared" si="3"/>
        <v>9</v>
      </c>
      <c r="Q43">
        <f t="shared" si="4"/>
        <v>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1</v>
      </c>
      <c r="V43" t="b">
        <f t="shared" si="9"/>
        <v>0</v>
      </c>
      <c r="W43" s="3">
        <f t="shared" si="10"/>
        <v>1</v>
      </c>
      <c r="X43" s="3">
        <f t="shared" si="13"/>
        <v>3</v>
      </c>
    </row>
    <row r="44" spans="1:30" x14ac:dyDescent="0.25">
      <c r="A44">
        <v>81088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10</v>
      </c>
      <c r="Q44">
        <f t="shared" si="4"/>
        <v>0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1</v>
      </c>
      <c r="V44" t="b">
        <f t="shared" si="9"/>
        <v>0</v>
      </c>
      <c r="W44" s="3">
        <f t="shared" si="10"/>
        <v>1</v>
      </c>
      <c r="X44" s="3">
        <f t="shared" si="13"/>
        <v>3</v>
      </c>
    </row>
    <row r="45" spans="1:30" x14ac:dyDescent="0.25">
      <c r="A45">
        <v>107679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2</v>
      </c>
      <c r="I45">
        <v>3</v>
      </c>
      <c r="J45">
        <v>3</v>
      </c>
      <c r="K45">
        <v>3</v>
      </c>
      <c r="L45">
        <v>3</v>
      </c>
      <c r="M45">
        <f t="shared" si="0"/>
        <v>0</v>
      </c>
      <c r="N45">
        <f t="shared" si="1"/>
        <v>0</v>
      </c>
      <c r="O45">
        <f t="shared" si="2"/>
        <v>1</v>
      </c>
      <c r="P45">
        <f t="shared" si="3"/>
        <v>9</v>
      </c>
      <c r="Q45">
        <f t="shared" si="4"/>
        <v>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1</v>
      </c>
      <c r="V45" t="b">
        <f t="shared" si="9"/>
        <v>0</v>
      </c>
      <c r="W45" s="3">
        <f t="shared" si="10"/>
        <v>1</v>
      </c>
      <c r="X45" s="3">
        <f t="shared" si="13"/>
        <v>3</v>
      </c>
    </row>
    <row r="46" spans="1:30" x14ac:dyDescent="0.25">
      <c r="A46">
        <v>107741</v>
      </c>
      <c r="B46">
        <v>3</v>
      </c>
      <c r="C46">
        <v>3</v>
      </c>
      <c r="D46">
        <v>3</v>
      </c>
      <c r="E46">
        <v>3</v>
      </c>
      <c r="F46">
        <v>0</v>
      </c>
      <c r="G46">
        <v>3</v>
      </c>
      <c r="H46">
        <v>3</v>
      </c>
      <c r="I46">
        <v>3</v>
      </c>
      <c r="J46">
        <v>0</v>
      </c>
      <c r="K46">
        <v>3</v>
      </c>
      <c r="L46">
        <v>0</v>
      </c>
      <c r="M46">
        <f t="shared" si="0"/>
        <v>3</v>
      </c>
      <c r="N46">
        <f t="shared" si="1"/>
        <v>0</v>
      </c>
      <c r="O46">
        <f t="shared" si="2"/>
        <v>0</v>
      </c>
      <c r="P46">
        <f t="shared" si="3"/>
        <v>7</v>
      </c>
      <c r="Q46">
        <f t="shared" si="4"/>
        <v>0</v>
      </c>
      <c r="R46" t="b">
        <f t="shared" si="5"/>
        <v>0</v>
      </c>
      <c r="S46" t="b">
        <f t="shared" si="6"/>
        <v>0</v>
      </c>
      <c r="T46" t="b">
        <f t="shared" si="7"/>
        <v>0</v>
      </c>
      <c r="U46" t="b">
        <f t="shared" si="8"/>
        <v>1</v>
      </c>
      <c r="V46" t="b">
        <f t="shared" si="9"/>
        <v>0</v>
      </c>
      <c r="W46" s="3">
        <f t="shared" si="10"/>
        <v>1</v>
      </c>
      <c r="X46" s="3">
        <f t="shared" si="13"/>
        <v>3</v>
      </c>
    </row>
    <row r="47" spans="1:30" x14ac:dyDescent="0.25">
      <c r="A47">
        <v>107751</v>
      </c>
      <c r="B47">
        <v>3</v>
      </c>
      <c r="C47">
        <v>3</v>
      </c>
      <c r="D47">
        <v>3</v>
      </c>
      <c r="E47">
        <v>3</v>
      </c>
      <c r="F47">
        <v>3</v>
      </c>
      <c r="G47">
        <v>0</v>
      </c>
      <c r="H47">
        <v>3</v>
      </c>
      <c r="I47">
        <v>3</v>
      </c>
      <c r="J47">
        <v>3</v>
      </c>
      <c r="K47">
        <v>3</v>
      </c>
      <c r="L47">
        <v>3</v>
      </c>
      <c r="M47">
        <f t="shared" si="0"/>
        <v>1</v>
      </c>
      <c r="N47">
        <f t="shared" si="1"/>
        <v>0</v>
      </c>
      <c r="O47">
        <f t="shared" si="2"/>
        <v>0</v>
      </c>
      <c r="P47">
        <f t="shared" si="3"/>
        <v>9</v>
      </c>
      <c r="Q47">
        <f t="shared" si="4"/>
        <v>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1</v>
      </c>
      <c r="V47" t="b">
        <f t="shared" si="9"/>
        <v>0</v>
      </c>
      <c r="W47" s="3">
        <f t="shared" si="10"/>
        <v>1</v>
      </c>
      <c r="X47" s="3">
        <f t="shared" si="13"/>
        <v>3</v>
      </c>
    </row>
    <row r="48" spans="1:30" x14ac:dyDescent="0.25">
      <c r="A48">
        <v>107762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10</v>
      </c>
      <c r="Q48">
        <f t="shared" si="4"/>
        <v>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1</v>
      </c>
      <c r="V48" t="b">
        <f t="shared" si="9"/>
        <v>0</v>
      </c>
      <c r="W48" s="3">
        <f t="shared" si="10"/>
        <v>1</v>
      </c>
      <c r="X48" s="3">
        <f t="shared" si="13"/>
        <v>3</v>
      </c>
    </row>
    <row r="49" spans="1:24" x14ac:dyDescent="0.25">
      <c r="A49">
        <v>107776</v>
      </c>
      <c r="B49">
        <v>3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3</v>
      </c>
      <c r="J49">
        <v>2</v>
      </c>
      <c r="K49">
        <v>2</v>
      </c>
      <c r="L49">
        <v>2</v>
      </c>
      <c r="M49">
        <f t="shared" si="0"/>
        <v>0</v>
      </c>
      <c r="N49">
        <f t="shared" si="1"/>
        <v>0</v>
      </c>
      <c r="O49">
        <f t="shared" si="2"/>
        <v>9</v>
      </c>
      <c r="P49">
        <f t="shared" si="3"/>
        <v>1</v>
      </c>
      <c r="Q49">
        <f t="shared" si="4"/>
        <v>0</v>
      </c>
      <c r="R49" t="b">
        <f t="shared" si="5"/>
        <v>0</v>
      </c>
      <c r="S49" t="b">
        <f t="shared" si="6"/>
        <v>0</v>
      </c>
      <c r="T49" t="b">
        <f t="shared" si="7"/>
        <v>1</v>
      </c>
      <c r="U49" t="b">
        <f t="shared" si="8"/>
        <v>0</v>
      </c>
      <c r="V49" t="b">
        <f t="shared" si="9"/>
        <v>0</v>
      </c>
      <c r="W49" s="3">
        <f t="shared" si="10"/>
        <v>1</v>
      </c>
      <c r="X49" s="3">
        <f t="shared" si="13"/>
        <v>2</v>
      </c>
    </row>
  </sheetData>
  <autoFilter ref="A1:X49"/>
  <mergeCells count="2">
    <mergeCell ref="AA12:AB12"/>
    <mergeCell ref="AA34:AB3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80486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f t="shared" ref="M2:M49" si="0">IF(C2=0, 1, 0)+IF(D2=0, 1, 0)+IF(E2=0, 1, 0)+IF(F2=0, 1, 0)+IF(G2=0, 1, 0)+IF(H2=0, 1, 0)+IF(I2=0, 1, 0)+IF(J2=0, 1, 0)+IF(K2=0, 1, 0)+IF(L2=0, 1, 0)</f>
        <v>0</v>
      </c>
      <c r="N2">
        <f t="shared" ref="N2:N49" si="1">IF(C2=1, 1, 0)+IF(D2=1, 1, 0)+IF(E2=1, 1, 0)+IF(F2=1, 1, 0)+IF(G2=1, 1, 0)+IF(H2=1, 1, 0)+IF(I2=1, 1, 0)+IF(J2=1, 1, 0)+IF(K2=1, 1, 0)+IF(L2=1, 1, 0)</f>
        <v>0</v>
      </c>
      <c r="O2">
        <f t="shared" ref="O2:O49" si="2">IF(C2=2, 1, 0)+IF(D2=2, 1, 0)+IF(E2=2, 1, 0)+IF(F2=2, 1, 0)+IF(G2=2, 1, 0)+IF(H2=2, 1, 0)+IF(I2=2, 1, 0)+IF(J2=2, 1, 0)+IF(K2=2, 1, 0)+IF(L2=2, 1, 0)</f>
        <v>0</v>
      </c>
      <c r="P2">
        <f t="shared" ref="P2:P49" si="3">IF(C2=3, 1, 0)+IF(D2=3, 1, 0)+IF(E2=3, 1, 0)+IF(F2=3, 1, 0)+IF(G2=3, 1, 0)+IF(H2=3, 1, 0)+IF(I2=3, 1, 0)+IF(J2=3, 1, 0)+IF(K2=3, 1, 0)+IF(L2=3, 1, 0)</f>
        <v>10</v>
      </c>
      <c r="Q2">
        <f t="shared" ref="Q2:Q49" si="4">IF(C2=4, 1, 0)+IF(D2=4, 1, 0)+IF(E2=4, 1, 0)+IF(F2=4, 1, 0)+IF(G2=4, 1, 0)+IF(H2=4, 1, 0)+IF(I2=4, 1, 0)+IF(J2=4, 1, 0)+IF(K2=4, 1, 0)+IF(L2=4, 1, 0)</f>
        <v>0</v>
      </c>
      <c r="R2" t="b">
        <f t="shared" ref="R2:R49" si="5">M2=MAX($M2:$Q2)</f>
        <v>0</v>
      </c>
      <c r="S2" t="b">
        <f t="shared" ref="S2:S49" si="6">N2=MAX($M2:$Q2)</f>
        <v>0</v>
      </c>
      <c r="T2" t="b">
        <f t="shared" ref="T2:T49" si="7">O2=MAX($M2:$Q2)</f>
        <v>0</v>
      </c>
      <c r="U2" t="b">
        <f t="shared" ref="U2:U49" si="8">P2=MAX($M2:$Q2)</f>
        <v>1</v>
      </c>
      <c r="V2" t="b">
        <f t="shared" ref="V2:V49" si="9">Q2=MAX($M2:$Q2)</f>
        <v>0</v>
      </c>
      <c r="W2" s="3">
        <f t="shared" ref="W2:W49" si="10">IF(M2=MAX($M2:$Q2), 1, 0) + IF(N2=MAX($M2:$Q2), 1, 0) + IF(O2=MAX($M2:$Q2), 1, 0) + IF(P2=MAX($M2:$Q2), 1, 0) + IF(Q2=MAX($M2:$Q2), 1, 0)</f>
        <v>1</v>
      </c>
      <c r="X2" s="3">
        <f t="shared" ref="X2:X49" si="11">IF(W2 = 1, _xlfn.MODE.SNGL(C2,D2,E2,F2,G2,H2,I2,J2,K2,L2), "Verificar Manualmente")</f>
        <v>3</v>
      </c>
      <c r="AA2" s="6" t="s">
        <v>25</v>
      </c>
      <c r="AB2" s="6" t="s">
        <v>26</v>
      </c>
      <c r="AC2" s="6" t="s">
        <v>27</v>
      </c>
      <c r="AD2" s="6" t="s">
        <v>28</v>
      </c>
    </row>
    <row r="3" spans="1:30" x14ac:dyDescent="0.25">
      <c r="A3">
        <v>80512</v>
      </c>
      <c r="B3">
        <v>3</v>
      </c>
      <c r="C3">
        <v>3</v>
      </c>
      <c r="D3">
        <v>3</v>
      </c>
      <c r="E3">
        <v>3</v>
      </c>
      <c r="F3">
        <v>0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f t="shared" si="0"/>
        <v>1</v>
      </c>
      <c r="N3">
        <f t="shared" si="1"/>
        <v>0</v>
      </c>
      <c r="O3">
        <f t="shared" si="2"/>
        <v>0</v>
      </c>
      <c r="P3">
        <f t="shared" si="3"/>
        <v>9</v>
      </c>
      <c r="Q3">
        <f t="shared" si="4"/>
        <v>0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1</v>
      </c>
      <c r="V3" t="b">
        <f t="shared" si="9"/>
        <v>0</v>
      </c>
      <c r="W3" s="3">
        <f t="shared" si="10"/>
        <v>1</v>
      </c>
      <c r="X3" s="3">
        <f t="shared" si="11"/>
        <v>3</v>
      </c>
      <c r="AA3" s="7">
        <v>3</v>
      </c>
      <c r="AB3" s="7" t="s">
        <v>29</v>
      </c>
      <c r="AC3" s="7">
        <f>COUNTIFS(X:X, AA3)</f>
        <v>41</v>
      </c>
      <c r="AD3" s="8">
        <f>AC3/$AC$12</f>
        <v>0.85416666666666663</v>
      </c>
    </row>
    <row r="4" spans="1:30" x14ac:dyDescent="0.25">
      <c r="A4">
        <v>80543</v>
      </c>
      <c r="B4">
        <v>3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f t="shared" si="0"/>
        <v>0</v>
      </c>
      <c r="N4">
        <f t="shared" si="1"/>
        <v>0</v>
      </c>
      <c r="O4">
        <f t="shared" si="2"/>
        <v>10</v>
      </c>
      <c r="P4">
        <f t="shared" si="3"/>
        <v>0</v>
      </c>
      <c r="Q4">
        <f t="shared" si="4"/>
        <v>0</v>
      </c>
      <c r="R4" t="b">
        <f t="shared" si="5"/>
        <v>0</v>
      </c>
      <c r="S4" t="b">
        <f t="shared" si="6"/>
        <v>0</v>
      </c>
      <c r="T4" t="b">
        <f t="shared" si="7"/>
        <v>1</v>
      </c>
      <c r="U4" t="b">
        <f t="shared" si="8"/>
        <v>0</v>
      </c>
      <c r="V4" t="b">
        <f t="shared" si="9"/>
        <v>0</v>
      </c>
      <c r="W4" s="3">
        <f t="shared" si="10"/>
        <v>1</v>
      </c>
      <c r="X4" s="3">
        <f t="shared" si="11"/>
        <v>2</v>
      </c>
      <c r="AA4" s="7">
        <v>0</v>
      </c>
      <c r="AB4" s="7" t="s">
        <v>30</v>
      </c>
      <c r="AC4" s="7">
        <f t="shared" ref="AC4" si="12">COUNTIFS(X:X, AA4)</f>
        <v>1</v>
      </c>
      <c r="AD4" s="8">
        <f t="shared" ref="AD4:AD11" si="13">AC4/$AC$12</f>
        <v>2.0833333333333332E-2</v>
      </c>
    </row>
    <row r="5" spans="1:30" x14ac:dyDescent="0.25">
      <c r="A5">
        <v>80544</v>
      </c>
      <c r="B5">
        <v>3</v>
      </c>
      <c r="C5">
        <v>2</v>
      </c>
      <c r="D5">
        <v>3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f t="shared" si="0"/>
        <v>0</v>
      </c>
      <c r="N5">
        <f t="shared" si="1"/>
        <v>0</v>
      </c>
      <c r="O5">
        <f t="shared" si="2"/>
        <v>2</v>
      </c>
      <c r="P5">
        <f t="shared" si="3"/>
        <v>8</v>
      </c>
      <c r="Q5">
        <f t="shared" si="4"/>
        <v>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1</v>
      </c>
      <c r="V5" t="b">
        <f t="shared" si="9"/>
        <v>0</v>
      </c>
      <c r="W5" s="3">
        <f t="shared" si="10"/>
        <v>1</v>
      </c>
      <c r="X5" s="3">
        <f t="shared" si="11"/>
        <v>3</v>
      </c>
      <c r="AA5" s="7" t="s">
        <v>39</v>
      </c>
      <c r="AB5" s="7" t="s">
        <v>31</v>
      </c>
      <c r="AC5" s="7">
        <f>COUNTIFS(X:X, 1)+COUNTIFS(X:X, 2)+COUNTIFS(X:X, 4)</f>
        <v>6</v>
      </c>
      <c r="AD5" s="8">
        <f t="shared" si="13"/>
        <v>0.125</v>
      </c>
    </row>
    <row r="6" spans="1:30" x14ac:dyDescent="0.25">
      <c r="A6">
        <v>80575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10</v>
      </c>
      <c r="Q6">
        <f t="shared" si="4"/>
        <v>0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1</v>
      </c>
      <c r="V6" t="b">
        <f t="shared" si="9"/>
        <v>0</v>
      </c>
      <c r="W6" s="3">
        <f t="shared" si="10"/>
        <v>1</v>
      </c>
      <c r="X6" s="3">
        <f t="shared" si="11"/>
        <v>3</v>
      </c>
      <c r="AA6" s="7" t="s">
        <v>40</v>
      </c>
      <c r="AB6" s="7" t="s">
        <v>33</v>
      </c>
      <c r="AC6" s="7">
        <f>COUNTIFS(X:X, "0/3")</f>
        <v>0</v>
      </c>
      <c r="AD6" s="8">
        <f t="shared" si="13"/>
        <v>0</v>
      </c>
    </row>
    <row r="7" spans="1:30" x14ac:dyDescent="0.25">
      <c r="A7">
        <v>80587</v>
      </c>
      <c r="B7">
        <v>3</v>
      </c>
      <c r="C7">
        <v>2</v>
      </c>
      <c r="D7">
        <v>3</v>
      </c>
      <c r="E7">
        <v>3</v>
      </c>
      <c r="F7">
        <v>3</v>
      </c>
      <c r="G7">
        <v>2</v>
      </c>
      <c r="H7">
        <v>3</v>
      </c>
      <c r="I7">
        <v>3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0</v>
      </c>
      <c r="O7">
        <f t="shared" si="2"/>
        <v>2</v>
      </c>
      <c r="P7">
        <f t="shared" si="3"/>
        <v>8</v>
      </c>
      <c r="Q7">
        <f t="shared" si="4"/>
        <v>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1</v>
      </c>
      <c r="V7" t="b">
        <f t="shared" si="9"/>
        <v>0</v>
      </c>
      <c r="W7" s="3">
        <f t="shared" si="10"/>
        <v>1</v>
      </c>
      <c r="X7" s="3">
        <f t="shared" si="11"/>
        <v>3</v>
      </c>
      <c r="AA7" s="7" t="s">
        <v>41</v>
      </c>
      <c r="AB7" s="7" t="s">
        <v>32</v>
      </c>
      <c r="AC7" s="7">
        <f>COUNTIFS(X:X, "1/3")+COUNTIFS(X:X, "2/3")+COUNTIFS(X:X, "3/4")</f>
        <v>0</v>
      </c>
      <c r="AD7" s="8">
        <f t="shared" si="13"/>
        <v>0</v>
      </c>
    </row>
    <row r="8" spans="1:30" x14ac:dyDescent="0.25">
      <c r="A8">
        <v>80588</v>
      </c>
      <c r="B8">
        <v>3</v>
      </c>
      <c r="C8">
        <v>3</v>
      </c>
      <c r="D8">
        <v>3</v>
      </c>
      <c r="E8">
        <v>3</v>
      </c>
      <c r="F8">
        <v>2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f t="shared" si="0"/>
        <v>0</v>
      </c>
      <c r="N8">
        <f t="shared" si="1"/>
        <v>0</v>
      </c>
      <c r="O8">
        <f t="shared" si="2"/>
        <v>1</v>
      </c>
      <c r="P8">
        <f t="shared" si="3"/>
        <v>9</v>
      </c>
      <c r="Q8">
        <f t="shared" si="4"/>
        <v>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1</v>
      </c>
      <c r="V8" t="b">
        <f t="shared" si="9"/>
        <v>0</v>
      </c>
      <c r="W8" s="3">
        <f t="shared" si="10"/>
        <v>1</v>
      </c>
      <c r="X8" s="3">
        <f t="shared" si="11"/>
        <v>3</v>
      </c>
      <c r="AA8" s="7" t="s">
        <v>42</v>
      </c>
      <c r="AB8" s="7" t="s">
        <v>34</v>
      </c>
      <c r="AC8" s="7">
        <f>COUNTIFS(X:X, "0/1/3")+COUNTIFS(X:X, "0/2/3")+COUNTIFS(X:X, "0/3/4")</f>
        <v>0</v>
      </c>
      <c r="AD8" s="8">
        <f t="shared" si="13"/>
        <v>0</v>
      </c>
    </row>
    <row r="9" spans="1:30" x14ac:dyDescent="0.25">
      <c r="A9">
        <v>80602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10</v>
      </c>
      <c r="Q9">
        <f t="shared" si="4"/>
        <v>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1</v>
      </c>
      <c r="V9" t="b">
        <f t="shared" si="9"/>
        <v>0</v>
      </c>
      <c r="W9" s="3">
        <f t="shared" si="10"/>
        <v>1</v>
      </c>
      <c r="X9" s="3">
        <f t="shared" si="11"/>
        <v>3</v>
      </c>
      <c r="AA9" s="7" t="s">
        <v>43</v>
      </c>
      <c r="AB9" s="7" t="s">
        <v>35</v>
      </c>
      <c r="AC9" s="7">
        <v>0</v>
      </c>
      <c r="AD9" s="8">
        <f t="shared" si="13"/>
        <v>0</v>
      </c>
    </row>
    <row r="10" spans="1:30" x14ac:dyDescent="0.25">
      <c r="A10">
        <v>80645</v>
      </c>
      <c r="B10">
        <v>3</v>
      </c>
      <c r="C10">
        <v>1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f t="shared" si="0"/>
        <v>0</v>
      </c>
      <c r="N10">
        <f t="shared" si="1"/>
        <v>1</v>
      </c>
      <c r="O10">
        <f t="shared" si="2"/>
        <v>0</v>
      </c>
      <c r="P10">
        <f t="shared" si="3"/>
        <v>9</v>
      </c>
      <c r="Q10">
        <f t="shared" si="4"/>
        <v>0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1</v>
      </c>
      <c r="V10" t="b">
        <f t="shared" si="9"/>
        <v>0</v>
      </c>
      <c r="W10" s="3">
        <f t="shared" si="10"/>
        <v>1</v>
      </c>
      <c r="X10" s="3">
        <f t="shared" si="11"/>
        <v>3</v>
      </c>
      <c r="AA10" s="7" t="s">
        <v>45</v>
      </c>
      <c r="AB10" s="7" t="s">
        <v>36</v>
      </c>
      <c r="AC10" s="7">
        <v>0</v>
      </c>
      <c r="AD10" s="8">
        <f t="shared" si="13"/>
        <v>0</v>
      </c>
    </row>
    <row r="11" spans="1:30" x14ac:dyDescent="0.25">
      <c r="A11">
        <v>80652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10</v>
      </c>
      <c r="Q11">
        <f t="shared" si="4"/>
        <v>0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1</v>
      </c>
      <c r="V11" t="b">
        <f t="shared" si="9"/>
        <v>0</v>
      </c>
      <c r="W11" s="3">
        <f t="shared" si="10"/>
        <v>1</v>
      </c>
      <c r="X11" s="3">
        <f t="shared" si="11"/>
        <v>3</v>
      </c>
      <c r="AA11" s="7" t="s">
        <v>44</v>
      </c>
      <c r="AB11" s="7" t="s">
        <v>37</v>
      </c>
      <c r="AC11" s="7">
        <v>0</v>
      </c>
      <c r="AD11" s="8">
        <f t="shared" si="13"/>
        <v>0</v>
      </c>
    </row>
    <row r="12" spans="1:30" x14ac:dyDescent="0.25">
      <c r="A12">
        <v>80714</v>
      </c>
      <c r="B12">
        <v>3</v>
      </c>
      <c r="C12">
        <v>3</v>
      </c>
      <c r="D12">
        <v>3</v>
      </c>
      <c r="E12">
        <v>2</v>
      </c>
      <c r="F12">
        <v>3</v>
      </c>
      <c r="G12">
        <v>3</v>
      </c>
      <c r="H12">
        <v>3</v>
      </c>
      <c r="I12">
        <v>3</v>
      </c>
      <c r="J12">
        <v>3</v>
      </c>
      <c r="K12">
        <v>2</v>
      </c>
      <c r="L12">
        <v>3</v>
      </c>
      <c r="M12">
        <f t="shared" si="0"/>
        <v>0</v>
      </c>
      <c r="N12">
        <f t="shared" si="1"/>
        <v>0</v>
      </c>
      <c r="O12">
        <f t="shared" si="2"/>
        <v>2</v>
      </c>
      <c r="P12">
        <f t="shared" si="3"/>
        <v>8</v>
      </c>
      <c r="Q12">
        <f t="shared" si="4"/>
        <v>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1</v>
      </c>
      <c r="V12" t="b">
        <f t="shared" si="9"/>
        <v>0</v>
      </c>
      <c r="W12" s="3">
        <f t="shared" si="10"/>
        <v>1</v>
      </c>
      <c r="X12" s="3">
        <f t="shared" si="11"/>
        <v>3</v>
      </c>
      <c r="AA12" s="12" t="s">
        <v>38</v>
      </c>
      <c r="AB12" s="12"/>
      <c r="AC12" s="9">
        <f>SUM(AC3:AC11)</f>
        <v>48</v>
      </c>
      <c r="AD12" s="8">
        <f>AC12/$AC$12</f>
        <v>1</v>
      </c>
    </row>
    <row r="13" spans="1:30" x14ac:dyDescent="0.25">
      <c r="A13">
        <v>80721</v>
      </c>
      <c r="B13">
        <v>3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3</v>
      </c>
      <c r="J13">
        <v>3</v>
      </c>
      <c r="K13">
        <v>2</v>
      </c>
      <c r="L13">
        <v>2</v>
      </c>
      <c r="M13">
        <f t="shared" si="0"/>
        <v>0</v>
      </c>
      <c r="N13">
        <f t="shared" si="1"/>
        <v>0</v>
      </c>
      <c r="O13">
        <f t="shared" si="2"/>
        <v>8</v>
      </c>
      <c r="P13">
        <f t="shared" si="3"/>
        <v>2</v>
      </c>
      <c r="Q13">
        <f t="shared" si="4"/>
        <v>0</v>
      </c>
      <c r="R13" t="b">
        <f t="shared" si="5"/>
        <v>0</v>
      </c>
      <c r="S13" t="b">
        <f t="shared" si="6"/>
        <v>0</v>
      </c>
      <c r="T13" t="b">
        <f t="shared" si="7"/>
        <v>1</v>
      </c>
      <c r="U13" t="b">
        <f t="shared" si="8"/>
        <v>0</v>
      </c>
      <c r="V13" t="b">
        <f t="shared" si="9"/>
        <v>0</v>
      </c>
      <c r="W13" s="3">
        <f t="shared" si="10"/>
        <v>1</v>
      </c>
      <c r="X13" s="3">
        <f t="shared" si="11"/>
        <v>2</v>
      </c>
    </row>
    <row r="14" spans="1:30" x14ac:dyDescent="0.25">
      <c r="A14">
        <v>80736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10</v>
      </c>
      <c r="Q14">
        <f t="shared" si="4"/>
        <v>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1</v>
      </c>
      <c r="V14" t="b">
        <f t="shared" si="9"/>
        <v>0</v>
      </c>
      <c r="W14" s="3">
        <f t="shared" si="10"/>
        <v>1</v>
      </c>
      <c r="X14" s="3">
        <f t="shared" si="11"/>
        <v>3</v>
      </c>
      <c r="AA14" s="6" t="s">
        <v>25</v>
      </c>
      <c r="AB14" s="6" t="s">
        <v>26</v>
      </c>
      <c r="AC14" s="6" t="s">
        <v>27</v>
      </c>
      <c r="AD14" s="6" t="s">
        <v>28</v>
      </c>
    </row>
    <row r="15" spans="1:30" x14ac:dyDescent="0.25">
      <c r="A15">
        <v>80751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10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 t="b">
        <f t="shared" si="5"/>
        <v>1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0</v>
      </c>
      <c r="W15" s="3">
        <f t="shared" si="10"/>
        <v>1</v>
      </c>
      <c r="X15" s="3">
        <f t="shared" si="11"/>
        <v>0</v>
      </c>
      <c r="AA15" s="7">
        <v>0</v>
      </c>
      <c r="AB15" s="11" t="s">
        <v>30</v>
      </c>
      <c r="AC15" s="7">
        <f>COUNTIFS(X:X, AA15)</f>
        <v>1</v>
      </c>
      <c r="AD15" s="8">
        <f>AC15/$AC$34</f>
        <v>2.0833333333333332E-2</v>
      </c>
    </row>
    <row r="16" spans="1:30" x14ac:dyDescent="0.25">
      <c r="A16">
        <v>80765</v>
      </c>
      <c r="B1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f t="shared" si="0"/>
        <v>0</v>
      </c>
      <c r="N16">
        <f t="shared" si="1"/>
        <v>0</v>
      </c>
      <c r="O16">
        <f t="shared" si="2"/>
        <v>10</v>
      </c>
      <c r="P16">
        <f t="shared" si="3"/>
        <v>0</v>
      </c>
      <c r="Q16">
        <f t="shared" si="4"/>
        <v>0</v>
      </c>
      <c r="R16" t="b">
        <f t="shared" si="5"/>
        <v>0</v>
      </c>
      <c r="S16" t="b">
        <f t="shared" si="6"/>
        <v>0</v>
      </c>
      <c r="T16" t="b">
        <f t="shared" si="7"/>
        <v>1</v>
      </c>
      <c r="U16" t="b">
        <f t="shared" si="8"/>
        <v>0</v>
      </c>
      <c r="V16" t="b">
        <f t="shared" si="9"/>
        <v>0</v>
      </c>
      <c r="W16" s="3">
        <f t="shared" si="10"/>
        <v>1</v>
      </c>
      <c r="X16" s="3">
        <f t="shared" si="11"/>
        <v>2</v>
      </c>
      <c r="AA16" s="7">
        <v>1</v>
      </c>
      <c r="AB16" s="7" t="s">
        <v>31</v>
      </c>
      <c r="AC16" s="7">
        <f t="shared" ref="AC16:AC33" si="14">COUNTIFS(X:X, AA16)</f>
        <v>0</v>
      </c>
      <c r="AD16" s="8">
        <f t="shared" ref="AD16:AD34" si="15">AC16/$AC$34</f>
        <v>0</v>
      </c>
    </row>
    <row r="17" spans="1:30" x14ac:dyDescent="0.25">
      <c r="A17">
        <v>80787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2</v>
      </c>
      <c r="L17">
        <v>3</v>
      </c>
      <c r="M17">
        <f t="shared" si="0"/>
        <v>0</v>
      </c>
      <c r="N17">
        <f t="shared" si="1"/>
        <v>0</v>
      </c>
      <c r="O17">
        <f t="shared" si="2"/>
        <v>1</v>
      </c>
      <c r="P17">
        <f t="shared" si="3"/>
        <v>9</v>
      </c>
      <c r="Q17">
        <f t="shared" si="4"/>
        <v>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1</v>
      </c>
      <c r="V17" t="b">
        <f t="shared" si="9"/>
        <v>0</v>
      </c>
      <c r="W17" s="3">
        <f t="shared" si="10"/>
        <v>1</v>
      </c>
      <c r="X17" s="3">
        <f t="shared" si="11"/>
        <v>3</v>
      </c>
      <c r="AA17" s="7">
        <v>2</v>
      </c>
      <c r="AB17" s="7" t="s">
        <v>31</v>
      </c>
      <c r="AC17" s="7">
        <f t="shared" si="14"/>
        <v>6</v>
      </c>
      <c r="AD17" s="8">
        <f t="shared" si="15"/>
        <v>0.125</v>
      </c>
    </row>
    <row r="18" spans="1:30" x14ac:dyDescent="0.25">
      <c r="A18">
        <v>80791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10</v>
      </c>
      <c r="Q18">
        <f t="shared" si="4"/>
        <v>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1</v>
      </c>
      <c r="V18" t="b">
        <f t="shared" si="9"/>
        <v>0</v>
      </c>
      <c r="W18" s="3">
        <f t="shared" si="10"/>
        <v>1</v>
      </c>
      <c r="X18" s="3">
        <f t="shared" si="11"/>
        <v>3</v>
      </c>
      <c r="AA18" s="7">
        <v>3</v>
      </c>
      <c r="AB18" s="7" t="s">
        <v>29</v>
      </c>
      <c r="AC18" s="7">
        <f t="shared" si="14"/>
        <v>41</v>
      </c>
      <c r="AD18" s="8">
        <f t="shared" si="15"/>
        <v>0.85416666666666663</v>
      </c>
    </row>
    <row r="19" spans="1:30" x14ac:dyDescent="0.25">
      <c r="A19">
        <v>80793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10</v>
      </c>
      <c r="Q19">
        <f t="shared" si="4"/>
        <v>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1</v>
      </c>
      <c r="V19" t="b">
        <f t="shared" si="9"/>
        <v>0</v>
      </c>
      <c r="W19" s="3">
        <f t="shared" si="10"/>
        <v>1</v>
      </c>
      <c r="X19" s="3">
        <f t="shared" si="11"/>
        <v>3</v>
      </c>
      <c r="AA19" s="7">
        <v>4</v>
      </c>
      <c r="AB19" s="7" t="s">
        <v>31</v>
      </c>
      <c r="AC19" s="7">
        <f t="shared" si="14"/>
        <v>0</v>
      </c>
      <c r="AD19" s="8">
        <f t="shared" si="15"/>
        <v>0</v>
      </c>
    </row>
    <row r="20" spans="1:30" x14ac:dyDescent="0.25">
      <c r="A20">
        <v>80846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10</v>
      </c>
      <c r="Q20">
        <f t="shared" si="4"/>
        <v>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1</v>
      </c>
      <c r="V20" t="b">
        <f t="shared" si="9"/>
        <v>0</v>
      </c>
      <c r="W20" s="3">
        <f t="shared" si="10"/>
        <v>1</v>
      </c>
      <c r="X20" s="3">
        <f t="shared" si="11"/>
        <v>3</v>
      </c>
      <c r="AA20" s="7" t="s">
        <v>57</v>
      </c>
      <c r="AB20" s="7" t="s">
        <v>36</v>
      </c>
      <c r="AC20" s="7">
        <f t="shared" si="14"/>
        <v>0</v>
      </c>
      <c r="AD20" s="8">
        <f t="shared" si="15"/>
        <v>0</v>
      </c>
    </row>
    <row r="21" spans="1:30" x14ac:dyDescent="0.25">
      <c r="A21">
        <v>80877</v>
      </c>
      <c r="B21">
        <v>3</v>
      </c>
      <c r="C21">
        <v>2</v>
      </c>
      <c r="D21">
        <v>3</v>
      </c>
      <c r="E21">
        <v>2</v>
      </c>
      <c r="F21">
        <v>3</v>
      </c>
      <c r="G21">
        <v>3</v>
      </c>
      <c r="H21">
        <v>3</v>
      </c>
      <c r="I21">
        <v>3</v>
      </c>
      <c r="J21">
        <v>2</v>
      </c>
      <c r="K21">
        <v>2</v>
      </c>
      <c r="L21">
        <v>3</v>
      </c>
      <c r="M21">
        <f t="shared" si="0"/>
        <v>0</v>
      </c>
      <c r="N21">
        <f t="shared" si="1"/>
        <v>0</v>
      </c>
      <c r="O21">
        <f t="shared" si="2"/>
        <v>4</v>
      </c>
      <c r="P21">
        <f t="shared" si="3"/>
        <v>6</v>
      </c>
      <c r="Q21">
        <f t="shared" si="4"/>
        <v>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1</v>
      </c>
      <c r="V21" t="b">
        <f t="shared" si="9"/>
        <v>0</v>
      </c>
      <c r="W21" s="3">
        <f t="shared" si="10"/>
        <v>1</v>
      </c>
      <c r="X21" s="3">
        <f t="shared" si="11"/>
        <v>3</v>
      </c>
      <c r="AA21" s="7" t="s">
        <v>58</v>
      </c>
      <c r="AB21" s="7" t="s">
        <v>36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80896</v>
      </c>
      <c r="B22">
        <v>3</v>
      </c>
      <c r="C22">
        <v>3</v>
      </c>
      <c r="D22">
        <v>3</v>
      </c>
      <c r="E22">
        <v>2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f t="shared" si="0"/>
        <v>0</v>
      </c>
      <c r="N22">
        <f t="shared" si="1"/>
        <v>0</v>
      </c>
      <c r="O22">
        <f t="shared" si="2"/>
        <v>1</v>
      </c>
      <c r="P22">
        <f t="shared" si="3"/>
        <v>9</v>
      </c>
      <c r="Q22">
        <f t="shared" si="4"/>
        <v>0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1</v>
      </c>
      <c r="V22" t="b">
        <f t="shared" si="9"/>
        <v>0</v>
      </c>
      <c r="W22" s="3">
        <f t="shared" si="10"/>
        <v>1</v>
      </c>
      <c r="X22" s="3">
        <f t="shared" si="11"/>
        <v>3</v>
      </c>
      <c r="AA22" s="7" t="s">
        <v>24</v>
      </c>
      <c r="AB22" s="7" t="s">
        <v>33</v>
      </c>
      <c r="AC22" s="7">
        <f t="shared" si="14"/>
        <v>0</v>
      </c>
      <c r="AD22" s="8">
        <f t="shared" si="15"/>
        <v>0</v>
      </c>
    </row>
    <row r="23" spans="1:30" x14ac:dyDescent="0.25">
      <c r="A23">
        <v>81070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10</v>
      </c>
      <c r="Q23">
        <f t="shared" si="4"/>
        <v>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1</v>
      </c>
      <c r="V23" t="b">
        <f t="shared" si="9"/>
        <v>0</v>
      </c>
      <c r="W23" s="3">
        <f t="shared" si="10"/>
        <v>1</v>
      </c>
      <c r="X23" s="3">
        <f t="shared" si="11"/>
        <v>3</v>
      </c>
      <c r="AA23" s="7" t="s">
        <v>59</v>
      </c>
      <c r="AB23" s="7" t="s">
        <v>36</v>
      </c>
      <c r="AC23" s="7">
        <f t="shared" si="14"/>
        <v>0</v>
      </c>
      <c r="AD23" s="8">
        <f t="shared" si="15"/>
        <v>0</v>
      </c>
    </row>
    <row r="24" spans="1:30" x14ac:dyDescent="0.25">
      <c r="A24">
        <v>81079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10</v>
      </c>
      <c r="Q24">
        <f t="shared" si="4"/>
        <v>0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1</v>
      </c>
      <c r="V24" t="b">
        <f t="shared" si="9"/>
        <v>0</v>
      </c>
      <c r="W24" s="3">
        <f t="shared" si="10"/>
        <v>1</v>
      </c>
      <c r="X24" s="3">
        <f t="shared" si="11"/>
        <v>3</v>
      </c>
      <c r="AA24" s="7" t="s">
        <v>60</v>
      </c>
      <c r="AB24" s="7" t="s">
        <v>37</v>
      </c>
      <c r="AC24" s="7">
        <f t="shared" si="14"/>
        <v>0</v>
      </c>
      <c r="AD24" s="8">
        <f t="shared" si="15"/>
        <v>0</v>
      </c>
    </row>
    <row r="25" spans="1:30" x14ac:dyDescent="0.25">
      <c r="A25">
        <v>81099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10</v>
      </c>
      <c r="Q25">
        <f t="shared" si="4"/>
        <v>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1</v>
      </c>
      <c r="V25" t="b">
        <f t="shared" si="9"/>
        <v>0</v>
      </c>
      <c r="W25" s="3">
        <f t="shared" si="10"/>
        <v>1</v>
      </c>
      <c r="X25" s="3">
        <f t="shared" si="11"/>
        <v>3</v>
      </c>
      <c r="AA25" s="7" t="s">
        <v>61</v>
      </c>
      <c r="AB25" s="7" t="s">
        <v>32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81118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2</v>
      </c>
      <c r="L26">
        <v>3</v>
      </c>
      <c r="M26">
        <f t="shared" si="0"/>
        <v>0</v>
      </c>
      <c r="N26">
        <f t="shared" si="1"/>
        <v>0</v>
      </c>
      <c r="O26">
        <f t="shared" si="2"/>
        <v>1</v>
      </c>
      <c r="P26">
        <f t="shared" si="3"/>
        <v>9</v>
      </c>
      <c r="Q26">
        <f t="shared" si="4"/>
        <v>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1</v>
      </c>
      <c r="V26" t="b">
        <f t="shared" si="9"/>
        <v>0</v>
      </c>
      <c r="W26" s="3">
        <f t="shared" si="10"/>
        <v>1</v>
      </c>
      <c r="X26" s="3">
        <f t="shared" si="11"/>
        <v>3</v>
      </c>
      <c r="AA26" s="7" t="s">
        <v>62</v>
      </c>
      <c r="AB26" s="7" t="s">
        <v>37</v>
      </c>
      <c r="AC26" s="7">
        <f t="shared" si="14"/>
        <v>0</v>
      </c>
      <c r="AD26" s="8">
        <f t="shared" si="15"/>
        <v>0</v>
      </c>
    </row>
    <row r="27" spans="1:30" x14ac:dyDescent="0.25">
      <c r="A27">
        <v>107697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10</v>
      </c>
      <c r="Q27">
        <f t="shared" si="4"/>
        <v>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1</v>
      </c>
      <c r="V27" t="b">
        <f t="shared" si="9"/>
        <v>0</v>
      </c>
      <c r="W27" s="3">
        <f t="shared" si="10"/>
        <v>1</v>
      </c>
      <c r="X27" s="3">
        <f t="shared" si="11"/>
        <v>3</v>
      </c>
      <c r="AA27" s="7" t="s">
        <v>63</v>
      </c>
      <c r="AB27" s="7" t="s">
        <v>32</v>
      </c>
      <c r="AC27" s="7">
        <f t="shared" si="14"/>
        <v>0</v>
      </c>
      <c r="AD27" s="8">
        <f t="shared" si="15"/>
        <v>0</v>
      </c>
    </row>
    <row r="28" spans="1:30" x14ac:dyDescent="0.25">
      <c r="A28">
        <v>107718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10</v>
      </c>
      <c r="Q28">
        <f t="shared" si="4"/>
        <v>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1</v>
      </c>
      <c r="V28" t="b">
        <f t="shared" si="9"/>
        <v>0</v>
      </c>
      <c r="W28" s="3">
        <f t="shared" si="10"/>
        <v>1</v>
      </c>
      <c r="X28" s="3">
        <f t="shared" si="11"/>
        <v>3</v>
      </c>
      <c r="AA28" s="7" t="s">
        <v>64</v>
      </c>
      <c r="AB28" s="7" t="s">
        <v>37</v>
      </c>
      <c r="AC28" s="7">
        <f t="shared" si="14"/>
        <v>0</v>
      </c>
      <c r="AD28" s="8">
        <f t="shared" si="15"/>
        <v>0</v>
      </c>
    </row>
    <row r="29" spans="1:30" x14ac:dyDescent="0.25">
      <c r="A29">
        <v>107736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10</v>
      </c>
      <c r="Q29">
        <f t="shared" si="4"/>
        <v>0</v>
      </c>
      <c r="R29" t="b">
        <f t="shared" si="5"/>
        <v>0</v>
      </c>
      <c r="S29" t="b">
        <f t="shared" si="6"/>
        <v>0</v>
      </c>
      <c r="T29" t="b">
        <f t="shared" si="7"/>
        <v>0</v>
      </c>
      <c r="U29" t="b">
        <f t="shared" si="8"/>
        <v>1</v>
      </c>
      <c r="V29" t="b">
        <f t="shared" si="9"/>
        <v>0</v>
      </c>
      <c r="W29" s="3">
        <f t="shared" si="10"/>
        <v>1</v>
      </c>
      <c r="X29" s="3">
        <f t="shared" si="11"/>
        <v>3</v>
      </c>
      <c r="AA29" s="7" t="s">
        <v>65</v>
      </c>
      <c r="AB29" s="7" t="s">
        <v>32</v>
      </c>
      <c r="AC29" s="7">
        <f t="shared" si="14"/>
        <v>0</v>
      </c>
      <c r="AD29" s="8">
        <f t="shared" si="15"/>
        <v>0</v>
      </c>
    </row>
    <row r="30" spans="1:30" x14ac:dyDescent="0.25">
      <c r="A30">
        <v>107829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10</v>
      </c>
      <c r="Q30">
        <f t="shared" si="4"/>
        <v>0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1</v>
      </c>
      <c r="V30" t="b">
        <f t="shared" si="9"/>
        <v>0</v>
      </c>
      <c r="W30" s="3">
        <f t="shared" si="10"/>
        <v>1</v>
      </c>
      <c r="X30" s="3">
        <f t="shared" si="11"/>
        <v>3</v>
      </c>
      <c r="AA30" s="7" t="s">
        <v>66</v>
      </c>
      <c r="AB30" s="7" t="s">
        <v>34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80606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10</v>
      </c>
      <c r="Q31">
        <f t="shared" si="4"/>
        <v>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1</v>
      </c>
      <c r="V31" t="b">
        <f t="shared" si="9"/>
        <v>0</v>
      </c>
      <c r="W31" s="3">
        <f t="shared" si="10"/>
        <v>1</v>
      </c>
      <c r="X31" s="3">
        <f t="shared" si="11"/>
        <v>3</v>
      </c>
      <c r="AA31" s="7" t="s">
        <v>67</v>
      </c>
      <c r="AB31" s="7" t="s">
        <v>34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80615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10</v>
      </c>
      <c r="Q32">
        <f t="shared" si="4"/>
        <v>0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1</v>
      </c>
      <c r="V32" t="b">
        <f t="shared" si="9"/>
        <v>0</v>
      </c>
      <c r="W32" s="3">
        <f t="shared" si="10"/>
        <v>1</v>
      </c>
      <c r="X32" s="3">
        <f t="shared" si="11"/>
        <v>3</v>
      </c>
      <c r="AA32" s="7" t="s">
        <v>68</v>
      </c>
      <c r="AB32" s="7" t="s">
        <v>35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80667</v>
      </c>
      <c r="B33">
        <v>3</v>
      </c>
      <c r="C33">
        <v>3</v>
      </c>
      <c r="D33">
        <v>3</v>
      </c>
      <c r="E33">
        <v>3</v>
      </c>
      <c r="F33">
        <v>3</v>
      </c>
      <c r="G33">
        <v>0</v>
      </c>
      <c r="H33">
        <v>3</v>
      </c>
      <c r="I33">
        <v>3</v>
      </c>
      <c r="J33">
        <v>3</v>
      </c>
      <c r="K33">
        <v>3</v>
      </c>
      <c r="L33">
        <v>3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9</v>
      </c>
      <c r="Q33">
        <f t="shared" si="4"/>
        <v>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1</v>
      </c>
      <c r="V33" t="b">
        <f t="shared" si="9"/>
        <v>0</v>
      </c>
      <c r="W33" s="3">
        <f t="shared" si="10"/>
        <v>1</v>
      </c>
      <c r="X33" s="3">
        <f t="shared" si="11"/>
        <v>3</v>
      </c>
      <c r="AA33" s="7" t="s">
        <v>69</v>
      </c>
      <c r="AB33" s="7" t="s">
        <v>37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80681</v>
      </c>
      <c r="B34">
        <v>3</v>
      </c>
      <c r="C34">
        <v>3</v>
      </c>
      <c r="D34">
        <v>3</v>
      </c>
      <c r="E34">
        <v>3</v>
      </c>
      <c r="F34">
        <v>3</v>
      </c>
      <c r="G34">
        <v>2</v>
      </c>
      <c r="H34">
        <v>3</v>
      </c>
      <c r="I34">
        <v>2</v>
      </c>
      <c r="J34">
        <v>3</v>
      </c>
      <c r="K34">
        <v>3</v>
      </c>
      <c r="L34">
        <v>3</v>
      </c>
      <c r="M34">
        <f t="shared" si="0"/>
        <v>0</v>
      </c>
      <c r="N34">
        <f t="shared" si="1"/>
        <v>0</v>
      </c>
      <c r="O34">
        <f t="shared" si="2"/>
        <v>2</v>
      </c>
      <c r="P34">
        <f t="shared" si="3"/>
        <v>8</v>
      </c>
      <c r="Q34">
        <f t="shared" si="4"/>
        <v>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1</v>
      </c>
      <c r="V34" t="b">
        <f t="shared" si="9"/>
        <v>0</v>
      </c>
      <c r="W34" s="3">
        <f t="shared" si="10"/>
        <v>1</v>
      </c>
      <c r="X34" s="3">
        <f t="shared" si="11"/>
        <v>3</v>
      </c>
      <c r="AA34" s="12" t="s">
        <v>38</v>
      </c>
      <c r="AB34" s="12"/>
      <c r="AC34" s="9">
        <f>SUM(AC15:AC33)</f>
        <v>48</v>
      </c>
      <c r="AD34" s="8">
        <f t="shared" si="15"/>
        <v>1</v>
      </c>
    </row>
    <row r="35" spans="1:30" x14ac:dyDescent="0.25">
      <c r="A35">
        <v>80692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10</v>
      </c>
      <c r="Q35">
        <f t="shared" si="4"/>
        <v>0</v>
      </c>
      <c r="R35" t="b">
        <f t="shared" si="5"/>
        <v>0</v>
      </c>
      <c r="S35" t="b">
        <f t="shared" si="6"/>
        <v>0</v>
      </c>
      <c r="T35" t="b">
        <f t="shared" si="7"/>
        <v>0</v>
      </c>
      <c r="U35" t="b">
        <f t="shared" si="8"/>
        <v>1</v>
      </c>
      <c r="V35" t="b">
        <f t="shared" si="9"/>
        <v>0</v>
      </c>
      <c r="W35" s="3">
        <f t="shared" si="10"/>
        <v>1</v>
      </c>
      <c r="X35" s="3">
        <f t="shared" si="11"/>
        <v>3</v>
      </c>
    </row>
    <row r="36" spans="1:30" x14ac:dyDescent="0.25">
      <c r="A36">
        <v>80707</v>
      </c>
      <c r="B36">
        <v>3</v>
      </c>
      <c r="C36">
        <v>0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9</v>
      </c>
      <c r="Q36">
        <f t="shared" si="4"/>
        <v>0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1</v>
      </c>
      <c r="V36" t="b">
        <f t="shared" si="9"/>
        <v>0</v>
      </c>
      <c r="W36" s="3">
        <f t="shared" si="10"/>
        <v>1</v>
      </c>
      <c r="X36" s="3">
        <f t="shared" si="11"/>
        <v>3</v>
      </c>
    </row>
    <row r="37" spans="1:30" x14ac:dyDescent="0.25">
      <c r="A37">
        <v>80812</v>
      </c>
      <c r="B37">
        <v>3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f t="shared" si="0"/>
        <v>0</v>
      </c>
      <c r="N37">
        <f t="shared" si="1"/>
        <v>0</v>
      </c>
      <c r="O37">
        <f t="shared" si="2"/>
        <v>10</v>
      </c>
      <c r="P37">
        <f t="shared" si="3"/>
        <v>0</v>
      </c>
      <c r="Q37">
        <f t="shared" si="4"/>
        <v>0</v>
      </c>
      <c r="R37" t="b">
        <f t="shared" si="5"/>
        <v>0</v>
      </c>
      <c r="S37" t="b">
        <f t="shared" si="6"/>
        <v>0</v>
      </c>
      <c r="T37" t="b">
        <f t="shared" si="7"/>
        <v>1</v>
      </c>
      <c r="U37" t="b">
        <f t="shared" si="8"/>
        <v>0</v>
      </c>
      <c r="V37" t="b">
        <f t="shared" si="9"/>
        <v>0</v>
      </c>
      <c r="W37" s="3">
        <f t="shared" si="10"/>
        <v>1</v>
      </c>
      <c r="X37" s="3">
        <f t="shared" si="11"/>
        <v>2</v>
      </c>
    </row>
    <row r="38" spans="1:30" x14ac:dyDescent="0.25">
      <c r="A38">
        <v>80818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10</v>
      </c>
      <c r="Q38">
        <f t="shared" si="4"/>
        <v>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1</v>
      </c>
      <c r="V38" t="b">
        <f t="shared" si="9"/>
        <v>0</v>
      </c>
      <c r="W38" s="3">
        <f t="shared" si="10"/>
        <v>1</v>
      </c>
      <c r="X38" s="3">
        <f t="shared" si="11"/>
        <v>3</v>
      </c>
    </row>
    <row r="39" spans="1:30" x14ac:dyDescent="0.25">
      <c r="A39">
        <v>80869</v>
      </c>
      <c r="B39">
        <v>3</v>
      </c>
      <c r="C39">
        <v>3</v>
      </c>
      <c r="D39">
        <v>3</v>
      </c>
      <c r="E39">
        <v>3</v>
      </c>
      <c r="F39">
        <v>3</v>
      </c>
      <c r="G39">
        <v>2</v>
      </c>
      <c r="H39">
        <v>3</v>
      </c>
      <c r="I39">
        <v>3</v>
      </c>
      <c r="J39">
        <v>2</v>
      </c>
      <c r="K39">
        <v>3</v>
      </c>
      <c r="L39">
        <v>2</v>
      </c>
      <c r="M39">
        <f t="shared" si="0"/>
        <v>0</v>
      </c>
      <c r="N39">
        <f t="shared" si="1"/>
        <v>0</v>
      </c>
      <c r="O39">
        <f t="shared" si="2"/>
        <v>3</v>
      </c>
      <c r="P39">
        <f t="shared" si="3"/>
        <v>7</v>
      </c>
      <c r="Q39">
        <f t="shared" si="4"/>
        <v>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1</v>
      </c>
      <c r="V39" t="b">
        <f t="shared" si="9"/>
        <v>0</v>
      </c>
      <c r="W39" s="3">
        <f t="shared" si="10"/>
        <v>1</v>
      </c>
      <c r="X39" s="3">
        <f t="shared" si="11"/>
        <v>3</v>
      </c>
    </row>
    <row r="40" spans="1:30" x14ac:dyDescent="0.25">
      <c r="A40">
        <v>80885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10</v>
      </c>
      <c r="Q40">
        <f t="shared" si="4"/>
        <v>0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1</v>
      </c>
      <c r="V40" t="b">
        <f t="shared" si="9"/>
        <v>0</v>
      </c>
      <c r="W40" s="3">
        <f t="shared" si="10"/>
        <v>1</v>
      </c>
      <c r="X40" s="3">
        <f t="shared" si="11"/>
        <v>3</v>
      </c>
    </row>
    <row r="41" spans="1:30" x14ac:dyDescent="0.25">
      <c r="A41">
        <v>80953</v>
      </c>
      <c r="B41">
        <v>3</v>
      </c>
      <c r="C41">
        <v>2</v>
      </c>
      <c r="D41">
        <v>3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f t="shared" si="0"/>
        <v>0</v>
      </c>
      <c r="N41">
        <f t="shared" si="1"/>
        <v>0</v>
      </c>
      <c r="O41">
        <f t="shared" si="2"/>
        <v>9</v>
      </c>
      <c r="P41">
        <f t="shared" si="3"/>
        <v>1</v>
      </c>
      <c r="Q41">
        <f t="shared" si="4"/>
        <v>0</v>
      </c>
      <c r="R41" t="b">
        <f t="shared" si="5"/>
        <v>0</v>
      </c>
      <c r="S41" t="b">
        <f t="shared" si="6"/>
        <v>0</v>
      </c>
      <c r="T41" t="b">
        <f t="shared" si="7"/>
        <v>1</v>
      </c>
      <c r="U41" t="b">
        <f t="shared" si="8"/>
        <v>0</v>
      </c>
      <c r="V41" t="b">
        <f t="shared" si="9"/>
        <v>0</v>
      </c>
      <c r="W41" s="3">
        <f t="shared" si="10"/>
        <v>1</v>
      </c>
      <c r="X41" s="3">
        <f t="shared" si="11"/>
        <v>2</v>
      </c>
    </row>
    <row r="42" spans="1:30" x14ac:dyDescent="0.25">
      <c r="A42">
        <v>81047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10</v>
      </c>
      <c r="Q42">
        <f t="shared" si="4"/>
        <v>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1</v>
      </c>
      <c r="V42" t="b">
        <f t="shared" si="9"/>
        <v>0</v>
      </c>
      <c r="W42" s="3">
        <f t="shared" si="10"/>
        <v>1</v>
      </c>
      <c r="X42" s="3">
        <f t="shared" si="11"/>
        <v>3</v>
      </c>
    </row>
    <row r="43" spans="1:30" x14ac:dyDescent="0.25">
      <c r="A43">
        <v>81063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10</v>
      </c>
      <c r="Q43">
        <f t="shared" si="4"/>
        <v>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1</v>
      </c>
      <c r="V43" t="b">
        <f t="shared" si="9"/>
        <v>0</v>
      </c>
      <c r="W43" s="3">
        <f t="shared" si="10"/>
        <v>1</v>
      </c>
      <c r="X43" s="3">
        <f t="shared" si="11"/>
        <v>3</v>
      </c>
    </row>
    <row r="44" spans="1:30" x14ac:dyDescent="0.25">
      <c r="A44">
        <v>81088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10</v>
      </c>
      <c r="Q44">
        <f t="shared" si="4"/>
        <v>0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1</v>
      </c>
      <c r="V44" t="b">
        <f t="shared" si="9"/>
        <v>0</v>
      </c>
      <c r="W44" s="3">
        <f t="shared" si="10"/>
        <v>1</v>
      </c>
      <c r="X44" s="3">
        <f t="shared" si="11"/>
        <v>3</v>
      </c>
    </row>
    <row r="45" spans="1:30" x14ac:dyDescent="0.25">
      <c r="A45">
        <v>107679</v>
      </c>
      <c r="B45">
        <v>3</v>
      </c>
      <c r="C45">
        <v>3</v>
      </c>
      <c r="D45">
        <v>3</v>
      </c>
      <c r="E45">
        <v>0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f t="shared" si="0"/>
        <v>1</v>
      </c>
      <c r="N45">
        <f t="shared" si="1"/>
        <v>0</v>
      </c>
      <c r="O45">
        <f t="shared" si="2"/>
        <v>0</v>
      </c>
      <c r="P45">
        <f t="shared" si="3"/>
        <v>9</v>
      </c>
      <c r="Q45">
        <f t="shared" si="4"/>
        <v>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1</v>
      </c>
      <c r="V45" t="b">
        <f t="shared" si="9"/>
        <v>0</v>
      </c>
      <c r="W45" s="3">
        <f t="shared" si="10"/>
        <v>1</v>
      </c>
      <c r="X45" s="3">
        <f t="shared" si="11"/>
        <v>3</v>
      </c>
    </row>
    <row r="46" spans="1:30" x14ac:dyDescent="0.25">
      <c r="A46">
        <v>107741</v>
      </c>
      <c r="B46">
        <v>3</v>
      </c>
      <c r="C46">
        <v>2</v>
      </c>
      <c r="D46">
        <v>2</v>
      </c>
      <c r="E46">
        <v>3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f t="shared" si="0"/>
        <v>0</v>
      </c>
      <c r="N46">
        <f t="shared" si="1"/>
        <v>0</v>
      </c>
      <c r="O46">
        <f t="shared" si="2"/>
        <v>9</v>
      </c>
      <c r="P46">
        <f t="shared" si="3"/>
        <v>1</v>
      </c>
      <c r="Q46">
        <f t="shared" si="4"/>
        <v>0</v>
      </c>
      <c r="R46" t="b">
        <f t="shared" si="5"/>
        <v>0</v>
      </c>
      <c r="S46" t="b">
        <f t="shared" si="6"/>
        <v>0</v>
      </c>
      <c r="T46" t="b">
        <f t="shared" si="7"/>
        <v>1</v>
      </c>
      <c r="U46" t="b">
        <f t="shared" si="8"/>
        <v>0</v>
      </c>
      <c r="V46" t="b">
        <f t="shared" si="9"/>
        <v>0</v>
      </c>
      <c r="W46" s="3">
        <f t="shared" si="10"/>
        <v>1</v>
      </c>
      <c r="X46" s="3">
        <f t="shared" si="11"/>
        <v>2</v>
      </c>
    </row>
    <row r="47" spans="1:30" x14ac:dyDescent="0.25">
      <c r="A47">
        <v>107751</v>
      </c>
      <c r="B47">
        <v>3</v>
      </c>
      <c r="C47">
        <v>3</v>
      </c>
      <c r="D47">
        <v>3</v>
      </c>
      <c r="E47">
        <v>3</v>
      </c>
      <c r="F47">
        <v>0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f t="shared" si="0"/>
        <v>1</v>
      </c>
      <c r="N47">
        <f t="shared" si="1"/>
        <v>0</v>
      </c>
      <c r="O47">
        <f t="shared" si="2"/>
        <v>0</v>
      </c>
      <c r="P47">
        <f t="shared" si="3"/>
        <v>9</v>
      </c>
      <c r="Q47">
        <f t="shared" si="4"/>
        <v>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1</v>
      </c>
      <c r="V47" t="b">
        <f t="shared" si="9"/>
        <v>0</v>
      </c>
      <c r="W47" s="3">
        <f t="shared" si="10"/>
        <v>1</v>
      </c>
      <c r="X47" s="3">
        <f t="shared" si="11"/>
        <v>3</v>
      </c>
    </row>
    <row r="48" spans="1:30" x14ac:dyDescent="0.25">
      <c r="A48">
        <v>107762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10</v>
      </c>
      <c r="Q48">
        <f t="shared" si="4"/>
        <v>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1</v>
      </c>
      <c r="V48" t="b">
        <f t="shared" si="9"/>
        <v>0</v>
      </c>
      <c r="W48" s="3">
        <f t="shared" si="10"/>
        <v>1</v>
      </c>
      <c r="X48" s="3">
        <f t="shared" si="11"/>
        <v>3</v>
      </c>
    </row>
    <row r="49" spans="1:24" x14ac:dyDescent="0.25">
      <c r="A49">
        <v>107776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10</v>
      </c>
      <c r="Q49">
        <f t="shared" si="4"/>
        <v>0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 t="b">
        <f t="shared" si="8"/>
        <v>1</v>
      </c>
      <c r="V49" t="b">
        <f t="shared" si="9"/>
        <v>0</v>
      </c>
      <c r="W49" s="3">
        <f t="shared" si="10"/>
        <v>1</v>
      </c>
      <c r="X49" s="3">
        <f t="shared" si="11"/>
        <v>3</v>
      </c>
    </row>
  </sheetData>
  <autoFilter ref="A1:X49"/>
  <mergeCells count="2">
    <mergeCell ref="AA12:AB12"/>
    <mergeCell ref="AA34:AB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J1" workbookViewId="0">
      <selection activeCell="P21" sqref="P21"/>
    </sheetView>
  </sheetViews>
  <sheetFormatPr defaultRowHeight="15" x14ac:dyDescent="0.25"/>
  <cols>
    <col min="1" max="1" width="14" bestFit="1" customWidth="1"/>
    <col min="2" max="6" width="22.140625" bestFit="1" customWidth="1"/>
    <col min="7" max="11" width="26.42578125" bestFit="1" customWidth="1"/>
    <col min="12" max="12" width="35.7109375" bestFit="1" customWidth="1"/>
    <col min="13" max="13" width="40" bestFit="1" customWidth="1"/>
    <col min="16" max="16" width="25.5703125" bestFit="1" customWidth="1"/>
    <col min="17" max="17" width="48.7109375" bestFit="1" customWidth="1"/>
    <col min="18" max="18" width="11.42578125" bestFit="1" customWidth="1"/>
    <col min="19" max="19" width="12" bestFit="1" customWidth="1"/>
  </cols>
  <sheetData>
    <row r="1" spans="1:19" x14ac:dyDescent="0.25">
      <c r="A1" s="4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9" x14ac:dyDescent="0.25">
      <c r="A2">
        <v>80486</v>
      </c>
      <c r="B2" s="3">
        <f>ResNet_cc3x!M2+SMOTE_cc3x!M2+SMOTE_Aug_cc3x!M2+UMCE_cc3x!M2</f>
        <v>0</v>
      </c>
      <c r="C2" s="3">
        <f>ResNet_cc3x!N2+SMOTE_cc3x!N2+SMOTE_Aug_cc3x!N2+UMCE_cc3x!N2</f>
        <v>1</v>
      </c>
      <c r="D2" s="3">
        <f>ResNet_cc3x!O2+SMOTE_cc3x!O2+SMOTE_Aug_cc3x!O2+UMCE_cc3x!O2</f>
        <v>0</v>
      </c>
      <c r="E2" s="3">
        <f>ResNet_cc3x!P2+SMOTE_cc3x!P2+SMOTE_Aug_cc3x!P2+UMCE_cc3x!P2</f>
        <v>39</v>
      </c>
      <c r="F2" s="3">
        <f>ResNet_cc3x!Q2+SMOTE_cc3x!Q2+SMOTE_Aug_cc3x!Q2+UMCE_cc3x!Q2</f>
        <v>0</v>
      </c>
      <c r="G2" s="3" t="b">
        <f>B2=MAX($B2:$F2)</f>
        <v>0</v>
      </c>
      <c r="H2" s="3" t="b">
        <f t="shared" ref="H2:K2" si="0">C2=MAX($B2:$F2)</f>
        <v>0</v>
      </c>
      <c r="I2" s="3" t="b">
        <f t="shared" si="0"/>
        <v>0</v>
      </c>
      <c r="J2" s="3" t="b">
        <f t="shared" si="0"/>
        <v>1</v>
      </c>
      <c r="K2" s="3" t="b">
        <f t="shared" si="0"/>
        <v>0</v>
      </c>
      <c r="L2" s="3">
        <f>IF(B2=MAX($B2:$F2), 1, 0) + IF(C2=MAX($B2:$F2), 1, 0) + IF(D2=MAX($B2:$F2), 1, 0) + IF(E2=MAX($B2:$F2), 1, 0) + IF(F2=MAX($B2:$F2), 1, 0)</f>
        <v>1</v>
      </c>
      <c r="M2" s="3">
        <f>IF(L2 = 1, _xlfn.MODE.SNGL(ResNet_cc3x!C2,ResNet_cc3x!D2,ResNet_cc3x!E2,ResNet_cc3x!F2,ResNet_cc3x!G2,ResNet_cc3x!H2,ResNet_cc3x!I2,ResNet_cc3x!J2,ResNet_cc3x!K2,ResNet_cc3x!L2,SMOTE_cc3x!C2,SMOTE_cc3x!D2,SMOTE_cc3x!E2,SMOTE_cc3x!F2,SMOTE_cc3x!G2,SMOTE_cc3x!H2,SMOTE_cc3x!I2,SMOTE_cc3x!J2,SMOTE_cc3x!K2,SMOTE_cc3x!L2,SMOTE_Aug_cc3x!C2,SMOTE_Aug_cc3x!D2,SMOTE_Aug_cc3x!E2,SMOTE_Aug_cc3x!F2,SMOTE_Aug_cc3x!G2,SMOTE_Aug_cc3x!H2,SMOTE_Aug_cc3x!I2,SMOTE_Aug_cc3x!J2,SMOTE_Aug_cc3x!K2,SMOTE_Aug_cc3x!L2,UMCE_cc3x!C2,UMCE_cc3x!D2,UMCE_cc3x!E2,UMCE_cc3x!F2,UMCE_cc3x!G2,UMCE_cc3x!H2,UMCE_cc3x!I2,UMCE_cc3x!J2,UMCE_cc3x!K2,UMCE_cc3x!L2), "Verificar Manualmente")</f>
        <v>3</v>
      </c>
      <c r="P2" s="6" t="s">
        <v>25</v>
      </c>
      <c r="Q2" s="6" t="s">
        <v>26</v>
      </c>
      <c r="R2" s="6" t="s">
        <v>27</v>
      </c>
      <c r="S2" s="6" t="s">
        <v>28</v>
      </c>
    </row>
    <row r="3" spans="1:19" x14ac:dyDescent="0.25">
      <c r="A3">
        <v>80512</v>
      </c>
      <c r="B3" s="3">
        <f>ResNet_cc3x!M3+SMOTE_cc3x!M3+SMOTE_Aug_cc3x!M3+UMCE_cc3x!M3</f>
        <v>7</v>
      </c>
      <c r="C3" s="3">
        <f>ResNet_cc3x!N3+SMOTE_cc3x!N3+SMOTE_Aug_cc3x!N3+UMCE_cc3x!N3</f>
        <v>0</v>
      </c>
      <c r="D3" s="3">
        <f>ResNet_cc3x!O3+SMOTE_cc3x!O3+SMOTE_Aug_cc3x!O3+UMCE_cc3x!O3</f>
        <v>0</v>
      </c>
      <c r="E3" s="3">
        <f>ResNet_cc3x!P3+SMOTE_cc3x!P3+SMOTE_Aug_cc3x!P3+UMCE_cc3x!P3</f>
        <v>33</v>
      </c>
      <c r="F3" s="3">
        <f>ResNet_cc3x!Q3+SMOTE_cc3x!Q3+SMOTE_Aug_cc3x!Q3+UMCE_cc3x!Q3</f>
        <v>0</v>
      </c>
      <c r="G3" s="3" t="b">
        <f t="shared" ref="G3:G49" si="1">B3=MAX($B3:$F3)</f>
        <v>0</v>
      </c>
      <c r="H3" s="3" t="b">
        <f t="shared" ref="H3:H49" si="2">C3=MAX($B3:$F3)</f>
        <v>0</v>
      </c>
      <c r="I3" s="3" t="b">
        <f t="shared" ref="I3:I49" si="3">D3=MAX($B3:$F3)</f>
        <v>0</v>
      </c>
      <c r="J3" s="3" t="b">
        <f t="shared" ref="J3:J49" si="4">E3=MAX($B3:$F3)</f>
        <v>1</v>
      </c>
      <c r="K3" s="3" t="b">
        <f t="shared" ref="K3:K49" si="5">F3=MAX($B3:$F3)</f>
        <v>0</v>
      </c>
      <c r="L3" s="3">
        <f t="shared" ref="L3:L49" si="6">IF(B3=MAX($B3:$F3), 1, 0) + IF(C3=MAX($B3:$F3), 1, 0) + IF(D3=MAX($B3:$F3), 1, 0) + IF(E3=MAX($B3:$F3), 1, 0) + IF(F3=MAX($B3:$F3), 1, 0)</f>
        <v>1</v>
      </c>
      <c r="M3" s="3">
        <f>IF(L3 = 1, _xlfn.MODE.SNGL(ResNet_cc3x!C3,ResNet_cc3x!D3,ResNet_cc3x!E3,ResNet_cc3x!F3,ResNet_cc3x!G3,ResNet_cc3x!H3,ResNet_cc3x!I3,ResNet_cc3x!J3,ResNet_cc3x!K3,ResNet_cc3x!L3,SMOTE_cc3x!C3,SMOTE_cc3x!D3,SMOTE_cc3x!E3,SMOTE_cc3x!F3,SMOTE_cc3x!G3,SMOTE_cc3x!H3,SMOTE_cc3x!I3,SMOTE_cc3x!J3,SMOTE_cc3x!K3,SMOTE_cc3x!L3,SMOTE_Aug_cc3x!C3,SMOTE_Aug_cc3x!D3,SMOTE_Aug_cc3x!E3,SMOTE_Aug_cc3x!F3,SMOTE_Aug_cc3x!G3,SMOTE_Aug_cc3x!H3,SMOTE_Aug_cc3x!I3,SMOTE_Aug_cc3x!J3,SMOTE_Aug_cc3x!K3,SMOTE_Aug_cc3x!L3,UMCE_cc3x!C3,UMCE_cc3x!D3,UMCE_cc3x!E3,UMCE_cc3x!F3,UMCE_cc3x!G3,UMCE_cc3x!H3,UMCE_cc3x!I3,UMCE_cc3x!J3,UMCE_cc3x!K3,UMCE_cc3x!L3), "Verificar Manualmente")</f>
        <v>3</v>
      </c>
      <c r="P3" s="7">
        <v>3</v>
      </c>
      <c r="Q3" s="7" t="s">
        <v>29</v>
      </c>
      <c r="R3" s="7">
        <f>COUNTIFS(M:M, P3)</f>
        <v>46</v>
      </c>
      <c r="S3" s="8">
        <f>R3/$R$12</f>
        <v>0.95833333333333337</v>
      </c>
    </row>
    <row r="4" spans="1:19" x14ac:dyDescent="0.25">
      <c r="A4">
        <v>80543</v>
      </c>
      <c r="B4" s="3">
        <f>ResNet_cc3x!M4+SMOTE_cc3x!M4+SMOTE_Aug_cc3x!M4+UMCE_cc3x!M4</f>
        <v>0</v>
      </c>
      <c r="C4" s="3">
        <f>ResNet_cc3x!N4+SMOTE_cc3x!N4+SMOTE_Aug_cc3x!N4+UMCE_cc3x!N4</f>
        <v>0</v>
      </c>
      <c r="D4" s="3">
        <f>ResNet_cc3x!O4+SMOTE_cc3x!O4+SMOTE_Aug_cc3x!O4+UMCE_cc3x!O4</f>
        <v>22</v>
      </c>
      <c r="E4" s="3">
        <f>ResNet_cc3x!P4+SMOTE_cc3x!P4+SMOTE_Aug_cc3x!P4+UMCE_cc3x!P4</f>
        <v>18</v>
      </c>
      <c r="F4" s="3">
        <f>ResNet_cc3x!Q4+SMOTE_cc3x!Q4+SMOTE_Aug_cc3x!Q4+UMCE_cc3x!Q4</f>
        <v>0</v>
      </c>
      <c r="G4" s="3" t="b">
        <f t="shared" si="1"/>
        <v>0</v>
      </c>
      <c r="H4" s="3" t="b">
        <f t="shared" si="2"/>
        <v>0</v>
      </c>
      <c r="I4" s="3" t="b">
        <f t="shared" si="3"/>
        <v>1</v>
      </c>
      <c r="J4" s="3" t="b">
        <f t="shared" si="4"/>
        <v>0</v>
      </c>
      <c r="K4" s="3" t="b">
        <f t="shared" si="5"/>
        <v>0</v>
      </c>
      <c r="L4" s="3">
        <f t="shared" si="6"/>
        <v>1</v>
      </c>
      <c r="M4" s="3">
        <f>IF(L4 = 1, _xlfn.MODE.SNGL(ResNet_cc3x!C4,ResNet_cc3x!D4,ResNet_cc3x!E4,ResNet_cc3x!F4,ResNet_cc3x!G4,ResNet_cc3x!H4,ResNet_cc3x!I4,ResNet_cc3x!J4,ResNet_cc3x!K4,ResNet_cc3x!L4,SMOTE_cc3x!C4,SMOTE_cc3x!D4,SMOTE_cc3x!E4,SMOTE_cc3x!F4,SMOTE_cc3x!G4,SMOTE_cc3x!H4,SMOTE_cc3x!I4,SMOTE_cc3x!J4,SMOTE_cc3x!K4,SMOTE_cc3x!L4,SMOTE_Aug_cc3x!C4,SMOTE_Aug_cc3x!D4,SMOTE_Aug_cc3x!E4,SMOTE_Aug_cc3x!F4,SMOTE_Aug_cc3x!G4,SMOTE_Aug_cc3x!H4,SMOTE_Aug_cc3x!I4,SMOTE_Aug_cc3x!J4,SMOTE_Aug_cc3x!K4,SMOTE_Aug_cc3x!L4,UMCE_cc3x!C4,UMCE_cc3x!D4,UMCE_cc3x!E4,UMCE_cc3x!F4,UMCE_cc3x!G4,UMCE_cc3x!H4,UMCE_cc3x!I4,UMCE_cc3x!J4,UMCE_cc3x!K4,UMCE_cc3x!L4), "Verificar Manualmente")</f>
        <v>2</v>
      </c>
      <c r="P4" s="7">
        <v>0</v>
      </c>
      <c r="Q4" s="7" t="s">
        <v>30</v>
      </c>
      <c r="R4" s="7">
        <f>COUNTIFS(M:M, P4)</f>
        <v>0</v>
      </c>
      <c r="S4" s="8">
        <f t="shared" ref="S4:S12" si="7">R4/$R$12</f>
        <v>0</v>
      </c>
    </row>
    <row r="5" spans="1:19" x14ac:dyDescent="0.25">
      <c r="A5">
        <v>80544</v>
      </c>
      <c r="B5" s="3">
        <f>ResNet_cc3x!M5+SMOTE_cc3x!M5+SMOTE_Aug_cc3x!M5+UMCE_cc3x!M5</f>
        <v>6</v>
      </c>
      <c r="C5" s="3">
        <f>ResNet_cc3x!N5+SMOTE_cc3x!N5+SMOTE_Aug_cc3x!N5+UMCE_cc3x!N5</f>
        <v>0</v>
      </c>
      <c r="D5" s="3">
        <f>ResNet_cc3x!O5+SMOTE_cc3x!O5+SMOTE_Aug_cc3x!O5+UMCE_cc3x!O5</f>
        <v>5</v>
      </c>
      <c r="E5" s="3">
        <f>ResNet_cc3x!P5+SMOTE_cc3x!P5+SMOTE_Aug_cc3x!P5+UMCE_cc3x!P5</f>
        <v>29</v>
      </c>
      <c r="F5" s="3">
        <f>ResNet_cc3x!Q5+SMOTE_cc3x!Q5+SMOTE_Aug_cc3x!Q5+UMCE_cc3x!Q5</f>
        <v>0</v>
      </c>
      <c r="G5" s="3" t="b">
        <f t="shared" si="1"/>
        <v>0</v>
      </c>
      <c r="H5" s="3" t="b">
        <f t="shared" si="2"/>
        <v>0</v>
      </c>
      <c r="I5" s="3" t="b">
        <f t="shared" si="3"/>
        <v>0</v>
      </c>
      <c r="J5" s="3" t="b">
        <f t="shared" si="4"/>
        <v>1</v>
      </c>
      <c r="K5" s="3" t="b">
        <f t="shared" si="5"/>
        <v>0</v>
      </c>
      <c r="L5" s="3">
        <f t="shared" si="6"/>
        <v>1</v>
      </c>
      <c r="M5" s="3">
        <f>IF(L5 = 1, _xlfn.MODE.SNGL(ResNet_cc3x!C5,ResNet_cc3x!D5,ResNet_cc3x!E5,ResNet_cc3x!F5,ResNet_cc3x!G5,ResNet_cc3x!H5,ResNet_cc3x!I5,ResNet_cc3x!J5,ResNet_cc3x!K5,ResNet_cc3x!L5,SMOTE_cc3x!C5,SMOTE_cc3x!D5,SMOTE_cc3x!E5,SMOTE_cc3x!F5,SMOTE_cc3x!G5,SMOTE_cc3x!H5,SMOTE_cc3x!I5,SMOTE_cc3x!J5,SMOTE_cc3x!K5,SMOTE_cc3x!L5,SMOTE_Aug_cc3x!C5,SMOTE_Aug_cc3x!D5,SMOTE_Aug_cc3x!E5,SMOTE_Aug_cc3x!F5,SMOTE_Aug_cc3x!G5,SMOTE_Aug_cc3x!H5,SMOTE_Aug_cc3x!I5,SMOTE_Aug_cc3x!J5,SMOTE_Aug_cc3x!K5,SMOTE_Aug_cc3x!L5,UMCE_cc3x!C5,UMCE_cc3x!D5,UMCE_cc3x!E5,UMCE_cc3x!F5,UMCE_cc3x!G5,UMCE_cc3x!H5,UMCE_cc3x!I5,UMCE_cc3x!J5,UMCE_cc3x!K5,UMCE_cc3x!L5), "Verificar Manualmente")</f>
        <v>3</v>
      </c>
      <c r="P5" s="7" t="s">
        <v>39</v>
      </c>
      <c r="Q5" s="7" t="s">
        <v>31</v>
      </c>
      <c r="R5" s="7">
        <f>COUNTIFS(M:M, 1)+COUNTIFS(M:M, 2)+COUNTIFS(M:M, 4)</f>
        <v>2</v>
      </c>
      <c r="S5" s="8">
        <f t="shared" si="7"/>
        <v>4.1666666666666664E-2</v>
      </c>
    </row>
    <row r="6" spans="1:19" x14ac:dyDescent="0.25">
      <c r="A6">
        <v>80575</v>
      </c>
      <c r="B6" s="3">
        <f>ResNet_cc3x!M6+SMOTE_cc3x!M6+SMOTE_Aug_cc3x!M6+UMCE_cc3x!M6</f>
        <v>3</v>
      </c>
      <c r="C6" s="3">
        <f>ResNet_cc3x!N6+SMOTE_cc3x!N6+SMOTE_Aug_cc3x!N6+UMCE_cc3x!N6</f>
        <v>0</v>
      </c>
      <c r="D6" s="3">
        <f>ResNet_cc3x!O6+SMOTE_cc3x!O6+SMOTE_Aug_cc3x!O6+UMCE_cc3x!O6</f>
        <v>0</v>
      </c>
      <c r="E6" s="3">
        <f>ResNet_cc3x!P6+SMOTE_cc3x!P6+SMOTE_Aug_cc3x!P6+UMCE_cc3x!P6</f>
        <v>37</v>
      </c>
      <c r="F6" s="3">
        <f>ResNet_cc3x!Q6+SMOTE_cc3x!Q6+SMOTE_Aug_cc3x!Q6+UMCE_cc3x!Q6</f>
        <v>0</v>
      </c>
      <c r="G6" s="3" t="b">
        <f t="shared" si="1"/>
        <v>0</v>
      </c>
      <c r="H6" s="3" t="b">
        <f t="shared" si="2"/>
        <v>0</v>
      </c>
      <c r="I6" s="3" t="b">
        <f t="shared" si="3"/>
        <v>0</v>
      </c>
      <c r="J6" s="3" t="b">
        <f t="shared" si="4"/>
        <v>1</v>
      </c>
      <c r="K6" s="3" t="b">
        <f t="shared" si="5"/>
        <v>0</v>
      </c>
      <c r="L6" s="3">
        <f t="shared" si="6"/>
        <v>1</v>
      </c>
      <c r="M6" s="3">
        <f>IF(L6 = 1, _xlfn.MODE.SNGL(ResNet_cc3x!C6,ResNet_cc3x!D6,ResNet_cc3x!E6,ResNet_cc3x!F6,ResNet_cc3x!G6,ResNet_cc3x!H6,ResNet_cc3x!I6,ResNet_cc3x!J6,ResNet_cc3x!K6,ResNet_cc3x!L6,SMOTE_cc3x!C6,SMOTE_cc3x!D6,SMOTE_cc3x!E6,SMOTE_cc3x!F6,SMOTE_cc3x!G6,SMOTE_cc3x!H6,SMOTE_cc3x!I6,SMOTE_cc3x!J6,SMOTE_cc3x!K6,SMOTE_cc3x!L6,SMOTE_Aug_cc3x!C6,SMOTE_Aug_cc3x!D6,SMOTE_Aug_cc3x!E6,SMOTE_Aug_cc3x!F6,SMOTE_Aug_cc3x!G6,SMOTE_Aug_cc3x!H6,SMOTE_Aug_cc3x!I6,SMOTE_Aug_cc3x!J6,SMOTE_Aug_cc3x!K6,SMOTE_Aug_cc3x!L6,UMCE_cc3x!C6,UMCE_cc3x!D6,UMCE_cc3x!E6,UMCE_cc3x!F6,UMCE_cc3x!G6,UMCE_cc3x!H6,UMCE_cc3x!I6,UMCE_cc3x!J6,UMCE_cc3x!K6,UMCE_cc3x!L6), "Verificar Manualmente")</f>
        <v>3</v>
      </c>
      <c r="P6" s="7" t="s">
        <v>40</v>
      </c>
      <c r="Q6" s="7" t="s">
        <v>33</v>
      </c>
      <c r="R6" s="7">
        <f>COUNTIFS(M:M, "0/3")</f>
        <v>0</v>
      </c>
      <c r="S6" s="8">
        <f t="shared" si="7"/>
        <v>0</v>
      </c>
    </row>
    <row r="7" spans="1:19" x14ac:dyDescent="0.25">
      <c r="A7">
        <v>80587</v>
      </c>
      <c r="B7" s="3">
        <f>ResNet_cc3x!M7+SMOTE_cc3x!M7+SMOTE_Aug_cc3x!M7+UMCE_cc3x!M7</f>
        <v>0</v>
      </c>
      <c r="C7" s="3">
        <f>ResNet_cc3x!N7+SMOTE_cc3x!N7+SMOTE_Aug_cc3x!N7+UMCE_cc3x!N7</f>
        <v>1</v>
      </c>
      <c r="D7" s="3">
        <f>ResNet_cc3x!O7+SMOTE_cc3x!O7+SMOTE_Aug_cc3x!O7+UMCE_cc3x!O7</f>
        <v>5</v>
      </c>
      <c r="E7" s="3">
        <f>ResNet_cc3x!P7+SMOTE_cc3x!P7+SMOTE_Aug_cc3x!P7+UMCE_cc3x!P7</f>
        <v>34</v>
      </c>
      <c r="F7" s="3">
        <f>ResNet_cc3x!Q7+SMOTE_cc3x!Q7+SMOTE_Aug_cc3x!Q7+UMCE_cc3x!Q7</f>
        <v>0</v>
      </c>
      <c r="G7" s="3" t="b">
        <f t="shared" si="1"/>
        <v>0</v>
      </c>
      <c r="H7" s="3" t="b">
        <f t="shared" si="2"/>
        <v>0</v>
      </c>
      <c r="I7" s="3" t="b">
        <f t="shared" si="3"/>
        <v>0</v>
      </c>
      <c r="J7" s="3" t="b">
        <f t="shared" si="4"/>
        <v>1</v>
      </c>
      <c r="K7" s="3" t="b">
        <f t="shared" si="5"/>
        <v>0</v>
      </c>
      <c r="L7" s="3">
        <f t="shared" si="6"/>
        <v>1</v>
      </c>
      <c r="M7" s="3">
        <f>IF(L7 = 1, _xlfn.MODE.SNGL(ResNet_cc3x!C7,ResNet_cc3x!D7,ResNet_cc3x!E7,ResNet_cc3x!F7,ResNet_cc3x!G7,ResNet_cc3x!H7,ResNet_cc3x!I7,ResNet_cc3x!J7,ResNet_cc3x!K7,ResNet_cc3x!L7,SMOTE_cc3x!C7,SMOTE_cc3x!D7,SMOTE_cc3x!E7,SMOTE_cc3x!F7,SMOTE_cc3x!G7,SMOTE_cc3x!H7,SMOTE_cc3x!I7,SMOTE_cc3x!J7,SMOTE_cc3x!K7,SMOTE_cc3x!L7,SMOTE_Aug_cc3x!C7,SMOTE_Aug_cc3x!D7,SMOTE_Aug_cc3x!E7,SMOTE_Aug_cc3x!F7,SMOTE_Aug_cc3x!G7,SMOTE_Aug_cc3x!H7,SMOTE_Aug_cc3x!I7,SMOTE_Aug_cc3x!J7,SMOTE_Aug_cc3x!K7,SMOTE_Aug_cc3x!L7,UMCE_cc3x!C7,UMCE_cc3x!D7,UMCE_cc3x!E7,UMCE_cc3x!F7,UMCE_cc3x!G7,UMCE_cc3x!H7,UMCE_cc3x!I7,UMCE_cc3x!J7,UMCE_cc3x!K7,UMCE_cc3x!L7), "Verificar Manualmente")</f>
        <v>3</v>
      </c>
      <c r="P7" s="7" t="s">
        <v>41</v>
      </c>
      <c r="Q7" s="7" t="s">
        <v>32</v>
      </c>
      <c r="R7" s="7">
        <f>COUNTIFS(M:M, "1/3")+COUNTIFS(M:M, "2/3")+COUNTIFS(M:M, "3/4")</f>
        <v>0</v>
      </c>
      <c r="S7" s="8">
        <f t="shared" si="7"/>
        <v>0</v>
      </c>
    </row>
    <row r="8" spans="1:19" x14ac:dyDescent="0.25">
      <c r="A8">
        <v>80588</v>
      </c>
      <c r="B8" s="3">
        <f>ResNet_cc3x!M8+SMOTE_cc3x!M8+SMOTE_Aug_cc3x!M8+UMCE_cc3x!M8</f>
        <v>2</v>
      </c>
      <c r="C8" s="3">
        <f>ResNet_cc3x!N8+SMOTE_cc3x!N8+SMOTE_Aug_cc3x!N8+UMCE_cc3x!N8</f>
        <v>0</v>
      </c>
      <c r="D8" s="3">
        <f>ResNet_cc3x!O8+SMOTE_cc3x!O8+SMOTE_Aug_cc3x!O8+UMCE_cc3x!O8</f>
        <v>1</v>
      </c>
      <c r="E8" s="3">
        <f>ResNet_cc3x!P8+SMOTE_cc3x!P8+SMOTE_Aug_cc3x!P8+UMCE_cc3x!P8</f>
        <v>37</v>
      </c>
      <c r="F8" s="3">
        <f>ResNet_cc3x!Q8+SMOTE_cc3x!Q8+SMOTE_Aug_cc3x!Q8+UMCE_cc3x!Q8</f>
        <v>0</v>
      </c>
      <c r="G8" s="3" t="b">
        <f t="shared" si="1"/>
        <v>0</v>
      </c>
      <c r="H8" s="3" t="b">
        <f t="shared" si="2"/>
        <v>0</v>
      </c>
      <c r="I8" s="3" t="b">
        <f t="shared" si="3"/>
        <v>0</v>
      </c>
      <c r="J8" s="3" t="b">
        <f t="shared" si="4"/>
        <v>1</v>
      </c>
      <c r="K8" s="3" t="b">
        <f t="shared" si="5"/>
        <v>0</v>
      </c>
      <c r="L8" s="3">
        <f t="shared" si="6"/>
        <v>1</v>
      </c>
      <c r="M8" s="3">
        <f>IF(L8 = 1, _xlfn.MODE.SNGL(ResNet_cc3x!C8,ResNet_cc3x!D8,ResNet_cc3x!E8,ResNet_cc3x!F8,ResNet_cc3x!G8,ResNet_cc3x!H8,ResNet_cc3x!I8,ResNet_cc3x!J8,ResNet_cc3x!K8,ResNet_cc3x!L8,SMOTE_cc3x!C8,SMOTE_cc3x!D8,SMOTE_cc3x!E8,SMOTE_cc3x!F8,SMOTE_cc3x!G8,SMOTE_cc3x!H8,SMOTE_cc3x!I8,SMOTE_cc3x!J8,SMOTE_cc3x!K8,SMOTE_cc3x!L8,SMOTE_Aug_cc3x!C8,SMOTE_Aug_cc3x!D8,SMOTE_Aug_cc3x!E8,SMOTE_Aug_cc3x!F8,SMOTE_Aug_cc3x!G8,SMOTE_Aug_cc3x!H8,SMOTE_Aug_cc3x!I8,SMOTE_Aug_cc3x!J8,SMOTE_Aug_cc3x!K8,SMOTE_Aug_cc3x!L8,UMCE_cc3x!C8,UMCE_cc3x!D8,UMCE_cc3x!E8,UMCE_cc3x!F8,UMCE_cc3x!G8,UMCE_cc3x!H8,UMCE_cc3x!I8,UMCE_cc3x!J8,UMCE_cc3x!K8,UMCE_cc3x!L8), "Verificar Manualmente")</f>
        <v>3</v>
      </c>
      <c r="P8" s="7" t="s">
        <v>42</v>
      </c>
      <c r="Q8" s="7" t="s">
        <v>34</v>
      </c>
      <c r="R8" s="7">
        <f>COUNTIFS(M:M, "0/1/3")+COUNTIFS(M:M, "0/2/3")+COUNTIFS(M:M, "0/3/4")</f>
        <v>0</v>
      </c>
      <c r="S8" s="8">
        <f t="shared" si="7"/>
        <v>0</v>
      </c>
    </row>
    <row r="9" spans="1:19" x14ac:dyDescent="0.25">
      <c r="A9">
        <v>80602</v>
      </c>
      <c r="B9" s="3">
        <f>ResNet_cc3x!M9+SMOTE_cc3x!M9+SMOTE_Aug_cc3x!M9+UMCE_cc3x!M9</f>
        <v>1</v>
      </c>
      <c r="C9" s="3">
        <f>ResNet_cc3x!N9+SMOTE_cc3x!N9+SMOTE_Aug_cc3x!N9+UMCE_cc3x!N9</f>
        <v>0</v>
      </c>
      <c r="D9" s="3">
        <f>ResNet_cc3x!O9+SMOTE_cc3x!O9+SMOTE_Aug_cc3x!O9+UMCE_cc3x!O9</f>
        <v>0</v>
      </c>
      <c r="E9" s="3">
        <f>ResNet_cc3x!P9+SMOTE_cc3x!P9+SMOTE_Aug_cc3x!P9+UMCE_cc3x!P9</f>
        <v>39</v>
      </c>
      <c r="F9" s="3">
        <f>ResNet_cc3x!Q9+SMOTE_cc3x!Q9+SMOTE_Aug_cc3x!Q9+UMCE_cc3x!Q9</f>
        <v>0</v>
      </c>
      <c r="G9" s="3" t="b">
        <f t="shared" si="1"/>
        <v>0</v>
      </c>
      <c r="H9" s="3" t="b">
        <f t="shared" si="2"/>
        <v>0</v>
      </c>
      <c r="I9" s="3" t="b">
        <f t="shared" si="3"/>
        <v>0</v>
      </c>
      <c r="J9" s="3" t="b">
        <f t="shared" si="4"/>
        <v>1</v>
      </c>
      <c r="K9" s="3" t="b">
        <f t="shared" si="5"/>
        <v>0</v>
      </c>
      <c r="L9" s="3">
        <f t="shared" si="6"/>
        <v>1</v>
      </c>
      <c r="M9" s="3">
        <f>IF(L9 = 1, _xlfn.MODE.SNGL(ResNet_cc3x!C9,ResNet_cc3x!D9,ResNet_cc3x!E9,ResNet_cc3x!F9,ResNet_cc3x!G9,ResNet_cc3x!H9,ResNet_cc3x!I9,ResNet_cc3x!J9,ResNet_cc3x!K9,ResNet_cc3x!L9,SMOTE_cc3x!C9,SMOTE_cc3x!D9,SMOTE_cc3x!E9,SMOTE_cc3x!F9,SMOTE_cc3x!G9,SMOTE_cc3x!H9,SMOTE_cc3x!I9,SMOTE_cc3x!J9,SMOTE_cc3x!K9,SMOTE_cc3x!L9,SMOTE_Aug_cc3x!C9,SMOTE_Aug_cc3x!D9,SMOTE_Aug_cc3x!E9,SMOTE_Aug_cc3x!F9,SMOTE_Aug_cc3x!G9,SMOTE_Aug_cc3x!H9,SMOTE_Aug_cc3x!I9,SMOTE_Aug_cc3x!J9,SMOTE_Aug_cc3x!K9,SMOTE_Aug_cc3x!L9,UMCE_cc3x!C9,UMCE_cc3x!D9,UMCE_cc3x!E9,UMCE_cc3x!F9,UMCE_cc3x!G9,UMCE_cc3x!H9,UMCE_cc3x!I9,UMCE_cc3x!J9,UMCE_cc3x!K9,UMCE_cc3x!L9), "Verificar Manualmente")</f>
        <v>3</v>
      </c>
      <c r="P9" s="7" t="s">
        <v>43</v>
      </c>
      <c r="Q9" s="7" t="s">
        <v>35</v>
      </c>
      <c r="R9" s="7">
        <v>0</v>
      </c>
      <c r="S9" s="8">
        <f t="shared" si="7"/>
        <v>0</v>
      </c>
    </row>
    <row r="10" spans="1:19" x14ac:dyDescent="0.25">
      <c r="A10">
        <v>80645</v>
      </c>
      <c r="B10" s="3">
        <f>ResNet_cc3x!M10+SMOTE_cc3x!M10+SMOTE_Aug_cc3x!M10+UMCE_cc3x!M10</f>
        <v>6</v>
      </c>
      <c r="C10" s="3">
        <f>ResNet_cc3x!N10+SMOTE_cc3x!N10+SMOTE_Aug_cc3x!N10+UMCE_cc3x!N10</f>
        <v>3</v>
      </c>
      <c r="D10" s="3">
        <f>ResNet_cc3x!O10+SMOTE_cc3x!O10+SMOTE_Aug_cc3x!O10+UMCE_cc3x!O10</f>
        <v>1</v>
      </c>
      <c r="E10" s="3">
        <f>ResNet_cc3x!P10+SMOTE_cc3x!P10+SMOTE_Aug_cc3x!P10+UMCE_cc3x!P10</f>
        <v>30</v>
      </c>
      <c r="F10" s="3">
        <f>ResNet_cc3x!Q10+SMOTE_cc3x!Q10+SMOTE_Aug_cc3x!Q10+UMCE_cc3x!Q10</f>
        <v>0</v>
      </c>
      <c r="G10" s="3" t="b">
        <f t="shared" si="1"/>
        <v>0</v>
      </c>
      <c r="H10" s="3" t="b">
        <f t="shared" si="2"/>
        <v>0</v>
      </c>
      <c r="I10" s="3" t="b">
        <f t="shared" si="3"/>
        <v>0</v>
      </c>
      <c r="J10" s="3" t="b">
        <f t="shared" si="4"/>
        <v>1</v>
      </c>
      <c r="K10" s="3" t="b">
        <f t="shared" si="5"/>
        <v>0</v>
      </c>
      <c r="L10" s="3">
        <f t="shared" si="6"/>
        <v>1</v>
      </c>
      <c r="M10" s="3">
        <f>IF(L10 = 1, _xlfn.MODE.SNGL(ResNet_cc3x!C10,ResNet_cc3x!D10,ResNet_cc3x!E10,ResNet_cc3x!F10,ResNet_cc3x!G10,ResNet_cc3x!H10,ResNet_cc3x!I10,ResNet_cc3x!J10,ResNet_cc3x!K10,ResNet_cc3x!L10,SMOTE_cc3x!C10,SMOTE_cc3x!D10,SMOTE_cc3x!E10,SMOTE_cc3x!F10,SMOTE_cc3x!G10,SMOTE_cc3x!H10,SMOTE_cc3x!I10,SMOTE_cc3x!J10,SMOTE_cc3x!K10,SMOTE_cc3x!L10,SMOTE_Aug_cc3x!C10,SMOTE_Aug_cc3x!D10,SMOTE_Aug_cc3x!E10,SMOTE_Aug_cc3x!F10,SMOTE_Aug_cc3x!G10,SMOTE_Aug_cc3x!H10,SMOTE_Aug_cc3x!I10,SMOTE_Aug_cc3x!J10,SMOTE_Aug_cc3x!K10,SMOTE_Aug_cc3x!L10,UMCE_cc3x!C10,UMCE_cc3x!D10,UMCE_cc3x!E10,UMCE_cc3x!F10,UMCE_cc3x!G10,UMCE_cc3x!H10,UMCE_cc3x!I10,UMCE_cc3x!J10,UMCE_cc3x!K10,UMCE_cc3x!L10), "Verificar Manualmente")</f>
        <v>3</v>
      </c>
      <c r="P10" s="7" t="s">
        <v>45</v>
      </c>
      <c r="Q10" s="7" t="s">
        <v>36</v>
      </c>
      <c r="R10" s="7">
        <v>0</v>
      </c>
      <c r="S10" s="8">
        <f t="shared" si="7"/>
        <v>0</v>
      </c>
    </row>
    <row r="11" spans="1:19" x14ac:dyDescent="0.25">
      <c r="A11">
        <v>80652</v>
      </c>
      <c r="B11" s="3">
        <f>ResNet_cc3x!M11+SMOTE_cc3x!M11+SMOTE_Aug_cc3x!M11+UMCE_cc3x!M11</f>
        <v>0</v>
      </c>
      <c r="C11" s="3">
        <f>ResNet_cc3x!N11+SMOTE_cc3x!N11+SMOTE_Aug_cc3x!N11+UMCE_cc3x!N11</f>
        <v>0</v>
      </c>
      <c r="D11" s="3">
        <f>ResNet_cc3x!O11+SMOTE_cc3x!O11+SMOTE_Aug_cc3x!O11+UMCE_cc3x!O11</f>
        <v>0</v>
      </c>
      <c r="E11" s="3">
        <f>ResNet_cc3x!P11+SMOTE_cc3x!P11+SMOTE_Aug_cc3x!P11+UMCE_cc3x!P11</f>
        <v>40</v>
      </c>
      <c r="F11" s="3">
        <f>ResNet_cc3x!Q11+SMOTE_cc3x!Q11+SMOTE_Aug_cc3x!Q11+UMCE_cc3x!Q11</f>
        <v>0</v>
      </c>
      <c r="G11" s="3" t="b">
        <f t="shared" si="1"/>
        <v>0</v>
      </c>
      <c r="H11" s="3" t="b">
        <f t="shared" si="2"/>
        <v>0</v>
      </c>
      <c r="I11" s="3" t="b">
        <f t="shared" si="3"/>
        <v>0</v>
      </c>
      <c r="J11" s="3" t="b">
        <f t="shared" si="4"/>
        <v>1</v>
      </c>
      <c r="K11" s="3" t="b">
        <f t="shared" si="5"/>
        <v>0</v>
      </c>
      <c r="L11" s="3">
        <f t="shared" si="6"/>
        <v>1</v>
      </c>
      <c r="M11" s="3">
        <f>IF(L11 = 1, _xlfn.MODE.SNGL(ResNet_cc3x!C11,ResNet_cc3x!D11,ResNet_cc3x!E11,ResNet_cc3x!F11,ResNet_cc3x!G11,ResNet_cc3x!H11,ResNet_cc3x!I11,ResNet_cc3x!J11,ResNet_cc3x!K11,ResNet_cc3x!L11,SMOTE_cc3x!C11,SMOTE_cc3x!D11,SMOTE_cc3x!E11,SMOTE_cc3x!F11,SMOTE_cc3x!G11,SMOTE_cc3x!H11,SMOTE_cc3x!I11,SMOTE_cc3x!J11,SMOTE_cc3x!K11,SMOTE_cc3x!L11,SMOTE_Aug_cc3x!C11,SMOTE_Aug_cc3x!D11,SMOTE_Aug_cc3x!E11,SMOTE_Aug_cc3x!F11,SMOTE_Aug_cc3x!G11,SMOTE_Aug_cc3x!H11,SMOTE_Aug_cc3x!I11,SMOTE_Aug_cc3x!J11,SMOTE_Aug_cc3x!K11,SMOTE_Aug_cc3x!L11,UMCE_cc3x!C11,UMCE_cc3x!D11,UMCE_cc3x!E11,UMCE_cc3x!F11,UMCE_cc3x!G11,UMCE_cc3x!H11,UMCE_cc3x!I11,UMCE_cc3x!J11,UMCE_cc3x!K11,UMCE_cc3x!L11), "Verificar Manualmente")</f>
        <v>3</v>
      </c>
      <c r="P11" s="7" t="s">
        <v>44</v>
      </c>
      <c r="Q11" s="7" t="s">
        <v>37</v>
      </c>
      <c r="R11" s="7">
        <v>0</v>
      </c>
      <c r="S11" s="8">
        <f t="shared" si="7"/>
        <v>0</v>
      </c>
    </row>
    <row r="12" spans="1:19" x14ac:dyDescent="0.25">
      <c r="A12">
        <v>80714</v>
      </c>
      <c r="B12" s="3">
        <f>ResNet_cc3x!M12+SMOTE_cc3x!M12+SMOTE_Aug_cc3x!M12+UMCE_cc3x!M12</f>
        <v>1</v>
      </c>
      <c r="C12" s="3">
        <f>ResNet_cc3x!N12+SMOTE_cc3x!N12+SMOTE_Aug_cc3x!N12+UMCE_cc3x!N12</f>
        <v>0</v>
      </c>
      <c r="D12" s="3">
        <f>ResNet_cc3x!O12+SMOTE_cc3x!O12+SMOTE_Aug_cc3x!O12+UMCE_cc3x!O12</f>
        <v>4</v>
      </c>
      <c r="E12" s="3">
        <f>ResNet_cc3x!P12+SMOTE_cc3x!P12+SMOTE_Aug_cc3x!P12+UMCE_cc3x!P12</f>
        <v>35</v>
      </c>
      <c r="F12" s="3">
        <f>ResNet_cc3x!Q12+SMOTE_cc3x!Q12+SMOTE_Aug_cc3x!Q12+UMCE_cc3x!Q12</f>
        <v>0</v>
      </c>
      <c r="G12" s="3" t="b">
        <f t="shared" si="1"/>
        <v>0</v>
      </c>
      <c r="H12" s="3" t="b">
        <f t="shared" si="2"/>
        <v>0</v>
      </c>
      <c r="I12" s="3" t="b">
        <f t="shared" si="3"/>
        <v>0</v>
      </c>
      <c r="J12" s="3" t="b">
        <f t="shared" si="4"/>
        <v>1</v>
      </c>
      <c r="K12" s="3" t="b">
        <f t="shared" si="5"/>
        <v>0</v>
      </c>
      <c r="L12" s="3">
        <f t="shared" si="6"/>
        <v>1</v>
      </c>
      <c r="M12" s="3">
        <f>IF(L12 = 1, _xlfn.MODE.SNGL(ResNet_cc3x!C12,ResNet_cc3x!D12,ResNet_cc3x!E12,ResNet_cc3x!F12,ResNet_cc3x!G12,ResNet_cc3x!H12,ResNet_cc3x!I12,ResNet_cc3x!J12,ResNet_cc3x!K12,ResNet_cc3x!L12,SMOTE_cc3x!C12,SMOTE_cc3x!D12,SMOTE_cc3x!E12,SMOTE_cc3x!F12,SMOTE_cc3x!G12,SMOTE_cc3x!H12,SMOTE_cc3x!I12,SMOTE_cc3x!J12,SMOTE_cc3x!K12,SMOTE_cc3x!L12,SMOTE_Aug_cc3x!C12,SMOTE_Aug_cc3x!D12,SMOTE_Aug_cc3x!E12,SMOTE_Aug_cc3x!F12,SMOTE_Aug_cc3x!G12,SMOTE_Aug_cc3x!H12,SMOTE_Aug_cc3x!I12,SMOTE_Aug_cc3x!J12,SMOTE_Aug_cc3x!K12,SMOTE_Aug_cc3x!L12,UMCE_cc3x!C12,UMCE_cc3x!D12,UMCE_cc3x!E12,UMCE_cc3x!F12,UMCE_cc3x!G12,UMCE_cc3x!H12,UMCE_cc3x!I12,UMCE_cc3x!J12,UMCE_cc3x!K12,UMCE_cc3x!L12), "Verificar Manualmente")</f>
        <v>3</v>
      </c>
      <c r="P12" s="12" t="s">
        <v>38</v>
      </c>
      <c r="Q12" s="12"/>
      <c r="R12" s="9">
        <f>SUM(R3:R11)</f>
        <v>48</v>
      </c>
      <c r="S12" s="8">
        <f t="shared" si="7"/>
        <v>1</v>
      </c>
    </row>
    <row r="13" spans="1:19" x14ac:dyDescent="0.25">
      <c r="A13">
        <v>80721</v>
      </c>
      <c r="B13" s="3">
        <f>ResNet_cc3x!M13+SMOTE_cc3x!M13+SMOTE_Aug_cc3x!M13+UMCE_cc3x!M13</f>
        <v>1</v>
      </c>
      <c r="C13" s="3">
        <f>ResNet_cc3x!N13+SMOTE_cc3x!N13+SMOTE_Aug_cc3x!N13+UMCE_cc3x!N13</f>
        <v>0</v>
      </c>
      <c r="D13" s="3">
        <f>ResNet_cc3x!O13+SMOTE_cc3x!O13+SMOTE_Aug_cc3x!O13+UMCE_cc3x!O13</f>
        <v>16</v>
      </c>
      <c r="E13" s="3">
        <f>ResNet_cc3x!P13+SMOTE_cc3x!P13+SMOTE_Aug_cc3x!P13+UMCE_cc3x!P13</f>
        <v>23</v>
      </c>
      <c r="F13" s="3">
        <f>ResNet_cc3x!Q13+SMOTE_cc3x!Q13+SMOTE_Aug_cc3x!Q13+UMCE_cc3x!Q13</f>
        <v>0</v>
      </c>
      <c r="G13" s="3" t="b">
        <f t="shared" si="1"/>
        <v>0</v>
      </c>
      <c r="H13" s="3" t="b">
        <f t="shared" si="2"/>
        <v>0</v>
      </c>
      <c r="I13" s="3" t="b">
        <f t="shared" si="3"/>
        <v>0</v>
      </c>
      <c r="J13" s="3" t="b">
        <f t="shared" si="4"/>
        <v>1</v>
      </c>
      <c r="K13" s="3" t="b">
        <f t="shared" si="5"/>
        <v>0</v>
      </c>
      <c r="L13" s="3">
        <f t="shared" si="6"/>
        <v>1</v>
      </c>
      <c r="M13" s="3">
        <f>IF(L13 = 1, _xlfn.MODE.SNGL(ResNet_cc3x!C13,ResNet_cc3x!D13,ResNet_cc3x!E13,ResNet_cc3x!F13,ResNet_cc3x!G13,ResNet_cc3x!H13,ResNet_cc3x!I13,ResNet_cc3x!J13,ResNet_cc3x!K13,ResNet_cc3x!L13,SMOTE_cc3x!C13,SMOTE_cc3x!D13,SMOTE_cc3x!E13,SMOTE_cc3x!F13,SMOTE_cc3x!G13,SMOTE_cc3x!H13,SMOTE_cc3x!I13,SMOTE_cc3x!J13,SMOTE_cc3x!K13,SMOTE_cc3x!L13,SMOTE_Aug_cc3x!C13,SMOTE_Aug_cc3x!D13,SMOTE_Aug_cc3x!E13,SMOTE_Aug_cc3x!F13,SMOTE_Aug_cc3x!G13,SMOTE_Aug_cc3x!H13,SMOTE_Aug_cc3x!I13,SMOTE_Aug_cc3x!J13,SMOTE_Aug_cc3x!K13,SMOTE_Aug_cc3x!L13,UMCE_cc3x!C13,UMCE_cc3x!D13,UMCE_cc3x!E13,UMCE_cc3x!F13,UMCE_cc3x!G13,UMCE_cc3x!H13,UMCE_cc3x!I13,UMCE_cc3x!J13,UMCE_cc3x!K13,UMCE_cc3x!L13), "Verificar Manualmente")</f>
        <v>3</v>
      </c>
    </row>
    <row r="14" spans="1:19" x14ac:dyDescent="0.25">
      <c r="A14">
        <v>80736</v>
      </c>
      <c r="B14" s="3">
        <f>ResNet_cc3x!M14+SMOTE_cc3x!M14+SMOTE_Aug_cc3x!M14+UMCE_cc3x!M14</f>
        <v>0</v>
      </c>
      <c r="C14" s="3">
        <f>ResNet_cc3x!N14+SMOTE_cc3x!N14+SMOTE_Aug_cc3x!N14+UMCE_cc3x!N14</f>
        <v>0</v>
      </c>
      <c r="D14" s="3">
        <f>ResNet_cc3x!O14+SMOTE_cc3x!O14+SMOTE_Aug_cc3x!O14+UMCE_cc3x!O14</f>
        <v>0</v>
      </c>
      <c r="E14" s="3">
        <f>ResNet_cc3x!P14+SMOTE_cc3x!P14+SMOTE_Aug_cc3x!P14+UMCE_cc3x!P14</f>
        <v>40</v>
      </c>
      <c r="F14" s="3">
        <f>ResNet_cc3x!Q14+SMOTE_cc3x!Q14+SMOTE_Aug_cc3x!Q14+UMCE_cc3x!Q14</f>
        <v>0</v>
      </c>
      <c r="G14" s="3" t="b">
        <f t="shared" si="1"/>
        <v>0</v>
      </c>
      <c r="H14" s="3" t="b">
        <f t="shared" si="2"/>
        <v>0</v>
      </c>
      <c r="I14" s="3" t="b">
        <f t="shared" si="3"/>
        <v>0</v>
      </c>
      <c r="J14" s="3" t="b">
        <f t="shared" si="4"/>
        <v>1</v>
      </c>
      <c r="K14" s="3" t="b">
        <f t="shared" si="5"/>
        <v>0</v>
      </c>
      <c r="L14" s="3">
        <f t="shared" si="6"/>
        <v>1</v>
      </c>
      <c r="M14" s="3">
        <f>IF(L14 = 1, _xlfn.MODE.SNGL(ResNet_cc3x!C14,ResNet_cc3x!D14,ResNet_cc3x!E14,ResNet_cc3x!F14,ResNet_cc3x!G14,ResNet_cc3x!H14,ResNet_cc3x!I14,ResNet_cc3x!J14,ResNet_cc3x!K14,ResNet_cc3x!L14,SMOTE_cc3x!C14,SMOTE_cc3x!D14,SMOTE_cc3x!E14,SMOTE_cc3x!F14,SMOTE_cc3x!G14,SMOTE_cc3x!H14,SMOTE_cc3x!I14,SMOTE_cc3x!J14,SMOTE_cc3x!K14,SMOTE_cc3x!L14,SMOTE_Aug_cc3x!C14,SMOTE_Aug_cc3x!D14,SMOTE_Aug_cc3x!E14,SMOTE_Aug_cc3x!F14,SMOTE_Aug_cc3x!G14,SMOTE_Aug_cc3x!H14,SMOTE_Aug_cc3x!I14,SMOTE_Aug_cc3x!J14,SMOTE_Aug_cc3x!K14,SMOTE_Aug_cc3x!L14,UMCE_cc3x!C14,UMCE_cc3x!D14,UMCE_cc3x!E14,UMCE_cc3x!F14,UMCE_cc3x!G14,UMCE_cc3x!H14,UMCE_cc3x!I14,UMCE_cc3x!J14,UMCE_cc3x!K14,UMCE_cc3x!L14), "Verificar Manualmente")</f>
        <v>3</v>
      </c>
      <c r="P14" s="6" t="s">
        <v>25</v>
      </c>
      <c r="Q14" s="6" t="s">
        <v>26</v>
      </c>
      <c r="R14" s="6" t="s">
        <v>27</v>
      </c>
      <c r="S14" s="6" t="s">
        <v>28</v>
      </c>
    </row>
    <row r="15" spans="1:19" x14ac:dyDescent="0.25">
      <c r="A15">
        <v>80751</v>
      </c>
      <c r="B15" s="3">
        <f>ResNet_cc3x!M15+SMOTE_cc3x!M15+SMOTE_Aug_cc3x!M15+UMCE_cc3x!M15</f>
        <v>19</v>
      </c>
      <c r="C15" s="3">
        <f>ResNet_cc3x!N15+SMOTE_cc3x!N15+SMOTE_Aug_cc3x!N15+UMCE_cc3x!N15</f>
        <v>0</v>
      </c>
      <c r="D15" s="3">
        <f>ResNet_cc3x!O15+SMOTE_cc3x!O15+SMOTE_Aug_cc3x!O15+UMCE_cc3x!O15</f>
        <v>0</v>
      </c>
      <c r="E15" s="3">
        <f>ResNet_cc3x!P15+SMOTE_cc3x!P15+SMOTE_Aug_cc3x!P15+UMCE_cc3x!P15</f>
        <v>21</v>
      </c>
      <c r="F15" s="3">
        <f>ResNet_cc3x!Q15+SMOTE_cc3x!Q15+SMOTE_Aug_cc3x!Q15+UMCE_cc3x!Q15</f>
        <v>0</v>
      </c>
      <c r="G15" s="3" t="b">
        <f t="shared" si="1"/>
        <v>0</v>
      </c>
      <c r="H15" s="3" t="b">
        <f t="shared" si="2"/>
        <v>0</v>
      </c>
      <c r="I15" s="3" t="b">
        <f t="shared" si="3"/>
        <v>0</v>
      </c>
      <c r="J15" s="3" t="b">
        <f t="shared" si="4"/>
        <v>1</v>
      </c>
      <c r="K15" s="3" t="b">
        <f t="shared" si="5"/>
        <v>0</v>
      </c>
      <c r="L15" s="3">
        <f t="shared" si="6"/>
        <v>1</v>
      </c>
      <c r="M15" s="3">
        <f>IF(L15 = 1, _xlfn.MODE.SNGL(ResNet_cc3x!C15,ResNet_cc3x!D15,ResNet_cc3x!E15,ResNet_cc3x!F15,ResNet_cc3x!G15,ResNet_cc3x!H15,ResNet_cc3x!I15,ResNet_cc3x!J15,ResNet_cc3x!K15,ResNet_cc3x!L15,SMOTE_cc3x!C15,SMOTE_cc3x!D15,SMOTE_cc3x!E15,SMOTE_cc3x!F15,SMOTE_cc3x!G15,SMOTE_cc3x!H15,SMOTE_cc3x!I15,SMOTE_cc3x!J15,SMOTE_cc3x!K15,SMOTE_cc3x!L15,SMOTE_Aug_cc3x!C15,SMOTE_Aug_cc3x!D15,SMOTE_Aug_cc3x!E15,SMOTE_Aug_cc3x!F15,SMOTE_Aug_cc3x!G15,SMOTE_Aug_cc3x!H15,SMOTE_Aug_cc3x!I15,SMOTE_Aug_cc3x!J15,SMOTE_Aug_cc3x!K15,SMOTE_Aug_cc3x!L15,UMCE_cc3x!C15,UMCE_cc3x!D15,UMCE_cc3x!E15,UMCE_cc3x!F15,UMCE_cc3x!G15,UMCE_cc3x!H15,UMCE_cc3x!I15,UMCE_cc3x!J15,UMCE_cc3x!K15,UMCE_cc3x!L15), "Verificar Manualmente")</f>
        <v>3</v>
      </c>
      <c r="P15" s="7">
        <v>0</v>
      </c>
      <c r="Q15" s="11" t="s">
        <v>30</v>
      </c>
      <c r="R15" s="7">
        <f>COUNTIFS(M:M, P15)</f>
        <v>0</v>
      </c>
      <c r="S15" s="8">
        <f>R15/$R$34</f>
        <v>0</v>
      </c>
    </row>
    <row r="16" spans="1:19" x14ac:dyDescent="0.25">
      <c r="A16">
        <v>80765</v>
      </c>
      <c r="B16" s="3">
        <f>ResNet_cc3x!M16+SMOTE_cc3x!M16+SMOTE_Aug_cc3x!M16+UMCE_cc3x!M16</f>
        <v>0</v>
      </c>
      <c r="C16" s="3">
        <f>ResNet_cc3x!N16+SMOTE_cc3x!N16+SMOTE_Aug_cc3x!N16+UMCE_cc3x!N16</f>
        <v>1</v>
      </c>
      <c r="D16" s="3">
        <f>ResNet_cc3x!O16+SMOTE_cc3x!O16+SMOTE_Aug_cc3x!O16+UMCE_cc3x!O16</f>
        <v>18</v>
      </c>
      <c r="E16" s="3">
        <f>ResNet_cc3x!P16+SMOTE_cc3x!P16+SMOTE_Aug_cc3x!P16+UMCE_cc3x!P16</f>
        <v>21</v>
      </c>
      <c r="F16" s="3">
        <f>ResNet_cc3x!Q16+SMOTE_cc3x!Q16+SMOTE_Aug_cc3x!Q16+UMCE_cc3x!Q16</f>
        <v>0</v>
      </c>
      <c r="G16" s="3" t="b">
        <f t="shared" si="1"/>
        <v>0</v>
      </c>
      <c r="H16" s="3" t="b">
        <f t="shared" si="2"/>
        <v>0</v>
      </c>
      <c r="I16" s="3" t="b">
        <f t="shared" si="3"/>
        <v>0</v>
      </c>
      <c r="J16" s="3" t="b">
        <f t="shared" si="4"/>
        <v>1</v>
      </c>
      <c r="K16" s="3" t="b">
        <f t="shared" si="5"/>
        <v>0</v>
      </c>
      <c r="L16" s="3">
        <f t="shared" si="6"/>
        <v>1</v>
      </c>
      <c r="M16" s="3">
        <f>IF(L16 = 1, _xlfn.MODE.SNGL(ResNet_cc3x!C16,ResNet_cc3x!D16,ResNet_cc3x!E16,ResNet_cc3x!F16,ResNet_cc3x!G16,ResNet_cc3x!H16,ResNet_cc3x!I16,ResNet_cc3x!J16,ResNet_cc3x!K16,ResNet_cc3x!L16,SMOTE_cc3x!C16,SMOTE_cc3x!D16,SMOTE_cc3x!E16,SMOTE_cc3x!F16,SMOTE_cc3x!G16,SMOTE_cc3x!H16,SMOTE_cc3x!I16,SMOTE_cc3x!J16,SMOTE_cc3x!K16,SMOTE_cc3x!L16,SMOTE_Aug_cc3x!C16,SMOTE_Aug_cc3x!D16,SMOTE_Aug_cc3x!E16,SMOTE_Aug_cc3x!F16,SMOTE_Aug_cc3x!G16,SMOTE_Aug_cc3x!H16,SMOTE_Aug_cc3x!I16,SMOTE_Aug_cc3x!J16,SMOTE_Aug_cc3x!K16,SMOTE_Aug_cc3x!L16,UMCE_cc3x!C16,UMCE_cc3x!D16,UMCE_cc3x!E16,UMCE_cc3x!F16,UMCE_cc3x!G16,UMCE_cc3x!H16,UMCE_cc3x!I16,UMCE_cc3x!J16,UMCE_cc3x!K16,UMCE_cc3x!L16), "Verificar Manualmente")</f>
        <v>3</v>
      </c>
      <c r="P16" s="7">
        <v>1</v>
      </c>
      <c r="Q16" s="7" t="s">
        <v>31</v>
      </c>
      <c r="R16" s="7">
        <f t="shared" ref="R16:R33" si="8">COUNTIFS(M:M, P16)</f>
        <v>0</v>
      </c>
      <c r="S16" s="8">
        <f t="shared" ref="S16:S34" si="9">R16/$R$34</f>
        <v>0</v>
      </c>
    </row>
    <row r="17" spans="1:19" x14ac:dyDescent="0.25">
      <c r="A17">
        <v>80787</v>
      </c>
      <c r="B17" s="3">
        <f>ResNet_cc3x!M17+SMOTE_cc3x!M17+SMOTE_Aug_cc3x!M17+UMCE_cc3x!M17</f>
        <v>0</v>
      </c>
      <c r="C17" s="3">
        <f>ResNet_cc3x!N17+SMOTE_cc3x!N17+SMOTE_Aug_cc3x!N17+UMCE_cc3x!N17</f>
        <v>0</v>
      </c>
      <c r="D17" s="3">
        <f>ResNet_cc3x!O17+SMOTE_cc3x!O17+SMOTE_Aug_cc3x!O17+UMCE_cc3x!O17</f>
        <v>5</v>
      </c>
      <c r="E17" s="3">
        <f>ResNet_cc3x!P17+SMOTE_cc3x!P17+SMOTE_Aug_cc3x!P17+UMCE_cc3x!P17</f>
        <v>35</v>
      </c>
      <c r="F17" s="3">
        <f>ResNet_cc3x!Q17+SMOTE_cc3x!Q17+SMOTE_Aug_cc3x!Q17+UMCE_cc3x!Q17</f>
        <v>0</v>
      </c>
      <c r="G17" s="3" t="b">
        <f t="shared" si="1"/>
        <v>0</v>
      </c>
      <c r="H17" s="3" t="b">
        <f t="shared" si="2"/>
        <v>0</v>
      </c>
      <c r="I17" s="3" t="b">
        <f t="shared" si="3"/>
        <v>0</v>
      </c>
      <c r="J17" s="3" t="b">
        <f t="shared" si="4"/>
        <v>1</v>
      </c>
      <c r="K17" s="3" t="b">
        <f t="shared" si="5"/>
        <v>0</v>
      </c>
      <c r="L17" s="3">
        <f t="shared" si="6"/>
        <v>1</v>
      </c>
      <c r="M17" s="3">
        <f>IF(L17 = 1, _xlfn.MODE.SNGL(ResNet_cc3x!C17,ResNet_cc3x!D17,ResNet_cc3x!E17,ResNet_cc3x!F17,ResNet_cc3x!G17,ResNet_cc3x!H17,ResNet_cc3x!I17,ResNet_cc3x!J17,ResNet_cc3x!K17,ResNet_cc3x!L17,SMOTE_cc3x!C17,SMOTE_cc3x!D17,SMOTE_cc3x!E17,SMOTE_cc3x!F17,SMOTE_cc3x!G17,SMOTE_cc3x!H17,SMOTE_cc3x!I17,SMOTE_cc3x!J17,SMOTE_cc3x!K17,SMOTE_cc3x!L17,SMOTE_Aug_cc3x!C17,SMOTE_Aug_cc3x!D17,SMOTE_Aug_cc3x!E17,SMOTE_Aug_cc3x!F17,SMOTE_Aug_cc3x!G17,SMOTE_Aug_cc3x!H17,SMOTE_Aug_cc3x!I17,SMOTE_Aug_cc3x!J17,SMOTE_Aug_cc3x!K17,SMOTE_Aug_cc3x!L17,UMCE_cc3x!C17,UMCE_cc3x!D17,UMCE_cc3x!E17,UMCE_cc3x!F17,UMCE_cc3x!G17,UMCE_cc3x!H17,UMCE_cc3x!I17,UMCE_cc3x!J17,UMCE_cc3x!K17,UMCE_cc3x!L17), "Verificar Manualmente")</f>
        <v>3</v>
      </c>
      <c r="P17" s="7">
        <v>2</v>
      </c>
      <c r="Q17" s="7" t="s">
        <v>31</v>
      </c>
      <c r="R17" s="7">
        <f t="shared" si="8"/>
        <v>2</v>
      </c>
      <c r="S17" s="8">
        <f t="shared" si="9"/>
        <v>4.1666666666666664E-2</v>
      </c>
    </row>
    <row r="18" spans="1:19" x14ac:dyDescent="0.25">
      <c r="A18">
        <v>80791</v>
      </c>
      <c r="B18" s="3">
        <f>ResNet_cc3x!M18+SMOTE_cc3x!M18+SMOTE_Aug_cc3x!M18+UMCE_cc3x!M18</f>
        <v>0</v>
      </c>
      <c r="C18" s="3">
        <f>ResNet_cc3x!N18+SMOTE_cc3x!N18+SMOTE_Aug_cc3x!N18+UMCE_cc3x!N18</f>
        <v>0</v>
      </c>
      <c r="D18" s="3">
        <f>ResNet_cc3x!O18+SMOTE_cc3x!O18+SMOTE_Aug_cc3x!O18+UMCE_cc3x!O18</f>
        <v>2</v>
      </c>
      <c r="E18" s="3">
        <f>ResNet_cc3x!P18+SMOTE_cc3x!P18+SMOTE_Aug_cc3x!P18+UMCE_cc3x!P18</f>
        <v>38</v>
      </c>
      <c r="F18" s="3">
        <f>ResNet_cc3x!Q18+SMOTE_cc3x!Q18+SMOTE_Aug_cc3x!Q18+UMCE_cc3x!Q18</f>
        <v>0</v>
      </c>
      <c r="G18" s="3" t="b">
        <f t="shared" si="1"/>
        <v>0</v>
      </c>
      <c r="H18" s="3" t="b">
        <f t="shared" si="2"/>
        <v>0</v>
      </c>
      <c r="I18" s="3" t="b">
        <f t="shared" si="3"/>
        <v>0</v>
      </c>
      <c r="J18" s="3" t="b">
        <f t="shared" si="4"/>
        <v>1</v>
      </c>
      <c r="K18" s="3" t="b">
        <f t="shared" si="5"/>
        <v>0</v>
      </c>
      <c r="L18" s="3">
        <f t="shared" si="6"/>
        <v>1</v>
      </c>
      <c r="M18" s="3">
        <f>IF(L18 = 1, _xlfn.MODE.SNGL(ResNet_cc3x!C18,ResNet_cc3x!D18,ResNet_cc3x!E18,ResNet_cc3x!F18,ResNet_cc3x!G18,ResNet_cc3x!H18,ResNet_cc3x!I18,ResNet_cc3x!J18,ResNet_cc3x!K18,ResNet_cc3x!L18,SMOTE_cc3x!C18,SMOTE_cc3x!D18,SMOTE_cc3x!E18,SMOTE_cc3x!F18,SMOTE_cc3x!G18,SMOTE_cc3x!H18,SMOTE_cc3x!I18,SMOTE_cc3x!J18,SMOTE_cc3x!K18,SMOTE_cc3x!L18,SMOTE_Aug_cc3x!C18,SMOTE_Aug_cc3x!D18,SMOTE_Aug_cc3x!E18,SMOTE_Aug_cc3x!F18,SMOTE_Aug_cc3x!G18,SMOTE_Aug_cc3x!H18,SMOTE_Aug_cc3x!I18,SMOTE_Aug_cc3x!J18,SMOTE_Aug_cc3x!K18,SMOTE_Aug_cc3x!L18,UMCE_cc3x!C18,UMCE_cc3x!D18,UMCE_cc3x!E18,UMCE_cc3x!F18,UMCE_cc3x!G18,UMCE_cc3x!H18,UMCE_cc3x!I18,UMCE_cc3x!J18,UMCE_cc3x!K18,UMCE_cc3x!L18), "Verificar Manualmente")</f>
        <v>3</v>
      </c>
      <c r="P18" s="7">
        <v>3</v>
      </c>
      <c r="Q18" s="7" t="s">
        <v>29</v>
      </c>
      <c r="R18" s="7">
        <f t="shared" si="8"/>
        <v>46</v>
      </c>
      <c r="S18" s="8">
        <f t="shared" si="9"/>
        <v>0.95833333333333337</v>
      </c>
    </row>
    <row r="19" spans="1:19" x14ac:dyDescent="0.25">
      <c r="A19">
        <v>80793</v>
      </c>
      <c r="B19" s="3">
        <f>ResNet_cc3x!M19+SMOTE_cc3x!M19+SMOTE_Aug_cc3x!M19+UMCE_cc3x!M19</f>
        <v>0</v>
      </c>
      <c r="C19" s="3">
        <f>ResNet_cc3x!N19+SMOTE_cc3x!N19+SMOTE_Aug_cc3x!N19+UMCE_cc3x!N19</f>
        <v>0</v>
      </c>
      <c r="D19" s="3">
        <f>ResNet_cc3x!O19+SMOTE_cc3x!O19+SMOTE_Aug_cc3x!O19+UMCE_cc3x!O19</f>
        <v>0</v>
      </c>
      <c r="E19" s="3">
        <f>ResNet_cc3x!P19+SMOTE_cc3x!P19+SMOTE_Aug_cc3x!P19+UMCE_cc3x!P19</f>
        <v>40</v>
      </c>
      <c r="F19" s="3">
        <f>ResNet_cc3x!Q19+SMOTE_cc3x!Q19+SMOTE_Aug_cc3x!Q19+UMCE_cc3x!Q19</f>
        <v>0</v>
      </c>
      <c r="G19" s="3" t="b">
        <f t="shared" si="1"/>
        <v>0</v>
      </c>
      <c r="H19" s="3" t="b">
        <f t="shared" si="2"/>
        <v>0</v>
      </c>
      <c r="I19" s="3" t="b">
        <f t="shared" si="3"/>
        <v>0</v>
      </c>
      <c r="J19" s="3" t="b">
        <f t="shared" si="4"/>
        <v>1</v>
      </c>
      <c r="K19" s="3" t="b">
        <f t="shared" si="5"/>
        <v>0</v>
      </c>
      <c r="L19" s="3">
        <f t="shared" si="6"/>
        <v>1</v>
      </c>
      <c r="M19" s="3">
        <f>IF(L19 = 1, _xlfn.MODE.SNGL(ResNet_cc3x!C19,ResNet_cc3x!D19,ResNet_cc3x!E19,ResNet_cc3x!F19,ResNet_cc3x!G19,ResNet_cc3x!H19,ResNet_cc3x!I19,ResNet_cc3x!J19,ResNet_cc3x!K19,ResNet_cc3x!L19,SMOTE_cc3x!C19,SMOTE_cc3x!D19,SMOTE_cc3x!E19,SMOTE_cc3x!F19,SMOTE_cc3x!G19,SMOTE_cc3x!H19,SMOTE_cc3x!I19,SMOTE_cc3x!J19,SMOTE_cc3x!K19,SMOTE_cc3x!L19,SMOTE_Aug_cc3x!C19,SMOTE_Aug_cc3x!D19,SMOTE_Aug_cc3x!E19,SMOTE_Aug_cc3x!F19,SMOTE_Aug_cc3x!G19,SMOTE_Aug_cc3x!H19,SMOTE_Aug_cc3x!I19,SMOTE_Aug_cc3x!J19,SMOTE_Aug_cc3x!K19,SMOTE_Aug_cc3x!L19,UMCE_cc3x!C19,UMCE_cc3x!D19,UMCE_cc3x!E19,UMCE_cc3x!F19,UMCE_cc3x!G19,UMCE_cc3x!H19,UMCE_cc3x!I19,UMCE_cc3x!J19,UMCE_cc3x!K19,UMCE_cc3x!L19), "Verificar Manualmente")</f>
        <v>3</v>
      </c>
      <c r="P19" s="7">
        <v>4</v>
      </c>
      <c r="Q19" s="7" t="s">
        <v>31</v>
      </c>
      <c r="R19" s="7">
        <f t="shared" si="8"/>
        <v>0</v>
      </c>
      <c r="S19" s="8">
        <f t="shared" si="9"/>
        <v>0</v>
      </c>
    </row>
    <row r="20" spans="1:19" x14ac:dyDescent="0.25">
      <c r="A20">
        <v>80846</v>
      </c>
      <c r="B20" s="3">
        <f>ResNet_cc3x!M20+SMOTE_cc3x!M20+SMOTE_Aug_cc3x!M20+UMCE_cc3x!M20</f>
        <v>0</v>
      </c>
      <c r="C20" s="3">
        <f>ResNet_cc3x!N20+SMOTE_cc3x!N20+SMOTE_Aug_cc3x!N20+UMCE_cc3x!N20</f>
        <v>0</v>
      </c>
      <c r="D20" s="3">
        <f>ResNet_cc3x!O20+SMOTE_cc3x!O20+SMOTE_Aug_cc3x!O20+UMCE_cc3x!O20</f>
        <v>0</v>
      </c>
      <c r="E20" s="3">
        <f>ResNet_cc3x!P20+SMOTE_cc3x!P20+SMOTE_Aug_cc3x!P20+UMCE_cc3x!P20</f>
        <v>40</v>
      </c>
      <c r="F20" s="3">
        <f>ResNet_cc3x!Q20+SMOTE_cc3x!Q20+SMOTE_Aug_cc3x!Q20+UMCE_cc3x!Q20</f>
        <v>0</v>
      </c>
      <c r="G20" s="3" t="b">
        <f t="shared" si="1"/>
        <v>0</v>
      </c>
      <c r="H20" s="3" t="b">
        <f t="shared" si="2"/>
        <v>0</v>
      </c>
      <c r="I20" s="3" t="b">
        <f t="shared" si="3"/>
        <v>0</v>
      </c>
      <c r="J20" s="3" t="b">
        <f t="shared" si="4"/>
        <v>1</v>
      </c>
      <c r="K20" s="3" t="b">
        <f t="shared" si="5"/>
        <v>0</v>
      </c>
      <c r="L20" s="3">
        <f t="shared" si="6"/>
        <v>1</v>
      </c>
      <c r="M20" s="3">
        <f>IF(L20 = 1, _xlfn.MODE.SNGL(ResNet_cc3x!C20,ResNet_cc3x!D20,ResNet_cc3x!E20,ResNet_cc3x!F20,ResNet_cc3x!G20,ResNet_cc3x!H20,ResNet_cc3x!I20,ResNet_cc3x!J20,ResNet_cc3x!K20,ResNet_cc3x!L20,SMOTE_cc3x!C20,SMOTE_cc3x!D20,SMOTE_cc3x!E20,SMOTE_cc3x!F20,SMOTE_cc3x!G20,SMOTE_cc3x!H20,SMOTE_cc3x!I20,SMOTE_cc3x!J20,SMOTE_cc3x!K20,SMOTE_cc3x!L20,SMOTE_Aug_cc3x!C20,SMOTE_Aug_cc3x!D20,SMOTE_Aug_cc3x!E20,SMOTE_Aug_cc3x!F20,SMOTE_Aug_cc3x!G20,SMOTE_Aug_cc3x!H20,SMOTE_Aug_cc3x!I20,SMOTE_Aug_cc3x!J20,SMOTE_Aug_cc3x!K20,SMOTE_Aug_cc3x!L20,UMCE_cc3x!C20,UMCE_cc3x!D20,UMCE_cc3x!E20,UMCE_cc3x!F20,UMCE_cc3x!G20,UMCE_cc3x!H20,UMCE_cc3x!I20,UMCE_cc3x!J20,UMCE_cc3x!K20,UMCE_cc3x!L20), "Verificar Manualmente")</f>
        <v>3</v>
      </c>
      <c r="P20" s="7" t="s">
        <v>57</v>
      </c>
      <c r="Q20" s="7" t="s">
        <v>36</v>
      </c>
      <c r="R20" s="7">
        <f t="shared" si="8"/>
        <v>0</v>
      </c>
      <c r="S20" s="8">
        <f t="shared" si="9"/>
        <v>0</v>
      </c>
    </row>
    <row r="21" spans="1:19" x14ac:dyDescent="0.25">
      <c r="A21">
        <v>80877</v>
      </c>
      <c r="B21" s="3">
        <f>ResNet_cc3x!M21+SMOTE_cc3x!M21+SMOTE_Aug_cc3x!M21+UMCE_cc3x!M21</f>
        <v>0</v>
      </c>
      <c r="C21" s="3">
        <f>ResNet_cc3x!N21+SMOTE_cc3x!N21+SMOTE_Aug_cc3x!N21+UMCE_cc3x!N21</f>
        <v>0</v>
      </c>
      <c r="D21" s="3">
        <f>ResNet_cc3x!O21+SMOTE_cc3x!O21+SMOTE_Aug_cc3x!O21+UMCE_cc3x!O21</f>
        <v>12</v>
      </c>
      <c r="E21" s="3">
        <f>ResNet_cc3x!P21+SMOTE_cc3x!P21+SMOTE_Aug_cc3x!P21+UMCE_cc3x!P21</f>
        <v>28</v>
      </c>
      <c r="F21" s="3">
        <f>ResNet_cc3x!Q21+SMOTE_cc3x!Q21+SMOTE_Aug_cc3x!Q21+UMCE_cc3x!Q21</f>
        <v>0</v>
      </c>
      <c r="G21" s="3" t="b">
        <f t="shared" si="1"/>
        <v>0</v>
      </c>
      <c r="H21" s="3" t="b">
        <f t="shared" si="2"/>
        <v>0</v>
      </c>
      <c r="I21" s="3" t="b">
        <f t="shared" si="3"/>
        <v>0</v>
      </c>
      <c r="J21" s="3" t="b">
        <f t="shared" si="4"/>
        <v>1</v>
      </c>
      <c r="K21" s="3" t="b">
        <f t="shared" si="5"/>
        <v>0</v>
      </c>
      <c r="L21" s="3">
        <f t="shared" si="6"/>
        <v>1</v>
      </c>
      <c r="M21" s="3">
        <f>IF(L21 = 1, _xlfn.MODE.SNGL(ResNet_cc3x!C21,ResNet_cc3x!D21,ResNet_cc3x!E21,ResNet_cc3x!F21,ResNet_cc3x!G21,ResNet_cc3x!H21,ResNet_cc3x!I21,ResNet_cc3x!J21,ResNet_cc3x!K21,ResNet_cc3x!L21,SMOTE_cc3x!C21,SMOTE_cc3x!D21,SMOTE_cc3x!E21,SMOTE_cc3x!F21,SMOTE_cc3x!G21,SMOTE_cc3x!H21,SMOTE_cc3x!I21,SMOTE_cc3x!J21,SMOTE_cc3x!K21,SMOTE_cc3x!L21,SMOTE_Aug_cc3x!C21,SMOTE_Aug_cc3x!D21,SMOTE_Aug_cc3x!E21,SMOTE_Aug_cc3x!F21,SMOTE_Aug_cc3x!G21,SMOTE_Aug_cc3x!H21,SMOTE_Aug_cc3x!I21,SMOTE_Aug_cc3x!J21,SMOTE_Aug_cc3x!K21,SMOTE_Aug_cc3x!L21,UMCE_cc3x!C21,UMCE_cc3x!D21,UMCE_cc3x!E21,UMCE_cc3x!F21,UMCE_cc3x!G21,UMCE_cc3x!H21,UMCE_cc3x!I21,UMCE_cc3x!J21,UMCE_cc3x!K21,UMCE_cc3x!L21), "Verificar Manualmente")</f>
        <v>3</v>
      </c>
      <c r="P21" s="7" t="s">
        <v>58</v>
      </c>
      <c r="Q21" s="7" t="s">
        <v>36</v>
      </c>
      <c r="R21" s="7">
        <f t="shared" si="8"/>
        <v>0</v>
      </c>
      <c r="S21" s="8">
        <f t="shared" si="9"/>
        <v>0</v>
      </c>
    </row>
    <row r="22" spans="1:19" x14ac:dyDescent="0.25">
      <c r="A22">
        <v>80896</v>
      </c>
      <c r="B22" s="3">
        <f>ResNet_cc3x!M22+SMOTE_cc3x!M22+SMOTE_Aug_cc3x!M22+UMCE_cc3x!M22</f>
        <v>2</v>
      </c>
      <c r="C22" s="3">
        <f>ResNet_cc3x!N22+SMOTE_cc3x!N22+SMOTE_Aug_cc3x!N22+UMCE_cc3x!N22</f>
        <v>0</v>
      </c>
      <c r="D22" s="3">
        <f>ResNet_cc3x!O22+SMOTE_cc3x!O22+SMOTE_Aug_cc3x!O22+UMCE_cc3x!O22</f>
        <v>2</v>
      </c>
      <c r="E22" s="3">
        <f>ResNet_cc3x!P22+SMOTE_cc3x!P22+SMOTE_Aug_cc3x!P22+UMCE_cc3x!P22</f>
        <v>36</v>
      </c>
      <c r="F22" s="3">
        <f>ResNet_cc3x!Q22+SMOTE_cc3x!Q22+SMOTE_Aug_cc3x!Q22+UMCE_cc3x!Q22</f>
        <v>0</v>
      </c>
      <c r="G22" s="3" t="b">
        <f t="shared" si="1"/>
        <v>0</v>
      </c>
      <c r="H22" s="3" t="b">
        <f t="shared" si="2"/>
        <v>0</v>
      </c>
      <c r="I22" s="3" t="b">
        <f t="shared" si="3"/>
        <v>0</v>
      </c>
      <c r="J22" s="3" t="b">
        <f t="shared" si="4"/>
        <v>1</v>
      </c>
      <c r="K22" s="3" t="b">
        <f t="shared" si="5"/>
        <v>0</v>
      </c>
      <c r="L22" s="3">
        <f t="shared" si="6"/>
        <v>1</v>
      </c>
      <c r="M22" s="3">
        <f>IF(L22 = 1, _xlfn.MODE.SNGL(ResNet_cc3x!C22,ResNet_cc3x!D22,ResNet_cc3x!E22,ResNet_cc3x!F22,ResNet_cc3x!G22,ResNet_cc3x!H22,ResNet_cc3x!I22,ResNet_cc3x!J22,ResNet_cc3x!K22,ResNet_cc3x!L22,SMOTE_cc3x!C22,SMOTE_cc3x!D22,SMOTE_cc3x!E22,SMOTE_cc3x!F22,SMOTE_cc3x!G22,SMOTE_cc3x!H22,SMOTE_cc3x!I22,SMOTE_cc3x!J22,SMOTE_cc3x!K22,SMOTE_cc3x!L22,SMOTE_Aug_cc3x!C22,SMOTE_Aug_cc3x!D22,SMOTE_Aug_cc3x!E22,SMOTE_Aug_cc3x!F22,SMOTE_Aug_cc3x!G22,SMOTE_Aug_cc3x!H22,SMOTE_Aug_cc3x!I22,SMOTE_Aug_cc3x!J22,SMOTE_Aug_cc3x!K22,SMOTE_Aug_cc3x!L22,UMCE_cc3x!C22,UMCE_cc3x!D22,UMCE_cc3x!E22,UMCE_cc3x!F22,UMCE_cc3x!G22,UMCE_cc3x!H22,UMCE_cc3x!I22,UMCE_cc3x!J22,UMCE_cc3x!K22,UMCE_cc3x!L22), "Verificar Manualmente")</f>
        <v>3</v>
      </c>
      <c r="P22" s="7" t="s">
        <v>24</v>
      </c>
      <c r="Q22" s="7" t="s">
        <v>33</v>
      </c>
      <c r="R22" s="7">
        <f t="shared" si="8"/>
        <v>0</v>
      </c>
      <c r="S22" s="8">
        <f t="shared" si="9"/>
        <v>0</v>
      </c>
    </row>
    <row r="23" spans="1:19" x14ac:dyDescent="0.25">
      <c r="A23">
        <v>81070</v>
      </c>
      <c r="B23" s="3">
        <f>ResNet_cc3x!M23+SMOTE_cc3x!M23+SMOTE_Aug_cc3x!M23+UMCE_cc3x!M23</f>
        <v>2</v>
      </c>
      <c r="C23" s="3">
        <f>ResNet_cc3x!N23+SMOTE_cc3x!N23+SMOTE_Aug_cc3x!N23+UMCE_cc3x!N23</f>
        <v>1</v>
      </c>
      <c r="D23" s="3">
        <f>ResNet_cc3x!O23+SMOTE_cc3x!O23+SMOTE_Aug_cc3x!O23+UMCE_cc3x!O23</f>
        <v>1</v>
      </c>
      <c r="E23" s="3">
        <f>ResNet_cc3x!P23+SMOTE_cc3x!P23+SMOTE_Aug_cc3x!P23+UMCE_cc3x!P23</f>
        <v>36</v>
      </c>
      <c r="F23" s="3">
        <f>ResNet_cc3x!Q23+SMOTE_cc3x!Q23+SMOTE_Aug_cc3x!Q23+UMCE_cc3x!Q23</f>
        <v>0</v>
      </c>
      <c r="G23" s="3" t="b">
        <f t="shared" si="1"/>
        <v>0</v>
      </c>
      <c r="H23" s="3" t="b">
        <f t="shared" si="2"/>
        <v>0</v>
      </c>
      <c r="I23" s="3" t="b">
        <f t="shared" si="3"/>
        <v>0</v>
      </c>
      <c r="J23" s="3" t="b">
        <f t="shared" si="4"/>
        <v>1</v>
      </c>
      <c r="K23" s="3" t="b">
        <f t="shared" si="5"/>
        <v>0</v>
      </c>
      <c r="L23" s="3">
        <f t="shared" si="6"/>
        <v>1</v>
      </c>
      <c r="M23" s="3">
        <f>IF(L23 = 1, _xlfn.MODE.SNGL(ResNet_cc3x!C23,ResNet_cc3x!D23,ResNet_cc3x!E23,ResNet_cc3x!F23,ResNet_cc3x!G23,ResNet_cc3x!H23,ResNet_cc3x!I23,ResNet_cc3x!J23,ResNet_cc3x!K23,ResNet_cc3x!L23,SMOTE_cc3x!C23,SMOTE_cc3x!D23,SMOTE_cc3x!E23,SMOTE_cc3x!F23,SMOTE_cc3x!G23,SMOTE_cc3x!H23,SMOTE_cc3x!I23,SMOTE_cc3x!J23,SMOTE_cc3x!K23,SMOTE_cc3x!L23,SMOTE_Aug_cc3x!C23,SMOTE_Aug_cc3x!D23,SMOTE_Aug_cc3x!E23,SMOTE_Aug_cc3x!F23,SMOTE_Aug_cc3x!G23,SMOTE_Aug_cc3x!H23,SMOTE_Aug_cc3x!I23,SMOTE_Aug_cc3x!J23,SMOTE_Aug_cc3x!K23,SMOTE_Aug_cc3x!L23,UMCE_cc3x!C23,UMCE_cc3x!D23,UMCE_cc3x!E23,UMCE_cc3x!F23,UMCE_cc3x!G23,UMCE_cc3x!H23,UMCE_cc3x!I23,UMCE_cc3x!J23,UMCE_cc3x!K23,UMCE_cc3x!L23), "Verificar Manualmente")</f>
        <v>3</v>
      </c>
      <c r="P23" s="7" t="s">
        <v>59</v>
      </c>
      <c r="Q23" s="7" t="s">
        <v>36</v>
      </c>
      <c r="R23" s="7">
        <f t="shared" si="8"/>
        <v>0</v>
      </c>
      <c r="S23" s="8">
        <f t="shared" si="9"/>
        <v>0</v>
      </c>
    </row>
    <row r="24" spans="1:19" x14ac:dyDescent="0.25">
      <c r="A24">
        <v>81079</v>
      </c>
      <c r="B24" s="3">
        <f>ResNet_cc3x!M24+SMOTE_cc3x!M24+SMOTE_Aug_cc3x!M24+UMCE_cc3x!M24</f>
        <v>2</v>
      </c>
      <c r="C24" s="3">
        <f>ResNet_cc3x!N24+SMOTE_cc3x!N24+SMOTE_Aug_cc3x!N24+UMCE_cc3x!N24</f>
        <v>0</v>
      </c>
      <c r="D24" s="3">
        <f>ResNet_cc3x!O24+SMOTE_cc3x!O24+SMOTE_Aug_cc3x!O24+UMCE_cc3x!O24</f>
        <v>0</v>
      </c>
      <c r="E24" s="3">
        <f>ResNet_cc3x!P24+SMOTE_cc3x!P24+SMOTE_Aug_cc3x!P24+UMCE_cc3x!P24</f>
        <v>38</v>
      </c>
      <c r="F24" s="3">
        <f>ResNet_cc3x!Q24+SMOTE_cc3x!Q24+SMOTE_Aug_cc3x!Q24+UMCE_cc3x!Q24</f>
        <v>0</v>
      </c>
      <c r="G24" s="3" t="b">
        <f t="shared" si="1"/>
        <v>0</v>
      </c>
      <c r="H24" s="3" t="b">
        <f t="shared" si="2"/>
        <v>0</v>
      </c>
      <c r="I24" s="3" t="b">
        <f t="shared" si="3"/>
        <v>0</v>
      </c>
      <c r="J24" s="3" t="b">
        <f t="shared" si="4"/>
        <v>1</v>
      </c>
      <c r="K24" s="3" t="b">
        <f t="shared" si="5"/>
        <v>0</v>
      </c>
      <c r="L24" s="3">
        <f t="shared" si="6"/>
        <v>1</v>
      </c>
      <c r="M24" s="3">
        <f>IF(L24 = 1, _xlfn.MODE.SNGL(ResNet_cc3x!C24,ResNet_cc3x!D24,ResNet_cc3x!E24,ResNet_cc3x!F24,ResNet_cc3x!G24,ResNet_cc3x!H24,ResNet_cc3x!I24,ResNet_cc3x!J24,ResNet_cc3x!K24,ResNet_cc3x!L24,SMOTE_cc3x!C24,SMOTE_cc3x!D24,SMOTE_cc3x!E24,SMOTE_cc3x!F24,SMOTE_cc3x!G24,SMOTE_cc3x!H24,SMOTE_cc3x!I24,SMOTE_cc3x!J24,SMOTE_cc3x!K24,SMOTE_cc3x!L24,SMOTE_Aug_cc3x!C24,SMOTE_Aug_cc3x!D24,SMOTE_Aug_cc3x!E24,SMOTE_Aug_cc3x!F24,SMOTE_Aug_cc3x!G24,SMOTE_Aug_cc3x!H24,SMOTE_Aug_cc3x!I24,SMOTE_Aug_cc3x!J24,SMOTE_Aug_cc3x!K24,SMOTE_Aug_cc3x!L24,UMCE_cc3x!C24,UMCE_cc3x!D24,UMCE_cc3x!E24,UMCE_cc3x!F24,UMCE_cc3x!G24,UMCE_cc3x!H24,UMCE_cc3x!I24,UMCE_cc3x!J24,UMCE_cc3x!K24,UMCE_cc3x!L24), "Verificar Manualmente")</f>
        <v>3</v>
      </c>
      <c r="P24" s="7" t="s">
        <v>60</v>
      </c>
      <c r="Q24" s="7" t="s">
        <v>37</v>
      </c>
      <c r="R24" s="7">
        <f t="shared" si="8"/>
        <v>0</v>
      </c>
      <c r="S24" s="8">
        <f t="shared" si="9"/>
        <v>0</v>
      </c>
    </row>
    <row r="25" spans="1:19" x14ac:dyDescent="0.25">
      <c r="A25">
        <v>81099</v>
      </c>
      <c r="B25" s="3">
        <f>ResNet_cc3x!M25+SMOTE_cc3x!M25+SMOTE_Aug_cc3x!M25+UMCE_cc3x!M25</f>
        <v>3</v>
      </c>
      <c r="C25" s="3">
        <f>ResNet_cc3x!N25+SMOTE_cc3x!N25+SMOTE_Aug_cc3x!N25+UMCE_cc3x!N25</f>
        <v>0</v>
      </c>
      <c r="D25" s="3">
        <f>ResNet_cc3x!O25+SMOTE_cc3x!O25+SMOTE_Aug_cc3x!O25+UMCE_cc3x!O25</f>
        <v>0</v>
      </c>
      <c r="E25" s="3">
        <f>ResNet_cc3x!P25+SMOTE_cc3x!P25+SMOTE_Aug_cc3x!P25+UMCE_cc3x!P25</f>
        <v>37</v>
      </c>
      <c r="F25" s="3">
        <f>ResNet_cc3x!Q25+SMOTE_cc3x!Q25+SMOTE_Aug_cc3x!Q25+UMCE_cc3x!Q25</f>
        <v>0</v>
      </c>
      <c r="G25" s="3" t="b">
        <f t="shared" si="1"/>
        <v>0</v>
      </c>
      <c r="H25" s="3" t="b">
        <f t="shared" si="2"/>
        <v>0</v>
      </c>
      <c r="I25" s="3" t="b">
        <f t="shared" si="3"/>
        <v>0</v>
      </c>
      <c r="J25" s="3" t="b">
        <f t="shared" si="4"/>
        <v>1</v>
      </c>
      <c r="K25" s="3" t="b">
        <f t="shared" si="5"/>
        <v>0</v>
      </c>
      <c r="L25" s="3">
        <f t="shared" si="6"/>
        <v>1</v>
      </c>
      <c r="M25" s="3">
        <f>IF(L25 = 1, _xlfn.MODE.SNGL(ResNet_cc3x!C25,ResNet_cc3x!D25,ResNet_cc3x!E25,ResNet_cc3x!F25,ResNet_cc3x!G25,ResNet_cc3x!H25,ResNet_cc3x!I25,ResNet_cc3x!J25,ResNet_cc3x!K25,ResNet_cc3x!L25,SMOTE_cc3x!C25,SMOTE_cc3x!D25,SMOTE_cc3x!E25,SMOTE_cc3x!F25,SMOTE_cc3x!G25,SMOTE_cc3x!H25,SMOTE_cc3x!I25,SMOTE_cc3x!J25,SMOTE_cc3x!K25,SMOTE_cc3x!L25,SMOTE_Aug_cc3x!C25,SMOTE_Aug_cc3x!D25,SMOTE_Aug_cc3x!E25,SMOTE_Aug_cc3x!F25,SMOTE_Aug_cc3x!G25,SMOTE_Aug_cc3x!H25,SMOTE_Aug_cc3x!I25,SMOTE_Aug_cc3x!J25,SMOTE_Aug_cc3x!K25,SMOTE_Aug_cc3x!L25,UMCE_cc3x!C25,UMCE_cc3x!D25,UMCE_cc3x!E25,UMCE_cc3x!F25,UMCE_cc3x!G25,UMCE_cc3x!H25,UMCE_cc3x!I25,UMCE_cc3x!J25,UMCE_cc3x!K25,UMCE_cc3x!L25), "Verificar Manualmente")</f>
        <v>3</v>
      </c>
      <c r="P25" s="7" t="s">
        <v>61</v>
      </c>
      <c r="Q25" s="7" t="s">
        <v>32</v>
      </c>
      <c r="R25" s="7">
        <f t="shared" si="8"/>
        <v>0</v>
      </c>
      <c r="S25" s="8">
        <f t="shared" si="9"/>
        <v>0</v>
      </c>
    </row>
    <row r="26" spans="1:19" x14ac:dyDescent="0.25">
      <c r="A26">
        <v>81118</v>
      </c>
      <c r="B26" s="3">
        <f>ResNet_cc3x!M26+SMOTE_cc3x!M26+SMOTE_Aug_cc3x!M26+UMCE_cc3x!M26</f>
        <v>1</v>
      </c>
      <c r="C26" s="3">
        <f>ResNet_cc3x!N26+SMOTE_cc3x!N26+SMOTE_Aug_cc3x!N26+UMCE_cc3x!N26</f>
        <v>0</v>
      </c>
      <c r="D26" s="3">
        <f>ResNet_cc3x!O26+SMOTE_cc3x!O26+SMOTE_Aug_cc3x!O26+UMCE_cc3x!O26</f>
        <v>5</v>
      </c>
      <c r="E26" s="3">
        <f>ResNet_cc3x!P26+SMOTE_cc3x!P26+SMOTE_Aug_cc3x!P26+UMCE_cc3x!P26</f>
        <v>34</v>
      </c>
      <c r="F26" s="3">
        <f>ResNet_cc3x!Q26+SMOTE_cc3x!Q26+SMOTE_Aug_cc3x!Q26+UMCE_cc3x!Q26</f>
        <v>0</v>
      </c>
      <c r="G26" s="3" t="b">
        <f t="shared" si="1"/>
        <v>0</v>
      </c>
      <c r="H26" s="3" t="b">
        <f t="shared" si="2"/>
        <v>0</v>
      </c>
      <c r="I26" s="3" t="b">
        <f t="shared" si="3"/>
        <v>0</v>
      </c>
      <c r="J26" s="3" t="b">
        <f t="shared" si="4"/>
        <v>1</v>
      </c>
      <c r="K26" s="3" t="b">
        <f t="shared" si="5"/>
        <v>0</v>
      </c>
      <c r="L26" s="3">
        <f t="shared" si="6"/>
        <v>1</v>
      </c>
      <c r="M26" s="3">
        <f>IF(L26 = 1, _xlfn.MODE.SNGL(ResNet_cc3x!C26,ResNet_cc3x!D26,ResNet_cc3x!E26,ResNet_cc3x!F26,ResNet_cc3x!G26,ResNet_cc3x!H26,ResNet_cc3x!I26,ResNet_cc3x!J26,ResNet_cc3x!K26,ResNet_cc3x!L26,SMOTE_cc3x!C26,SMOTE_cc3x!D26,SMOTE_cc3x!E26,SMOTE_cc3x!F26,SMOTE_cc3x!G26,SMOTE_cc3x!H26,SMOTE_cc3x!I26,SMOTE_cc3x!J26,SMOTE_cc3x!K26,SMOTE_cc3x!L26,SMOTE_Aug_cc3x!C26,SMOTE_Aug_cc3x!D26,SMOTE_Aug_cc3x!E26,SMOTE_Aug_cc3x!F26,SMOTE_Aug_cc3x!G26,SMOTE_Aug_cc3x!H26,SMOTE_Aug_cc3x!I26,SMOTE_Aug_cc3x!J26,SMOTE_Aug_cc3x!K26,SMOTE_Aug_cc3x!L26,UMCE_cc3x!C26,UMCE_cc3x!D26,UMCE_cc3x!E26,UMCE_cc3x!F26,UMCE_cc3x!G26,UMCE_cc3x!H26,UMCE_cc3x!I26,UMCE_cc3x!J26,UMCE_cc3x!K26,UMCE_cc3x!L26), "Verificar Manualmente")</f>
        <v>3</v>
      </c>
      <c r="P26" s="7" t="s">
        <v>62</v>
      </c>
      <c r="Q26" s="7" t="s">
        <v>37</v>
      </c>
      <c r="R26" s="7">
        <f t="shared" si="8"/>
        <v>0</v>
      </c>
      <c r="S26" s="8">
        <f t="shared" si="9"/>
        <v>0</v>
      </c>
    </row>
    <row r="27" spans="1:19" x14ac:dyDescent="0.25">
      <c r="A27">
        <v>107697</v>
      </c>
      <c r="B27" s="3">
        <f>ResNet_cc3x!M27+SMOTE_cc3x!M27+SMOTE_Aug_cc3x!M27+UMCE_cc3x!M27</f>
        <v>4</v>
      </c>
      <c r="C27" s="3">
        <f>ResNet_cc3x!N27+SMOTE_cc3x!N27+SMOTE_Aug_cc3x!N27+UMCE_cc3x!N27</f>
        <v>0</v>
      </c>
      <c r="D27" s="3">
        <f>ResNet_cc3x!O27+SMOTE_cc3x!O27+SMOTE_Aug_cc3x!O27+UMCE_cc3x!O27</f>
        <v>0</v>
      </c>
      <c r="E27" s="3">
        <f>ResNet_cc3x!P27+SMOTE_cc3x!P27+SMOTE_Aug_cc3x!P27+UMCE_cc3x!P27</f>
        <v>36</v>
      </c>
      <c r="F27" s="3">
        <f>ResNet_cc3x!Q27+SMOTE_cc3x!Q27+SMOTE_Aug_cc3x!Q27+UMCE_cc3x!Q27</f>
        <v>0</v>
      </c>
      <c r="G27" s="3" t="b">
        <f t="shared" si="1"/>
        <v>0</v>
      </c>
      <c r="H27" s="3" t="b">
        <f t="shared" si="2"/>
        <v>0</v>
      </c>
      <c r="I27" s="3" t="b">
        <f t="shared" si="3"/>
        <v>0</v>
      </c>
      <c r="J27" s="3" t="b">
        <f t="shared" si="4"/>
        <v>1</v>
      </c>
      <c r="K27" s="3" t="b">
        <f t="shared" si="5"/>
        <v>0</v>
      </c>
      <c r="L27" s="3">
        <f t="shared" si="6"/>
        <v>1</v>
      </c>
      <c r="M27" s="3">
        <f>IF(L27 = 1, _xlfn.MODE.SNGL(ResNet_cc3x!C27,ResNet_cc3x!D27,ResNet_cc3x!E27,ResNet_cc3x!F27,ResNet_cc3x!G27,ResNet_cc3x!H27,ResNet_cc3x!I27,ResNet_cc3x!J27,ResNet_cc3x!K27,ResNet_cc3x!L27,SMOTE_cc3x!C27,SMOTE_cc3x!D27,SMOTE_cc3x!E27,SMOTE_cc3x!F27,SMOTE_cc3x!G27,SMOTE_cc3x!H27,SMOTE_cc3x!I27,SMOTE_cc3x!J27,SMOTE_cc3x!K27,SMOTE_cc3x!L27,SMOTE_Aug_cc3x!C27,SMOTE_Aug_cc3x!D27,SMOTE_Aug_cc3x!E27,SMOTE_Aug_cc3x!F27,SMOTE_Aug_cc3x!G27,SMOTE_Aug_cc3x!H27,SMOTE_Aug_cc3x!I27,SMOTE_Aug_cc3x!J27,SMOTE_Aug_cc3x!K27,SMOTE_Aug_cc3x!L27,UMCE_cc3x!C27,UMCE_cc3x!D27,UMCE_cc3x!E27,UMCE_cc3x!F27,UMCE_cc3x!G27,UMCE_cc3x!H27,UMCE_cc3x!I27,UMCE_cc3x!J27,UMCE_cc3x!K27,UMCE_cc3x!L27), "Verificar Manualmente")</f>
        <v>3</v>
      </c>
      <c r="P27" s="7" t="s">
        <v>63</v>
      </c>
      <c r="Q27" s="7" t="s">
        <v>32</v>
      </c>
      <c r="R27" s="7">
        <f t="shared" si="8"/>
        <v>0</v>
      </c>
      <c r="S27" s="8">
        <f t="shared" si="9"/>
        <v>0</v>
      </c>
    </row>
    <row r="28" spans="1:19" x14ac:dyDescent="0.25">
      <c r="A28">
        <v>107718</v>
      </c>
      <c r="B28" s="3">
        <f>ResNet_cc3x!M28+SMOTE_cc3x!M28+SMOTE_Aug_cc3x!M28+UMCE_cc3x!M28</f>
        <v>3</v>
      </c>
      <c r="C28" s="3">
        <f>ResNet_cc3x!N28+SMOTE_cc3x!N28+SMOTE_Aug_cc3x!N28+UMCE_cc3x!N28</f>
        <v>0</v>
      </c>
      <c r="D28" s="3">
        <f>ResNet_cc3x!O28+SMOTE_cc3x!O28+SMOTE_Aug_cc3x!O28+UMCE_cc3x!O28</f>
        <v>0</v>
      </c>
      <c r="E28" s="3">
        <f>ResNet_cc3x!P28+SMOTE_cc3x!P28+SMOTE_Aug_cc3x!P28+UMCE_cc3x!P28</f>
        <v>37</v>
      </c>
      <c r="F28" s="3">
        <f>ResNet_cc3x!Q28+SMOTE_cc3x!Q28+SMOTE_Aug_cc3x!Q28+UMCE_cc3x!Q28</f>
        <v>0</v>
      </c>
      <c r="G28" s="3" t="b">
        <f t="shared" si="1"/>
        <v>0</v>
      </c>
      <c r="H28" s="3" t="b">
        <f t="shared" si="2"/>
        <v>0</v>
      </c>
      <c r="I28" s="3" t="b">
        <f t="shared" si="3"/>
        <v>0</v>
      </c>
      <c r="J28" s="3" t="b">
        <f t="shared" si="4"/>
        <v>1</v>
      </c>
      <c r="K28" s="3" t="b">
        <f t="shared" si="5"/>
        <v>0</v>
      </c>
      <c r="L28" s="3">
        <f t="shared" si="6"/>
        <v>1</v>
      </c>
      <c r="M28" s="3">
        <f>IF(L28 = 1, _xlfn.MODE.SNGL(ResNet_cc3x!C28,ResNet_cc3x!D28,ResNet_cc3x!E28,ResNet_cc3x!F28,ResNet_cc3x!G28,ResNet_cc3x!H28,ResNet_cc3x!I28,ResNet_cc3x!J28,ResNet_cc3x!K28,ResNet_cc3x!L28,SMOTE_cc3x!C28,SMOTE_cc3x!D28,SMOTE_cc3x!E28,SMOTE_cc3x!F28,SMOTE_cc3x!G28,SMOTE_cc3x!H28,SMOTE_cc3x!I28,SMOTE_cc3x!J28,SMOTE_cc3x!K28,SMOTE_cc3x!L28,SMOTE_Aug_cc3x!C28,SMOTE_Aug_cc3x!D28,SMOTE_Aug_cc3x!E28,SMOTE_Aug_cc3x!F28,SMOTE_Aug_cc3x!G28,SMOTE_Aug_cc3x!H28,SMOTE_Aug_cc3x!I28,SMOTE_Aug_cc3x!J28,SMOTE_Aug_cc3x!K28,SMOTE_Aug_cc3x!L28,UMCE_cc3x!C28,UMCE_cc3x!D28,UMCE_cc3x!E28,UMCE_cc3x!F28,UMCE_cc3x!G28,UMCE_cc3x!H28,UMCE_cc3x!I28,UMCE_cc3x!J28,UMCE_cc3x!K28,UMCE_cc3x!L28), "Verificar Manualmente")</f>
        <v>3</v>
      </c>
      <c r="P28" s="7" t="s">
        <v>64</v>
      </c>
      <c r="Q28" s="7" t="s">
        <v>37</v>
      </c>
      <c r="R28" s="7">
        <f t="shared" si="8"/>
        <v>0</v>
      </c>
      <c r="S28" s="8">
        <f t="shared" si="9"/>
        <v>0</v>
      </c>
    </row>
    <row r="29" spans="1:19" x14ac:dyDescent="0.25">
      <c r="A29">
        <v>107736</v>
      </c>
      <c r="B29" s="3">
        <f>ResNet_cc3x!M29+SMOTE_cc3x!M29+SMOTE_Aug_cc3x!M29+UMCE_cc3x!M29</f>
        <v>8</v>
      </c>
      <c r="C29" s="3">
        <f>ResNet_cc3x!N29+SMOTE_cc3x!N29+SMOTE_Aug_cc3x!N29+UMCE_cc3x!N29</f>
        <v>0</v>
      </c>
      <c r="D29" s="3">
        <f>ResNet_cc3x!O29+SMOTE_cc3x!O29+SMOTE_Aug_cc3x!O29+UMCE_cc3x!O29</f>
        <v>0</v>
      </c>
      <c r="E29" s="3">
        <f>ResNet_cc3x!P29+SMOTE_cc3x!P29+SMOTE_Aug_cc3x!P29+UMCE_cc3x!P29</f>
        <v>32</v>
      </c>
      <c r="F29" s="3">
        <f>ResNet_cc3x!Q29+SMOTE_cc3x!Q29+SMOTE_Aug_cc3x!Q29+UMCE_cc3x!Q29</f>
        <v>0</v>
      </c>
      <c r="G29" s="3" t="b">
        <f t="shared" si="1"/>
        <v>0</v>
      </c>
      <c r="H29" s="3" t="b">
        <f t="shared" si="2"/>
        <v>0</v>
      </c>
      <c r="I29" s="3" t="b">
        <f t="shared" si="3"/>
        <v>0</v>
      </c>
      <c r="J29" s="3" t="b">
        <f t="shared" si="4"/>
        <v>1</v>
      </c>
      <c r="K29" s="3" t="b">
        <f t="shared" si="5"/>
        <v>0</v>
      </c>
      <c r="L29" s="3">
        <f t="shared" si="6"/>
        <v>1</v>
      </c>
      <c r="M29" s="3">
        <f>IF(L29 = 1, _xlfn.MODE.SNGL(ResNet_cc3x!C29,ResNet_cc3x!D29,ResNet_cc3x!E29,ResNet_cc3x!F29,ResNet_cc3x!G29,ResNet_cc3x!H29,ResNet_cc3x!I29,ResNet_cc3x!J29,ResNet_cc3x!K29,ResNet_cc3x!L29,SMOTE_cc3x!C29,SMOTE_cc3x!D29,SMOTE_cc3x!E29,SMOTE_cc3x!F29,SMOTE_cc3x!G29,SMOTE_cc3x!H29,SMOTE_cc3x!I29,SMOTE_cc3x!J29,SMOTE_cc3x!K29,SMOTE_cc3x!L29,SMOTE_Aug_cc3x!C29,SMOTE_Aug_cc3x!D29,SMOTE_Aug_cc3x!E29,SMOTE_Aug_cc3x!F29,SMOTE_Aug_cc3x!G29,SMOTE_Aug_cc3x!H29,SMOTE_Aug_cc3x!I29,SMOTE_Aug_cc3x!J29,SMOTE_Aug_cc3x!K29,SMOTE_Aug_cc3x!L29,UMCE_cc3x!C29,UMCE_cc3x!D29,UMCE_cc3x!E29,UMCE_cc3x!F29,UMCE_cc3x!G29,UMCE_cc3x!H29,UMCE_cc3x!I29,UMCE_cc3x!J29,UMCE_cc3x!K29,UMCE_cc3x!L29), "Verificar Manualmente")</f>
        <v>3</v>
      </c>
      <c r="P29" s="7" t="s">
        <v>65</v>
      </c>
      <c r="Q29" s="7" t="s">
        <v>32</v>
      </c>
      <c r="R29" s="7">
        <f t="shared" si="8"/>
        <v>0</v>
      </c>
      <c r="S29" s="8">
        <f t="shared" si="9"/>
        <v>0</v>
      </c>
    </row>
    <row r="30" spans="1:19" x14ac:dyDescent="0.25">
      <c r="A30">
        <v>107829</v>
      </c>
      <c r="B30" s="3">
        <f>ResNet_cc3x!M30+SMOTE_cc3x!M30+SMOTE_Aug_cc3x!M30+UMCE_cc3x!M30</f>
        <v>1</v>
      </c>
      <c r="C30" s="3">
        <f>ResNet_cc3x!N30+SMOTE_cc3x!N30+SMOTE_Aug_cc3x!N30+UMCE_cc3x!N30</f>
        <v>0</v>
      </c>
      <c r="D30" s="3">
        <f>ResNet_cc3x!O30+SMOTE_cc3x!O30+SMOTE_Aug_cc3x!O30+UMCE_cc3x!O30</f>
        <v>0</v>
      </c>
      <c r="E30" s="3">
        <f>ResNet_cc3x!P30+SMOTE_cc3x!P30+SMOTE_Aug_cc3x!P30+UMCE_cc3x!P30</f>
        <v>39</v>
      </c>
      <c r="F30" s="3">
        <f>ResNet_cc3x!Q30+SMOTE_cc3x!Q30+SMOTE_Aug_cc3x!Q30+UMCE_cc3x!Q30</f>
        <v>0</v>
      </c>
      <c r="G30" s="3" t="b">
        <f t="shared" si="1"/>
        <v>0</v>
      </c>
      <c r="H30" s="3" t="b">
        <f t="shared" si="2"/>
        <v>0</v>
      </c>
      <c r="I30" s="3" t="b">
        <f t="shared" si="3"/>
        <v>0</v>
      </c>
      <c r="J30" s="3" t="b">
        <f t="shared" si="4"/>
        <v>1</v>
      </c>
      <c r="K30" s="3" t="b">
        <f t="shared" si="5"/>
        <v>0</v>
      </c>
      <c r="L30" s="3">
        <f t="shared" si="6"/>
        <v>1</v>
      </c>
      <c r="M30" s="3">
        <f>IF(L30 = 1, _xlfn.MODE.SNGL(ResNet_cc3x!C30,ResNet_cc3x!D30,ResNet_cc3x!E30,ResNet_cc3x!F30,ResNet_cc3x!G30,ResNet_cc3x!H30,ResNet_cc3x!I30,ResNet_cc3x!J30,ResNet_cc3x!K30,ResNet_cc3x!L30,SMOTE_cc3x!C30,SMOTE_cc3x!D30,SMOTE_cc3x!E30,SMOTE_cc3x!F30,SMOTE_cc3x!G30,SMOTE_cc3x!H30,SMOTE_cc3x!I30,SMOTE_cc3x!J30,SMOTE_cc3x!K30,SMOTE_cc3x!L30,SMOTE_Aug_cc3x!C30,SMOTE_Aug_cc3x!D30,SMOTE_Aug_cc3x!E30,SMOTE_Aug_cc3x!F30,SMOTE_Aug_cc3x!G30,SMOTE_Aug_cc3x!H30,SMOTE_Aug_cc3x!I30,SMOTE_Aug_cc3x!J30,SMOTE_Aug_cc3x!K30,SMOTE_Aug_cc3x!L30,UMCE_cc3x!C30,UMCE_cc3x!D30,UMCE_cc3x!E30,UMCE_cc3x!F30,UMCE_cc3x!G30,UMCE_cc3x!H30,UMCE_cc3x!I30,UMCE_cc3x!J30,UMCE_cc3x!K30,UMCE_cc3x!L30), "Verificar Manualmente")</f>
        <v>3</v>
      </c>
      <c r="P30" s="7" t="s">
        <v>66</v>
      </c>
      <c r="Q30" s="7" t="s">
        <v>34</v>
      </c>
      <c r="R30" s="7">
        <f t="shared" si="8"/>
        <v>0</v>
      </c>
      <c r="S30" s="8">
        <f t="shared" si="9"/>
        <v>0</v>
      </c>
    </row>
    <row r="31" spans="1:19" x14ac:dyDescent="0.25">
      <c r="A31">
        <v>80606</v>
      </c>
      <c r="B31" s="3">
        <f>ResNet_cc3x!M31+SMOTE_cc3x!M31+SMOTE_Aug_cc3x!M31+UMCE_cc3x!M31</f>
        <v>0</v>
      </c>
      <c r="C31" s="3">
        <f>ResNet_cc3x!N31+SMOTE_cc3x!N31+SMOTE_Aug_cc3x!N31+UMCE_cc3x!N31</f>
        <v>0</v>
      </c>
      <c r="D31" s="3">
        <f>ResNet_cc3x!O31+SMOTE_cc3x!O31+SMOTE_Aug_cc3x!O31+UMCE_cc3x!O31</f>
        <v>2</v>
      </c>
      <c r="E31" s="3">
        <f>ResNet_cc3x!P31+SMOTE_cc3x!P31+SMOTE_Aug_cc3x!P31+UMCE_cc3x!P31</f>
        <v>38</v>
      </c>
      <c r="F31" s="3">
        <f>ResNet_cc3x!Q31+SMOTE_cc3x!Q31+SMOTE_Aug_cc3x!Q31+UMCE_cc3x!Q31</f>
        <v>0</v>
      </c>
      <c r="G31" s="3" t="b">
        <f t="shared" si="1"/>
        <v>0</v>
      </c>
      <c r="H31" s="3" t="b">
        <f t="shared" si="2"/>
        <v>0</v>
      </c>
      <c r="I31" s="3" t="b">
        <f t="shared" si="3"/>
        <v>0</v>
      </c>
      <c r="J31" s="3" t="b">
        <f t="shared" si="4"/>
        <v>1</v>
      </c>
      <c r="K31" s="3" t="b">
        <f t="shared" si="5"/>
        <v>0</v>
      </c>
      <c r="L31" s="3">
        <f t="shared" si="6"/>
        <v>1</v>
      </c>
      <c r="M31" s="3">
        <f>IF(L31 = 1, _xlfn.MODE.SNGL(ResNet_cc3x!C31,ResNet_cc3x!D31,ResNet_cc3x!E31,ResNet_cc3x!F31,ResNet_cc3x!G31,ResNet_cc3x!H31,ResNet_cc3x!I31,ResNet_cc3x!J31,ResNet_cc3x!K31,ResNet_cc3x!L31,SMOTE_cc3x!C31,SMOTE_cc3x!D31,SMOTE_cc3x!E31,SMOTE_cc3x!F31,SMOTE_cc3x!G31,SMOTE_cc3x!H31,SMOTE_cc3x!I31,SMOTE_cc3x!J31,SMOTE_cc3x!K31,SMOTE_cc3x!L31,SMOTE_Aug_cc3x!C31,SMOTE_Aug_cc3x!D31,SMOTE_Aug_cc3x!E31,SMOTE_Aug_cc3x!F31,SMOTE_Aug_cc3x!G31,SMOTE_Aug_cc3x!H31,SMOTE_Aug_cc3x!I31,SMOTE_Aug_cc3x!J31,SMOTE_Aug_cc3x!K31,SMOTE_Aug_cc3x!L31,UMCE_cc3x!C31,UMCE_cc3x!D31,UMCE_cc3x!E31,UMCE_cc3x!F31,UMCE_cc3x!G31,UMCE_cc3x!H31,UMCE_cc3x!I31,UMCE_cc3x!J31,UMCE_cc3x!K31,UMCE_cc3x!L31), "Verificar Manualmente")</f>
        <v>3</v>
      </c>
      <c r="P31" s="7" t="s">
        <v>67</v>
      </c>
      <c r="Q31" s="7" t="s">
        <v>34</v>
      </c>
      <c r="R31" s="7">
        <f t="shared" si="8"/>
        <v>0</v>
      </c>
      <c r="S31" s="8">
        <f t="shared" si="9"/>
        <v>0</v>
      </c>
    </row>
    <row r="32" spans="1:19" x14ac:dyDescent="0.25">
      <c r="A32">
        <v>80615</v>
      </c>
      <c r="B32" s="3">
        <f>ResNet_cc3x!M32+SMOTE_cc3x!M32+SMOTE_Aug_cc3x!M32+UMCE_cc3x!M32</f>
        <v>0</v>
      </c>
      <c r="C32" s="3">
        <f>ResNet_cc3x!N32+SMOTE_cc3x!N32+SMOTE_Aug_cc3x!N32+UMCE_cc3x!N32</f>
        <v>0</v>
      </c>
      <c r="D32" s="3">
        <f>ResNet_cc3x!O32+SMOTE_cc3x!O32+SMOTE_Aug_cc3x!O32+UMCE_cc3x!O32</f>
        <v>1</v>
      </c>
      <c r="E32" s="3">
        <f>ResNet_cc3x!P32+SMOTE_cc3x!P32+SMOTE_Aug_cc3x!P32+UMCE_cc3x!P32</f>
        <v>39</v>
      </c>
      <c r="F32" s="3">
        <f>ResNet_cc3x!Q32+SMOTE_cc3x!Q32+SMOTE_Aug_cc3x!Q32+UMCE_cc3x!Q32</f>
        <v>0</v>
      </c>
      <c r="G32" s="3" t="b">
        <f t="shared" si="1"/>
        <v>0</v>
      </c>
      <c r="H32" s="3" t="b">
        <f t="shared" si="2"/>
        <v>0</v>
      </c>
      <c r="I32" s="3" t="b">
        <f t="shared" si="3"/>
        <v>0</v>
      </c>
      <c r="J32" s="3" t="b">
        <f t="shared" si="4"/>
        <v>1</v>
      </c>
      <c r="K32" s="3" t="b">
        <f t="shared" si="5"/>
        <v>0</v>
      </c>
      <c r="L32" s="3">
        <f t="shared" si="6"/>
        <v>1</v>
      </c>
      <c r="M32" s="3">
        <f>IF(L32 = 1, _xlfn.MODE.SNGL(ResNet_cc3x!C32,ResNet_cc3x!D32,ResNet_cc3x!E32,ResNet_cc3x!F32,ResNet_cc3x!G32,ResNet_cc3x!H32,ResNet_cc3x!I32,ResNet_cc3x!J32,ResNet_cc3x!K32,ResNet_cc3x!L32,SMOTE_cc3x!C32,SMOTE_cc3x!D32,SMOTE_cc3x!E32,SMOTE_cc3x!F32,SMOTE_cc3x!G32,SMOTE_cc3x!H32,SMOTE_cc3x!I32,SMOTE_cc3x!J32,SMOTE_cc3x!K32,SMOTE_cc3x!L32,SMOTE_Aug_cc3x!C32,SMOTE_Aug_cc3x!D32,SMOTE_Aug_cc3x!E32,SMOTE_Aug_cc3x!F32,SMOTE_Aug_cc3x!G32,SMOTE_Aug_cc3x!H32,SMOTE_Aug_cc3x!I32,SMOTE_Aug_cc3x!J32,SMOTE_Aug_cc3x!K32,SMOTE_Aug_cc3x!L32,UMCE_cc3x!C32,UMCE_cc3x!D32,UMCE_cc3x!E32,UMCE_cc3x!F32,UMCE_cc3x!G32,UMCE_cc3x!H32,UMCE_cc3x!I32,UMCE_cc3x!J32,UMCE_cc3x!K32,UMCE_cc3x!L32), "Verificar Manualmente")</f>
        <v>3</v>
      </c>
      <c r="P32" s="7" t="s">
        <v>68</v>
      </c>
      <c r="Q32" s="7" t="s">
        <v>35</v>
      </c>
      <c r="R32" s="7">
        <f t="shared" si="8"/>
        <v>0</v>
      </c>
      <c r="S32" s="8">
        <f t="shared" si="9"/>
        <v>0</v>
      </c>
    </row>
    <row r="33" spans="1:19" x14ac:dyDescent="0.25">
      <c r="A33">
        <v>80667</v>
      </c>
      <c r="B33" s="3">
        <f>ResNet_cc3x!M33+SMOTE_cc3x!M33+SMOTE_Aug_cc3x!M33+UMCE_cc3x!M33</f>
        <v>4</v>
      </c>
      <c r="C33" s="3">
        <f>ResNet_cc3x!N33+SMOTE_cc3x!N33+SMOTE_Aug_cc3x!N33+UMCE_cc3x!N33</f>
        <v>0</v>
      </c>
      <c r="D33" s="3">
        <f>ResNet_cc3x!O33+SMOTE_cc3x!O33+SMOTE_Aug_cc3x!O33+UMCE_cc3x!O33</f>
        <v>0</v>
      </c>
      <c r="E33" s="3">
        <f>ResNet_cc3x!P33+SMOTE_cc3x!P33+SMOTE_Aug_cc3x!P33+UMCE_cc3x!P33</f>
        <v>36</v>
      </c>
      <c r="F33" s="3">
        <f>ResNet_cc3x!Q33+SMOTE_cc3x!Q33+SMOTE_Aug_cc3x!Q33+UMCE_cc3x!Q33</f>
        <v>0</v>
      </c>
      <c r="G33" s="3" t="b">
        <f t="shared" si="1"/>
        <v>0</v>
      </c>
      <c r="H33" s="3" t="b">
        <f t="shared" si="2"/>
        <v>0</v>
      </c>
      <c r="I33" s="3" t="b">
        <f t="shared" si="3"/>
        <v>0</v>
      </c>
      <c r="J33" s="3" t="b">
        <f t="shared" si="4"/>
        <v>1</v>
      </c>
      <c r="K33" s="3" t="b">
        <f t="shared" si="5"/>
        <v>0</v>
      </c>
      <c r="L33" s="3">
        <f t="shared" si="6"/>
        <v>1</v>
      </c>
      <c r="M33" s="3">
        <f>IF(L33 = 1, _xlfn.MODE.SNGL(ResNet_cc3x!C33,ResNet_cc3x!D33,ResNet_cc3x!E33,ResNet_cc3x!F33,ResNet_cc3x!G33,ResNet_cc3x!H33,ResNet_cc3x!I33,ResNet_cc3x!J33,ResNet_cc3x!K33,ResNet_cc3x!L33,SMOTE_cc3x!C33,SMOTE_cc3x!D33,SMOTE_cc3x!E33,SMOTE_cc3x!F33,SMOTE_cc3x!G33,SMOTE_cc3x!H33,SMOTE_cc3x!I33,SMOTE_cc3x!J33,SMOTE_cc3x!K33,SMOTE_cc3x!L33,SMOTE_Aug_cc3x!C33,SMOTE_Aug_cc3x!D33,SMOTE_Aug_cc3x!E33,SMOTE_Aug_cc3x!F33,SMOTE_Aug_cc3x!G33,SMOTE_Aug_cc3x!H33,SMOTE_Aug_cc3x!I33,SMOTE_Aug_cc3x!J33,SMOTE_Aug_cc3x!K33,SMOTE_Aug_cc3x!L33,UMCE_cc3x!C33,UMCE_cc3x!D33,UMCE_cc3x!E33,UMCE_cc3x!F33,UMCE_cc3x!G33,UMCE_cc3x!H33,UMCE_cc3x!I33,UMCE_cc3x!J33,UMCE_cc3x!K33,UMCE_cc3x!L33), "Verificar Manualmente")</f>
        <v>3</v>
      </c>
      <c r="P33" s="7" t="s">
        <v>69</v>
      </c>
      <c r="Q33" s="7" t="s">
        <v>37</v>
      </c>
      <c r="R33" s="7">
        <f t="shared" si="8"/>
        <v>0</v>
      </c>
      <c r="S33" s="8">
        <f t="shared" si="9"/>
        <v>0</v>
      </c>
    </row>
    <row r="34" spans="1:19" x14ac:dyDescent="0.25">
      <c r="A34">
        <v>80681</v>
      </c>
      <c r="B34" s="3">
        <f>ResNet_cc3x!M34+SMOTE_cc3x!M34+SMOTE_Aug_cc3x!M34+UMCE_cc3x!M34</f>
        <v>0</v>
      </c>
      <c r="C34" s="3">
        <f>ResNet_cc3x!N34+SMOTE_cc3x!N34+SMOTE_Aug_cc3x!N34+UMCE_cc3x!N34</f>
        <v>0</v>
      </c>
      <c r="D34" s="3">
        <f>ResNet_cc3x!O34+SMOTE_cc3x!O34+SMOTE_Aug_cc3x!O34+UMCE_cc3x!O34</f>
        <v>9</v>
      </c>
      <c r="E34" s="3">
        <f>ResNet_cc3x!P34+SMOTE_cc3x!P34+SMOTE_Aug_cc3x!P34+UMCE_cc3x!P34</f>
        <v>31</v>
      </c>
      <c r="F34" s="3">
        <f>ResNet_cc3x!Q34+SMOTE_cc3x!Q34+SMOTE_Aug_cc3x!Q34+UMCE_cc3x!Q34</f>
        <v>0</v>
      </c>
      <c r="G34" s="3" t="b">
        <f t="shared" si="1"/>
        <v>0</v>
      </c>
      <c r="H34" s="3" t="b">
        <f t="shared" si="2"/>
        <v>0</v>
      </c>
      <c r="I34" s="3" t="b">
        <f t="shared" si="3"/>
        <v>0</v>
      </c>
      <c r="J34" s="3" t="b">
        <f t="shared" si="4"/>
        <v>1</v>
      </c>
      <c r="K34" s="3" t="b">
        <f t="shared" si="5"/>
        <v>0</v>
      </c>
      <c r="L34" s="3">
        <f t="shared" si="6"/>
        <v>1</v>
      </c>
      <c r="M34" s="3">
        <f>IF(L34 = 1, _xlfn.MODE.SNGL(ResNet_cc3x!C34,ResNet_cc3x!D34,ResNet_cc3x!E34,ResNet_cc3x!F34,ResNet_cc3x!G34,ResNet_cc3x!H34,ResNet_cc3x!I34,ResNet_cc3x!J34,ResNet_cc3x!K34,ResNet_cc3x!L34,SMOTE_cc3x!C34,SMOTE_cc3x!D34,SMOTE_cc3x!E34,SMOTE_cc3x!F34,SMOTE_cc3x!G34,SMOTE_cc3x!H34,SMOTE_cc3x!I34,SMOTE_cc3x!J34,SMOTE_cc3x!K34,SMOTE_cc3x!L34,SMOTE_Aug_cc3x!C34,SMOTE_Aug_cc3x!D34,SMOTE_Aug_cc3x!E34,SMOTE_Aug_cc3x!F34,SMOTE_Aug_cc3x!G34,SMOTE_Aug_cc3x!H34,SMOTE_Aug_cc3x!I34,SMOTE_Aug_cc3x!J34,SMOTE_Aug_cc3x!K34,SMOTE_Aug_cc3x!L34,UMCE_cc3x!C34,UMCE_cc3x!D34,UMCE_cc3x!E34,UMCE_cc3x!F34,UMCE_cc3x!G34,UMCE_cc3x!H34,UMCE_cc3x!I34,UMCE_cc3x!J34,UMCE_cc3x!K34,UMCE_cc3x!L34), "Verificar Manualmente")</f>
        <v>3</v>
      </c>
      <c r="P34" s="12" t="s">
        <v>38</v>
      </c>
      <c r="Q34" s="12"/>
      <c r="R34" s="9">
        <f>SUM(R15:R33)</f>
        <v>48</v>
      </c>
      <c r="S34" s="8">
        <f t="shared" si="9"/>
        <v>1</v>
      </c>
    </row>
    <row r="35" spans="1:19" x14ac:dyDescent="0.25">
      <c r="A35">
        <v>80692</v>
      </c>
      <c r="B35" s="3">
        <f>ResNet_cc3x!M35+SMOTE_cc3x!M35+SMOTE_Aug_cc3x!M35+UMCE_cc3x!M35</f>
        <v>0</v>
      </c>
      <c r="C35" s="3">
        <f>ResNet_cc3x!N35+SMOTE_cc3x!N35+SMOTE_Aug_cc3x!N35+UMCE_cc3x!N35</f>
        <v>0</v>
      </c>
      <c r="D35" s="3">
        <f>ResNet_cc3x!O35+SMOTE_cc3x!O35+SMOTE_Aug_cc3x!O35+UMCE_cc3x!O35</f>
        <v>1</v>
      </c>
      <c r="E35" s="3">
        <f>ResNet_cc3x!P35+SMOTE_cc3x!P35+SMOTE_Aug_cc3x!P35+UMCE_cc3x!P35</f>
        <v>39</v>
      </c>
      <c r="F35" s="3">
        <f>ResNet_cc3x!Q35+SMOTE_cc3x!Q35+SMOTE_Aug_cc3x!Q35+UMCE_cc3x!Q35</f>
        <v>0</v>
      </c>
      <c r="G35" s="3" t="b">
        <f t="shared" si="1"/>
        <v>0</v>
      </c>
      <c r="H35" s="3" t="b">
        <f t="shared" si="2"/>
        <v>0</v>
      </c>
      <c r="I35" s="3" t="b">
        <f t="shared" si="3"/>
        <v>0</v>
      </c>
      <c r="J35" s="3" t="b">
        <f t="shared" si="4"/>
        <v>1</v>
      </c>
      <c r="K35" s="3" t="b">
        <f t="shared" si="5"/>
        <v>0</v>
      </c>
      <c r="L35" s="3">
        <f t="shared" si="6"/>
        <v>1</v>
      </c>
      <c r="M35" s="3">
        <f>IF(L35 = 1, _xlfn.MODE.SNGL(ResNet_cc3x!C35,ResNet_cc3x!D35,ResNet_cc3x!E35,ResNet_cc3x!F35,ResNet_cc3x!G35,ResNet_cc3x!H35,ResNet_cc3x!I35,ResNet_cc3x!J35,ResNet_cc3x!K35,ResNet_cc3x!L35,SMOTE_cc3x!C35,SMOTE_cc3x!D35,SMOTE_cc3x!E35,SMOTE_cc3x!F35,SMOTE_cc3x!G35,SMOTE_cc3x!H35,SMOTE_cc3x!I35,SMOTE_cc3x!J35,SMOTE_cc3x!K35,SMOTE_cc3x!L35,SMOTE_Aug_cc3x!C35,SMOTE_Aug_cc3x!D35,SMOTE_Aug_cc3x!E35,SMOTE_Aug_cc3x!F35,SMOTE_Aug_cc3x!G35,SMOTE_Aug_cc3x!H35,SMOTE_Aug_cc3x!I35,SMOTE_Aug_cc3x!J35,SMOTE_Aug_cc3x!K35,SMOTE_Aug_cc3x!L35,UMCE_cc3x!C35,UMCE_cc3x!D35,UMCE_cc3x!E35,UMCE_cc3x!F35,UMCE_cc3x!G35,UMCE_cc3x!H35,UMCE_cc3x!I35,UMCE_cc3x!J35,UMCE_cc3x!K35,UMCE_cc3x!L35), "Verificar Manualmente")</f>
        <v>3</v>
      </c>
    </row>
    <row r="36" spans="1:19" x14ac:dyDescent="0.25">
      <c r="A36">
        <v>80707</v>
      </c>
      <c r="B36" s="3">
        <f>ResNet_cc3x!M36+SMOTE_cc3x!M36+SMOTE_Aug_cc3x!M36+UMCE_cc3x!M36</f>
        <v>3</v>
      </c>
      <c r="C36" s="3">
        <f>ResNet_cc3x!N36+SMOTE_cc3x!N36+SMOTE_Aug_cc3x!N36+UMCE_cc3x!N36</f>
        <v>0</v>
      </c>
      <c r="D36" s="3">
        <f>ResNet_cc3x!O36+SMOTE_cc3x!O36+SMOTE_Aug_cc3x!O36+UMCE_cc3x!O36</f>
        <v>0</v>
      </c>
      <c r="E36" s="3">
        <f>ResNet_cc3x!P36+SMOTE_cc3x!P36+SMOTE_Aug_cc3x!P36+UMCE_cc3x!P36</f>
        <v>37</v>
      </c>
      <c r="F36" s="3">
        <f>ResNet_cc3x!Q36+SMOTE_cc3x!Q36+SMOTE_Aug_cc3x!Q36+UMCE_cc3x!Q36</f>
        <v>0</v>
      </c>
      <c r="G36" s="3" t="b">
        <f t="shared" si="1"/>
        <v>0</v>
      </c>
      <c r="H36" s="3" t="b">
        <f t="shared" si="2"/>
        <v>0</v>
      </c>
      <c r="I36" s="3" t="b">
        <f t="shared" si="3"/>
        <v>0</v>
      </c>
      <c r="J36" s="3" t="b">
        <f t="shared" si="4"/>
        <v>1</v>
      </c>
      <c r="K36" s="3" t="b">
        <f t="shared" si="5"/>
        <v>0</v>
      </c>
      <c r="L36" s="3">
        <f t="shared" si="6"/>
        <v>1</v>
      </c>
      <c r="M36" s="3">
        <f>IF(L36 = 1, _xlfn.MODE.SNGL(ResNet_cc3x!C36,ResNet_cc3x!D36,ResNet_cc3x!E36,ResNet_cc3x!F36,ResNet_cc3x!G36,ResNet_cc3x!H36,ResNet_cc3x!I36,ResNet_cc3x!J36,ResNet_cc3x!K36,ResNet_cc3x!L36,SMOTE_cc3x!C36,SMOTE_cc3x!D36,SMOTE_cc3x!E36,SMOTE_cc3x!F36,SMOTE_cc3x!G36,SMOTE_cc3x!H36,SMOTE_cc3x!I36,SMOTE_cc3x!J36,SMOTE_cc3x!K36,SMOTE_cc3x!L36,SMOTE_Aug_cc3x!C36,SMOTE_Aug_cc3x!D36,SMOTE_Aug_cc3x!E36,SMOTE_Aug_cc3x!F36,SMOTE_Aug_cc3x!G36,SMOTE_Aug_cc3x!H36,SMOTE_Aug_cc3x!I36,SMOTE_Aug_cc3x!J36,SMOTE_Aug_cc3x!K36,SMOTE_Aug_cc3x!L36,UMCE_cc3x!C36,UMCE_cc3x!D36,UMCE_cc3x!E36,UMCE_cc3x!F36,UMCE_cc3x!G36,UMCE_cc3x!H36,UMCE_cc3x!I36,UMCE_cc3x!J36,UMCE_cc3x!K36,UMCE_cc3x!L36), "Verificar Manualmente")</f>
        <v>3</v>
      </c>
    </row>
    <row r="37" spans="1:19" x14ac:dyDescent="0.25">
      <c r="A37">
        <v>80812</v>
      </c>
      <c r="B37" s="3">
        <f>ResNet_cc3x!M37+SMOTE_cc3x!M37+SMOTE_Aug_cc3x!M37+UMCE_cc3x!M37</f>
        <v>0</v>
      </c>
      <c r="C37" s="3">
        <f>ResNet_cc3x!N37+SMOTE_cc3x!N37+SMOTE_Aug_cc3x!N37+UMCE_cc3x!N37</f>
        <v>0</v>
      </c>
      <c r="D37" s="3">
        <f>ResNet_cc3x!O37+SMOTE_cc3x!O37+SMOTE_Aug_cc3x!O37+UMCE_cc3x!O37</f>
        <v>23</v>
      </c>
      <c r="E37" s="3">
        <f>ResNet_cc3x!P37+SMOTE_cc3x!P37+SMOTE_Aug_cc3x!P37+UMCE_cc3x!P37</f>
        <v>17</v>
      </c>
      <c r="F37" s="3">
        <f>ResNet_cc3x!Q37+SMOTE_cc3x!Q37+SMOTE_Aug_cc3x!Q37+UMCE_cc3x!Q37</f>
        <v>0</v>
      </c>
      <c r="G37" s="3" t="b">
        <f t="shared" si="1"/>
        <v>0</v>
      </c>
      <c r="H37" s="3" t="b">
        <f t="shared" si="2"/>
        <v>0</v>
      </c>
      <c r="I37" s="3" t="b">
        <f t="shared" si="3"/>
        <v>1</v>
      </c>
      <c r="J37" s="3" t="b">
        <f t="shared" si="4"/>
        <v>0</v>
      </c>
      <c r="K37" s="3" t="b">
        <f t="shared" si="5"/>
        <v>0</v>
      </c>
      <c r="L37" s="3">
        <f t="shared" si="6"/>
        <v>1</v>
      </c>
      <c r="M37" s="3">
        <f>IF(L37 = 1, _xlfn.MODE.SNGL(ResNet_cc3x!C37,ResNet_cc3x!D37,ResNet_cc3x!E37,ResNet_cc3x!F37,ResNet_cc3x!G37,ResNet_cc3x!H37,ResNet_cc3x!I37,ResNet_cc3x!J37,ResNet_cc3x!K37,ResNet_cc3x!L37,SMOTE_cc3x!C37,SMOTE_cc3x!D37,SMOTE_cc3x!E37,SMOTE_cc3x!F37,SMOTE_cc3x!G37,SMOTE_cc3x!H37,SMOTE_cc3x!I37,SMOTE_cc3x!J37,SMOTE_cc3x!K37,SMOTE_cc3x!L37,SMOTE_Aug_cc3x!C37,SMOTE_Aug_cc3x!D37,SMOTE_Aug_cc3x!E37,SMOTE_Aug_cc3x!F37,SMOTE_Aug_cc3x!G37,SMOTE_Aug_cc3x!H37,SMOTE_Aug_cc3x!I37,SMOTE_Aug_cc3x!J37,SMOTE_Aug_cc3x!K37,SMOTE_Aug_cc3x!L37,UMCE_cc3x!C37,UMCE_cc3x!D37,UMCE_cc3x!E37,UMCE_cc3x!F37,UMCE_cc3x!G37,UMCE_cc3x!H37,UMCE_cc3x!I37,UMCE_cc3x!J37,UMCE_cc3x!K37,UMCE_cc3x!L37), "Verificar Manualmente")</f>
        <v>2</v>
      </c>
    </row>
    <row r="38" spans="1:19" x14ac:dyDescent="0.25">
      <c r="A38">
        <v>80818</v>
      </c>
      <c r="B38" s="3">
        <f>ResNet_cc3x!M38+SMOTE_cc3x!M38+SMOTE_Aug_cc3x!M38+UMCE_cc3x!M38</f>
        <v>2</v>
      </c>
      <c r="C38" s="3">
        <f>ResNet_cc3x!N38+SMOTE_cc3x!N38+SMOTE_Aug_cc3x!N38+UMCE_cc3x!N38</f>
        <v>0</v>
      </c>
      <c r="D38" s="3">
        <f>ResNet_cc3x!O38+SMOTE_cc3x!O38+SMOTE_Aug_cc3x!O38+UMCE_cc3x!O38</f>
        <v>0</v>
      </c>
      <c r="E38" s="3">
        <f>ResNet_cc3x!P38+SMOTE_cc3x!P38+SMOTE_Aug_cc3x!P38+UMCE_cc3x!P38</f>
        <v>38</v>
      </c>
      <c r="F38" s="3">
        <f>ResNet_cc3x!Q38+SMOTE_cc3x!Q38+SMOTE_Aug_cc3x!Q38+UMCE_cc3x!Q38</f>
        <v>0</v>
      </c>
      <c r="G38" s="3" t="b">
        <f t="shared" si="1"/>
        <v>0</v>
      </c>
      <c r="H38" s="3" t="b">
        <f t="shared" si="2"/>
        <v>0</v>
      </c>
      <c r="I38" s="3" t="b">
        <f t="shared" si="3"/>
        <v>0</v>
      </c>
      <c r="J38" s="3" t="b">
        <f t="shared" si="4"/>
        <v>1</v>
      </c>
      <c r="K38" s="3" t="b">
        <f t="shared" si="5"/>
        <v>0</v>
      </c>
      <c r="L38" s="3">
        <f t="shared" si="6"/>
        <v>1</v>
      </c>
      <c r="M38" s="3">
        <f>IF(L38 = 1, _xlfn.MODE.SNGL(ResNet_cc3x!C38,ResNet_cc3x!D38,ResNet_cc3x!E38,ResNet_cc3x!F38,ResNet_cc3x!G38,ResNet_cc3x!H38,ResNet_cc3x!I38,ResNet_cc3x!J38,ResNet_cc3x!K38,ResNet_cc3x!L38,SMOTE_cc3x!C38,SMOTE_cc3x!D38,SMOTE_cc3x!E38,SMOTE_cc3x!F38,SMOTE_cc3x!G38,SMOTE_cc3x!H38,SMOTE_cc3x!I38,SMOTE_cc3x!J38,SMOTE_cc3x!K38,SMOTE_cc3x!L38,SMOTE_Aug_cc3x!C38,SMOTE_Aug_cc3x!D38,SMOTE_Aug_cc3x!E38,SMOTE_Aug_cc3x!F38,SMOTE_Aug_cc3x!G38,SMOTE_Aug_cc3x!H38,SMOTE_Aug_cc3x!I38,SMOTE_Aug_cc3x!J38,SMOTE_Aug_cc3x!K38,SMOTE_Aug_cc3x!L38,UMCE_cc3x!C38,UMCE_cc3x!D38,UMCE_cc3x!E38,UMCE_cc3x!F38,UMCE_cc3x!G38,UMCE_cc3x!H38,UMCE_cc3x!I38,UMCE_cc3x!J38,UMCE_cc3x!K38,UMCE_cc3x!L38), "Verificar Manualmente")</f>
        <v>3</v>
      </c>
    </row>
    <row r="39" spans="1:19" x14ac:dyDescent="0.25">
      <c r="A39">
        <v>80869</v>
      </c>
      <c r="B39" s="3">
        <f>ResNet_cc3x!M39+SMOTE_cc3x!M39+SMOTE_Aug_cc3x!M39+UMCE_cc3x!M39</f>
        <v>0</v>
      </c>
      <c r="C39" s="3">
        <f>ResNet_cc3x!N39+SMOTE_cc3x!N39+SMOTE_Aug_cc3x!N39+UMCE_cc3x!N39</f>
        <v>0</v>
      </c>
      <c r="D39" s="3">
        <f>ResNet_cc3x!O39+SMOTE_cc3x!O39+SMOTE_Aug_cc3x!O39+UMCE_cc3x!O39</f>
        <v>7</v>
      </c>
      <c r="E39" s="3">
        <f>ResNet_cc3x!P39+SMOTE_cc3x!P39+SMOTE_Aug_cc3x!P39+UMCE_cc3x!P39</f>
        <v>33</v>
      </c>
      <c r="F39" s="3">
        <f>ResNet_cc3x!Q39+SMOTE_cc3x!Q39+SMOTE_Aug_cc3x!Q39+UMCE_cc3x!Q39</f>
        <v>0</v>
      </c>
      <c r="G39" s="3" t="b">
        <f t="shared" si="1"/>
        <v>0</v>
      </c>
      <c r="H39" s="3" t="b">
        <f t="shared" si="2"/>
        <v>0</v>
      </c>
      <c r="I39" s="3" t="b">
        <f t="shared" si="3"/>
        <v>0</v>
      </c>
      <c r="J39" s="3" t="b">
        <f t="shared" si="4"/>
        <v>1</v>
      </c>
      <c r="K39" s="3" t="b">
        <f t="shared" si="5"/>
        <v>0</v>
      </c>
      <c r="L39" s="3">
        <f t="shared" si="6"/>
        <v>1</v>
      </c>
      <c r="M39" s="3">
        <f>IF(L39 = 1, _xlfn.MODE.SNGL(ResNet_cc3x!C39,ResNet_cc3x!D39,ResNet_cc3x!E39,ResNet_cc3x!F39,ResNet_cc3x!G39,ResNet_cc3x!H39,ResNet_cc3x!I39,ResNet_cc3x!J39,ResNet_cc3x!K39,ResNet_cc3x!L39,SMOTE_cc3x!C39,SMOTE_cc3x!D39,SMOTE_cc3x!E39,SMOTE_cc3x!F39,SMOTE_cc3x!G39,SMOTE_cc3x!H39,SMOTE_cc3x!I39,SMOTE_cc3x!J39,SMOTE_cc3x!K39,SMOTE_cc3x!L39,SMOTE_Aug_cc3x!C39,SMOTE_Aug_cc3x!D39,SMOTE_Aug_cc3x!E39,SMOTE_Aug_cc3x!F39,SMOTE_Aug_cc3x!G39,SMOTE_Aug_cc3x!H39,SMOTE_Aug_cc3x!I39,SMOTE_Aug_cc3x!J39,SMOTE_Aug_cc3x!K39,SMOTE_Aug_cc3x!L39,UMCE_cc3x!C39,UMCE_cc3x!D39,UMCE_cc3x!E39,UMCE_cc3x!F39,UMCE_cc3x!G39,UMCE_cc3x!H39,UMCE_cc3x!I39,UMCE_cc3x!J39,UMCE_cc3x!K39,UMCE_cc3x!L39), "Verificar Manualmente")</f>
        <v>3</v>
      </c>
    </row>
    <row r="40" spans="1:19" x14ac:dyDescent="0.25">
      <c r="A40">
        <v>80885</v>
      </c>
      <c r="B40" s="3">
        <f>ResNet_cc3x!M40+SMOTE_cc3x!M40+SMOTE_Aug_cc3x!M40+UMCE_cc3x!M40</f>
        <v>0</v>
      </c>
      <c r="C40" s="3">
        <f>ResNet_cc3x!N40+SMOTE_cc3x!N40+SMOTE_Aug_cc3x!N40+UMCE_cc3x!N40</f>
        <v>0</v>
      </c>
      <c r="D40" s="3">
        <f>ResNet_cc3x!O40+SMOTE_cc3x!O40+SMOTE_Aug_cc3x!O40+UMCE_cc3x!O40</f>
        <v>0</v>
      </c>
      <c r="E40" s="3">
        <f>ResNet_cc3x!P40+SMOTE_cc3x!P40+SMOTE_Aug_cc3x!P40+UMCE_cc3x!P40</f>
        <v>40</v>
      </c>
      <c r="F40" s="3">
        <f>ResNet_cc3x!Q40+SMOTE_cc3x!Q40+SMOTE_Aug_cc3x!Q40+UMCE_cc3x!Q40</f>
        <v>0</v>
      </c>
      <c r="G40" s="3" t="b">
        <f t="shared" si="1"/>
        <v>0</v>
      </c>
      <c r="H40" s="3" t="b">
        <f t="shared" si="2"/>
        <v>0</v>
      </c>
      <c r="I40" s="3" t="b">
        <f t="shared" si="3"/>
        <v>0</v>
      </c>
      <c r="J40" s="3" t="b">
        <f t="shared" si="4"/>
        <v>1</v>
      </c>
      <c r="K40" s="3" t="b">
        <f t="shared" si="5"/>
        <v>0</v>
      </c>
      <c r="L40" s="3">
        <f t="shared" si="6"/>
        <v>1</v>
      </c>
      <c r="M40" s="3">
        <f>IF(L40 = 1, _xlfn.MODE.SNGL(ResNet_cc3x!C40,ResNet_cc3x!D40,ResNet_cc3x!E40,ResNet_cc3x!F40,ResNet_cc3x!G40,ResNet_cc3x!H40,ResNet_cc3x!I40,ResNet_cc3x!J40,ResNet_cc3x!K40,ResNet_cc3x!L40,SMOTE_cc3x!C40,SMOTE_cc3x!D40,SMOTE_cc3x!E40,SMOTE_cc3x!F40,SMOTE_cc3x!G40,SMOTE_cc3x!H40,SMOTE_cc3x!I40,SMOTE_cc3x!J40,SMOTE_cc3x!K40,SMOTE_cc3x!L40,SMOTE_Aug_cc3x!C40,SMOTE_Aug_cc3x!D40,SMOTE_Aug_cc3x!E40,SMOTE_Aug_cc3x!F40,SMOTE_Aug_cc3x!G40,SMOTE_Aug_cc3x!H40,SMOTE_Aug_cc3x!I40,SMOTE_Aug_cc3x!J40,SMOTE_Aug_cc3x!K40,SMOTE_Aug_cc3x!L40,UMCE_cc3x!C40,UMCE_cc3x!D40,UMCE_cc3x!E40,UMCE_cc3x!F40,UMCE_cc3x!G40,UMCE_cc3x!H40,UMCE_cc3x!I40,UMCE_cc3x!J40,UMCE_cc3x!K40,UMCE_cc3x!L40), "Verificar Manualmente")</f>
        <v>3</v>
      </c>
    </row>
    <row r="41" spans="1:19" x14ac:dyDescent="0.25">
      <c r="A41">
        <v>80953</v>
      </c>
      <c r="B41" s="3">
        <f>ResNet_cc3x!M41+SMOTE_cc3x!M41+SMOTE_Aug_cc3x!M41+UMCE_cc3x!M41</f>
        <v>0</v>
      </c>
      <c r="C41" s="3">
        <f>ResNet_cc3x!N41+SMOTE_cc3x!N41+SMOTE_Aug_cc3x!N41+UMCE_cc3x!N41</f>
        <v>0</v>
      </c>
      <c r="D41" s="3">
        <f>ResNet_cc3x!O41+SMOTE_cc3x!O41+SMOTE_Aug_cc3x!O41+UMCE_cc3x!O41</f>
        <v>17</v>
      </c>
      <c r="E41" s="3">
        <f>ResNet_cc3x!P41+SMOTE_cc3x!P41+SMOTE_Aug_cc3x!P41+UMCE_cc3x!P41</f>
        <v>23</v>
      </c>
      <c r="F41" s="3">
        <f>ResNet_cc3x!Q41+SMOTE_cc3x!Q41+SMOTE_Aug_cc3x!Q41+UMCE_cc3x!Q41</f>
        <v>0</v>
      </c>
      <c r="G41" s="3" t="b">
        <f t="shared" si="1"/>
        <v>0</v>
      </c>
      <c r="H41" s="3" t="b">
        <f t="shared" si="2"/>
        <v>0</v>
      </c>
      <c r="I41" s="3" t="b">
        <f t="shared" si="3"/>
        <v>0</v>
      </c>
      <c r="J41" s="3" t="b">
        <f t="shared" si="4"/>
        <v>1</v>
      </c>
      <c r="K41" s="3" t="b">
        <f t="shared" si="5"/>
        <v>0</v>
      </c>
      <c r="L41" s="3">
        <f t="shared" si="6"/>
        <v>1</v>
      </c>
      <c r="M41" s="3">
        <f>IF(L41 = 1, _xlfn.MODE.SNGL(ResNet_cc3x!C41,ResNet_cc3x!D41,ResNet_cc3x!E41,ResNet_cc3x!F41,ResNet_cc3x!G41,ResNet_cc3x!H41,ResNet_cc3x!I41,ResNet_cc3x!J41,ResNet_cc3x!K41,ResNet_cc3x!L41,SMOTE_cc3x!C41,SMOTE_cc3x!D41,SMOTE_cc3x!E41,SMOTE_cc3x!F41,SMOTE_cc3x!G41,SMOTE_cc3x!H41,SMOTE_cc3x!I41,SMOTE_cc3x!J41,SMOTE_cc3x!K41,SMOTE_cc3x!L41,SMOTE_Aug_cc3x!C41,SMOTE_Aug_cc3x!D41,SMOTE_Aug_cc3x!E41,SMOTE_Aug_cc3x!F41,SMOTE_Aug_cc3x!G41,SMOTE_Aug_cc3x!H41,SMOTE_Aug_cc3x!I41,SMOTE_Aug_cc3x!J41,SMOTE_Aug_cc3x!K41,SMOTE_Aug_cc3x!L41,UMCE_cc3x!C41,UMCE_cc3x!D41,UMCE_cc3x!E41,UMCE_cc3x!F41,UMCE_cc3x!G41,UMCE_cc3x!H41,UMCE_cc3x!I41,UMCE_cc3x!J41,UMCE_cc3x!K41,UMCE_cc3x!L41), "Verificar Manualmente")</f>
        <v>3</v>
      </c>
    </row>
    <row r="42" spans="1:19" x14ac:dyDescent="0.25">
      <c r="A42">
        <v>81047</v>
      </c>
      <c r="B42" s="3">
        <f>ResNet_cc3x!M42+SMOTE_cc3x!M42+SMOTE_Aug_cc3x!M42+UMCE_cc3x!M42</f>
        <v>0</v>
      </c>
      <c r="C42" s="3">
        <f>ResNet_cc3x!N42+SMOTE_cc3x!N42+SMOTE_Aug_cc3x!N42+UMCE_cc3x!N42</f>
        <v>0</v>
      </c>
      <c r="D42" s="3">
        <f>ResNet_cc3x!O42+SMOTE_cc3x!O42+SMOTE_Aug_cc3x!O42+UMCE_cc3x!O42</f>
        <v>3</v>
      </c>
      <c r="E42" s="3">
        <f>ResNet_cc3x!P42+SMOTE_cc3x!P42+SMOTE_Aug_cc3x!P42+UMCE_cc3x!P42</f>
        <v>37</v>
      </c>
      <c r="F42" s="3">
        <f>ResNet_cc3x!Q42+SMOTE_cc3x!Q42+SMOTE_Aug_cc3x!Q42+UMCE_cc3x!Q42</f>
        <v>0</v>
      </c>
      <c r="G42" s="3" t="b">
        <f t="shared" si="1"/>
        <v>0</v>
      </c>
      <c r="H42" s="3" t="b">
        <f t="shared" si="2"/>
        <v>0</v>
      </c>
      <c r="I42" s="3" t="b">
        <f t="shared" si="3"/>
        <v>0</v>
      </c>
      <c r="J42" s="3" t="b">
        <f t="shared" si="4"/>
        <v>1</v>
      </c>
      <c r="K42" s="3" t="b">
        <f t="shared" si="5"/>
        <v>0</v>
      </c>
      <c r="L42" s="3">
        <f t="shared" si="6"/>
        <v>1</v>
      </c>
      <c r="M42" s="3">
        <f>IF(L42 = 1, _xlfn.MODE.SNGL(ResNet_cc3x!C42,ResNet_cc3x!D42,ResNet_cc3x!E42,ResNet_cc3x!F42,ResNet_cc3x!G42,ResNet_cc3x!H42,ResNet_cc3x!I42,ResNet_cc3x!J42,ResNet_cc3x!K42,ResNet_cc3x!L42,SMOTE_cc3x!C42,SMOTE_cc3x!D42,SMOTE_cc3x!E42,SMOTE_cc3x!F42,SMOTE_cc3x!G42,SMOTE_cc3x!H42,SMOTE_cc3x!I42,SMOTE_cc3x!J42,SMOTE_cc3x!K42,SMOTE_cc3x!L42,SMOTE_Aug_cc3x!C42,SMOTE_Aug_cc3x!D42,SMOTE_Aug_cc3x!E42,SMOTE_Aug_cc3x!F42,SMOTE_Aug_cc3x!G42,SMOTE_Aug_cc3x!H42,SMOTE_Aug_cc3x!I42,SMOTE_Aug_cc3x!J42,SMOTE_Aug_cc3x!K42,SMOTE_Aug_cc3x!L42,UMCE_cc3x!C42,UMCE_cc3x!D42,UMCE_cc3x!E42,UMCE_cc3x!F42,UMCE_cc3x!G42,UMCE_cc3x!H42,UMCE_cc3x!I42,UMCE_cc3x!J42,UMCE_cc3x!K42,UMCE_cc3x!L42), "Verificar Manualmente")</f>
        <v>3</v>
      </c>
    </row>
    <row r="43" spans="1:19" x14ac:dyDescent="0.25">
      <c r="A43">
        <v>81063</v>
      </c>
      <c r="B43" s="3">
        <f>ResNet_cc3x!M43+SMOTE_cc3x!M43+SMOTE_Aug_cc3x!M43+UMCE_cc3x!M43</f>
        <v>2</v>
      </c>
      <c r="C43" s="3">
        <f>ResNet_cc3x!N43+SMOTE_cc3x!N43+SMOTE_Aug_cc3x!N43+UMCE_cc3x!N43</f>
        <v>0</v>
      </c>
      <c r="D43" s="3">
        <f>ResNet_cc3x!O43+SMOTE_cc3x!O43+SMOTE_Aug_cc3x!O43+UMCE_cc3x!O43</f>
        <v>3</v>
      </c>
      <c r="E43" s="3">
        <f>ResNet_cc3x!P43+SMOTE_cc3x!P43+SMOTE_Aug_cc3x!P43+UMCE_cc3x!P43</f>
        <v>35</v>
      </c>
      <c r="F43" s="3">
        <f>ResNet_cc3x!Q43+SMOTE_cc3x!Q43+SMOTE_Aug_cc3x!Q43+UMCE_cc3x!Q43</f>
        <v>0</v>
      </c>
      <c r="G43" s="3" t="b">
        <f t="shared" si="1"/>
        <v>0</v>
      </c>
      <c r="H43" s="3" t="b">
        <f t="shared" si="2"/>
        <v>0</v>
      </c>
      <c r="I43" s="3" t="b">
        <f t="shared" si="3"/>
        <v>0</v>
      </c>
      <c r="J43" s="3" t="b">
        <f t="shared" si="4"/>
        <v>1</v>
      </c>
      <c r="K43" s="3" t="b">
        <f t="shared" si="5"/>
        <v>0</v>
      </c>
      <c r="L43" s="3">
        <f t="shared" si="6"/>
        <v>1</v>
      </c>
      <c r="M43" s="3">
        <f>IF(L43 = 1, _xlfn.MODE.SNGL(ResNet_cc3x!C43,ResNet_cc3x!D43,ResNet_cc3x!E43,ResNet_cc3x!F43,ResNet_cc3x!G43,ResNet_cc3x!H43,ResNet_cc3x!I43,ResNet_cc3x!J43,ResNet_cc3x!K43,ResNet_cc3x!L43,SMOTE_cc3x!C43,SMOTE_cc3x!D43,SMOTE_cc3x!E43,SMOTE_cc3x!F43,SMOTE_cc3x!G43,SMOTE_cc3x!H43,SMOTE_cc3x!I43,SMOTE_cc3x!J43,SMOTE_cc3x!K43,SMOTE_cc3x!L43,SMOTE_Aug_cc3x!C43,SMOTE_Aug_cc3x!D43,SMOTE_Aug_cc3x!E43,SMOTE_Aug_cc3x!F43,SMOTE_Aug_cc3x!G43,SMOTE_Aug_cc3x!H43,SMOTE_Aug_cc3x!I43,SMOTE_Aug_cc3x!J43,SMOTE_Aug_cc3x!K43,SMOTE_Aug_cc3x!L43,UMCE_cc3x!C43,UMCE_cc3x!D43,UMCE_cc3x!E43,UMCE_cc3x!F43,UMCE_cc3x!G43,UMCE_cc3x!H43,UMCE_cc3x!I43,UMCE_cc3x!J43,UMCE_cc3x!K43,UMCE_cc3x!L43), "Verificar Manualmente")</f>
        <v>3</v>
      </c>
    </row>
    <row r="44" spans="1:19" x14ac:dyDescent="0.25">
      <c r="A44">
        <v>81088</v>
      </c>
      <c r="B44" s="3">
        <f>ResNet_cc3x!M44+SMOTE_cc3x!M44+SMOTE_Aug_cc3x!M44+UMCE_cc3x!M44</f>
        <v>0</v>
      </c>
      <c r="C44" s="3">
        <f>ResNet_cc3x!N44+SMOTE_cc3x!N44+SMOTE_Aug_cc3x!N44+UMCE_cc3x!N44</f>
        <v>0</v>
      </c>
      <c r="D44" s="3">
        <f>ResNet_cc3x!O44+SMOTE_cc3x!O44+SMOTE_Aug_cc3x!O44+UMCE_cc3x!O44</f>
        <v>0</v>
      </c>
      <c r="E44" s="3">
        <f>ResNet_cc3x!P44+SMOTE_cc3x!P44+SMOTE_Aug_cc3x!P44+UMCE_cc3x!P44</f>
        <v>40</v>
      </c>
      <c r="F44" s="3">
        <f>ResNet_cc3x!Q44+SMOTE_cc3x!Q44+SMOTE_Aug_cc3x!Q44+UMCE_cc3x!Q44</f>
        <v>0</v>
      </c>
      <c r="G44" s="3" t="b">
        <f t="shared" si="1"/>
        <v>0</v>
      </c>
      <c r="H44" s="3" t="b">
        <f t="shared" si="2"/>
        <v>0</v>
      </c>
      <c r="I44" s="3" t="b">
        <f t="shared" si="3"/>
        <v>0</v>
      </c>
      <c r="J44" s="3" t="b">
        <f t="shared" si="4"/>
        <v>1</v>
      </c>
      <c r="K44" s="3" t="b">
        <f t="shared" si="5"/>
        <v>0</v>
      </c>
      <c r="L44" s="3">
        <f t="shared" si="6"/>
        <v>1</v>
      </c>
      <c r="M44" s="3">
        <f>IF(L44 = 1, _xlfn.MODE.SNGL(ResNet_cc3x!C44,ResNet_cc3x!D44,ResNet_cc3x!E44,ResNet_cc3x!F44,ResNet_cc3x!G44,ResNet_cc3x!H44,ResNet_cc3x!I44,ResNet_cc3x!J44,ResNet_cc3x!K44,ResNet_cc3x!L44,SMOTE_cc3x!C44,SMOTE_cc3x!D44,SMOTE_cc3x!E44,SMOTE_cc3x!F44,SMOTE_cc3x!G44,SMOTE_cc3x!H44,SMOTE_cc3x!I44,SMOTE_cc3x!J44,SMOTE_cc3x!K44,SMOTE_cc3x!L44,SMOTE_Aug_cc3x!C44,SMOTE_Aug_cc3x!D44,SMOTE_Aug_cc3x!E44,SMOTE_Aug_cc3x!F44,SMOTE_Aug_cc3x!G44,SMOTE_Aug_cc3x!H44,SMOTE_Aug_cc3x!I44,SMOTE_Aug_cc3x!J44,SMOTE_Aug_cc3x!K44,SMOTE_Aug_cc3x!L44,UMCE_cc3x!C44,UMCE_cc3x!D44,UMCE_cc3x!E44,UMCE_cc3x!F44,UMCE_cc3x!G44,UMCE_cc3x!H44,UMCE_cc3x!I44,UMCE_cc3x!J44,UMCE_cc3x!K44,UMCE_cc3x!L44), "Verificar Manualmente")</f>
        <v>3</v>
      </c>
    </row>
    <row r="45" spans="1:19" x14ac:dyDescent="0.25">
      <c r="A45">
        <v>107679</v>
      </c>
      <c r="B45" s="3">
        <f>ResNet_cc3x!M45+SMOTE_cc3x!M45+SMOTE_Aug_cc3x!M45+UMCE_cc3x!M45</f>
        <v>2</v>
      </c>
      <c r="C45" s="3">
        <f>ResNet_cc3x!N45+SMOTE_cc3x!N45+SMOTE_Aug_cc3x!N45+UMCE_cc3x!N45</f>
        <v>0</v>
      </c>
      <c r="D45" s="3">
        <f>ResNet_cc3x!O45+SMOTE_cc3x!O45+SMOTE_Aug_cc3x!O45+UMCE_cc3x!O45</f>
        <v>2</v>
      </c>
      <c r="E45" s="3">
        <f>ResNet_cc3x!P45+SMOTE_cc3x!P45+SMOTE_Aug_cc3x!P45+UMCE_cc3x!P45</f>
        <v>36</v>
      </c>
      <c r="F45" s="3">
        <f>ResNet_cc3x!Q45+SMOTE_cc3x!Q45+SMOTE_Aug_cc3x!Q45+UMCE_cc3x!Q45</f>
        <v>0</v>
      </c>
      <c r="G45" s="3" t="b">
        <f t="shared" si="1"/>
        <v>0</v>
      </c>
      <c r="H45" s="3" t="b">
        <f t="shared" si="2"/>
        <v>0</v>
      </c>
      <c r="I45" s="3" t="b">
        <f t="shared" si="3"/>
        <v>0</v>
      </c>
      <c r="J45" s="3" t="b">
        <f t="shared" si="4"/>
        <v>1</v>
      </c>
      <c r="K45" s="3" t="b">
        <f t="shared" si="5"/>
        <v>0</v>
      </c>
      <c r="L45" s="3">
        <f t="shared" si="6"/>
        <v>1</v>
      </c>
      <c r="M45" s="3">
        <f>IF(L45 = 1, _xlfn.MODE.SNGL(ResNet_cc3x!C45,ResNet_cc3x!D45,ResNet_cc3x!E45,ResNet_cc3x!F45,ResNet_cc3x!G45,ResNet_cc3x!H45,ResNet_cc3x!I45,ResNet_cc3x!J45,ResNet_cc3x!K45,ResNet_cc3x!L45,SMOTE_cc3x!C45,SMOTE_cc3x!D45,SMOTE_cc3x!E45,SMOTE_cc3x!F45,SMOTE_cc3x!G45,SMOTE_cc3x!H45,SMOTE_cc3x!I45,SMOTE_cc3x!J45,SMOTE_cc3x!K45,SMOTE_cc3x!L45,SMOTE_Aug_cc3x!C45,SMOTE_Aug_cc3x!D45,SMOTE_Aug_cc3x!E45,SMOTE_Aug_cc3x!F45,SMOTE_Aug_cc3x!G45,SMOTE_Aug_cc3x!H45,SMOTE_Aug_cc3x!I45,SMOTE_Aug_cc3x!J45,SMOTE_Aug_cc3x!K45,SMOTE_Aug_cc3x!L45,UMCE_cc3x!C45,UMCE_cc3x!D45,UMCE_cc3x!E45,UMCE_cc3x!F45,UMCE_cc3x!G45,UMCE_cc3x!H45,UMCE_cc3x!I45,UMCE_cc3x!J45,UMCE_cc3x!K45,UMCE_cc3x!L45), "Verificar Manualmente")</f>
        <v>3</v>
      </c>
    </row>
    <row r="46" spans="1:19" x14ac:dyDescent="0.25">
      <c r="A46">
        <v>107741</v>
      </c>
      <c r="B46" s="3">
        <f>ResNet_cc3x!M46+SMOTE_cc3x!M46+SMOTE_Aug_cc3x!M46+UMCE_cc3x!M46</f>
        <v>4</v>
      </c>
      <c r="C46" s="3">
        <f>ResNet_cc3x!N46+SMOTE_cc3x!N46+SMOTE_Aug_cc3x!N46+UMCE_cc3x!N46</f>
        <v>0</v>
      </c>
      <c r="D46" s="3">
        <f>ResNet_cc3x!O46+SMOTE_cc3x!O46+SMOTE_Aug_cc3x!O46+UMCE_cc3x!O46</f>
        <v>17</v>
      </c>
      <c r="E46" s="3">
        <f>ResNet_cc3x!P46+SMOTE_cc3x!P46+SMOTE_Aug_cc3x!P46+UMCE_cc3x!P46</f>
        <v>19</v>
      </c>
      <c r="F46" s="3">
        <f>ResNet_cc3x!Q46+SMOTE_cc3x!Q46+SMOTE_Aug_cc3x!Q46+UMCE_cc3x!Q46</f>
        <v>0</v>
      </c>
      <c r="G46" s="3" t="b">
        <f t="shared" si="1"/>
        <v>0</v>
      </c>
      <c r="H46" s="3" t="b">
        <f t="shared" si="2"/>
        <v>0</v>
      </c>
      <c r="I46" s="3" t="b">
        <f t="shared" si="3"/>
        <v>0</v>
      </c>
      <c r="J46" s="3" t="b">
        <f t="shared" si="4"/>
        <v>1</v>
      </c>
      <c r="K46" s="3" t="b">
        <f t="shared" si="5"/>
        <v>0</v>
      </c>
      <c r="L46" s="3">
        <f t="shared" si="6"/>
        <v>1</v>
      </c>
      <c r="M46" s="3">
        <f>IF(L46 = 1, _xlfn.MODE.SNGL(ResNet_cc3x!C46,ResNet_cc3x!D46,ResNet_cc3x!E46,ResNet_cc3x!F46,ResNet_cc3x!G46,ResNet_cc3x!H46,ResNet_cc3x!I46,ResNet_cc3x!J46,ResNet_cc3x!K46,ResNet_cc3x!L46,SMOTE_cc3x!C46,SMOTE_cc3x!D46,SMOTE_cc3x!E46,SMOTE_cc3x!F46,SMOTE_cc3x!G46,SMOTE_cc3x!H46,SMOTE_cc3x!I46,SMOTE_cc3x!J46,SMOTE_cc3x!K46,SMOTE_cc3x!L46,SMOTE_Aug_cc3x!C46,SMOTE_Aug_cc3x!D46,SMOTE_Aug_cc3x!E46,SMOTE_Aug_cc3x!F46,SMOTE_Aug_cc3x!G46,SMOTE_Aug_cc3x!H46,SMOTE_Aug_cc3x!I46,SMOTE_Aug_cc3x!J46,SMOTE_Aug_cc3x!K46,SMOTE_Aug_cc3x!L46,UMCE_cc3x!C46,UMCE_cc3x!D46,UMCE_cc3x!E46,UMCE_cc3x!F46,UMCE_cc3x!G46,UMCE_cc3x!H46,UMCE_cc3x!I46,UMCE_cc3x!J46,UMCE_cc3x!K46,UMCE_cc3x!L46), "Verificar Manualmente")</f>
        <v>3</v>
      </c>
    </row>
    <row r="47" spans="1:19" x14ac:dyDescent="0.25">
      <c r="A47">
        <v>107751</v>
      </c>
      <c r="B47" s="3">
        <f>ResNet_cc3x!M47+SMOTE_cc3x!M47+SMOTE_Aug_cc3x!M47+UMCE_cc3x!M47</f>
        <v>4</v>
      </c>
      <c r="C47" s="3">
        <f>ResNet_cc3x!N47+SMOTE_cc3x!N47+SMOTE_Aug_cc3x!N47+UMCE_cc3x!N47</f>
        <v>1</v>
      </c>
      <c r="D47" s="3">
        <f>ResNet_cc3x!O47+SMOTE_cc3x!O47+SMOTE_Aug_cc3x!O47+UMCE_cc3x!O47</f>
        <v>0</v>
      </c>
      <c r="E47" s="3">
        <f>ResNet_cc3x!P47+SMOTE_cc3x!P47+SMOTE_Aug_cc3x!P47+UMCE_cc3x!P47</f>
        <v>35</v>
      </c>
      <c r="F47" s="3">
        <f>ResNet_cc3x!Q47+SMOTE_cc3x!Q47+SMOTE_Aug_cc3x!Q47+UMCE_cc3x!Q47</f>
        <v>0</v>
      </c>
      <c r="G47" s="3" t="b">
        <f t="shared" si="1"/>
        <v>0</v>
      </c>
      <c r="H47" s="3" t="b">
        <f t="shared" si="2"/>
        <v>0</v>
      </c>
      <c r="I47" s="3" t="b">
        <f t="shared" si="3"/>
        <v>0</v>
      </c>
      <c r="J47" s="3" t="b">
        <f t="shared" si="4"/>
        <v>1</v>
      </c>
      <c r="K47" s="3" t="b">
        <f t="shared" si="5"/>
        <v>0</v>
      </c>
      <c r="L47" s="3">
        <f t="shared" si="6"/>
        <v>1</v>
      </c>
      <c r="M47" s="3">
        <f>IF(L47 = 1, _xlfn.MODE.SNGL(ResNet_cc3x!C47,ResNet_cc3x!D47,ResNet_cc3x!E47,ResNet_cc3x!F47,ResNet_cc3x!G47,ResNet_cc3x!H47,ResNet_cc3x!I47,ResNet_cc3x!J47,ResNet_cc3x!K47,ResNet_cc3x!L47,SMOTE_cc3x!C47,SMOTE_cc3x!D47,SMOTE_cc3x!E47,SMOTE_cc3x!F47,SMOTE_cc3x!G47,SMOTE_cc3x!H47,SMOTE_cc3x!I47,SMOTE_cc3x!J47,SMOTE_cc3x!K47,SMOTE_cc3x!L47,SMOTE_Aug_cc3x!C47,SMOTE_Aug_cc3x!D47,SMOTE_Aug_cc3x!E47,SMOTE_Aug_cc3x!F47,SMOTE_Aug_cc3x!G47,SMOTE_Aug_cc3x!H47,SMOTE_Aug_cc3x!I47,SMOTE_Aug_cc3x!J47,SMOTE_Aug_cc3x!K47,SMOTE_Aug_cc3x!L47,UMCE_cc3x!C47,UMCE_cc3x!D47,UMCE_cc3x!E47,UMCE_cc3x!F47,UMCE_cc3x!G47,UMCE_cc3x!H47,UMCE_cc3x!I47,UMCE_cc3x!J47,UMCE_cc3x!K47,UMCE_cc3x!L47), "Verificar Manualmente")</f>
        <v>3</v>
      </c>
    </row>
    <row r="48" spans="1:19" x14ac:dyDescent="0.25">
      <c r="A48">
        <v>107762</v>
      </c>
      <c r="B48" s="3">
        <f>ResNet_cc3x!M48+SMOTE_cc3x!M48+SMOTE_Aug_cc3x!M48+UMCE_cc3x!M48</f>
        <v>0</v>
      </c>
      <c r="C48" s="3">
        <f>ResNet_cc3x!N48+SMOTE_cc3x!N48+SMOTE_Aug_cc3x!N48+UMCE_cc3x!N48</f>
        <v>0</v>
      </c>
      <c r="D48" s="3">
        <f>ResNet_cc3x!O48+SMOTE_cc3x!O48+SMOTE_Aug_cc3x!O48+UMCE_cc3x!O48</f>
        <v>1</v>
      </c>
      <c r="E48" s="3">
        <f>ResNet_cc3x!P48+SMOTE_cc3x!P48+SMOTE_Aug_cc3x!P48+UMCE_cc3x!P48</f>
        <v>39</v>
      </c>
      <c r="F48" s="3">
        <f>ResNet_cc3x!Q48+SMOTE_cc3x!Q48+SMOTE_Aug_cc3x!Q48+UMCE_cc3x!Q48</f>
        <v>0</v>
      </c>
      <c r="G48" s="3" t="b">
        <f t="shared" si="1"/>
        <v>0</v>
      </c>
      <c r="H48" s="3" t="b">
        <f t="shared" si="2"/>
        <v>0</v>
      </c>
      <c r="I48" s="3" t="b">
        <f t="shared" si="3"/>
        <v>0</v>
      </c>
      <c r="J48" s="3" t="b">
        <f t="shared" si="4"/>
        <v>1</v>
      </c>
      <c r="K48" s="3" t="b">
        <f t="shared" si="5"/>
        <v>0</v>
      </c>
      <c r="L48" s="3">
        <f t="shared" si="6"/>
        <v>1</v>
      </c>
      <c r="M48" s="3">
        <f>IF(L48 = 1, _xlfn.MODE.SNGL(ResNet_cc3x!C48,ResNet_cc3x!D48,ResNet_cc3x!E48,ResNet_cc3x!F48,ResNet_cc3x!G48,ResNet_cc3x!H48,ResNet_cc3x!I48,ResNet_cc3x!J48,ResNet_cc3x!K48,ResNet_cc3x!L48,SMOTE_cc3x!C48,SMOTE_cc3x!D48,SMOTE_cc3x!E48,SMOTE_cc3x!F48,SMOTE_cc3x!G48,SMOTE_cc3x!H48,SMOTE_cc3x!I48,SMOTE_cc3x!J48,SMOTE_cc3x!K48,SMOTE_cc3x!L48,SMOTE_Aug_cc3x!C48,SMOTE_Aug_cc3x!D48,SMOTE_Aug_cc3x!E48,SMOTE_Aug_cc3x!F48,SMOTE_Aug_cc3x!G48,SMOTE_Aug_cc3x!H48,SMOTE_Aug_cc3x!I48,SMOTE_Aug_cc3x!J48,SMOTE_Aug_cc3x!K48,SMOTE_Aug_cc3x!L48,UMCE_cc3x!C48,UMCE_cc3x!D48,UMCE_cc3x!E48,UMCE_cc3x!F48,UMCE_cc3x!G48,UMCE_cc3x!H48,UMCE_cc3x!I48,UMCE_cc3x!J48,UMCE_cc3x!K48,UMCE_cc3x!L48), "Verificar Manualmente")</f>
        <v>3</v>
      </c>
    </row>
    <row r="49" spans="1:13" x14ac:dyDescent="0.25">
      <c r="A49">
        <v>107776</v>
      </c>
      <c r="B49" s="3">
        <f>ResNet_cc3x!M49+SMOTE_cc3x!M49+SMOTE_Aug_cc3x!M49+UMCE_cc3x!M49</f>
        <v>0</v>
      </c>
      <c r="C49" s="3">
        <f>ResNet_cc3x!N49+SMOTE_cc3x!N49+SMOTE_Aug_cc3x!N49+UMCE_cc3x!N49</f>
        <v>0</v>
      </c>
      <c r="D49" s="3">
        <f>ResNet_cc3x!O49+SMOTE_cc3x!O49+SMOTE_Aug_cc3x!O49+UMCE_cc3x!O49</f>
        <v>12</v>
      </c>
      <c r="E49" s="3">
        <f>ResNet_cc3x!P49+SMOTE_cc3x!P49+SMOTE_Aug_cc3x!P49+UMCE_cc3x!P49</f>
        <v>28</v>
      </c>
      <c r="F49" s="3">
        <f>ResNet_cc3x!Q49+SMOTE_cc3x!Q49+SMOTE_Aug_cc3x!Q49+UMCE_cc3x!Q49</f>
        <v>0</v>
      </c>
      <c r="G49" s="3" t="b">
        <f t="shared" si="1"/>
        <v>0</v>
      </c>
      <c r="H49" s="3" t="b">
        <f t="shared" si="2"/>
        <v>0</v>
      </c>
      <c r="I49" s="3" t="b">
        <f t="shared" si="3"/>
        <v>0</v>
      </c>
      <c r="J49" s="3" t="b">
        <f t="shared" si="4"/>
        <v>1</v>
      </c>
      <c r="K49" s="3" t="b">
        <f t="shared" si="5"/>
        <v>0</v>
      </c>
      <c r="L49" s="3">
        <f t="shared" si="6"/>
        <v>1</v>
      </c>
      <c r="M49" s="3">
        <f>IF(L49 = 1, _xlfn.MODE.SNGL(ResNet_cc3x!C49,ResNet_cc3x!D49,ResNet_cc3x!E49,ResNet_cc3x!F49,ResNet_cc3x!G49,ResNet_cc3x!H49,ResNet_cc3x!I49,ResNet_cc3x!J49,ResNet_cc3x!K49,ResNet_cc3x!L49,SMOTE_cc3x!C49,SMOTE_cc3x!D49,SMOTE_cc3x!E49,SMOTE_cc3x!F49,SMOTE_cc3x!G49,SMOTE_cc3x!H49,SMOTE_cc3x!I49,SMOTE_cc3x!J49,SMOTE_cc3x!K49,SMOTE_cc3x!L49,SMOTE_Aug_cc3x!C49,SMOTE_Aug_cc3x!D49,SMOTE_Aug_cc3x!E49,SMOTE_Aug_cc3x!F49,SMOTE_Aug_cc3x!G49,SMOTE_Aug_cc3x!H49,SMOTE_Aug_cc3x!I49,SMOTE_Aug_cc3x!J49,SMOTE_Aug_cc3x!K49,SMOTE_Aug_cc3x!L49,UMCE_cc3x!C49,UMCE_cc3x!D49,UMCE_cc3x!E49,UMCE_cc3x!F49,UMCE_cc3x!G49,UMCE_cc3x!H49,UMCE_cc3x!I49,UMCE_cc3x!J49,UMCE_cc3x!K49,UMCE_cc3x!L49), "Verificar Manualmente")</f>
        <v>3</v>
      </c>
    </row>
  </sheetData>
  <autoFilter ref="A1:M49"/>
  <mergeCells count="2">
    <mergeCell ref="P12:Q12"/>
    <mergeCell ref="P34:Q3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90" zoomScaleNormal="90" workbookViewId="0">
      <selection activeCell="K22" sqref="K22"/>
    </sheetView>
  </sheetViews>
  <sheetFormatPr defaultRowHeight="15" x14ac:dyDescent="0.25"/>
  <cols>
    <col min="1" max="1" width="21.5703125" bestFit="1" customWidth="1"/>
    <col min="2" max="2" width="26" bestFit="1" customWidth="1"/>
    <col min="3" max="3" width="20.5703125" bestFit="1" customWidth="1"/>
    <col min="4" max="4" width="25.5703125" bestFit="1" customWidth="1"/>
    <col min="5" max="5" width="25.7109375" bestFit="1" customWidth="1"/>
    <col min="6" max="6" width="20.28515625" bestFit="1" customWidth="1"/>
    <col min="7" max="7" width="25.28515625" bestFit="1" customWidth="1"/>
    <col min="8" max="8" width="24.85546875" bestFit="1" customWidth="1"/>
    <col min="9" max="9" width="29.85546875" bestFit="1" customWidth="1"/>
    <col min="10" max="10" width="24.42578125" bestFit="1" customWidth="1"/>
    <col min="11" max="11" width="32.5703125" customWidth="1"/>
  </cols>
  <sheetData>
    <row r="1" spans="1:11" x14ac:dyDescent="0.25">
      <c r="A1" s="10" t="s">
        <v>46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spans="1:11" x14ac:dyDescent="0.25">
      <c r="A2" t="b">
        <f>ResNet_cc3x!A2=SMOTE_cc3x!A2</f>
        <v>1</v>
      </c>
      <c r="B2" t="b">
        <f>ResNet_cc3x!A2=SMOTE_Aug_cc3x!A2</f>
        <v>1</v>
      </c>
      <c r="C2" t="b">
        <f>ResNet_cc3x!A2=UMCE_cc3x!A2</f>
        <v>1</v>
      </c>
      <c r="D2" t="b">
        <f>ResNet_cc3x!A2='Maj. Voting All Classifiers'!A2</f>
        <v>1</v>
      </c>
      <c r="E2" t="b">
        <f>SMOTE_cc3x!A2=SMOTE_Aug_cc3x!A2</f>
        <v>1</v>
      </c>
      <c r="F2" t="b">
        <f>SMOTE_cc3x!A2=UMCE_cc3x!A2</f>
        <v>1</v>
      </c>
      <c r="G2" t="b">
        <f>SMOTE_cc3x!A2='Maj. Voting All Classifiers'!A2</f>
        <v>1</v>
      </c>
      <c r="H2" t="b">
        <f>SMOTE_Aug_cc3x!A2=UMCE_cc3x!A2</f>
        <v>1</v>
      </c>
      <c r="I2" t="b">
        <f>SMOTE_Aug_cc3x!A2='Maj. Voting All Classifiers'!A2</f>
        <v>1</v>
      </c>
      <c r="J2" t="b">
        <f>UMCE_cc3x!A2='Maj. Voting All Classifiers'!A2</f>
        <v>1</v>
      </c>
      <c r="K2" t="b">
        <f>AND(A2:J2)</f>
        <v>1</v>
      </c>
    </row>
    <row r="3" spans="1:11" x14ac:dyDescent="0.25">
      <c r="A3" t="b">
        <f>ResNet_cc3x!A3=SMOTE_cc3x!A3</f>
        <v>1</v>
      </c>
      <c r="B3" t="b">
        <f>ResNet_cc3x!A3=SMOTE_Aug_cc3x!A3</f>
        <v>1</v>
      </c>
      <c r="C3" t="b">
        <f>ResNet_cc3x!A3=UMCE_cc3x!A3</f>
        <v>1</v>
      </c>
      <c r="D3" t="b">
        <f>ResNet_cc3x!A3='Maj. Voting All Classifiers'!A3</f>
        <v>1</v>
      </c>
      <c r="E3" t="b">
        <f>SMOTE_cc3x!A3=SMOTE_Aug_cc3x!A3</f>
        <v>1</v>
      </c>
      <c r="F3" t="b">
        <f>SMOTE_cc3x!A3=UMCE_cc3x!A3</f>
        <v>1</v>
      </c>
      <c r="G3" t="b">
        <f>SMOTE_cc3x!A3='Maj. Voting All Classifiers'!A3</f>
        <v>1</v>
      </c>
      <c r="H3" t="b">
        <f>SMOTE_Aug_cc3x!A3=UMCE_cc3x!A3</f>
        <v>1</v>
      </c>
      <c r="I3" t="b">
        <f>SMOTE_Aug_cc3x!A3='Maj. Voting All Classifiers'!A3</f>
        <v>1</v>
      </c>
      <c r="J3" t="b">
        <f>UMCE_cc3x!A3='Maj. Voting All Classifiers'!A3</f>
        <v>1</v>
      </c>
      <c r="K3" t="b">
        <f t="shared" ref="K3:K49" si="0">AND(A3:J3)</f>
        <v>1</v>
      </c>
    </row>
    <row r="4" spans="1:11" x14ac:dyDescent="0.25">
      <c r="A4" t="b">
        <f>ResNet_cc3x!A4=SMOTE_cc3x!A4</f>
        <v>1</v>
      </c>
      <c r="B4" t="b">
        <f>ResNet_cc3x!A4=SMOTE_Aug_cc3x!A4</f>
        <v>1</v>
      </c>
      <c r="C4" t="b">
        <f>ResNet_cc3x!A4=UMCE_cc3x!A4</f>
        <v>1</v>
      </c>
      <c r="D4" t="b">
        <f>ResNet_cc3x!A4='Maj. Voting All Classifiers'!A4</f>
        <v>1</v>
      </c>
      <c r="E4" t="b">
        <f>SMOTE_cc3x!A4=SMOTE_Aug_cc3x!A4</f>
        <v>1</v>
      </c>
      <c r="F4" t="b">
        <f>SMOTE_cc3x!A4=UMCE_cc3x!A4</f>
        <v>1</v>
      </c>
      <c r="G4" t="b">
        <f>SMOTE_cc3x!A4='Maj. Voting All Classifiers'!A4</f>
        <v>1</v>
      </c>
      <c r="H4" t="b">
        <f>SMOTE_Aug_cc3x!A4=UMCE_cc3x!A4</f>
        <v>1</v>
      </c>
      <c r="I4" t="b">
        <f>SMOTE_Aug_cc3x!A4='Maj. Voting All Classifiers'!A4</f>
        <v>1</v>
      </c>
      <c r="J4" t="b">
        <f>UMCE_cc3x!A4='Maj. Voting All Classifiers'!A4</f>
        <v>1</v>
      </c>
      <c r="K4" t="b">
        <f t="shared" si="0"/>
        <v>1</v>
      </c>
    </row>
    <row r="5" spans="1:11" x14ac:dyDescent="0.25">
      <c r="A5" t="b">
        <f>ResNet_cc3x!A5=SMOTE_cc3x!A5</f>
        <v>1</v>
      </c>
      <c r="B5" t="b">
        <f>ResNet_cc3x!A5=SMOTE_Aug_cc3x!A5</f>
        <v>1</v>
      </c>
      <c r="C5" t="b">
        <f>ResNet_cc3x!A5=UMCE_cc3x!A5</f>
        <v>1</v>
      </c>
      <c r="D5" t="b">
        <f>ResNet_cc3x!A5='Maj. Voting All Classifiers'!A5</f>
        <v>1</v>
      </c>
      <c r="E5" t="b">
        <f>SMOTE_cc3x!A5=SMOTE_Aug_cc3x!A5</f>
        <v>1</v>
      </c>
      <c r="F5" t="b">
        <f>SMOTE_cc3x!A5=UMCE_cc3x!A5</f>
        <v>1</v>
      </c>
      <c r="G5" t="b">
        <f>SMOTE_cc3x!A5='Maj. Voting All Classifiers'!A5</f>
        <v>1</v>
      </c>
      <c r="H5" t="b">
        <f>SMOTE_Aug_cc3x!A5=UMCE_cc3x!A5</f>
        <v>1</v>
      </c>
      <c r="I5" t="b">
        <f>SMOTE_Aug_cc3x!A5='Maj. Voting All Classifiers'!A5</f>
        <v>1</v>
      </c>
      <c r="J5" t="b">
        <f>UMCE_cc3x!A5='Maj. Voting All Classifiers'!A5</f>
        <v>1</v>
      </c>
      <c r="K5" t="b">
        <f t="shared" si="0"/>
        <v>1</v>
      </c>
    </row>
    <row r="6" spans="1:11" x14ac:dyDescent="0.25">
      <c r="A6" t="b">
        <f>ResNet_cc3x!A6=SMOTE_cc3x!A6</f>
        <v>1</v>
      </c>
      <c r="B6" t="b">
        <f>ResNet_cc3x!A6=SMOTE_Aug_cc3x!A6</f>
        <v>1</v>
      </c>
      <c r="C6" t="b">
        <f>ResNet_cc3x!A6=UMCE_cc3x!A6</f>
        <v>1</v>
      </c>
      <c r="D6" t="b">
        <f>ResNet_cc3x!A6='Maj. Voting All Classifiers'!A6</f>
        <v>1</v>
      </c>
      <c r="E6" t="b">
        <f>SMOTE_cc3x!A6=SMOTE_Aug_cc3x!A6</f>
        <v>1</v>
      </c>
      <c r="F6" t="b">
        <f>SMOTE_cc3x!A6=UMCE_cc3x!A6</f>
        <v>1</v>
      </c>
      <c r="G6" t="b">
        <f>SMOTE_cc3x!A6='Maj. Voting All Classifiers'!A6</f>
        <v>1</v>
      </c>
      <c r="H6" t="b">
        <f>SMOTE_Aug_cc3x!A6=UMCE_cc3x!A6</f>
        <v>1</v>
      </c>
      <c r="I6" t="b">
        <f>SMOTE_Aug_cc3x!A6='Maj. Voting All Classifiers'!A6</f>
        <v>1</v>
      </c>
      <c r="J6" t="b">
        <f>UMCE_cc3x!A6='Maj. Voting All Classifiers'!A6</f>
        <v>1</v>
      </c>
      <c r="K6" t="b">
        <f t="shared" si="0"/>
        <v>1</v>
      </c>
    </row>
    <row r="7" spans="1:11" x14ac:dyDescent="0.25">
      <c r="A7" t="b">
        <f>ResNet_cc3x!A7=SMOTE_cc3x!A7</f>
        <v>1</v>
      </c>
      <c r="B7" t="b">
        <f>ResNet_cc3x!A7=SMOTE_Aug_cc3x!A7</f>
        <v>1</v>
      </c>
      <c r="C7" t="b">
        <f>ResNet_cc3x!A7=UMCE_cc3x!A7</f>
        <v>1</v>
      </c>
      <c r="D7" t="b">
        <f>ResNet_cc3x!A7='Maj. Voting All Classifiers'!A7</f>
        <v>1</v>
      </c>
      <c r="E7" t="b">
        <f>SMOTE_cc3x!A7=SMOTE_Aug_cc3x!A7</f>
        <v>1</v>
      </c>
      <c r="F7" t="b">
        <f>SMOTE_cc3x!A7=UMCE_cc3x!A7</f>
        <v>1</v>
      </c>
      <c r="G7" t="b">
        <f>SMOTE_cc3x!A7='Maj. Voting All Classifiers'!A7</f>
        <v>1</v>
      </c>
      <c r="H7" t="b">
        <f>SMOTE_Aug_cc3x!A7=UMCE_cc3x!A7</f>
        <v>1</v>
      </c>
      <c r="I7" t="b">
        <f>SMOTE_Aug_cc3x!A7='Maj. Voting All Classifiers'!A7</f>
        <v>1</v>
      </c>
      <c r="J7" t="b">
        <f>UMCE_cc3x!A7='Maj. Voting All Classifiers'!A7</f>
        <v>1</v>
      </c>
      <c r="K7" t="b">
        <f t="shared" si="0"/>
        <v>1</v>
      </c>
    </row>
    <row r="8" spans="1:11" x14ac:dyDescent="0.25">
      <c r="A8" t="b">
        <f>ResNet_cc3x!A8=SMOTE_cc3x!A8</f>
        <v>1</v>
      </c>
      <c r="B8" t="b">
        <f>ResNet_cc3x!A8=SMOTE_Aug_cc3x!A8</f>
        <v>1</v>
      </c>
      <c r="C8" t="b">
        <f>ResNet_cc3x!A8=UMCE_cc3x!A8</f>
        <v>1</v>
      </c>
      <c r="D8" t="b">
        <f>ResNet_cc3x!A8='Maj. Voting All Classifiers'!A8</f>
        <v>1</v>
      </c>
      <c r="E8" t="b">
        <f>SMOTE_cc3x!A8=SMOTE_Aug_cc3x!A8</f>
        <v>1</v>
      </c>
      <c r="F8" t="b">
        <f>SMOTE_cc3x!A8=UMCE_cc3x!A8</f>
        <v>1</v>
      </c>
      <c r="G8" t="b">
        <f>SMOTE_cc3x!A8='Maj. Voting All Classifiers'!A8</f>
        <v>1</v>
      </c>
      <c r="H8" t="b">
        <f>SMOTE_Aug_cc3x!A8=UMCE_cc3x!A8</f>
        <v>1</v>
      </c>
      <c r="I8" t="b">
        <f>SMOTE_Aug_cc3x!A8='Maj. Voting All Classifiers'!A8</f>
        <v>1</v>
      </c>
      <c r="J8" t="b">
        <f>UMCE_cc3x!A8='Maj. Voting All Classifiers'!A8</f>
        <v>1</v>
      </c>
      <c r="K8" t="b">
        <f t="shared" si="0"/>
        <v>1</v>
      </c>
    </row>
    <row r="9" spans="1:11" x14ac:dyDescent="0.25">
      <c r="A9" t="b">
        <f>ResNet_cc3x!A9=SMOTE_cc3x!A9</f>
        <v>1</v>
      </c>
      <c r="B9" t="b">
        <f>ResNet_cc3x!A9=SMOTE_Aug_cc3x!A9</f>
        <v>1</v>
      </c>
      <c r="C9" t="b">
        <f>ResNet_cc3x!A9=UMCE_cc3x!A9</f>
        <v>1</v>
      </c>
      <c r="D9" t="b">
        <f>ResNet_cc3x!A9='Maj. Voting All Classifiers'!A9</f>
        <v>1</v>
      </c>
      <c r="E9" t="b">
        <f>SMOTE_cc3x!A9=SMOTE_Aug_cc3x!A9</f>
        <v>1</v>
      </c>
      <c r="F9" t="b">
        <f>SMOTE_cc3x!A9=UMCE_cc3x!A9</f>
        <v>1</v>
      </c>
      <c r="G9" t="b">
        <f>SMOTE_cc3x!A9='Maj. Voting All Classifiers'!A9</f>
        <v>1</v>
      </c>
      <c r="H9" t="b">
        <f>SMOTE_Aug_cc3x!A9=UMCE_cc3x!A9</f>
        <v>1</v>
      </c>
      <c r="I9" t="b">
        <f>SMOTE_Aug_cc3x!A9='Maj. Voting All Classifiers'!A9</f>
        <v>1</v>
      </c>
      <c r="J9" t="b">
        <f>UMCE_cc3x!A9='Maj. Voting All Classifiers'!A9</f>
        <v>1</v>
      </c>
      <c r="K9" t="b">
        <f t="shared" si="0"/>
        <v>1</v>
      </c>
    </row>
    <row r="10" spans="1:11" x14ac:dyDescent="0.25">
      <c r="A10" t="b">
        <f>ResNet_cc3x!A10=SMOTE_cc3x!A10</f>
        <v>1</v>
      </c>
      <c r="B10" t="b">
        <f>ResNet_cc3x!A10=SMOTE_Aug_cc3x!A10</f>
        <v>1</v>
      </c>
      <c r="C10" t="b">
        <f>ResNet_cc3x!A10=UMCE_cc3x!A10</f>
        <v>1</v>
      </c>
      <c r="D10" t="b">
        <f>ResNet_cc3x!A10='Maj. Voting All Classifiers'!A10</f>
        <v>1</v>
      </c>
      <c r="E10" t="b">
        <f>SMOTE_cc3x!A10=SMOTE_Aug_cc3x!A10</f>
        <v>1</v>
      </c>
      <c r="F10" t="b">
        <f>SMOTE_cc3x!A10=UMCE_cc3x!A10</f>
        <v>1</v>
      </c>
      <c r="G10" t="b">
        <f>SMOTE_cc3x!A10='Maj. Voting All Classifiers'!A10</f>
        <v>1</v>
      </c>
      <c r="H10" t="b">
        <f>SMOTE_Aug_cc3x!A10=UMCE_cc3x!A10</f>
        <v>1</v>
      </c>
      <c r="I10" t="b">
        <f>SMOTE_Aug_cc3x!A10='Maj. Voting All Classifiers'!A10</f>
        <v>1</v>
      </c>
      <c r="J10" t="b">
        <f>UMCE_cc3x!A10='Maj. Voting All Classifiers'!A10</f>
        <v>1</v>
      </c>
      <c r="K10" t="b">
        <f t="shared" si="0"/>
        <v>1</v>
      </c>
    </row>
    <row r="11" spans="1:11" x14ac:dyDescent="0.25">
      <c r="A11" t="b">
        <f>ResNet_cc3x!A11=SMOTE_cc3x!A11</f>
        <v>1</v>
      </c>
      <c r="B11" t="b">
        <f>ResNet_cc3x!A11=SMOTE_Aug_cc3x!A11</f>
        <v>1</v>
      </c>
      <c r="C11" t="b">
        <f>ResNet_cc3x!A11=UMCE_cc3x!A11</f>
        <v>1</v>
      </c>
      <c r="D11" t="b">
        <f>ResNet_cc3x!A11='Maj. Voting All Classifiers'!A11</f>
        <v>1</v>
      </c>
      <c r="E11" t="b">
        <f>SMOTE_cc3x!A11=SMOTE_Aug_cc3x!A11</f>
        <v>1</v>
      </c>
      <c r="F11" t="b">
        <f>SMOTE_cc3x!A11=UMCE_cc3x!A11</f>
        <v>1</v>
      </c>
      <c r="G11" t="b">
        <f>SMOTE_cc3x!A11='Maj. Voting All Classifiers'!A11</f>
        <v>1</v>
      </c>
      <c r="H11" t="b">
        <f>SMOTE_Aug_cc3x!A11=UMCE_cc3x!A11</f>
        <v>1</v>
      </c>
      <c r="I11" t="b">
        <f>SMOTE_Aug_cc3x!A11='Maj. Voting All Classifiers'!A11</f>
        <v>1</v>
      </c>
      <c r="J11" t="b">
        <f>UMCE_cc3x!A11='Maj. Voting All Classifiers'!A11</f>
        <v>1</v>
      </c>
      <c r="K11" t="b">
        <f t="shared" si="0"/>
        <v>1</v>
      </c>
    </row>
    <row r="12" spans="1:11" x14ac:dyDescent="0.25">
      <c r="A12" t="b">
        <f>ResNet_cc3x!A12=SMOTE_cc3x!A12</f>
        <v>1</v>
      </c>
      <c r="B12" t="b">
        <f>ResNet_cc3x!A12=SMOTE_Aug_cc3x!A12</f>
        <v>1</v>
      </c>
      <c r="C12" t="b">
        <f>ResNet_cc3x!A12=UMCE_cc3x!A12</f>
        <v>1</v>
      </c>
      <c r="D12" t="b">
        <f>ResNet_cc3x!A12='Maj. Voting All Classifiers'!A12</f>
        <v>1</v>
      </c>
      <c r="E12" t="b">
        <f>SMOTE_cc3x!A12=SMOTE_Aug_cc3x!A12</f>
        <v>1</v>
      </c>
      <c r="F12" t="b">
        <f>SMOTE_cc3x!A12=UMCE_cc3x!A12</f>
        <v>1</v>
      </c>
      <c r="G12" t="b">
        <f>SMOTE_cc3x!A12='Maj. Voting All Classifiers'!A12</f>
        <v>1</v>
      </c>
      <c r="H12" t="b">
        <f>SMOTE_Aug_cc3x!A12=UMCE_cc3x!A12</f>
        <v>1</v>
      </c>
      <c r="I12" t="b">
        <f>SMOTE_Aug_cc3x!A12='Maj. Voting All Classifiers'!A12</f>
        <v>1</v>
      </c>
      <c r="J12" t="b">
        <f>UMCE_cc3x!A12='Maj. Voting All Classifiers'!A12</f>
        <v>1</v>
      </c>
      <c r="K12" t="b">
        <f t="shared" si="0"/>
        <v>1</v>
      </c>
    </row>
    <row r="13" spans="1:11" x14ac:dyDescent="0.25">
      <c r="A13" t="b">
        <f>ResNet_cc3x!A13=SMOTE_cc3x!A13</f>
        <v>1</v>
      </c>
      <c r="B13" t="b">
        <f>ResNet_cc3x!A13=SMOTE_Aug_cc3x!A13</f>
        <v>1</v>
      </c>
      <c r="C13" t="b">
        <f>ResNet_cc3x!A13=UMCE_cc3x!A13</f>
        <v>1</v>
      </c>
      <c r="D13" t="b">
        <f>ResNet_cc3x!A13='Maj. Voting All Classifiers'!A13</f>
        <v>1</v>
      </c>
      <c r="E13" t="b">
        <f>SMOTE_cc3x!A13=SMOTE_Aug_cc3x!A13</f>
        <v>1</v>
      </c>
      <c r="F13" t="b">
        <f>SMOTE_cc3x!A13=UMCE_cc3x!A13</f>
        <v>1</v>
      </c>
      <c r="G13" t="b">
        <f>SMOTE_cc3x!A13='Maj. Voting All Classifiers'!A13</f>
        <v>1</v>
      </c>
      <c r="H13" t="b">
        <f>SMOTE_Aug_cc3x!A13=UMCE_cc3x!A13</f>
        <v>1</v>
      </c>
      <c r="I13" t="b">
        <f>SMOTE_Aug_cc3x!A13='Maj. Voting All Classifiers'!A13</f>
        <v>1</v>
      </c>
      <c r="J13" t="b">
        <f>UMCE_cc3x!A13='Maj. Voting All Classifiers'!A13</f>
        <v>1</v>
      </c>
      <c r="K13" t="b">
        <f t="shared" si="0"/>
        <v>1</v>
      </c>
    </row>
    <row r="14" spans="1:11" x14ac:dyDescent="0.25">
      <c r="A14" t="b">
        <f>ResNet_cc3x!A14=SMOTE_cc3x!A14</f>
        <v>1</v>
      </c>
      <c r="B14" t="b">
        <f>ResNet_cc3x!A14=SMOTE_Aug_cc3x!A14</f>
        <v>1</v>
      </c>
      <c r="C14" t="b">
        <f>ResNet_cc3x!A14=UMCE_cc3x!A14</f>
        <v>1</v>
      </c>
      <c r="D14" t="b">
        <f>ResNet_cc3x!A14='Maj. Voting All Classifiers'!A14</f>
        <v>1</v>
      </c>
      <c r="E14" t="b">
        <f>SMOTE_cc3x!A14=SMOTE_Aug_cc3x!A14</f>
        <v>1</v>
      </c>
      <c r="F14" t="b">
        <f>SMOTE_cc3x!A14=UMCE_cc3x!A14</f>
        <v>1</v>
      </c>
      <c r="G14" t="b">
        <f>SMOTE_cc3x!A14='Maj. Voting All Classifiers'!A14</f>
        <v>1</v>
      </c>
      <c r="H14" t="b">
        <f>SMOTE_Aug_cc3x!A14=UMCE_cc3x!A14</f>
        <v>1</v>
      </c>
      <c r="I14" t="b">
        <f>SMOTE_Aug_cc3x!A14='Maj. Voting All Classifiers'!A14</f>
        <v>1</v>
      </c>
      <c r="J14" t="b">
        <f>UMCE_cc3x!A14='Maj. Voting All Classifiers'!A14</f>
        <v>1</v>
      </c>
      <c r="K14" t="b">
        <f t="shared" si="0"/>
        <v>1</v>
      </c>
    </row>
    <row r="15" spans="1:11" x14ac:dyDescent="0.25">
      <c r="A15" t="b">
        <f>ResNet_cc3x!A15=SMOTE_cc3x!A15</f>
        <v>1</v>
      </c>
      <c r="B15" t="b">
        <f>ResNet_cc3x!A15=SMOTE_Aug_cc3x!A15</f>
        <v>1</v>
      </c>
      <c r="C15" t="b">
        <f>ResNet_cc3x!A15=UMCE_cc3x!A15</f>
        <v>1</v>
      </c>
      <c r="D15" t="b">
        <f>ResNet_cc3x!A15='Maj. Voting All Classifiers'!A15</f>
        <v>1</v>
      </c>
      <c r="E15" t="b">
        <f>SMOTE_cc3x!A15=SMOTE_Aug_cc3x!A15</f>
        <v>1</v>
      </c>
      <c r="F15" t="b">
        <f>SMOTE_cc3x!A15=UMCE_cc3x!A15</f>
        <v>1</v>
      </c>
      <c r="G15" t="b">
        <f>SMOTE_cc3x!A15='Maj. Voting All Classifiers'!A15</f>
        <v>1</v>
      </c>
      <c r="H15" t="b">
        <f>SMOTE_Aug_cc3x!A15=UMCE_cc3x!A15</f>
        <v>1</v>
      </c>
      <c r="I15" t="b">
        <f>SMOTE_Aug_cc3x!A15='Maj. Voting All Classifiers'!A15</f>
        <v>1</v>
      </c>
      <c r="J15" t="b">
        <f>UMCE_cc3x!A15='Maj. Voting All Classifiers'!A15</f>
        <v>1</v>
      </c>
      <c r="K15" t="b">
        <f t="shared" si="0"/>
        <v>1</v>
      </c>
    </row>
    <row r="16" spans="1:11" x14ac:dyDescent="0.25">
      <c r="A16" t="b">
        <f>ResNet_cc3x!A16=SMOTE_cc3x!A16</f>
        <v>1</v>
      </c>
      <c r="B16" t="b">
        <f>ResNet_cc3x!A16=SMOTE_Aug_cc3x!A16</f>
        <v>1</v>
      </c>
      <c r="C16" t="b">
        <f>ResNet_cc3x!A16=UMCE_cc3x!A16</f>
        <v>1</v>
      </c>
      <c r="D16" t="b">
        <f>ResNet_cc3x!A16='Maj. Voting All Classifiers'!A16</f>
        <v>1</v>
      </c>
      <c r="E16" t="b">
        <f>SMOTE_cc3x!A16=SMOTE_Aug_cc3x!A16</f>
        <v>1</v>
      </c>
      <c r="F16" t="b">
        <f>SMOTE_cc3x!A16=UMCE_cc3x!A16</f>
        <v>1</v>
      </c>
      <c r="G16" t="b">
        <f>SMOTE_cc3x!A16='Maj. Voting All Classifiers'!A16</f>
        <v>1</v>
      </c>
      <c r="H16" t="b">
        <f>SMOTE_Aug_cc3x!A16=UMCE_cc3x!A16</f>
        <v>1</v>
      </c>
      <c r="I16" t="b">
        <f>SMOTE_Aug_cc3x!A16='Maj. Voting All Classifiers'!A16</f>
        <v>1</v>
      </c>
      <c r="J16" t="b">
        <f>UMCE_cc3x!A16='Maj. Voting All Classifiers'!A16</f>
        <v>1</v>
      </c>
      <c r="K16" t="b">
        <f t="shared" si="0"/>
        <v>1</v>
      </c>
    </row>
    <row r="17" spans="1:11" x14ac:dyDescent="0.25">
      <c r="A17" t="b">
        <f>ResNet_cc3x!A17=SMOTE_cc3x!A17</f>
        <v>1</v>
      </c>
      <c r="B17" t="b">
        <f>ResNet_cc3x!A17=SMOTE_Aug_cc3x!A17</f>
        <v>1</v>
      </c>
      <c r="C17" t="b">
        <f>ResNet_cc3x!A17=UMCE_cc3x!A17</f>
        <v>1</v>
      </c>
      <c r="D17" t="b">
        <f>ResNet_cc3x!A17='Maj. Voting All Classifiers'!A17</f>
        <v>1</v>
      </c>
      <c r="E17" t="b">
        <f>SMOTE_cc3x!A17=SMOTE_Aug_cc3x!A17</f>
        <v>1</v>
      </c>
      <c r="F17" t="b">
        <f>SMOTE_cc3x!A17=UMCE_cc3x!A17</f>
        <v>1</v>
      </c>
      <c r="G17" t="b">
        <f>SMOTE_cc3x!A17='Maj. Voting All Classifiers'!A17</f>
        <v>1</v>
      </c>
      <c r="H17" t="b">
        <f>SMOTE_Aug_cc3x!A17=UMCE_cc3x!A17</f>
        <v>1</v>
      </c>
      <c r="I17" t="b">
        <f>SMOTE_Aug_cc3x!A17='Maj. Voting All Classifiers'!A17</f>
        <v>1</v>
      </c>
      <c r="J17" t="b">
        <f>UMCE_cc3x!A17='Maj. Voting All Classifiers'!A17</f>
        <v>1</v>
      </c>
      <c r="K17" t="b">
        <f t="shared" si="0"/>
        <v>1</v>
      </c>
    </row>
    <row r="18" spans="1:11" x14ac:dyDescent="0.25">
      <c r="A18" t="b">
        <f>ResNet_cc3x!A18=SMOTE_cc3x!A18</f>
        <v>1</v>
      </c>
      <c r="B18" t="b">
        <f>ResNet_cc3x!A18=SMOTE_Aug_cc3x!A18</f>
        <v>1</v>
      </c>
      <c r="C18" t="b">
        <f>ResNet_cc3x!A18=UMCE_cc3x!A18</f>
        <v>1</v>
      </c>
      <c r="D18" t="b">
        <f>ResNet_cc3x!A18='Maj. Voting All Classifiers'!A18</f>
        <v>1</v>
      </c>
      <c r="E18" t="b">
        <f>SMOTE_cc3x!A18=SMOTE_Aug_cc3x!A18</f>
        <v>1</v>
      </c>
      <c r="F18" t="b">
        <f>SMOTE_cc3x!A18=UMCE_cc3x!A18</f>
        <v>1</v>
      </c>
      <c r="G18" t="b">
        <f>SMOTE_cc3x!A18='Maj. Voting All Classifiers'!A18</f>
        <v>1</v>
      </c>
      <c r="H18" t="b">
        <f>SMOTE_Aug_cc3x!A18=UMCE_cc3x!A18</f>
        <v>1</v>
      </c>
      <c r="I18" t="b">
        <f>SMOTE_Aug_cc3x!A18='Maj. Voting All Classifiers'!A18</f>
        <v>1</v>
      </c>
      <c r="J18" t="b">
        <f>UMCE_cc3x!A18='Maj. Voting All Classifiers'!A18</f>
        <v>1</v>
      </c>
      <c r="K18" t="b">
        <f t="shared" si="0"/>
        <v>1</v>
      </c>
    </row>
    <row r="19" spans="1:11" x14ac:dyDescent="0.25">
      <c r="A19" t="b">
        <f>ResNet_cc3x!A19=SMOTE_cc3x!A19</f>
        <v>1</v>
      </c>
      <c r="B19" t="b">
        <f>ResNet_cc3x!A19=SMOTE_Aug_cc3x!A19</f>
        <v>1</v>
      </c>
      <c r="C19" t="b">
        <f>ResNet_cc3x!A19=UMCE_cc3x!A19</f>
        <v>1</v>
      </c>
      <c r="D19" t="b">
        <f>ResNet_cc3x!A19='Maj. Voting All Classifiers'!A19</f>
        <v>1</v>
      </c>
      <c r="E19" t="b">
        <f>SMOTE_cc3x!A19=SMOTE_Aug_cc3x!A19</f>
        <v>1</v>
      </c>
      <c r="F19" t="b">
        <f>SMOTE_cc3x!A19=UMCE_cc3x!A19</f>
        <v>1</v>
      </c>
      <c r="G19" t="b">
        <f>SMOTE_cc3x!A19='Maj. Voting All Classifiers'!A19</f>
        <v>1</v>
      </c>
      <c r="H19" t="b">
        <f>SMOTE_Aug_cc3x!A19=UMCE_cc3x!A19</f>
        <v>1</v>
      </c>
      <c r="I19" t="b">
        <f>SMOTE_Aug_cc3x!A19='Maj. Voting All Classifiers'!A19</f>
        <v>1</v>
      </c>
      <c r="J19" t="b">
        <f>UMCE_cc3x!A19='Maj. Voting All Classifiers'!A19</f>
        <v>1</v>
      </c>
      <c r="K19" t="b">
        <f t="shared" si="0"/>
        <v>1</v>
      </c>
    </row>
    <row r="20" spans="1:11" x14ac:dyDescent="0.25">
      <c r="A20" t="b">
        <f>ResNet_cc3x!A20=SMOTE_cc3x!A20</f>
        <v>1</v>
      </c>
      <c r="B20" t="b">
        <f>ResNet_cc3x!A20=SMOTE_Aug_cc3x!A20</f>
        <v>1</v>
      </c>
      <c r="C20" t="b">
        <f>ResNet_cc3x!A20=UMCE_cc3x!A20</f>
        <v>1</v>
      </c>
      <c r="D20" t="b">
        <f>ResNet_cc3x!A20='Maj. Voting All Classifiers'!A20</f>
        <v>1</v>
      </c>
      <c r="E20" t="b">
        <f>SMOTE_cc3x!A20=SMOTE_Aug_cc3x!A20</f>
        <v>1</v>
      </c>
      <c r="F20" t="b">
        <f>SMOTE_cc3x!A20=UMCE_cc3x!A20</f>
        <v>1</v>
      </c>
      <c r="G20" t="b">
        <f>SMOTE_cc3x!A20='Maj. Voting All Classifiers'!A20</f>
        <v>1</v>
      </c>
      <c r="H20" t="b">
        <f>SMOTE_Aug_cc3x!A20=UMCE_cc3x!A20</f>
        <v>1</v>
      </c>
      <c r="I20" t="b">
        <f>SMOTE_Aug_cc3x!A20='Maj. Voting All Classifiers'!A20</f>
        <v>1</v>
      </c>
      <c r="J20" t="b">
        <f>UMCE_cc3x!A20='Maj. Voting All Classifiers'!A20</f>
        <v>1</v>
      </c>
      <c r="K20" t="b">
        <f t="shared" si="0"/>
        <v>1</v>
      </c>
    </row>
    <row r="21" spans="1:11" x14ac:dyDescent="0.25">
      <c r="A21" t="b">
        <f>ResNet_cc3x!A21=SMOTE_cc3x!A21</f>
        <v>1</v>
      </c>
      <c r="B21" t="b">
        <f>ResNet_cc3x!A21=SMOTE_Aug_cc3x!A21</f>
        <v>1</v>
      </c>
      <c r="C21" t="b">
        <f>ResNet_cc3x!A21=UMCE_cc3x!A21</f>
        <v>1</v>
      </c>
      <c r="D21" t="b">
        <f>ResNet_cc3x!A21='Maj. Voting All Classifiers'!A21</f>
        <v>1</v>
      </c>
      <c r="E21" t="b">
        <f>SMOTE_cc3x!A21=SMOTE_Aug_cc3x!A21</f>
        <v>1</v>
      </c>
      <c r="F21" t="b">
        <f>SMOTE_cc3x!A21=UMCE_cc3x!A21</f>
        <v>1</v>
      </c>
      <c r="G21" t="b">
        <f>SMOTE_cc3x!A21='Maj. Voting All Classifiers'!A21</f>
        <v>1</v>
      </c>
      <c r="H21" t="b">
        <f>SMOTE_Aug_cc3x!A21=UMCE_cc3x!A21</f>
        <v>1</v>
      </c>
      <c r="I21" t="b">
        <f>SMOTE_Aug_cc3x!A21='Maj. Voting All Classifiers'!A21</f>
        <v>1</v>
      </c>
      <c r="J21" t="b">
        <f>UMCE_cc3x!A21='Maj. Voting All Classifiers'!A21</f>
        <v>1</v>
      </c>
      <c r="K21" t="b">
        <f t="shared" si="0"/>
        <v>1</v>
      </c>
    </row>
    <row r="22" spans="1:11" x14ac:dyDescent="0.25">
      <c r="A22" t="b">
        <f>ResNet_cc3x!A22=SMOTE_cc3x!A22</f>
        <v>1</v>
      </c>
      <c r="B22" t="b">
        <f>ResNet_cc3x!A22=SMOTE_Aug_cc3x!A22</f>
        <v>1</v>
      </c>
      <c r="C22" t="b">
        <f>ResNet_cc3x!A22=UMCE_cc3x!A22</f>
        <v>1</v>
      </c>
      <c r="D22" t="b">
        <f>ResNet_cc3x!A22='Maj. Voting All Classifiers'!A22</f>
        <v>1</v>
      </c>
      <c r="E22" t="b">
        <f>SMOTE_cc3x!A22=SMOTE_Aug_cc3x!A22</f>
        <v>1</v>
      </c>
      <c r="F22" t="b">
        <f>SMOTE_cc3x!A22=UMCE_cc3x!A22</f>
        <v>1</v>
      </c>
      <c r="G22" t="b">
        <f>SMOTE_cc3x!A22='Maj. Voting All Classifiers'!A22</f>
        <v>1</v>
      </c>
      <c r="H22" t="b">
        <f>SMOTE_Aug_cc3x!A22=UMCE_cc3x!A22</f>
        <v>1</v>
      </c>
      <c r="I22" t="b">
        <f>SMOTE_Aug_cc3x!A22='Maj. Voting All Classifiers'!A22</f>
        <v>1</v>
      </c>
      <c r="J22" t="b">
        <f>UMCE_cc3x!A22='Maj. Voting All Classifiers'!A22</f>
        <v>1</v>
      </c>
      <c r="K22" t="b">
        <f t="shared" si="0"/>
        <v>1</v>
      </c>
    </row>
    <row r="23" spans="1:11" x14ac:dyDescent="0.25">
      <c r="A23" t="b">
        <f>ResNet_cc3x!A23=SMOTE_cc3x!A23</f>
        <v>1</v>
      </c>
      <c r="B23" t="b">
        <f>ResNet_cc3x!A23=SMOTE_Aug_cc3x!A23</f>
        <v>1</v>
      </c>
      <c r="C23" t="b">
        <f>ResNet_cc3x!A23=UMCE_cc3x!A23</f>
        <v>1</v>
      </c>
      <c r="D23" t="b">
        <f>ResNet_cc3x!A23='Maj. Voting All Classifiers'!A23</f>
        <v>1</v>
      </c>
      <c r="E23" t="b">
        <f>SMOTE_cc3x!A23=SMOTE_Aug_cc3x!A23</f>
        <v>1</v>
      </c>
      <c r="F23" t="b">
        <f>SMOTE_cc3x!A23=UMCE_cc3x!A23</f>
        <v>1</v>
      </c>
      <c r="G23" t="b">
        <f>SMOTE_cc3x!A23='Maj. Voting All Classifiers'!A23</f>
        <v>1</v>
      </c>
      <c r="H23" t="b">
        <f>SMOTE_Aug_cc3x!A23=UMCE_cc3x!A23</f>
        <v>1</v>
      </c>
      <c r="I23" t="b">
        <f>SMOTE_Aug_cc3x!A23='Maj. Voting All Classifiers'!A23</f>
        <v>1</v>
      </c>
      <c r="J23" t="b">
        <f>UMCE_cc3x!A23='Maj. Voting All Classifiers'!A23</f>
        <v>1</v>
      </c>
      <c r="K23" t="b">
        <f t="shared" si="0"/>
        <v>1</v>
      </c>
    </row>
    <row r="24" spans="1:11" x14ac:dyDescent="0.25">
      <c r="A24" t="b">
        <f>ResNet_cc3x!A24=SMOTE_cc3x!A24</f>
        <v>1</v>
      </c>
      <c r="B24" t="b">
        <f>ResNet_cc3x!A24=SMOTE_Aug_cc3x!A24</f>
        <v>1</v>
      </c>
      <c r="C24" t="b">
        <f>ResNet_cc3x!A24=UMCE_cc3x!A24</f>
        <v>1</v>
      </c>
      <c r="D24" t="b">
        <f>ResNet_cc3x!A24='Maj. Voting All Classifiers'!A24</f>
        <v>1</v>
      </c>
      <c r="E24" t="b">
        <f>SMOTE_cc3x!A24=SMOTE_Aug_cc3x!A24</f>
        <v>1</v>
      </c>
      <c r="F24" t="b">
        <f>SMOTE_cc3x!A24=UMCE_cc3x!A24</f>
        <v>1</v>
      </c>
      <c r="G24" t="b">
        <f>SMOTE_cc3x!A24='Maj. Voting All Classifiers'!A24</f>
        <v>1</v>
      </c>
      <c r="H24" t="b">
        <f>SMOTE_Aug_cc3x!A24=UMCE_cc3x!A24</f>
        <v>1</v>
      </c>
      <c r="I24" t="b">
        <f>SMOTE_Aug_cc3x!A24='Maj. Voting All Classifiers'!A24</f>
        <v>1</v>
      </c>
      <c r="J24" t="b">
        <f>UMCE_cc3x!A24='Maj. Voting All Classifiers'!A24</f>
        <v>1</v>
      </c>
      <c r="K24" t="b">
        <f t="shared" si="0"/>
        <v>1</v>
      </c>
    </row>
    <row r="25" spans="1:11" x14ac:dyDescent="0.25">
      <c r="A25" t="b">
        <f>ResNet_cc3x!A25=SMOTE_cc3x!A25</f>
        <v>1</v>
      </c>
      <c r="B25" t="b">
        <f>ResNet_cc3x!A25=SMOTE_Aug_cc3x!A25</f>
        <v>1</v>
      </c>
      <c r="C25" t="b">
        <f>ResNet_cc3x!A25=UMCE_cc3x!A25</f>
        <v>1</v>
      </c>
      <c r="D25" t="b">
        <f>ResNet_cc3x!A25='Maj. Voting All Classifiers'!A25</f>
        <v>1</v>
      </c>
      <c r="E25" t="b">
        <f>SMOTE_cc3x!A25=SMOTE_Aug_cc3x!A25</f>
        <v>1</v>
      </c>
      <c r="F25" t="b">
        <f>SMOTE_cc3x!A25=UMCE_cc3x!A25</f>
        <v>1</v>
      </c>
      <c r="G25" t="b">
        <f>SMOTE_cc3x!A25='Maj. Voting All Classifiers'!A25</f>
        <v>1</v>
      </c>
      <c r="H25" t="b">
        <f>SMOTE_Aug_cc3x!A25=UMCE_cc3x!A25</f>
        <v>1</v>
      </c>
      <c r="I25" t="b">
        <f>SMOTE_Aug_cc3x!A25='Maj. Voting All Classifiers'!A25</f>
        <v>1</v>
      </c>
      <c r="J25" t="b">
        <f>UMCE_cc3x!A25='Maj. Voting All Classifiers'!A25</f>
        <v>1</v>
      </c>
      <c r="K25" t="b">
        <f t="shared" si="0"/>
        <v>1</v>
      </c>
    </row>
    <row r="26" spans="1:11" x14ac:dyDescent="0.25">
      <c r="A26" t="b">
        <f>ResNet_cc3x!A26=SMOTE_cc3x!A26</f>
        <v>1</v>
      </c>
      <c r="B26" t="b">
        <f>ResNet_cc3x!A26=SMOTE_Aug_cc3x!A26</f>
        <v>1</v>
      </c>
      <c r="C26" t="b">
        <f>ResNet_cc3x!A26=UMCE_cc3x!A26</f>
        <v>1</v>
      </c>
      <c r="D26" t="b">
        <f>ResNet_cc3x!A26='Maj. Voting All Classifiers'!A26</f>
        <v>1</v>
      </c>
      <c r="E26" t="b">
        <f>SMOTE_cc3x!A26=SMOTE_Aug_cc3x!A26</f>
        <v>1</v>
      </c>
      <c r="F26" t="b">
        <f>SMOTE_cc3x!A26=UMCE_cc3x!A26</f>
        <v>1</v>
      </c>
      <c r="G26" t="b">
        <f>SMOTE_cc3x!A26='Maj. Voting All Classifiers'!A26</f>
        <v>1</v>
      </c>
      <c r="H26" t="b">
        <f>SMOTE_Aug_cc3x!A26=UMCE_cc3x!A26</f>
        <v>1</v>
      </c>
      <c r="I26" t="b">
        <f>SMOTE_Aug_cc3x!A26='Maj. Voting All Classifiers'!A26</f>
        <v>1</v>
      </c>
      <c r="J26" t="b">
        <f>UMCE_cc3x!A26='Maj. Voting All Classifiers'!A26</f>
        <v>1</v>
      </c>
      <c r="K26" t="b">
        <f t="shared" si="0"/>
        <v>1</v>
      </c>
    </row>
    <row r="27" spans="1:11" x14ac:dyDescent="0.25">
      <c r="A27" t="b">
        <f>ResNet_cc3x!A27=SMOTE_cc3x!A27</f>
        <v>1</v>
      </c>
      <c r="B27" t="b">
        <f>ResNet_cc3x!A27=SMOTE_Aug_cc3x!A27</f>
        <v>1</v>
      </c>
      <c r="C27" t="b">
        <f>ResNet_cc3x!A27=UMCE_cc3x!A27</f>
        <v>1</v>
      </c>
      <c r="D27" t="b">
        <f>ResNet_cc3x!A27='Maj. Voting All Classifiers'!A27</f>
        <v>1</v>
      </c>
      <c r="E27" t="b">
        <f>SMOTE_cc3x!A27=SMOTE_Aug_cc3x!A27</f>
        <v>1</v>
      </c>
      <c r="F27" t="b">
        <f>SMOTE_cc3x!A27=UMCE_cc3x!A27</f>
        <v>1</v>
      </c>
      <c r="G27" t="b">
        <f>SMOTE_cc3x!A27='Maj. Voting All Classifiers'!A27</f>
        <v>1</v>
      </c>
      <c r="H27" t="b">
        <f>SMOTE_Aug_cc3x!A27=UMCE_cc3x!A27</f>
        <v>1</v>
      </c>
      <c r="I27" t="b">
        <f>SMOTE_Aug_cc3x!A27='Maj. Voting All Classifiers'!A27</f>
        <v>1</v>
      </c>
      <c r="J27" t="b">
        <f>UMCE_cc3x!A27='Maj. Voting All Classifiers'!A27</f>
        <v>1</v>
      </c>
      <c r="K27" t="b">
        <f t="shared" si="0"/>
        <v>1</v>
      </c>
    </row>
    <row r="28" spans="1:11" x14ac:dyDescent="0.25">
      <c r="A28" t="b">
        <f>ResNet_cc3x!A28=SMOTE_cc3x!A28</f>
        <v>1</v>
      </c>
      <c r="B28" t="b">
        <f>ResNet_cc3x!A28=SMOTE_Aug_cc3x!A28</f>
        <v>1</v>
      </c>
      <c r="C28" t="b">
        <f>ResNet_cc3x!A28=UMCE_cc3x!A28</f>
        <v>1</v>
      </c>
      <c r="D28" t="b">
        <f>ResNet_cc3x!A28='Maj. Voting All Classifiers'!A28</f>
        <v>1</v>
      </c>
      <c r="E28" t="b">
        <f>SMOTE_cc3x!A28=SMOTE_Aug_cc3x!A28</f>
        <v>1</v>
      </c>
      <c r="F28" t="b">
        <f>SMOTE_cc3x!A28=UMCE_cc3x!A28</f>
        <v>1</v>
      </c>
      <c r="G28" t="b">
        <f>SMOTE_cc3x!A28='Maj. Voting All Classifiers'!A28</f>
        <v>1</v>
      </c>
      <c r="H28" t="b">
        <f>SMOTE_Aug_cc3x!A28=UMCE_cc3x!A28</f>
        <v>1</v>
      </c>
      <c r="I28" t="b">
        <f>SMOTE_Aug_cc3x!A28='Maj. Voting All Classifiers'!A28</f>
        <v>1</v>
      </c>
      <c r="J28" t="b">
        <f>UMCE_cc3x!A28='Maj. Voting All Classifiers'!A28</f>
        <v>1</v>
      </c>
      <c r="K28" t="b">
        <f t="shared" si="0"/>
        <v>1</v>
      </c>
    </row>
    <row r="29" spans="1:11" x14ac:dyDescent="0.25">
      <c r="A29" t="b">
        <f>ResNet_cc3x!A29=SMOTE_cc3x!A29</f>
        <v>1</v>
      </c>
      <c r="B29" t="b">
        <f>ResNet_cc3x!A29=SMOTE_Aug_cc3x!A29</f>
        <v>1</v>
      </c>
      <c r="C29" t="b">
        <f>ResNet_cc3x!A29=UMCE_cc3x!A29</f>
        <v>1</v>
      </c>
      <c r="D29" t="b">
        <f>ResNet_cc3x!A29='Maj. Voting All Classifiers'!A29</f>
        <v>1</v>
      </c>
      <c r="E29" t="b">
        <f>SMOTE_cc3x!A29=SMOTE_Aug_cc3x!A29</f>
        <v>1</v>
      </c>
      <c r="F29" t="b">
        <f>SMOTE_cc3x!A29=UMCE_cc3x!A29</f>
        <v>1</v>
      </c>
      <c r="G29" t="b">
        <f>SMOTE_cc3x!A29='Maj. Voting All Classifiers'!A29</f>
        <v>1</v>
      </c>
      <c r="H29" t="b">
        <f>SMOTE_Aug_cc3x!A29=UMCE_cc3x!A29</f>
        <v>1</v>
      </c>
      <c r="I29" t="b">
        <f>SMOTE_Aug_cc3x!A29='Maj. Voting All Classifiers'!A29</f>
        <v>1</v>
      </c>
      <c r="J29" t="b">
        <f>UMCE_cc3x!A29='Maj. Voting All Classifiers'!A29</f>
        <v>1</v>
      </c>
      <c r="K29" t="b">
        <f t="shared" si="0"/>
        <v>1</v>
      </c>
    </row>
    <row r="30" spans="1:11" x14ac:dyDescent="0.25">
      <c r="A30" t="b">
        <f>ResNet_cc3x!A30=SMOTE_cc3x!A30</f>
        <v>1</v>
      </c>
      <c r="B30" t="b">
        <f>ResNet_cc3x!A30=SMOTE_Aug_cc3x!A30</f>
        <v>1</v>
      </c>
      <c r="C30" t="b">
        <f>ResNet_cc3x!A30=UMCE_cc3x!A30</f>
        <v>1</v>
      </c>
      <c r="D30" t="b">
        <f>ResNet_cc3x!A30='Maj. Voting All Classifiers'!A30</f>
        <v>1</v>
      </c>
      <c r="E30" t="b">
        <f>SMOTE_cc3x!A30=SMOTE_Aug_cc3x!A30</f>
        <v>1</v>
      </c>
      <c r="F30" t="b">
        <f>SMOTE_cc3x!A30=UMCE_cc3x!A30</f>
        <v>1</v>
      </c>
      <c r="G30" t="b">
        <f>SMOTE_cc3x!A30='Maj. Voting All Classifiers'!A30</f>
        <v>1</v>
      </c>
      <c r="H30" t="b">
        <f>SMOTE_Aug_cc3x!A30=UMCE_cc3x!A30</f>
        <v>1</v>
      </c>
      <c r="I30" t="b">
        <f>SMOTE_Aug_cc3x!A30='Maj. Voting All Classifiers'!A30</f>
        <v>1</v>
      </c>
      <c r="J30" t="b">
        <f>UMCE_cc3x!A30='Maj. Voting All Classifiers'!A30</f>
        <v>1</v>
      </c>
      <c r="K30" t="b">
        <f t="shared" si="0"/>
        <v>1</v>
      </c>
    </row>
    <row r="31" spans="1:11" x14ac:dyDescent="0.25">
      <c r="A31" t="b">
        <f>ResNet_cc3x!A31=SMOTE_cc3x!A31</f>
        <v>1</v>
      </c>
      <c r="B31" t="b">
        <f>ResNet_cc3x!A31=SMOTE_Aug_cc3x!A31</f>
        <v>1</v>
      </c>
      <c r="C31" t="b">
        <f>ResNet_cc3x!A31=UMCE_cc3x!A31</f>
        <v>1</v>
      </c>
      <c r="D31" t="b">
        <f>ResNet_cc3x!A31='Maj. Voting All Classifiers'!A31</f>
        <v>1</v>
      </c>
      <c r="E31" t="b">
        <f>SMOTE_cc3x!A31=SMOTE_Aug_cc3x!A31</f>
        <v>1</v>
      </c>
      <c r="F31" t="b">
        <f>SMOTE_cc3x!A31=UMCE_cc3x!A31</f>
        <v>1</v>
      </c>
      <c r="G31" t="b">
        <f>SMOTE_cc3x!A31='Maj. Voting All Classifiers'!A31</f>
        <v>1</v>
      </c>
      <c r="H31" t="b">
        <f>SMOTE_Aug_cc3x!A31=UMCE_cc3x!A31</f>
        <v>1</v>
      </c>
      <c r="I31" t="b">
        <f>SMOTE_Aug_cc3x!A31='Maj. Voting All Classifiers'!A31</f>
        <v>1</v>
      </c>
      <c r="J31" t="b">
        <f>UMCE_cc3x!A31='Maj. Voting All Classifiers'!A31</f>
        <v>1</v>
      </c>
      <c r="K31" t="b">
        <f t="shared" si="0"/>
        <v>1</v>
      </c>
    </row>
    <row r="32" spans="1:11" x14ac:dyDescent="0.25">
      <c r="A32" t="b">
        <f>ResNet_cc3x!A32=SMOTE_cc3x!A32</f>
        <v>1</v>
      </c>
      <c r="B32" t="b">
        <f>ResNet_cc3x!A32=SMOTE_Aug_cc3x!A32</f>
        <v>1</v>
      </c>
      <c r="C32" t="b">
        <f>ResNet_cc3x!A32=UMCE_cc3x!A32</f>
        <v>1</v>
      </c>
      <c r="D32" t="b">
        <f>ResNet_cc3x!A32='Maj. Voting All Classifiers'!A32</f>
        <v>1</v>
      </c>
      <c r="E32" t="b">
        <f>SMOTE_cc3x!A32=SMOTE_Aug_cc3x!A32</f>
        <v>1</v>
      </c>
      <c r="F32" t="b">
        <f>SMOTE_cc3x!A32=UMCE_cc3x!A32</f>
        <v>1</v>
      </c>
      <c r="G32" t="b">
        <f>SMOTE_cc3x!A32='Maj. Voting All Classifiers'!A32</f>
        <v>1</v>
      </c>
      <c r="H32" t="b">
        <f>SMOTE_Aug_cc3x!A32=UMCE_cc3x!A32</f>
        <v>1</v>
      </c>
      <c r="I32" t="b">
        <f>SMOTE_Aug_cc3x!A32='Maj. Voting All Classifiers'!A32</f>
        <v>1</v>
      </c>
      <c r="J32" t="b">
        <f>UMCE_cc3x!A32='Maj. Voting All Classifiers'!A32</f>
        <v>1</v>
      </c>
      <c r="K32" t="b">
        <f t="shared" si="0"/>
        <v>1</v>
      </c>
    </row>
    <row r="33" spans="1:11" x14ac:dyDescent="0.25">
      <c r="A33" t="b">
        <f>ResNet_cc3x!A33=SMOTE_cc3x!A33</f>
        <v>1</v>
      </c>
      <c r="B33" t="b">
        <f>ResNet_cc3x!A33=SMOTE_Aug_cc3x!A33</f>
        <v>1</v>
      </c>
      <c r="C33" t="b">
        <f>ResNet_cc3x!A33=UMCE_cc3x!A33</f>
        <v>1</v>
      </c>
      <c r="D33" t="b">
        <f>ResNet_cc3x!A33='Maj. Voting All Classifiers'!A33</f>
        <v>1</v>
      </c>
      <c r="E33" t="b">
        <f>SMOTE_cc3x!A33=SMOTE_Aug_cc3x!A33</f>
        <v>1</v>
      </c>
      <c r="F33" t="b">
        <f>SMOTE_cc3x!A33=UMCE_cc3x!A33</f>
        <v>1</v>
      </c>
      <c r="G33" t="b">
        <f>SMOTE_cc3x!A33='Maj. Voting All Classifiers'!A33</f>
        <v>1</v>
      </c>
      <c r="H33" t="b">
        <f>SMOTE_Aug_cc3x!A33=UMCE_cc3x!A33</f>
        <v>1</v>
      </c>
      <c r="I33" t="b">
        <f>SMOTE_Aug_cc3x!A33='Maj. Voting All Classifiers'!A33</f>
        <v>1</v>
      </c>
      <c r="J33" t="b">
        <f>UMCE_cc3x!A33='Maj. Voting All Classifiers'!A33</f>
        <v>1</v>
      </c>
      <c r="K33" t="b">
        <f t="shared" si="0"/>
        <v>1</v>
      </c>
    </row>
    <row r="34" spans="1:11" x14ac:dyDescent="0.25">
      <c r="A34" t="b">
        <f>ResNet_cc3x!A34=SMOTE_cc3x!A34</f>
        <v>1</v>
      </c>
      <c r="B34" t="b">
        <f>ResNet_cc3x!A34=SMOTE_Aug_cc3x!A34</f>
        <v>1</v>
      </c>
      <c r="C34" t="b">
        <f>ResNet_cc3x!A34=UMCE_cc3x!A34</f>
        <v>1</v>
      </c>
      <c r="D34" t="b">
        <f>ResNet_cc3x!A34='Maj. Voting All Classifiers'!A34</f>
        <v>1</v>
      </c>
      <c r="E34" t="b">
        <f>SMOTE_cc3x!A34=SMOTE_Aug_cc3x!A34</f>
        <v>1</v>
      </c>
      <c r="F34" t="b">
        <f>SMOTE_cc3x!A34=UMCE_cc3x!A34</f>
        <v>1</v>
      </c>
      <c r="G34" t="b">
        <f>SMOTE_cc3x!A34='Maj. Voting All Classifiers'!A34</f>
        <v>1</v>
      </c>
      <c r="H34" t="b">
        <f>SMOTE_Aug_cc3x!A34=UMCE_cc3x!A34</f>
        <v>1</v>
      </c>
      <c r="I34" t="b">
        <f>SMOTE_Aug_cc3x!A34='Maj. Voting All Classifiers'!A34</f>
        <v>1</v>
      </c>
      <c r="J34" t="b">
        <f>UMCE_cc3x!A34='Maj. Voting All Classifiers'!A34</f>
        <v>1</v>
      </c>
      <c r="K34" t="b">
        <f t="shared" si="0"/>
        <v>1</v>
      </c>
    </row>
    <row r="35" spans="1:11" x14ac:dyDescent="0.25">
      <c r="A35" t="b">
        <f>ResNet_cc3x!A35=SMOTE_cc3x!A35</f>
        <v>1</v>
      </c>
      <c r="B35" t="b">
        <f>ResNet_cc3x!A35=SMOTE_Aug_cc3x!A35</f>
        <v>1</v>
      </c>
      <c r="C35" t="b">
        <f>ResNet_cc3x!A35=UMCE_cc3x!A35</f>
        <v>1</v>
      </c>
      <c r="D35" t="b">
        <f>ResNet_cc3x!A35='Maj. Voting All Classifiers'!A35</f>
        <v>1</v>
      </c>
      <c r="E35" t="b">
        <f>SMOTE_cc3x!A35=SMOTE_Aug_cc3x!A35</f>
        <v>1</v>
      </c>
      <c r="F35" t="b">
        <f>SMOTE_cc3x!A35=UMCE_cc3x!A35</f>
        <v>1</v>
      </c>
      <c r="G35" t="b">
        <f>SMOTE_cc3x!A35='Maj. Voting All Classifiers'!A35</f>
        <v>1</v>
      </c>
      <c r="H35" t="b">
        <f>SMOTE_Aug_cc3x!A35=UMCE_cc3x!A35</f>
        <v>1</v>
      </c>
      <c r="I35" t="b">
        <f>SMOTE_Aug_cc3x!A35='Maj. Voting All Classifiers'!A35</f>
        <v>1</v>
      </c>
      <c r="J35" t="b">
        <f>UMCE_cc3x!A35='Maj. Voting All Classifiers'!A35</f>
        <v>1</v>
      </c>
      <c r="K35" t="b">
        <f t="shared" si="0"/>
        <v>1</v>
      </c>
    </row>
    <row r="36" spans="1:11" x14ac:dyDescent="0.25">
      <c r="A36" t="b">
        <f>ResNet_cc3x!A36=SMOTE_cc3x!A36</f>
        <v>1</v>
      </c>
      <c r="B36" t="b">
        <f>ResNet_cc3x!A36=SMOTE_Aug_cc3x!A36</f>
        <v>1</v>
      </c>
      <c r="C36" t="b">
        <f>ResNet_cc3x!A36=UMCE_cc3x!A36</f>
        <v>1</v>
      </c>
      <c r="D36" t="b">
        <f>ResNet_cc3x!A36='Maj. Voting All Classifiers'!A36</f>
        <v>1</v>
      </c>
      <c r="E36" t="b">
        <f>SMOTE_cc3x!A36=SMOTE_Aug_cc3x!A36</f>
        <v>1</v>
      </c>
      <c r="F36" t="b">
        <f>SMOTE_cc3x!A36=UMCE_cc3x!A36</f>
        <v>1</v>
      </c>
      <c r="G36" t="b">
        <f>SMOTE_cc3x!A36='Maj. Voting All Classifiers'!A36</f>
        <v>1</v>
      </c>
      <c r="H36" t="b">
        <f>SMOTE_Aug_cc3x!A36=UMCE_cc3x!A36</f>
        <v>1</v>
      </c>
      <c r="I36" t="b">
        <f>SMOTE_Aug_cc3x!A36='Maj. Voting All Classifiers'!A36</f>
        <v>1</v>
      </c>
      <c r="J36" t="b">
        <f>UMCE_cc3x!A36='Maj. Voting All Classifiers'!A36</f>
        <v>1</v>
      </c>
      <c r="K36" t="b">
        <f t="shared" si="0"/>
        <v>1</v>
      </c>
    </row>
    <row r="37" spans="1:11" x14ac:dyDescent="0.25">
      <c r="A37" t="b">
        <f>ResNet_cc3x!A37=SMOTE_cc3x!A37</f>
        <v>1</v>
      </c>
      <c r="B37" t="b">
        <f>ResNet_cc3x!A37=SMOTE_Aug_cc3x!A37</f>
        <v>1</v>
      </c>
      <c r="C37" t="b">
        <f>ResNet_cc3x!A37=UMCE_cc3x!A37</f>
        <v>1</v>
      </c>
      <c r="D37" t="b">
        <f>ResNet_cc3x!A37='Maj. Voting All Classifiers'!A37</f>
        <v>1</v>
      </c>
      <c r="E37" t="b">
        <f>SMOTE_cc3x!A37=SMOTE_Aug_cc3x!A37</f>
        <v>1</v>
      </c>
      <c r="F37" t="b">
        <f>SMOTE_cc3x!A37=UMCE_cc3x!A37</f>
        <v>1</v>
      </c>
      <c r="G37" t="b">
        <f>SMOTE_cc3x!A37='Maj. Voting All Classifiers'!A37</f>
        <v>1</v>
      </c>
      <c r="H37" t="b">
        <f>SMOTE_Aug_cc3x!A37=UMCE_cc3x!A37</f>
        <v>1</v>
      </c>
      <c r="I37" t="b">
        <f>SMOTE_Aug_cc3x!A37='Maj. Voting All Classifiers'!A37</f>
        <v>1</v>
      </c>
      <c r="J37" t="b">
        <f>UMCE_cc3x!A37='Maj. Voting All Classifiers'!A37</f>
        <v>1</v>
      </c>
      <c r="K37" t="b">
        <f t="shared" si="0"/>
        <v>1</v>
      </c>
    </row>
    <row r="38" spans="1:11" x14ac:dyDescent="0.25">
      <c r="A38" t="b">
        <f>ResNet_cc3x!A38=SMOTE_cc3x!A38</f>
        <v>1</v>
      </c>
      <c r="B38" t="b">
        <f>ResNet_cc3x!A38=SMOTE_Aug_cc3x!A38</f>
        <v>1</v>
      </c>
      <c r="C38" t="b">
        <f>ResNet_cc3x!A38=UMCE_cc3x!A38</f>
        <v>1</v>
      </c>
      <c r="D38" t="b">
        <f>ResNet_cc3x!A38='Maj. Voting All Classifiers'!A38</f>
        <v>1</v>
      </c>
      <c r="E38" t="b">
        <f>SMOTE_cc3x!A38=SMOTE_Aug_cc3x!A38</f>
        <v>1</v>
      </c>
      <c r="F38" t="b">
        <f>SMOTE_cc3x!A38=UMCE_cc3x!A38</f>
        <v>1</v>
      </c>
      <c r="G38" t="b">
        <f>SMOTE_cc3x!A38='Maj. Voting All Classifiers'!A38</f>
        <v>1</v>
      </c>
      <c r="H38" t="b">
        <f>SMOTE_Aug_cc3x!A38=UMCE_cc3x!A38</f>
        <v>1</v>
      </c>
      <c r="I38" t="b">
        <f>SMOTE_Aug_cc3x!A38='Maj. Voting All Classifiers'!A38</f>
        <v>1</v>
      </c>
      <c r="J38" t="b">
        <f>UMCE_cc3x!A38='Maj. Voting All Classifiers'!A38</f>
        <v>1</v>
      </c>
      <c r="K38" t="b">
        <f t="shared" si="0"/>
        <v>1</v>
      </c>
    </row>
    <row r="39" spans="1:11" x14ac:dyDescent="0.25">
      <c r="A39" t="b">
        <f>ResNet_cc3x!A39=SMOTE_cc3x!A39</f>
        <v>1</v>
      </c>
      <c r="B39" t="b">
        <f>ResNet_cc3x!A39=SMOTE_Aug_cc3x!A39</f>
        <v>1</v>
      </c>
      <c r="C39" t="b">
        <f>ResNet_cc3x!A39=UMCE_cc3x!A39</f>
        <v>1</v>
      </c>
      <c r="D39" t="b">
        <f>ResNet_cc3x!A39='Maj. Voting All Classifiers'!A39</f>
        <v>1</v>
      </c>
      <c r="E39" t="b">
        <f>SMOTE_cc3x!A39=SMOTE_Aug_cc3x!A39</f>
        <v>1</v>
      </c>
      <c r="F39" t="b">
        <f>SMOTE_cc3x!A39=UMCE_cc3x!A39</f>
        <v>1</v>
      </c>
      <c r="G39" t="b">
        <f>SMOTE_cc3x!A39='Maj. Voting All Classifiers'!A39</f>
        <v>1</v>
      </c>
      <c r="H39" t="b">
        <f>SMOTE_Aug_cc3x!A39=UMCE_cc3x!A39</f>
        <v>1</v>
      </c>
      <c r="I39" t="b">
        <f>SMOTE_Aug_cc3x!A39='Maj. Voting All Classifiers'!A39</f>
        <v>1</v>
      </c>
      <c r="J39" t="b">
        <f>UMCE_cc3x!A39='Maj. Voting All Classifiers'!A39</f>
        <v>1</v>
      </c>
      <c r="K39" t="b">
        <f t="shared" si="0"/>
        <v>1</v>
      </c>
    </row>
    <row r="40" spans="1:11" x14ac:dyDescent="0.25">
      <c r="A40" t="b">
        <f>ResNet_cc3x!A40=SMOTE_cc3x!A40</f>
        <v>1</v>
      </c>
      <c r="B40" t="b">
        <f>ResNet_cc3x!A40=SMOTE_Aug_cc3x!A40</f>
        <v>1</v>
      </c>
      <c r="C40" t="b">
        <f>ResNet_cc3x!A40=UMCE_cc3x!A40</f>
        <v>1</v>
      </c>
      <c r="D40" t="b">
        <f>ResNet_cc3x!A40='Maj. Voting All Classifiers'!A40</f>
        <v>1</v>
      </c>
      <c r="E40" t="b">
        <f>SMOTE_cc3x!A40=SMOTE_Aug_cc3x!A40</f>
        <v>1</v>
      </c>
      <c r="F40" t="b">
        <f>SMOTE_cc3x!A40=UMCE_cc3x!A40</f>
        <v>1</v>
      </c>
      <c r="G40" t="b">
        <f>SMOTE_cc3x!A40='Maj. Voting All Classifiers'!A40</f>
        <v>1</v>
      </c>
      <c r="H40" t="b">
        <f>SMOTE_Aug_cc3x!A40=UMCE_cc3x!A40</f>
        <v>1</v>
      </c>
      <c r="I40" t="b">
        <f>SMOTE_Aug_cc3x!A40='Maj. Voting All Classifiers'!A40</f>
        <v>1</v>
      </c>
      <c r="J40" t="b">
        <f>UMCE_cc3x!A40='Maj. Voting All Classifiers'!A40</f>
        <v>1</v>
      </c>
      <c r="K40" t="b">
        <f t="shared" si="0"/>
        <v>1</v>
      </c>
    </row>
    <row r="41" spans="1:11" x14ac:dyDescent="0.25">
      <c r="A41" t="b">
        <f>ResNet_cc3x!A41=SMOTE_cc3x!A41</f>
        <v>1</v>
      </c>
      <c r="B41" t="b">
        <f>ResNet_cc3x!A41=SMOTE_Aug_cc3x!A41</f>
        <v>1</v>
      </c>
      <c r="C41" t="b">
        <f>ResNet_cc3x!A41=UMCE_cc3x!A41</f>
        <v>1</v>
      </c>
      <c r="D41" t="b">
        <f>ResNet_cc3x!A41='Maj. Voting All Classifiers'!A41</f>
        <v>1</v>
      </c>
      <c r="E41" t="b">
        <f>SMOTE_cc3x!A41=SMOTE_Aug_cc3x!A41</f>
        <v>1</v>
      </c>
      <c r="F41" t="b">
        <f>SMOTE_cc3x!A41=UMCE_cc3x!A41</f>
        <v>1</v>
      </c>
      <c r="G41" t="b">
        <f>SMOTE_cc3x!A41='Maj. Voting All Classifiers'!A41</f>
        <v>1</v>
      </c>
      <c r="H41" t="b">
        <f>SMOTE_Aug_cc3x!A41=UMCE_cc3x!A41</f>
        <v>1</v>
      </c>
      <c r="I41" t="b">
        <f>SMOTE_Aug_cc3x!A41='Maj. Voting All Classifiers'!A41</f>
        <v>1</v>
      </c>
      <c r="J41" t="b">
        <f>UMCE_cc3x!A41='Maj. Voting All Classifiers'!A41</f>
        <v>1</v>
      </c>
      <c r="K41" t="b">
        <f t="shared" si="0"/>
        <v>1</v>
      </c>
    </row>
    <row r="42" spans="1:11" x14ac:dyDescent="0.25">
      <c r="A42" t="b">
        <f>ResNet_cc3x!A42=SMOTE_cc3x!A42</f>
        <v>1</v>
      </c>
      <c r="B42" t="b">
        <f>ResNet_cc3x!A42=SMOTE_Aug_cc3x!A42</f>
        <v>1</v>
      </c>
      <c r="C42" t="b">
        <f>ResNet_cc3x!A42=UMCE_cc3x!A42</f>
        <v>1</v>
      </c>
      <c r="D42" t="b">
        <f>ResNet_cc3x!A42='Maj. Voting All Classifiers'!A42</f>
        <v>1</v>
      </c>
      <c r="E42" t="b">
        <f>SMOTE_cc3x!A42=SMOTE_Aug_cc3x!A42</f>
        <v>1</v>
      </c>
      <c r="F42" t="b">
        <f>SMOTE_cc3x!A42=UMCE_cc3x!A42</f>
        <v>1</v>
      </c>
      <c r="G42" t="b">
        <f>SMOTE_cc3x!A42='Maj. Voting All Classifiers'!A42</f>
        <v>1</v>
      </c>
      <c r="H42" t="b">
        <f>SMOTE_Aug_cc3x!A42=UMCE_cc3x!A42</f>
        <v>1</v>
      </c>
      <c r="I42" t="b">
        <f>SMOTE_Aug_cc3x!A42='Maj. Voting All Classifiers'!A42</f>
        <v>1</v>
      </c>
      <c r="J42" t="b">
        <f>UMCE_cc3x!A42='Maj. Voting All Classifiers'!A42</f>
        <v>1</v>
      </c>
      <c r="K42" t="b">
        <f t="shared" si="0"/>
        <v>1</v>
      </c>
    </row>
    <row r="43" spans="1:11" x14ac:dyDescent="0.25">
      <c r="A43" t="b">
        <f>ResNet_cc3x!A43=SMOTE_cc3x!A43</f>
        <v>1</v>
      </c>
      <c r="B43" t="b">
        <f>ResNet_cc3x!A43=SMOTE_Aug_cc3x!A43</f>
        <v>1</v>
      </c>
      <c r="C43" t="b">
        <f>ResNet_cc3x!A43=UMCE_cc3x!A43</f>
        <v>1</v>
      </c>
      <c r="D43" t="b">
        <f>ResNet_cc3x!A43='Maj. Voting All Classifiers'!A43</f>
        <v>1</v>
      </c>
      <c r="E43" t="b">
        <f>SMOTE_cc3x!A43=SMOTE_Aug_cc3x!A43</f>
        <v>1</v>
      </c>
      <c r="F43" t="b">
        <f>SMOTE_cc3x!A43=UMCE_cc3x!A43</f>
        <v>1</v>
      </c>
      <c r="G43" t="b">
        <f>SMOTE_cc3x!A43='Maj. Voting All Classifiers'!A43</f>
        <v>1</v>
      </c>
      <c r="H43" t="b">
        <f>SMOTE_Aug_cc3x!A43=UMCE_cc3x!A43</f>
        <v>1</v>
      </c>
      <c r="I43" t="b">
        <f>SMOTE_Aug_cc3x!A43='Maj. Voting All Classifiers'!A43</f>
        <v>1</v>
      </c>
      <c r="J43" t="b">
        <f>UMCE_cc3x!A43='Maj. Voting All Classifiers'!A43</f>
        <v>1</v>
      </c>
      <c r="K43" t="b">
        <f t="shared" si="0"/>
        <v>1</v>
      </c>
    </row>
    <row r="44" spans="1:11" x14ac:dyDescent="0.25">
      <c r="A44" t="b">
        <f>ResNet_cc3x!A44=SMOTE_cc3x!A44</f>
        <v>1</v>
      </c>
      <c r="B44" t="b">
        <f>ResNet_cc3x!A44=SMOTE_Aug_cc3x!A44</f>
        <v>1</v>
      </c>
      <c r="C44" t="b">
        <f>ResNet_cc3x!A44=UMCE_cc3x!A44</f>
        <v>1</v>
      </c>
      <c r="D44" t="b">
        <f>ResNet_cc3x!A44='Maj. Voting All Classifiers'!A44</f>
        <v>1</v>
      </c>
      <c r="E44" t="b">
        <f>SMOTE_cc3x!A44=SMOTE_Aug_cc3x!A44</f>
        <v>1</v>
      </c>
      <c r="F44" t="b">
        <f>SMOTE_cc3x!A44=UMCE_cc3x!A44</f>
        <v>1</v>
      </c>
      <c r="G44" t="b">
        <f>SMOTE_cc3x!A44='Maj. Voting All Classifiers'!A44</f>
        <v>1</v>
      </c>
      <c r="H44" t="b">
        <f>SMOTE_Aug_cc3x!A44=UMCE_cc3x!A44</f>
        <v>1</v>
      </c>
      <c r="I44" t="b">
        <f>SMOTE_Aug_cc3x!A44='Maj. Voting All Classifiers'!A44</f>
        <v>1</v>
      </c>
      <c r="J44" t="b">
        <f>UMCE_cc3x!A44='Maj. Voting All Classifiers'!A44</f>
        <v>1</v>
      </c>
      <c r="K44" t="b">
        <f t="shared" si="0"/>
        <v>1</v>
      </c>
    </row>
    <row r="45" spans="1:11" x14ac:dyDescent="0.25">
      <c r="A45" t="b">
        <f>ResNet_cc3x!A45=SMOTE_cc3x!A45</f>
        <v>1</v>
      </c>
      <c r="B45" t="b">
        <f>ResNet_cc3x!A45=SMOTE_Aug_cc3x!A45</f>
        <v>1</v>
      </c>
      <c r="C45" t="b">
        <f>ResNet_cc3x!A45=UMCE_cc3x!A45</f>
        <v>1</v>
      </c>
      <c r="D45" t="b">
        <f>ResNet_cc3x!A45='Maj. Voting All Classifiers'!A45</f>
        <v>1</v>
      </c>
      <c r="E45" t="b">
        <f>SMOTE_cc3x!A45=SMOTE_Aug_cc3x!A45</f>
        <v>1</v>
      </c>
      <c r="F45" t="b">
        <f>SMOTE_cc3x!A45=UMCE_cc3x!A45</f>
        <v>1</v>
      </c>
      <c r="G45" t="b">
        <f>SMOTE_cc3x!A45='Maj. Voting All Classifiers'!A45</f>
        <v>1</v>
      </c>
      <c r="H45" t="b">
        <f>SMOTE_Aug_cc3x!A45=UMCE_cc3x!A45</f>
        <v>1</v>
      </c>
      <c r="I45" t="b">
        <f>SMOTE_Aug_cc3x!A45='Maj. Voting All Classifiers'!A45</f>
        <v>1</v>
      </c>
      <c r="J45" t="b">
        <f>UMCE_cc3x!A45='Maj. Voting All Classifiers'!A45</f>
        <v>1</v>
      </c>
      <c r="K45" t="b">
        <f t="shared" si="0"/>
        <v>1</v>
      </c>
    </row>
    <row r="46" spans="1:11" x14ac:dyDescent="0.25">
      <c r="A46" t="b">
        <f>ResNet_cc3x!A46=SMOTE_cc3x!A46</f>
        <v>1</v>
      </c>
      <c r="B46" t="b">
        <f>ResNet_cc3x!A46=SMOTE_Aug_cc3x!A46</f>
        <v>1</v>
      </c>
      <c r="C46" t="b">
        <f>ResNet_cc3x!A46=UMCE_cc3x!A46</f>
        <v>1</v>
      </c>
      <c r="D46" t="b">
        <f>ResNet_cc3x!A46='Maj. Voting All Classifiers'!A46</f>
        <v>1</v>
      </c>
      <c r="E46" t="b">
        <f>SMOTE_cc3x!A46=SMOTE_Aug_cc3x!A46</f>
        <v>1</v>
      </c>
      <c r="F46" t="b">
        <f>SMOTE_cc3x!A46=UMCE_cc3x!A46</f>
        <v>1</v>
      </c>
      <c r="G46" t="b">
        <f>SMOTE_cc3x!A46='Maj. Voting All Classifiers'!A46</f>
        <v>1</v>
      </c>
      <c r="H46" t="b">
        <f>SMOTE_Aug_cc3x!A46=UMCE_cc3x!A46</f>
        <v>1</v>
      </c>
      <c r="I46" t="b">
        <f>SMOTE_Aug_cc3x!A46='Maj. Voting All Classifiers'!A46</f>
        <v>1</v>
      </c>
      <c r="J46" t="b">
        <f>UMCE_cc3x!A46='Maj. Voting All Classifiers'!A46</f>
        <v>1</v>
      </c>
      <c r="K46" t="b">
        <f t="shared" si="0"/>
        <v>1</v>
      </c>
    </row>
    <row r="47" spans="1:11" x14ac:dyDescent="0.25">
      <c r="A47" t="b">
        <f>ResNet_cc3x!A47=SMOTE_cc3x!A47</f>
        <v>1</v>
      </c>
      <c r="B47" t="b">
        <f>ResNet_cc3x!A47=SMOTE_Aug_cc3x!A47</f>
        <v>1</v>
      </c>
      <c r="C47" t="b">
        <f>ResNet_cc3x!A47=UMCE_cc3x!A47</f>
        <v>1</v>
      </c>
      <c r="D47" t="b">
        <f>ResNet_cc3x!A47='Maj. Voting All Classifiers'!A47</f>
        <v>1</v>
      </c>
      <c r="E47" t="b">
        <f>SMOTE_cc3x!A47=SMOTE_Aug_cc3x!A47</f>
        <v>1</v>
      </c>
      <c r="F47" t="b">
        <f>SMOTE_cc3x!A47=UMCE_cc3x!A47</f>
        <v>1</v>
      </c>
      <c r="G47" t="b">
        <f>SMOTE_cc3x!A47='Maj. Voting All Classifiers'!A47</f>
        <v>1</v>
      </c>
      <c r="H47" t="b">
        <f>SMOTE_Aug_cc3x!A47=UMCE_cc3x!A47</f>
        <v>1</v>
      </c>
      <c r="I47" t="b">
        <f>SMOTE_Aug_cc3x!A47='Maj. Voting All Classifiers'!A47</f>
        <v>1</v>
      </c>
      <c r="J47" t="b">
        <f>UMCE_cc3x!A47='Maj. Voting All Classifiers'!A47</f>
        <v>1</v>
      </c>
      <c r="K47" t="b">
        <f t="shared" si="0"/>
        <v>1</v>
      </c>
    </row>
    <row r="48" spans="1:11" x14ac:dyDescent="0.25">
      <c r="A48" t="b">
        <f>ResNet_cc3x!A48=SMOTE_cc3x!A48</f>
        <v>1</v>
      </c>
      <c r="B48" t="b">
        <f>ResNet_cc3x!A48=SMOTE_Aug_cc3x!A48</f>
        <v>1</v>
      </c>
      <c r="C48" t="b">
        <f>ResNet_cc3x!A48=UMCE_cc3x!A48</f>
        <v>1</v>
      </c>
      <c r="D48" t="b">
        <f>ResNet_cc3x!A48='Maj. Voting All Classifiers'!A48</f>
        <v>1</v>
      </c>
      <c r="E48" t="b">
        <f>SMOTE_cc3x!A48=SMOTE_Aug_cc3x!A48</f>
        <v>1</v>
      </c>
      <c r="F48" t="b">
        <f>SMOTE_cc3x!A48=UMCE_cc3x!A48</f>
        <v>1</v>
      </c>
      <c r="G48" t="b">
        <f>SMOTE_cc3x!A48='Maj. Voting All Classifiers'!A48</f>
        <v>1</v>
      </c>
      <c r="H48" t="b">
        <f>SMOTE_Aug_cc3x!A48=UMCE_cc3x!A48</f>
        <v>1</v>
      </c>
      <c r="I48" t="b">
        <f>SMOTE_Aug_cc3x!A48='Maj. Voting All Classifiers'!A48</f>
        <v>1</v>
      </c>
      <c r="J48" t="b">
        <f>UMCE_cc3x!A48='Maj. Voting All Classifiers'!A48</f>
        <v>1</v>
      </c>
      <c r="K48" t="b">
        <f t="shared" si="0"/>
        <v>1</v>
      </c>
    </row>
    <row r="49" spans="1:11" x14ac:dyDescent="0.25">
      <c r="A49" t="b">
        <f>ResNet_cc3x!A49=SMOTE_cc3x!A49</f>
        <v>1</v>
      </c>
      <c r="B49" t="b">
        <f>ResNet_cc3x!A49=SMOTE_Aug_cc3x!A49</f>
        <v>1</v>
      </c>
      <c r="C49" t="b">
        <f>ResNet_cc3x!A49=UMCE_cc3x!A49</f>
        <v>1</v>
      </c>
      <c r="D49" t="b">
        <f>ResNet_cc3x!A49='Maj. Voting All Classifiers'!A49</f>
        <v>1</v>
      </c>
      <c r="E49" t="b">
        <f>SMOTE_cc3x!A49=SMOTE_Aug_cc3x!A49</f>
        <v>1</v>
      </c>
      <c r="F49" t="b">
        <f>SMOTE_cc3x!A49=UMCE_cc3x!A49</f>
        <v>1</v>
      </c>
      <c r="G49" t="b">
        <f>SMOTE_cc3x!A49='Maj. Voting All Classifiers'!A49</f>
        <v>1</v>
      </c>
      <c r="H49" t="b">
        <f>SMOTE_Aug_cc3x!A49=UMCE_cc3x!A49</f>
        <v>1</v>
      </c>
      <c r="I49" t="b">
        <f>SMOTE_Aug_cc3x!A49='Maj. Voting All Classifiers'!A49</f>
        <v>1</v>
      </c>
      <c r="J49" t="b">
        <f>UMCE_cc3x!A49='Maj. Voting All Classifiers'!A49</f>
        <v>1</v>
      </c>
      <c r="K49" t="b">
        <f t="shared" si="0"/>
        <v>1</v>
      </c>
    </row>
  </sheetData>
  <autoFilter ref="A1:K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ResNet_cc3x</vt:lpstr>
      <vt:lpstr>SMOTE_cc3x</vt:lpstr>
      <vt:lpstr>SMOTE_Aug_cc3x</vt:lpstr>
      <vt:lpstr>UMCE_cc3x</vt:lpstr>
      <vt:lpstr>Maj. Voting All Classifiers</vt:lpstr>
      <vt:lpstr>Heartbeat Order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2022-11-14T04:14:03Z</dcterms:modified>
</cp:coreProperties>
</file>