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0" yWindow="2565" windowWidth="12240" windowHeight="5445" tabRatio="740" firstSheet="1" activeTab="1"/>
  </bookViews>
  <sheets>
    <sheet name="VALOR DE EXISTENCIAS" sheetId="188" r:id="rId1"/>
    <sheet name="PLANILLA" sheetId="98" r:id="rId2"/>
  </sheets>
  <definedNames>
    <definedName name="_xlnm._FilterDatabase" localSheetId="1" hidden="1">PLANILLA!$A$13:$AD$13</definedName>
    <definedName name="_xlnm.Print_Area" localSheetId="1">PLANILLA!$A$1:$K$13</definedName>
    <definedName name="_xlnm.Print_Area" localSheetId="0">'VALOR DE EXISTENCIAS'!#REF!</definedName>
    <definedName name="_xlnm.Print_Titles" localSheetId="1">PLANILLA!$1:$13</definedName>
  </definedNames>
  <calcPr calcId="144525"/>
</workbook>
</file>

<file path=xl/calcChain.xml><?xml version="1.0" encoding="utf-8"?>
<calcChain xmlns="http://schemas.openxmlformats.org/spreadsheetml/2006/main">
  <c r="K97" i="188" l="1"/>
  <c r="K95" i="188" l="1"/>
  <c r="K100" i="188"/>
  <c r="J72" i="188" l="1"/>
  <c r="K96" i="188" l="1"/>
  <c r="G63" i="188" l="1"/>
  <c r="F63" i="188"/>
  <c r="H63" i="188" l="1"/>
  <c r="G65" i="188"/>
  <c r="F65" i="188"/>
  <c r="G62" i="188"/>
  <c r="F62" i="188"/>
  <c r="G60" i="188"/>
  <c r="F60" i="188"/>
  <c r="H65" i="188" l="1"/>
  <c r="H62" i="188"/>
  <c r="H60" i="188"/>
  <c r="K101" i="188" l="1"/>
  <c r="K98" i="188"/>
  <c r="K99" i="188"/>
  <c r="K94" i="188"/>
  <c r="K93" i="188"/>
  <c r="K92" i="188"/>
  <c r="K91" i="188"/>
  <c r="K90" i="188"/>
  <c r="G83" i="188"/>
  <c r="G82" i="188"/>
  <c r="G81" i="188"/>
  <c r="G80" i="188"/>
  <c r="J74" i="188"/>
  <c r="I72" i="188"/>
  <c r="K72" i="188" s="1"/>
  <c r="G67" i="188"/>
  <c r="F67" i="188"/>
  <c r="G66" i="188"/>
  <c r="F66" i="188"/>
  <c r="G64" i="188"/>
  <c r="F64" i="188"/>
  <c r="G61" i="188"/>
  <c r="F61" i="188"/>
  <c r="G59" i="188"/>
  <c r="F59" i="188"/>
  <c r="G58" i="188"/>
  <c r="F58" i="188"/>
  <c r="G57" i="188"/>
  <c r="F57" i="188"/>
  <c r="J51" i="188"/>
  <c r="E51" i="188"/>
  <c r="K51" i="188" s="1"/>
  <c r="M51" i="188" s="1"/>
  <c r="J50" i="188"/>
  <c r="E50" i="188"/>
  <c r="K50" i="188" s="1"/>
  <c r="M50" i="188" s="1"/>
  <c r="J49" i="188"/>
  <c r="E49" i="188"/>
  <c r="K49" i="188" s="1"/>
  <c r="M49" i="188" s="1"/>
  <c r="J48" i="188"/>
  <c r="E48" i="188"/>
  <c r="K48" i="188" s="1"/>
  <c r="M48" i="188" s="1"/>
  <c r="J47" i="188"/>
  <c r="E47" i="188"/>
  <c r="K47" i="188" s="1"/>
  <c r="M47" i="188" s="1"/>
  <c r="J46" i="188"/>
  <c r="E46" i="188"/>
  <c r="K46" i="188" s="1"/>
  <c r="M46" i="188" s="1"/>
  <c r="J45" i="188"/>
  <c r="E45" i="188"/>
  <c r="K45" i="188" s="1"/>
  <c r="M45" i="188" s="1"/>
  <c r="J44" i="188"/>
  <c r="E44" i="188"/>
  <c r="K44" i="188" s="1"/>
  <c r="M44" i="188" s="1"/>
  <c r="J43" i="188"/>
  <c r="E43" i="188"/>
  <c r="K43" i="188" s="1"/>
  <c r="M43" i="188" s="1"/>
  <c r="J42" i="188"/>
  <c r="E42" i="188"/>
  <c r="K42" i="188" s="1"/>
  <c r="M42" i="188" s="1"/>
  <c r="J41" i="188"/>
  <c r="E41" i="188"/>
  <c r="K41" i="188" s="1"/>
  <c r="M41" i="188" s="1"/>
  <c r="J40" i="188"/>
  <c r="E40" i="188"/>
  <c r="K40" i="188" s="1"/>
  <c r="M40" i="188" s="1"/>
  <c r="J39" i="188"/>
  <c r="E39" i="188"/>
  <c r="K39" i="188" s="1"/>
  <c r="M39" i="188" s="1"/>
  <c r="J38" i="188"/>
  <c r="E38" i="188"/>
  <c r="K38" i="188" s="1"/>
  <c r="M38" i="188" s="1"/>
  <c r="J37" i="188"/>
  <c r="E37" i="188"/>
  <c r="K37" i="188" s="1"/>
  <c r="M37" i="188" s="1"/>
  <c r="J36" i="188"/>
  <c r="E36" i="188"/>
  <c r="K36" i="188" s="1"/>
  <c r="M36" i="188" s="1"/>
  <c r="J35" i="188"/>
  <c r="E35" i="188"/>
  <c r="K35" i="188" s="1"/>
  <c r="M35" i="188" s="1"/>
  <c r="J34" i="188"/>
  <c r="E34" i="188"/>
  <c r="K34" i="188" s="1"/>
  <c r="M34" i="188" s="1"/>
  <c r="J33" i="188"/>
  <c r="E33" i="188"/>
  <c r="K33" i="188" s="1"/>
  <c r="M33" i="188" s="1"/>
  <c r="J32" i="188"/>
  <c r="E32" i="188"/>
  <c r="K32" i="188" s="1"/>
  <c r="M32" i="188" s="1"/>
  <c r="J31" i="188"/>
  <c r="E31" i="188"/>
  <c r="K31" i="188" s="1"/>
  <c r="M31" i="188" s="1"/>
  <c r="J30" i="188"/>
  <c r="E30" i="188"/>
  <c r="K30" i="188" s="1"/>
  <c r="M30" i="188" s="1"/>
  <c r="J29" i="188"/>
  <c r="E29" i="188"/>
  <c r="K29" i="188" s="1"/>
  <c r="M29" i="188" s="1"/>
  <c r="H21" i="188"/>
  <c r="G21" i="188"/>
  <c r="I21" i="188" s="1"/>
  <c r="H20" i="188"/>
  <c r="G20" i="188"/>
  <c r="I20" i="188" s="1"/>
  <c r="H19" i="188"/>
  <c r="G19" i="188"/>
  <c r="I19" i="188" s="1"/>
  <c r="H18" i="188"/>
  <c r="G18" i="188"/>
  <c r="I18" i="188" s="1"/>
  <c r="H17" i="188"/>
  <c r="G17" i="188"/>
  <c r="I17" i="188" s="1"/>
  <c r="H16" i="188"/>
  <c r="G16" i="188"/>
  <c r="I16" i="188" s="1"/>
  <c r="H15" i="188"/>
  <c r="G15" i="188"/>
  <c r="I15" i="188" s="1"/>
  <c r="H14" i="188"/>
  <c r="G14" i="188"/>
  <c r="I14" i="188" s="1"/>
  <c r="H13" i="188"/>
  <c r="G13" i="188"/>
  <c r="I13" i="188" s="1"/>
  <c r="H12" i="188"/>
  <c r="G12" i="188"/>
  <c r="I12" i="188" s="1"/>
  <c r="H11" i="188"/>
  <c r="G11" i="188"/>
  <c r="I11" i="188" s="1"/>
  <c r="H10" i="188"/>
  <c r="G10" i="188"/>
  <c r="I10" i="188" s="1"/>
  <c r="H9" i="188"/>
  <c r="G9" i="188"/>
  <c r="I9" i="188" s="1"/>
  <c r="H58" i="188" l="1"/>
  <c r="K13" i="188"/>
  <c r="K15" i="188"/>
  <c r="J9" i="188"/>
  <c r="M72" i="188"/>
  <c r="M74" i="188" s="1"/>
  <c r="L72" i="188"/>
  <c r="K74" i="188"/>
  <c r="J20" i="188"/>
  <c r="J12" i="188"/>
  <c r="L34" i="188"/>
  <c r="H66" i="188"/>
  <c r="J19" i="188"/>
  <c r="J21" i="188"/>
  <c r="L31" i="188"/>
  <c r="H64" i="188"/>
  <c r="H67" i="188"/>
  <c r="L47" i="188"/>
  <c r="L44" i="188"/>
  <c r="J15" i="188"/>
  <c r="L49" i="188"/>
  <c r="L45" i="188"/>
  <c r="L50" i="188"/>
  <c r="K14" i="188"/>
  <c r="L39" i="188"/>
  <c r="L32" i="188"/>
  <c r="K102" i="188"/>
  <c r="L40" i="188"/>
  <c r="K11" i="188"/>
  <c r="J11" i="188"/>
  <c r="L36" i="188"/>
  <c r="L51" i="188"/>
  <c r="K12" i="188"/>
  <c r="K17" i="188"/>
  <c r="J14" i="188"/>
  <c r="L37" i="188"/>
  <c r="J13" i="188"/>
  <c r="J10" i="188"/>
  <c r="K18" i="188"/>
  <c r="L30" i="188"/>
  <c r="H61" i="188"/>
  <c r="G85" i="188"/>
  <c r="G68" i="188"/>
  <c r="F68" i="188"/>
  <c r="L41" i="188"/>
  <c r="L46" i="188"/>
  <c r="L38" i="188"/>
  <c r="L48" i="188"/>
  <c r="K10" i="188"/>
  <c r="H22" i="188"/>
  <c r="J52" i="188"/>
  <c r="J18" i="188"/>
  <c r="L35" i="188"/>
  <c r="H57" i="188"/>
  <c r="H59" i="188"/>
  <c r="K52" i="188"/>
  <c r="J16" i="188"/>
  <c r="K16" i="188"/>
  <c r="K21" i="188"/>
  <c r="L42" i="188"/>
  <c r="K19" i="188"/>
  <c r="K20" i="188"/>
  <c r="J17" i="188"/>
  <c r="K9" i="188"/>
  <c r="I22" i="188"/>
  <c r="L29" i="188"/>
  <c r="L33" i="188"/>
  <c r="L43" i="188"/>
  <c r="H68" i="188" l="1"/>
  <c r="M52" i="188"/>
  <c r="L74" i="188"/>
  <c r="J22" i="188"/>
  <c r="K22" i="188"/>
  <c r="L52" i="188"/>
  <c r="K104" i="188" l="1"/>
  <c r="H3" i="188"/>
</calcChain>
</file>

<file path=xl/sharedStrings.xml><?xml version="1.0" encoding="utf-8"?>
<sst xmlns="http://schemas.openxmlformats.org/spreadsheetml/2006/main" count="183" uniqueCount="154">
  <si>
    <t>N°</t>
  </si>
  <si>
    <t>B</t>
  </si>
  <si>
    <t>=</t>
  </si>
  <si>
    <t>(1)</t>
  </si>
  <si>
    <t>(2)</t>
  </si>
  <si>
    <t>(ver resumen)</t>
  </si>
  <si>
    <t>Descripción</t>
  </si>
  <si>
    <t>Número de árboles</t>
  </si>
  <si>
    <t xml:space="preserve">Eucalipto </t>
  </si>
  <si>
    <t>Unidad</t>
  </si>
  <si>
    <t>Metrado</t>
  </si>
  <si>
    <t>Precio Unitario (S/.)</t>
  </si>
  <si>
    <t>Valor Parcial (S/.)</t>
  </si>
  <si>
    <t>m</t>
  </si>
  <si>
    <t>Puerta de madera rústica (1.00 x 1.70m)</t>
  </si>
  <si>
    <t>unidad</t>
  </si>
  <si>
    <t>Total</t>
  </si>
  <si>
    <t>Rendimiento anual</t>
  </si>
  <si>
    <t>Unidad de medida</t>
  </si>
  <si>
    <t>Cantidad</t>
  </si>
  <si>
    <t>Carga</t>
  </si>
  <si>
    <t>Plantas medicinales</t>
  </si>
  <si>
    <t>Atado</t>
  </si>
  <si>
    <t>Cabuya</t>
  </si>
  <si>
    <t>CÓDIGO</t>
  </si>
  <si>
    <t>NOMBRE DEL PREDIO</t>
  </si>
  <si>
    <t>Aliso</t>
  </si>
  <si>
    <t>Costo de producción          (S/. / ha)</t>
  </si>
  <si>
    <t>Utilidad bruta (S/: / año)</t>
  </si>
  <si>
    <t>Utilidad neta (S/. / año)</t>
  </si>
  <si>
    <t>Producción (Kg/año)</t>
  </si>
  <si>
    <t>Utilidad bruta            (S/. / árbol)</t>
  </si>
  <si>
    <t>Costo de producción (S/./año)</t>
  </si>
  <si>
    <t>1.2.- Cultivos Permanentes</t>
  </si>
  <si>
    <t>1.2.1.- Frutales</t>
  </si>
  <si>
    <t>1.1.- Cultivos temporales</t>
  </si>
  <si>
    <t>Costo de instalación / árbol</t>
  </si>
  <si>
    <t>Valor de reposición (S/.)</t>
  </si>
  <si>
    <t>Arbustivas propias de la zona</t>
  </si>
  <si>
    <t>Rendimiento (Kg/año/planta)</t>
  </si>
  <si>
    <t>Valor por reposición</t>
  </si>
  <si>
    <t>ÁREA  (ha)</t>
  </si>
  <si>
    <t xml:space="preserve">Número de plantas </t>
  </si>
  <si>
    <t>Utilidad bruta anual (S/.)</t>
  </si>
  <si>
    <t>Edificaciones y/o Construcciones</t>
  </si>
  <si>
    <t xml:space="preserve">POSESIONARIOS </t>
  </si>
  <si>
    <t xml:space="preserve">PROPIETARIOS </t>
  </si>
  <si>
    <t>Utilidad bruta (S/. / año)</t>
  </si>
  <si>
    <t>Costo de mantenimiento (S/./año/planta)</t>
  </si>
  <si>
    <t>Área  (ha)</t>
  </si>
  <si>
    <t>Precio promedio (S/. / Kg)</t>
  </si>
  <si>
    <t xml:space="preserve">Precio (S/.) </t>
  </si>
  <si>
    <t>Densidad  (plantas/ha)</t>
  </si>
  <si>
    <t>Rendimiento  (Kg / ha )</t>
  </si>
  <si>
    <t>Precio promedio  (S/. / árbol)</t>
  </si>
  <si>
    <t xml:space="preserve">SECTOR </t>
  </si>
  <si>
    <t>1.2.2.- Plantaciones forestales</t>
  </si>
  <si>
    <t>1.2.4.- Plantas medicinales y otros</t>
  </si>
  <si>
    <t>Chirimoyo</t>
  </si>
  <si>
    <t>Yuca</t>
  </si>
  <si>
    <t>Pacae</t>
  </si>
  <si>
    <t>Tuna</t>
  </si>
  <si>
    <t>Palto</t>
  </si>
  <si>
    <t>Naranjo</t>
  </si>
  <si>
    <t>Pati</t>
  </si>
  <si>
    <t>Tara</t>
  </si>
  <si>
    <t>Algodón</t>
  </si>
  <si>
    <t>Alfalfa</t>
  </si>
  <si>
    <t>Rendimiento anual (Kg/ha)</t>
  </si>
  <si>
    <t>Higuera</t>
  </si>
  <si>
    <t>Vid</t>
  </si>
  <si>
    <t>1.2.2.- Pastos cultivados</t>
  </si>
  <si>
    <t>Producción de forraje  (Kg/m2 )</t>
  </si>
  <si>
    <t>Costo de instalación (S/./m2/año)</t>
  </si>
  <si>
    <t>Costo de manteniemiento (S/./año/m2)</t>
  </si>
  <si>
    <t>Precio promedio ** (S/. / Kg)</t>
  </si>
  <si>
    <t>Área ocupada  (m2)</t>
  </si>
  <si>
    <t>Rendimiento (Kg/año)</t>
  </si>
  <si>
    <t>(*) Con bajo nivel tecnológico</t>
  </si>
  <si>
    <t>(**) En chacra</t>
  </si>
  <si>
    <t>Carrizos</t>
  </si>
  <si>
    <t>Tercio</t>
  </si>
  <si>
    <t>Cultivos y plantaciones</t>
  </si>
  <si>
    <t>Costo de instalación (S/. /planta)</t>
  </si>
  <si>
    <t>Caña de azucar fruta</t>
  </si>
  <si>
    <t>Valor de existencias (VEx) =</t>
  </si>
  <si>
    <t>CALCULO DEL VALOR DE ESISTENCIAS</t>
  </si>
  <si>
    <t>Carrizo/carga</t>
  </si>
  <si>
    <t>Cabuyas/carga</t>
  </si>
  <si>
    <t>DOCUMENTO PRESENTADO</t>
  </si>
  <si>
    <t>INFORMANTE</t>
  </si>
  <si>
    <t>m2</t>
  </si>
  <si>
    <t>Cerco tapial (h = 1.20 - 1.50 m)</t>
  </si>
  <si>
    <t>Platano</t>
  </si>
  <si>
    <t>Papaya</t>
  </si>
  <si>
    <t>Olivo</t>
  </si>
  <si>
    <t>Nispero</t>
  </si>
  <si>
    <t>Melocotonero</t>
  </si>
  <si>
    <t>Maracuya</t>
  </si>
  <si>
    <t>Manzano</t>
  </si>
  <si>
    <t>Mango</t>
  </si>
  <si>
    <t>Lucumo</t>
  </si>
  <si>
    <t>Limon</t>
  </si>
  <si>
    <t>Lima</t>
  </si>
  <si>
    <t>Guayaba</t>
  </si>
  <si>
    <t>Granadilla</t>
  </si>
  <si>
    <t>Café</t>
  </si>
  <si>
    <t>Trigo</t>
  </si>
  <si>
    <t>Tomate</t>
  </si>
  <si>
    <t>Rocoto</t>
  </si>
  <si>
    <t>Pepino dulce</t>
  </si>
  <si>
    <t>Papa</t>
  </si>
  <si>
    <t>Maíz</t>
  </si>
  <si>
    <t>Lechuga</t>
  </si>
  <si>
    <t>Frijol</t>
  </si>
  <si>
    <t>Cebolla</t>
  </si>
  <si>
    <t>Arracacha</t>
  </si>
  <si>
    <t>Aji</t>
  </si>
  <si>
    <t>Huarango (grande)</t>
  </si>
  <si>
    <t>Huarango (mediano)</t>
  </si>
  <si>
    <t>Molle (mediano)</t>
  </si>
  <si>
    <t>Sauce (mediano)</t>
  </si>
  <si>
    <t>Molle (grande)</t>
  </si>
  <si>
    <t>Porote</t>
  </si>
  <si>
    <t>Cerco con piedras superpuestas (h = 1.20 m)</t>
  </si>
  <si>
    <t>Cerco con alambres de púas (h = 1.20 - 1.50 m)</t>
  </si>
  <si>
    <t>Muros con piedras /  techo paja</t>
  </si>
  <si>
    <t>Muro de adobe con techo calamina (h=1.80 - 2.00 m)</t>
  </si>
  <si>
    <t>Cerco vivo; cabuya, arbustivas (h = 2.00 m)</t>
  </si>
  <si>
    <t>Cerco con palos y ramas secas (h = 0.80 m)</t>
  </si>
  <si>
    <t>Reservorio de agua con piedras y barro (4.80m x 3.70m x 1.10m)</t>
  </si>
  <si>
    <t>Sauce (grande)</t>
  </si>
  <si>
    <t>Construcción de palos, madera con techo de paja</t>
  </si>
  <si>
    <t>Muros con adobe /  techo paja</t>
  </si>
  <si>
    <t xml:space="preserve">Construcción de ladrillos sin techo </t>
  </si>
  <si>
    <t>Años de crecimiento no productivo</t>
  </si>
  <si>
    <t>Sabila</t>
  </si>
  <si>
    <t>TASACIÓN    (S/. )</t>
  </si>
  <si>
    <t>COMUNEROS CALIFICADOS</t>
  </si>
  <si>
    <t>UBICACIÓN / DIRECCIÓN</t>
  </si>
  <si>
    <t>ACTITUD FRENTE AL PROYECTO</t>
  </si>
  <si>
    <t>DATOS IMPORTANTES</t>
  </si>
  <si>
    <t>VISITA 1</t>
  </si>
  <si>
    <t>VISITA 2</t>
  </si>
  <si>
    <t>VISITA 3</t>
  </si>
  <si>
    <t>ESTADO</t>
  </si>
  <si>
    <t>MONTO NEGOCIADO (S/.)</t>
  </si>
  <si>
    <t>MONTO OFERTADO</t>
  </si>
  <si>
    <t>VISITA 4</t>
  </si>
  <si>
    <t xml:space="preserve">PLANILLA DE SEGUIMIENTO DE PROYECTO </t>
  </si>
  <si>
    <t>PROYECTO:</t>
  </si>
  <si>
    <t>SOLICITUD</t>
  </si>
  <si>
    <t>RESULTADO / PERCEPCIÓN DE VENTA</t>
  </si>
  <si>
    <t>TELÉFONO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</si>
</sst>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S/.&quot;\ * #,##0.00_ ;_ &quot;S/.&quot;\ * \-#,##0.00_ ;_ &quot;S/.&quot;\ * &quot;-&quot;??_ ;_ @_ "/>
    <numFmt numFmtId="164" formatCode="0.0000"/>
    <numFmt numFmtId="165" formatCode="&quot;S/.&quot;\ #,##0.00"/>
    <numFmt numFmtId="166" formatCode="#,##0.0000"/>
    <numFmt numFmtId="167" formatCode="[$S/.-280A]\ #,##0.00"/>
    <numFmt numFmtId="168" formatCode="_([$€-2]\ * #,##0.00_);_([$€-2]\ * \(#,##0.00\);_([$€-2]\ * &quot;-&quot;??_)"/>
    <numFmt numFmtId="169" formatCode="0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color indexed="62"/>
      <name val="Arial"/>
      <family val="2"/>
    </font>
    <font>
      <b/>
      <sz val="11"/>
      <color indexed="56"/>
      <name val="Arial"/>
      <family val="2"/>
    </font>
    <font>
      <b/>
      <sz val="10"/>
      <color indexed="56"/>
      <name val="Arial"/>
      <family val="2"/>
    </font>
    <font>
      <b/>
      <sz val="10"/>
      <color indexed="12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sz val="8"/>
      <color indexed="56"/>
      <name val="Arial"/>
      <family val="2"/>
    </font>
    <font>
      <b/>
      <sz val="8"/>
      <color indexed="10"/>
      <name val="Arial"/>
      <family val="2"/>
    </font>
    <font>
      <b/>
      <sz val="8"/>
      <color indexed="16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3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rgb="FF002060"/>
      <name val="Arial"/>
      <family val="2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Arial"/>
      <family val="2"/>
    </font>
    <font>
      <sz val="10"/>
      <color rgb="FF0070C0"/>
      <name val="Arial"/>
      <family val="2"/>
    </font>
    <font>
      <sz val="9"/>
      <color rgb="FF0070C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168" fontId="3" fillId="0" borderId="0" applyFont="0" applyFill="0" applyBorder="0" applyAlignment="0" applyProtection="0"/>
    <xf numFmtId="0" fontId="3" fillId="0" borderId="0"/>
    <xf numFmtId="0" fontId="22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32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1" fillId="0" borderId="0"/>
    <xf numFmtId="44" fontId="34" fillId="0" borderId="0" applyFont="0" applyFill="0" applyBorder="0" applyAlignment="0" applyProtection="0"/>
  </cellStyleXfs>
  <cellXfs count="292">
    <xf numFmtId="0" fontId="0" fillId="0" borderId="0" xfId="0"/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quotePrefix="1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>
      <alignment vertical="center"/>
    </xf>
    <xf numFmtId="0" fontId="15" fillId="0" borderId="0" xfId="0" applyNumberFormat="1" applyFont="1" applyBorder="1" applyAlignment="1" applyProtection="1">
      <alignment horizontal="left" vertical="center"/>
      <protection locked="0"/>
    </xf>
    <xf numFmtId="165" fontId="10" fillId="0" borderId="0" xfId="0" applyNumberFormat="1" applyFont="1" applyBorder="1" applyAlignment="1" applyProtection="1">
      <alignment horizontal="center" vertical="center"/>
      <protection locked="0"/>
    </xf>
    <xf numFmtId="3" fontId="3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>
      <alignment horizontal="right" vertical="center"/>
    </xf>
    <xf numFmtId="165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2" fontId="3" fillId="0" borderId="2" xfId="0" applyNumberFormat="1" applyFont="1" applyFill="1" applyBorder="1" applyAlignment="1" applyProtection="1">
      <alignment horizontal="center" vertical="center"/>
      <protection locked="0"/>
    </xf>
    <xf numFmtId="2" fontId="3" fillId="0" borderId="3" xfId="0" applyNumberFormat="1" applyFont="1" applyFill="1" applyBorder="1" applyAlignment="1" applyProtection="1">
      <alignment horizontal="center" vertical="center"/>
      <protection locked="0"/>
    </xf>
    <xf numFmtId="3" fontId="3" fillId="0" borderId="4" xfId="0" applyNumberFormat="1" applyFont="1" applyFill="1" applyBorder="1" applyAlignment="1" applyProtection="1">
      <alignment horizontal="center" vertical="center"/>
      <protection locked="0"/>
    </xf>
    <xf numFmtId="2" fontId="3" fillId="0" borderId="4" xfId="0" applyNumberFormat="1" applyFont="1" applyFill="1" applyBorder="1" applyAlignment="1" applyProtection="1">
      <alignment horizontal="center" vertical="center"/>
      <protection locked="0"/>
    </xf>
    <xf numFmtId="165" fontId="10" fillId="0" borderId="0" xfId="0" applyNumberFormat="1" applyFont="1" applyBorder="1" applyAlignment="1" applyProtection="1">
      <alignment vertical="center"/>
      <protection locked="0"/>
    </xf>
    <xf numFmtId="164" fontId="3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 applyProtection="1">
      <alignment horizontal="center" vertical="center"/>
      <protection locked="0"/>
    </xf>
    <xf numFmtId="4" fontId="3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left" vertical="center"/>
    </xf>
    <xf numFmtId="4" fontId="3" fillId="0" borderId="0" xfId="0" applyNumberFormat="1" applyFont="1" applyFill="1" applyBorder="1" applyAlignment="1" applyProtection="1">
      <alignment horizontal="right" vertical="center"/>
      <protection locked="0"/>
    </xf>
    <xf numFmtId="4" fontId="23" fillId="0" borderId="0" xfId="0" applyNumberFormat="1" applyFont="1" applyFill="1" applyBorder="1" applyAlignment="1" applyProtection="1">
      <alignment horizontal="right" vertical="center"/>
      <protection locked="0"/>
    </xf>
    <xf numFmtId="4" fontId="8" fillId="0" borderId="0" xfId="0" applyNumberFormat="1" applyFont="1" applyFill="1" applyBorder="1" applyAlignment="1">
      <alignment horizontal="left" vertical="center"/>
    </xf>
    <xf numFmtId="165" fontId="8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2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5" xfId="0" applyNumberFormat="1" applyFont="1" applyFill="1" applyBorder="1" applyAlignment="1" applyProtection="1">
      <alignment horizontal="right" vertical="center"/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4" fontId="3" fillId="0" borderId="4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65" fontId="7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0" xfId="0" quotePrefix="1" applyFont="1" applyFill="1" applyBorder="1" applyAlignment="1">
      <alignment horizontal="center" vertical="center"/>
    </xf>
    <xf numFmtId="0" fontId="15" fillId="0" borderId="0" xfId="0" applyFont="1" applyBorder="1" applyAlignment="1" applyProtection="1">
      <alignment horizontal="left" vertical="center"/>
      <protection locked="0"/>
    </xf>
    <xf numFmtId="3" fontId="15" fillId="0" borderId="0" xfId="0" applyNumberFormat="1" applyFont="1" applyBorder="1" applyAlignment="1" applyProtection="1">
      <alignment horizontal="right" vertical="center"/>
      <protection locked="0"/>
    </xf>
    <xf numFmtId="165" fontId="10" fillId="0" borderId="0" xfId="0" applyNumberFormat="1" applyFont="1" applyBorder="1" applyAlignment="1" applyProtection="1">
      <alignment horizontal="right" vertical="center"/>
      <protection locked="0"/>
    </xf>
    <xf numFmtId="2" fontId="7" fillId="0" borderId="0" xfId="0" quotePrefix="1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165" fontId="7" fillId="0" borderId="0" xfId="0" quotePrefix="1" applyNumberFormat="1" applyFont="1" applyFill="1" applyBorder="1" applyAlignment="1">
      <alignment horizontal="center" vertical="center"/>
    </xf>
    <xf numFmtId="0" fontId="7" fillId="0" borderId="8" xfId="0" applyFont="1" applyBorder="1" applyAlignment="1" applyProtection="1">
      <alignment horizontal="right" vertical="center"/>
      <protection locked="0"/>
    </xf>
    <xf numFmtId="0" fontId="24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4" fontId="3" fillId="0" borderId="11" xfId="0" applyNumberFormat="1" applyFont="1" applyBorder="1" applyAlignment="1">
      <alignment vertical="center"/>
    </xf>
    <xf numFmtId="4" fontId="3" fillId="0" borderId="5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left" vertical="center"/>
    </xf>
    <xf numFmtId="4" fontId="1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vertical="center"/>
      <protection locked="0"/>
    </xf>
    <xf numFmtId="0" fontId="3" fillId="0" borderId="13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4" fontId="3" fillId="0" borderId="0" xfId="0" applyNumberFormat="1" applyFont="1" applyFill="1" applyBorder="1" applyAlignment="1" applyProtection="1">
      <alignment vertical="center"/>
      <protection locked="0"/>
    </xf>
    <xf numFmtId="0" fontId="3" fillId="0" borderId="14" xfId="0" applyFont="1" applyFill="1" applyBorder="1" applyAlignment="1" applyProtection="1">
      <alignment horizontal="center" vertical="center"/>
      <protection locked="0"/>
    </xf>
    <xf numFmtId="0" fontId="3" fillId="0" borderId="15" xfId="0" applyFont="1" applyBorder="1" applyAlignment="1">
      <alignment vertical="center"/>
    </xf>
    <xf numFmtId="2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6" xfId="0" applyNumberFormat="1" applyFont="1" applyFill="1" applyBorder="1" applyAlignment="1" applyProtection="1">
      <alignment horizontal="right" vertical="center"/>
      <protection locked="0"/>
    </xf>
    <xf numFmtId="4" fontId="6" fillId="2" borderId="3" xfId="0" applyNumberFormat="1" applyFont="1" applyFill="1" applyBorder="1" applyAlignment="1">
      <alignment horizontal="center" vertical="center" wrapText="1"/>
    </xf>
    <xf numFmtId="4" fontId="6" fillId="2" borderId="17" xfId="0" applyNumberFormat="1" applyFont="1" applyFill="1" applyBorder="1" applyAlignment="1">
      <alignment horizontal="center" vertical="center" wrapText="1"/>
    </xf>
    <xf numFmtId="4" fontId="6" fillId="2" borderId="18" xfId="0" applyNumberFormat="1" applyFont="1" applyFill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  <xf numFmtId="0" fontId="7" fillId="0" borderId="0" xfId="0" applyFont="1" applyBorder="1" applyAlignment="1" applyProtection="1">
      <alignment horizontal="right" vertical="center"/>
      <protection locked="0"/>
    </xf>
    <xf numFmtId="165" fontId="10" fillId="4" borderId="22" xfId="0" applyNumberFormat="1" applyFont="1" applyFill="1" applyBorder="1" applyAlignment="1" applyProtection="1">
      <alignment horizontal="right" vertical="center"/>
      <protection locked="0"/>
    </xf>
    <xf numFmtId="4" fontId="7" fillId="0" borderId="0" xfId="0" applyNumberFormat="1" applyFont="1" applyFill="1" applyBorder="1" applyAlignment="1">
      <alignment horizontal="right" vertical="center"/>
    </xf>
    <xf numFmtId="167" fontId="24" fillId="0" borderId="0" xfId="0" applyNumberFormat="1" applyFont="1" applyBorder="1" applyAlignment="1">
      <alignment horizontal="right" vertical="center"/>
    </xf>
    <xf numFmtId="167" fontId="26" fillId="0" borderId="0" xfId="0" applyNumberFormat="1" applyFont="1" applyBorder="1" applyAlignment="1">
      <alignment horizontal="right" vertical="center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165" fontId="10" fillId="5" borderId="25" xfId="0" applyNumberFormat="1" applyFont="1" applyFill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165" fontId="10" fillId="0" borderId="26" xfId="0" applyNumberFormat="1" applyFont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center" vertical="center"/>
    </xf>
    <xf numFmtId="4" fontId="19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 wrapText="1"/>
    </xf>
    <xf numFmtId="3" fontId="27" fillId="0" borderId="0" xfId="0" applyNumberFormat="1" applyFont="1" applyFill="1" applyBorder="1" applyAlignment="1">
      <alignment horizontal="center" vertical="center" wrapText="1"/>
    </xf>
    <xf numFmtId="4" fontId="27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/>
    <xf numFmtId="0" fontId="0" fillId="0" borderId="0" xfId="0" applyFill="1" applyBorder="1"/>
    <xf numFmtId="0" fontId="29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/>
    </xf>
    <xf numFmtId="1" fontId="30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30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30" fillId="0" borderId="4" xfId="0" applyNumberFormat="1" applyFont="1" applyFill="1" applyBorder="1" applyAlignment="1" applyProtection="1">
      <alignment horizontal="center" vertical="center"/>
      <protection locked="0"/>
    </xf>
    <xf numFmtId="2" fontId="30" fillId="0" borderId="2" xfId="0" applyNumberFormat="1" applyFont="1" applyFill="1" applyBorder="1" applyAlignment="1" applyProtection="1">
      <alignment horizontal="center" vertical="center"/>
      <protection locked="0"/>
    </xf>
    <xf numFmtId="2" fontId="30" fillId="0" borderId="3" xfId="0" applyNumberFormat="1" applyFont="1" applyFill="1" applyBorder="1" applyAlignment="1" applyProtection="1">
      <alignment horizontal="center" vertical="center"/>
      <protection locked="0"/>
    </xf>
    <xf numFmtId="167" fontId="26" fillId="0" borderId="0" xfId="0" applyNumberFormat="1" applyFont="1" applyFill="1" applyBorder="1" applyAlignment="1">
      <alignment horizontal="right" vertical="center"/>
    </xf>
    <xf numFmtId="167" fontId="7" fillId="0" borderId="0" xfId="0" applyNumberFormat="1" applyFont="1" applyFill="1" applyBorder="1" applyAlignment="1">
      <alignment horizontal="right" vertical="center"/>
    </xf>
    <xf numFmtId="4" fontId="3" fillId="0" borderId="2" xfId="0" applyNumberFormat="1" applyFont="1" applyFill="1" applyBorder="1" applyAlignment="1" applyProtection="1">
      <alignment horizontal="right" vertical="center"/>
      <protection locked="0"/>
    </xf>
    <xf numFmtId="167" fontId="11" fillId="0" borderId="0" xfId="0" applyNumberFormat="1" applyFont="1" applyBorder="1" applyAlignment="1">
      <alignment vertical="center"/>
    </xf>
    <xf numFmtId="0" fontId="6" fillId="2" borderId="29" xfId="0" applyFont="1" applyFill="1" applyBorder="1" applyAlignment="1">
      <alignment vertical="center" wrapText="1"/>
    </xf>
    <xf numFmtId="0" fontId="6" fillId="0" borderId="12" xfId="0" applyFont="1" applyFill="1" applyBorder="1" applyAlignment="1" applyProtection="1">
      <alignment vertical="center"/>
      <protection locked="0"/>
    </xf>
    <xf numFmtId="0" fontId="6" fillId="0" borderId="30" xfId="0" applyFont="1" applyFill="1" applyBorder="1" applyAlignment="1" applyProtection="1">
      <alignment vertical="center"/>
      <protection locked="0"/>
    </xf>
    <xf numFmtId="0" fontId="3" fillId="0" borderId="30" xfId="0" applyFont="1" applyFill="1" applyBorder="1" applyAlignment="1" applyProtection="1">
      <alignment vertical="center"/>
      <protection locked="0"/>
    </xf>
    <xf numFmtId="0" fontId="3" fillId="0" borderId="31" xfId="0" applyFont="1" applyFill="1" applyBorder="1" applyAlignment="1" applyProtection="1">
      <alignment vertical="center"/>
      <protection locked="0"/>
    </xf>
    <xf numFmtId="4" fontId="6" fillId="0" borderId="2" xfId="0" applyNumberFormat="1" applyFont="1" applyFill="1" applyBorder="1" applyAlignment="1" applyProtection="1">
      <alignment horizontal="right" vertical="center"/>
      <protection locked="0"/>
    </xf>
    <xf numFmtId="2" fontId="6" fillId="0" borderId="2" xfId="0" applyNumberFormat="1" applyFont="1" applyFill="1" applyBorder="1" applyAlignment="1" applyProtection="1">
      <alignment horizontal="right" vertical="center"/>
      <protection locked="0"/>
    </xf>
    <xf numFmtId="1" fontId="31" fillId="0" borderId="2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11" xfId="0" applyNumberFormat="1" applyFont="1" applyFill="1" applyBorder="1" applyAlignment="1" applyProtection="1">
      <alignment horizontal="right" vertical="center"/>
      <protection locked="0"/>
    </xf>
    <xf numFmtId="4" fontId="6" fillId="0" borderId="3" xfId="0" applyNumberFormat="1" applyFont="1" applyFill="1" applyBorder="1" applyAlignment="1" applyProtection="1">
      <alignment horizontal="right" vertical="center"/>
      <protection locked="0"/>
    </xf>
    <xf numFmtId="2" fontId="6" fillId="0" borderId="3" xfId="0" applyNumberFormat="1" applyFont="1" applyFill="1" applyBorder="1" applyAlignment="1" applyProtection="1">
      <alignment horizontal="right" vertical="center"/>
      <protection locked="0"/>
    </xf>
    <xf numFmtId="1" fontId="31" fillId="0" borderId="3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5" xfId="0" applyNumberFormat="1" applyFont="1" applyFill="1" applyBorder="1" applyAlignment="1" applyProtection="1">
      <alignment horizontal="right" vertical="center"/>
      <protection locked="0"/>
    </xf>
    <xf numFmtId="165" fontId="10" fillId="0" borderId="22" xfId="0" applyNumberFormat="1" applyFont="1" applyBorder="1" applyAlignment="1" applyProtection="1">
      <alignment horizontal="right" vertical="center"/>
      <protection locked="0"/>
    </xf>
    <xf numFmtId="165" fontId="10" fillId="6" borderId="22" xfId="0" applyNumberFormat="1" applyFont="1" applyFill="1" applyBorder="1" applyAlignment="1" applyProtection="1">
      <alignment horizontal="right" vertical="center"/>
      <protection locked="0"/>
    </xf>
    <xf numFmtId="164" fontId="31" fillId="0" borderId="2" xfId="0" applyNumberFormat="1" applyFont="1" applyFill="1" applyBorder="1" applyAlignment="1" applyProtection="1">
      <alignment horizontal="right" vertical="center" wrapText="1"/>
      <protection locked="0"/>
    </xf>
    <xf numFmtId="4" fontId="10" fillId="0" borderId="11" xfId="0" applyNumberFormat="1" applyFont="1" applyFill="1" applyBorder="1" applyAlignment="1">
      <alignment horizontal="right" vertical="center"/>
    </xf>
    <xf numFmtId="164" fontId="31" fillId="0" borderId="3" xfId="0" applyNumberFormat="1" applyFont="1" applyFill="1" applyBorder="1" applyAlignment="1" applyProtection="1">
      <alignment horizontal="right" vertical="center" wrapText="1"/>
      <protection locked="0"/>
    </xf>
    <xf numFmtId="4" fontId="10" fillId="0" borderId="5" xfId="0" applyNumberFormat="1" applyFont="1" applyFill="1" applyBorder="1" applyAlignment="1">
      <alignment horizontal="right" vertical="center"/>
    </xf>
    <xf numFmtId="4" fontId="3" fillId="0" borderId="3" xfId="0" applyNumberFormat="1" applyFont="1" applyFill="1" applyBorder="1" applyAlignment="1" applyProtection="1">
      <alignment horizontal="right" vertical="center"/>
      <protection locked="0"/>
    </xf>
    <xf numFmtId="1" fontId="30" fillId="0" borderId="4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6" xfId="0" applyNumberFormat="1" applyFont="1" applyBorder="1" applyAlignment="1">
      <alignment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4" fontId="10" fillId="0" borderId="0" xfId="0" applyNumberFormat="1" applyFont="1" applyFill="1" applyBorder="1" applyAlignment="1">
      <alignment horizontal="right" vertical="center"/>
    </xf>
    <xf numFmtId="0" fontId="6" fillId="0" borderId="33" xfId="0" applyFont="1" applyFill="1" applyBorder="1" applyAlignment="1" applyProtection="1">
      <alignment vertical="center"/>
      <protection locked="0"/>
    </xf>
    <xf numFmtId="0" fontId="6" fillId="0" borderId="27" xfId="0" applyFont="1" applyFill="1" applyBorder="1" applyAlignment="1" applyProtection="1">
      <alignment vertical="center"/>
      <protection locked="0"/>
    </xf>
    <xf numFmtId="0" fontId="6" fillId="2" borderId="9" xfId="0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 applyProtection="1">
      <alignment horizontal="center" vertical="center"/>
      <protection locked="0"/>
    </xf>
    <xf numFmtId="2" fontId="30" fillId="0" borderId="2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1" xfId="0" applyNumberFormat="1" applyFont="1" applyFill="1" applyBorder="1" applyAlignment="1" applyProtection="1">
      <alignment horizontal="center" vertical="center"/>
      <protection locked="0"/>
    </xf>
    <xf numFmtId="4" fontId="3" fillId="0" borderId="34" xfId="0" applyNumberFormat="1" applyFont="1" applyFill="1" applyBorder="1" applyAlignment="1" applyProtection="1">
      <alignment horizontal="center" vertical="center"/>
      <protection locked="0"/>
    </xf>
    <xf numFmtId="9" fontId="4" fillId="0" borderId="0" xfId="4" applyFont="1" applyFill="1" applyBorder="1" applyAlignment="1">
      <alignment horizontal="center" vertical="center"/>
    </xf>
    <xf numFmtId="4" fontId="3" fillId="0" borderId="3" xfId="0" applyNumberFormat="1" applyFont="1" applyFill="1" applyBorder="1" applyAlignment="1" applyProtection="1">
      <alignment horizontal="center" vertical="center"/>
      <protection locked="0"/>
    </xf>
    <xf numFmtId="4" fontId="3" fillId="0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vertical="center"/>
    </xf>
    <xf numFmtId="49" fontId="8" fillId="3" borderId="15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49" fontId="7" fillId="0" borderId="15" xfId="0" applyNumberFormat="1" applyFont="1" applyFill="1" applyBorder="1" applyAlignment="1">
      <alignment vertical="center"/>
    </xf>
    <xf numFmtId="49" fontId="12" fillId="0" borderId="15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27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167" fontId="11" fillId="0" borderId="0" xfId="0" applyNumberFormat="1" applyFont="1" applyBorder="1" applyAlignment="1">
      <alignment horizontal="center" vertical="center"/>
    </xf>
    <xf numFmtId="3" fontId="6" fillId="0" borderId="2" xfId="0" applyNumberFormat="1" applyFont="1" applyFill="1" applyBorder="1" applyAlignment="1" applyProtection="1">
      <alignment horizontal="right" vertical="center"/>
      <protection locked="0"/>
    </xf>
    <xf numFmtId="3" fontId="6" fillId="0" borderId="3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165" fontId="10" fillId="0" borderId="0" xfId="0" applyNumberFormat="1" applyFont="1" applyFill="1" applyBorder="1" applyAlignment="1" applyProtection="1">
      <alignment vertical="center"/>
      <protection locked="0"/>
    </xf>
    <xf numFmtId="0" fontId="7" fillId="0" borderId="10" xfId="0" applyFont="1" applyFill="1" applyBorder="1" applyAlignment="1">
      <alignment horizontal="center" vertical="center"/>
    </xf>
    <xf numFmtId="4" fontId="27" fillId="0" borderId="10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right" vertical="center"/>
    </xf>
    <xf numFmtId="4" fontId="8" fillId="0" borderId="10" xfId="0" applyNumberFormat="1" applyFont="1" applyFill="1" applyBorder="1" applyAlignment="1">
      <alignment horizontal="left" vertical="center"/>
    </xf>
    <xf numFmtId="4" fontId="3" fillId="0" borderId="14" xfId="0" applyNumberFormat="1" applyFont="1" applyFill="1" applyBorder="1" applyAlignment="1" applyProtection="1">
      <alignment horizontal="right" vertical="center"/>
      <protection locked="0"/>
    </xf>
    <xf numFmtId="3" fontId="3" fillId="0" borderId="0" xfId="0" applyNumberFormat="1" applyFont="1" applyFill="1" applyBorder="1" applyAlignment="1" applyProtection="1">
      <alignment horizontal="right" vertical="center"/>
      <protection locked="0"/>
    </xf>
    <xf numFmtId="0" fontId="6" fillId="2" borderId="37" xfId="0" applyFont="1" applyFill="1" applyBorder="1" applyAlignment="1">
      <alignment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 applyProtection="1">
      <alignment vertical="center"/>
      <protection locked="0"/>
    </xf>
    <xf numFmtId="3" fontId="6" fillId="0" borderId="23" xfId="0" applyNumberFormat="1" applyFont="1" applyFill="1" applyBorder="1" applyAlignment="1" applyProtection="1">
      <alignment horizontal="right" vertical="center"/>
      <protection locked="0"/>
    </xf>
    <xf numFmtId="4" fontId="6" fillId="0" borderId="23" xfId="0" applyNumberFormat="1" applyFont="1" applyFill="1" applyBorder="1" applyAlignment="1" applyProtection="1">
      <alignment horizontal="right" vertical="center"/>
      <protection locked="0"/>
    </xf>
    <xf numFmtId="1" fontId="31" fillId="0" borderId="23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24" xfId="0" applyNumberFormat="1" applyFont="1" applyFill="1" applyBorder="1" applyAlignment="1" applyProtection="1">
      <alignment horizontal="right" vertical="center"/>
      <protection locked="0"/>
    </xf>
    <xf numFmtId="165" fontId="10" fillId="7" borderId="14" xfId="0" applyNumberFormat="1" applyFont="1" applyFill="1" applyBorder="1" applyAlignment="1" applyProtection="1">
      <alignment horizontal="right" vertical="center"/>
      <protection locked="0"/>
    </xf>
    <xf numFmtId="165" fontId="10" fillId="8" borderId="14" xfId="0" applyNumberFormat="1" applyFont="1" applyFill="1" applyBorder="1" applyAlignment="1" applyProtection="1">
      <alignment horizontal="right" vertical="center"/>
      <protection locked="0"/>
    </xf>
    <xf numFmtId="2" fontId="3" fillId="0" borderId="0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vertical="center" wrapText="1"/>
    </xf>
    <xf numFmtId="166" fontId="3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/>
    <xf numFmtId="0" fontId="7" fillId="0" borderId="0" xfId="0" applyFont="1" applyFill="1" applyBorder="1" applyAlignment="1">
      <alignment vertical="center" wrapText="1"/>
    </xf>
    <xf numFmtId="166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/>
    <xf numFmtId="1" fontId="7" fillId="0" borderId="0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3" fillId="0" borderId="28" xfId="0" applyFont="1" applyFill="1" applyBorder="1" applyAlignment="1" applyProtection="1">
      <alignment vertical="center"/>
      <protection locked="0"/>
    </xf>
    <xf numFmtId="2" fontId="30" fillId="0" borderId="23" xfId="0" applyNumberFormat="1" applyFont="1" applyFill="1" applyBorder="1" applyAlignment="1" applyProtection="1">
      <alignment horizontal="center" vertical="center"/>
      <protection locked="0"/>
    </xf>
    <xf numFmtId="0" fontId="3" fillId="0" borderId="37" xfId="0" applyFont="1" applyBorder="1" applyAlignment="1">
      <alignment vertical="center"/>
    </xf>
    <xf numFmtId="4" fontId="6" fillId="0" borderId="32" xfId="0" applyNumberFormat="1" applyFont="1" applyFill="1" applyBorder="1" applyAlignment="1">
      <alignment horizontal="center" vertical="center"/>
    </xf>
    <xf numFmtId="2" fontId="3" fillId="0" borderId="32" xfId="0" applyNumberFormat="1" applyFont="1" applyFill="1" applyBorder="1" applyAlignment="1">
      <alignment horizontal="center" vertical="center" wrapText="1"/>
    </xf>
    <xf numFmtId="0" fontId="3" fillId="0" borderId="3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5" fillId="0" borderId="35" xfId="0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vertical="center"/>
    </xf>
    <xf numFmtId="167" fontId="11" fillId="0" borderId="35" xfId="0" applyNumberFormat="1" applyFont="1" applyBorder="1" applyAlignment="1">
      <alignment vertical="center"/>
    </xf>
    <xf numFmtId="165" fontId="10" fillId="0" borderId="35" xfId="0" applyNumberFormat="1" applyFont="1" applyBorder="1" applyAlignment="1" applyProtection="1">
      <alignment vertical="center"/>
      <protection locked="0"/>
    </xf>
    <xf numFmtId="0" fontId="3" fillId="0" borderId="36" xfId="0" applyFont="1" applyFill="1" applyBorder="1" applyAlignment="1">
      <alignment vertical="center"/>
    </xf>
    <xf numFmtId="2" fontId="3" fillId="0" borderId="14" xfId="0" applyNumberFormat="1" applyFont="1" applyFill="1" applyBorder="1" applyAlignment="1" applyProtection="1">
      <alignment horizontal="right" vertical="center"/>
      <protection locked="0"/>
    </xf>
    <xf numFmtId="2" fontId="3" fillId="0" borderId="2" xfId="0" applyNumberFormat="1" applyFont="1" applyFill="1" applyBorder="1" applyAlignment="1" applyProtection="1">
      <alignment horizontal="right" vertical="center"/>
      <protection locked="0"/>
    </xf>
    <xf numFmtId="0" fontId="3" fillId="0" borderId="23" xfId="0" applyFont="1" applyFill="1" applyBorder="1" applyAlignment="1" applyProtection="1">
      <alignment horizontal="center" vertical="center"/>
      <protection locked="0"/>
    </xf>
    <xf numFmtId="2" fontId="3" fillId="0" borderId="23" xfId="0" applyNumberFormat="1" applyFont="1" applyFill="1" applyBorder="1" applyAlignment="1" applyProtection="1">
      <alignment horizontal="right" vertical="center"/>
      <protection locked="0"/>
    </xf>
    <xf numFmtId="4" fontId="3" fillId="0" borderId="24" xfId="0" applyNumberFormat="1" applyFont="1" applyFill="1" applyBorder="1" applyAlignment="1" applyProtection="1">
      <alignment vertical="center"/>
      <protection locked="0"/>
    </xf>
    <xf numFmtId="4" fontId="3" fillId="0" borderId="5" xfId="0" applyNumberFormat="1" applyFont="1" applyFill="1" applyBorder="1" applyAlignment="1" applyProtection="1">
      <alignment vertical="center"/>
      <protection locked="0"/>
    </xf>
    <xf numFmtId="4" fontId="3" fillId="0" borderId="11" xfId="0" applyNumberFormat="1" applyFont="1" applyFill="1" applyBorder="1" applyAlignment="1" applyProtection="1">
      <alignment vertical="center"/>
      <protection locked="0"/>
    </xf>
    <xf numFmtId="0" fontId="3" fillId="0" borderId="12" xfId="0" applyFont="1" applyFill="1" applyBorder="1" applyAlignment="1" applyProtection="1">
      <alignment horizontal="left" vertical="center"/>
      <protection locked="0"/>
    </xf>
    <xf numFmtId="0" fontId="3" fillId="0" borderId="13" xfId="0" applyFont="1" applyFill="1" applyBorder="1" applyAlignment="1" applyProtection="1">
      <alignment horizontal="left" vertical="center"/>
      <protection locked="0"/>
    </xf>
    <xf numFmtId="0" fontId="3" fillId="0" borderId="28" xfId="0" applyFont="1" applyFill="1" applyBorder="1" applyAlignment="1" applyProtection="1">
      <alignment horizontal="left" vertical="center"/>
      <protection locked="0"/>
    </xf>
    <xf numFmtId="0" fontId="6" fillId="2" borderId="4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4" fontId="7" fillId="3" borderId="2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/>
    </xf>
    <xf numFmtId="0" fontId="33" fillId="0" borderId="0" xfId="2" applyFont="1" applyFill="1" applyBorder="1" applyAlignment="1">
      <alignment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left" vertical="center" wrapText="1"/>
    </xf>
    <xf numFmtId="44" fontId="7" fillId="3" borderId="2" xfId="13" applyFont="1" applyFill="1" applyBorder="1" applyAlignment="1">
      <alignment horizontal="center" vertical="center" wrapText="1"/>
    </xf>
    <xf numFmtId="44" fontId="3" fillId="0" borderId="0" xfId="13" applyFont="1" applyFill="1" applyAlignment="1">
      <alignment horizontal="left" vertical="center" wrapText="1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/>
    <xf numFmtId="166" fontId="3" fillId="0" borderId="2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right"/>
    </xf>
    <xf numFmtId="0" fontId="3" fillId="0" borderId="2" xfId="0" applyNumberFormat="1" applyFont="1" applyFill="1" applyBorder="1" applyAlignment="1">
      <alignment horizontal="left" vertical="center" wrapText="1"/>
    </xf>
    <xf numFmtId="14" fontId="3" fillId="0" borderId="2" xfId="0" applyNumberFormat="1" applyFont="1" applyFill="1" applyBorder="1" applyAlignment="1">
      <alignment horizontal="left" vertical="center" wrapText="1"/>
    </xf>
    <xf numFmtId="44" fontId="3" fillId="0" borderId="2" xfId="13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right"/>
    </xf>
    <xf numFmtId="14" fontId="7" fillId="0" borderId="0" xfId="0" applyNumberFormat="1" applyFont="1" applyFill="1" applyBorder="1" applyAlignment="1">
      <alignment horizontal="center" vertical="center" wrapText="1"/>
    </xf>
    <xf numFmtId="0" fontId="37" fillId="9" borderId="0" xfId="0" applyFont="1" applyFill="1" applyBorder="1" applyAlignment="1">
      <alignment vertical="center" wrapText="1"/>
    </xf>
    <xf numFmtId="0" fontId="37" fillId="9" borderId="0" xfId="0" applyFont="1" applyFill="1" applyBorder="1" applyAlignment="1">
      <alignment horizontal="left" vertical="center" wrapText="1"/>
    </xf>
    <xf numFmtId="169" fontId="37" fillId="9" borderId="0" xfId="0" applyNumberFormat="1" applyFont="1" applyFill="1" applyBorder="1" applyAlignment="1">
      <alignment horizontal="left" vertical="center" wrapText="1"/>
    </xf>
    <xf numFmtId="0" fontId="38" fillId="9" borderId="0" xfId="0" applyFont="1" applyFill="1" applyBorder="1" applyAlignment="1">
      <alignment horizontal="left" vertical="center" wrapText="1"/>
    </xf>
    <xf numFmtId="0" fontId="35" fillId="9" borderId="0" xfId="0" applyFont="1" applyFill="1" applyBorder="1" applyAlignment="1"/>
    <xf numFmtId="0" fontId="36" fillId="9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165" fontId="8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 applyProtection="1">
      <alignment horizontal="left" vertical="center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27" xfId="0" applyFont="1" applyFill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6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2" borderId="2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4" fontId="6" fillId="2" borderId="23" xfId="0" applyNumberFormat="1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4" fontId="6" fillId="2" borderId="8" xfId="0" applyNumberFormat="1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 vertical="center" wrapText="1"/>
    </xf>
    <xf numFmtId="4" fontId="6" fillId="2" borderId="25" xfId="0" applyNumberFormat="1" applyFont="1" applyFill="1" applyBorder="1" applyAlignment="1">
      <alignment horizontal="center" vertical="center" wrapText="1"/>
    </xf>
    <xf numFmtId="0" fontId="3" fillId="0" borderId="29" xfId="0" applyFont="1" applyFill="1" applyBorder="1" applyAlignment="1" applyProtection="1">
      <alignment horizontal="left" vertical="center"/>
      <protection locked="0"/>
    </xf>
    <xf numFmtId="0" fontId="3" fillId="0" borderId="43" xfId="0" applyFont="1" applyFill="1" applyBorder="1" applyAlignment="1" applyProtection="1">
      <alignment horizontal="left" vertical="center"/>
      <protection locked="0"/>
    </xf>
    <xf numFmtId="0" fontId="3" fillId="0" borderId="44" xfId="0" applyFont="1" applyFill="1" applyBorder="1" applyAlignment="1" applyProtection="1">
      <alignment horizontal="left" vertical="center"/>
      <protection locked="0"/>
    </xf>
    <xf numFmtId="0" fontId="3" fillId="0" borderId="12" xfId="0" applyFont="1" applyFill="1" applyBorder="1" applyAlignment="1" applyProtection="1">
      <alignment horizontal="left" vertical="center"/>
      <protection locked="0"/>
    </xf>
    <xf numFmtId="0" fontId="3" fillId="0" borderId="13" xfId="0" applyFont="1" applyFill="1" applyBorder="1" applyAlignment="1" applyProtection="1">
      <alignment horizontal="left" vertical="center"/>
      <protection locked="0"/>
    </xf>
    <xf numFmtId="0" fontId="3" fillId="0" borderId="28" xfId="0" applyFont="1" applyFill="1" applyBorder="1" applyAlignment="1" applyProtection="1">
      <alignment horizontal="left" vertical="center"/>
      <protection locked="0"/>
    </xf>
    <xf numFmtId="0" fontId="3" fillId="0" borderId="42" xfId="0" applyFont="1" applyFill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3" fillId="0" borderId="30" xfId="0" applyFont="1" applyFill="1" applyBorder="1" applyAlignment="1" applyProtection="1">
      <alignment horizontal="left" vertical="center"/>
      <protection locked="0"/>
    </xf>
    <xf numFmtId="0" fontId="3" fillId="0" borderId="31" xfId="0" applyFont="1" applyFill="1" applyBorder="1" applyAlignment="1" applyProtection="1">
      <alignment horizontal="left" vertical="center"/>
      <protection locked="0"/>
    </xf>
    <xf numFmtId="0" fontId="3" fillId="0" borderId="20" xfId="0" applyFont="1" applyFill="1" applyBorder="1" applyAlignment="1" applyProtection="1">
      <alignment horizontal="left" vertical="center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169" fontId="39" fillId="9" borderId="0" xfId="0" applyNumberFormat="1" applyFont="1" applyFill="1" applyBorder="1" applyAlignment="1">
      <alignment horizontal="center" vertical="center" wrapText="1"/>
    </xf>
  </cellXfs>
  <cellStyles count="14">
    <cellStyle name="Euro" xfId="1"/>
    <cellStyle name="Moneda" xfId="13" builtinId="4"/>
    <cellStyle name="Normal" xfId="0" builtinId="0"/>
    <cellStyle name="Normal 2" xfId="2"/>
    <cellStyle name="Normal 3" xfId="3"/>
    <cellStyle name="Normal 3 2" xfId="8"/>
    <cellStyle name="Normal 3 2 2" xfId="12"/>
    <cellStyle name="Normal 3 3" xfId="9"/>
    <cellStyle name="Normal 4" xfId="7"/>
    <cellStyle name="Normal 4 2" xfId="11"/>
    <cellStyle name="Normal 5" xfId="6"/>
    <cellStyle name="Normal 5 2" xfId="10"/>
    <cellStyle name="Porcentaje 2" xfId="4"/>
    <cellStyle name="Porcentaje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097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098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099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00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01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02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04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05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1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08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09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10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11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12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13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15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16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19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20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21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22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23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24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26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27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0130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0131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0132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0133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0134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0135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0137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0138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4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41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42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43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44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45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46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48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49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5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0152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0153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0154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0155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0156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0157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0159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0160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69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63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64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65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66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67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68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70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71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8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74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75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76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77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78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79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8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81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82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9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9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85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86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87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88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89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0190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9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288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289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01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10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292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293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294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295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296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297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0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299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00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1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11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303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304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305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306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307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308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2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310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311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2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12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14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15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16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17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18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19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3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21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22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3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13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25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26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27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28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29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30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4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32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33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4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14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36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37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38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39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40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41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5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43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44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5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157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47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48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49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50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51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52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64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54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55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67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169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358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359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360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361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362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363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7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365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366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7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18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69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70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71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72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73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74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8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76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77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9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19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80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81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82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83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84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85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19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87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88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01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0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91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92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93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94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95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96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0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98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399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1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1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02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03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04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05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06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07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2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09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10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2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2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413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414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415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416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417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418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3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420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421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3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3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24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25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26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27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28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29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4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31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32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4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47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35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36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37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38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39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40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54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42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43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57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5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46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47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48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49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50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51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6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53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54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6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69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57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58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59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60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61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62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64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65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8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468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469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470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471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472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473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475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476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9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79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80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81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82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83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84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86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487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1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0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490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491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492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493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494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495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497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498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1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01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02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03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04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05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06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08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09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2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1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1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1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1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1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1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19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20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3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23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24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25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26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27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28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4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30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31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4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4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34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35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36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37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38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39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5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41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42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5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57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545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546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547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548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549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550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64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552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553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67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6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56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57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58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59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60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61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7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63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564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7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79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67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68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69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70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71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72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8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74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75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8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9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78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79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80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81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82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83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9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85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86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0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40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89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90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91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92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93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94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0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96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597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11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41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600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601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602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603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604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605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1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607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608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2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42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611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612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613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614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615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616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3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618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619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3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43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2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2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2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2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2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2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4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29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30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4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44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33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34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35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36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37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38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5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40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41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5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45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44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45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46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47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48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49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6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51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52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6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46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655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656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657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658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659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660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7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662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663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7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479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66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67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68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69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70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71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8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73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74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48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676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67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67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67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49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81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82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83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84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85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86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0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8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8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0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50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9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9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9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9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9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9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1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699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00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1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51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03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04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05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06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07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08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2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10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11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2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528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71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71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71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71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71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71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535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721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722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538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539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25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26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27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28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29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30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4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3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73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4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55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36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37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38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39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40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41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5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43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44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6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56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47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48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49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50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51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52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6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54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55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71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57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58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59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60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61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62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63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7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65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66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8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58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769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770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771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772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773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774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9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776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777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59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59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80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81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82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83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84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85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0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87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788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0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60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791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792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793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794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795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796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1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798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799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1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61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02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03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04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05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06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07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2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09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10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2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627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13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14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15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16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17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18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34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20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21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37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63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24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25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26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27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28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29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4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31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32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4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649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35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36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37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38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39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40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5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4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4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5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66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846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847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848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849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850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851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6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853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854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7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67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57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58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59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60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61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62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7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64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865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81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68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68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69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70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71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72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73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8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75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76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69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69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79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80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81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82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83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84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0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86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87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0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70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90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91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92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93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94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95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1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97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898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1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71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901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902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903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904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905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4906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2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908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4909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2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72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912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913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914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915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916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917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3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919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4920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3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737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23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24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25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26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27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28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44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30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31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47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74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34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35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36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37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38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39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5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41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42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5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759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45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46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47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48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49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50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6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5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5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6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77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956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957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958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959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960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4961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7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963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4964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8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78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67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68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69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70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71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72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8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74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75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91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79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78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79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80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81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82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83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79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85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86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80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80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89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90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91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92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93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94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81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96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4997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81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81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00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01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02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03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04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05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82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07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08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82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82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011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012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013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014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015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016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83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018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019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83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83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2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2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2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2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2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2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84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29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30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84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847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033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034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035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036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037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038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854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04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04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857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85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44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45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46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47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48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49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86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51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52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86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869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55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56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57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58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59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60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876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6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6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879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880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66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67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68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69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70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71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887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73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74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890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891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77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78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79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80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81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82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898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84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85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901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902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08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089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09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09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09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09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909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095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096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912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913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099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00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01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02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03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04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920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06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07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923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92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10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11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12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13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14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15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93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17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18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93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93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21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22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23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24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25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26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94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28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29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94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94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32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33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34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35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36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37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95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39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40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95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957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5143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5144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5145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5146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5147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5148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964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5150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5151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967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96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54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55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56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57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58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59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97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61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5162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97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979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65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66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67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68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69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70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986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7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7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989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990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76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77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78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79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80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81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997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83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84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00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001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87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88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89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90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91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92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08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94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195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11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012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19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199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20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20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20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20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19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205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206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22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023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09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10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11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12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13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14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30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16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17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33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219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220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221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222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038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24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25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26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27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28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29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45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31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32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48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049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35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36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37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38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39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40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56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4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4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59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060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46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47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48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49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50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51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67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53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54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70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072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257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258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259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260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261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262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79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26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26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82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083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68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69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70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71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72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73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90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75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276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93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094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95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96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097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98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099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00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01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02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03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04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05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06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07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08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09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10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11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12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13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14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15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16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17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18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19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20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21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22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23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24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25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26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27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28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29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30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15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16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17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18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19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20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37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2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2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40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41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26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27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28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29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30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31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48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33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34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51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52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37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38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39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40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41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42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59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44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45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62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63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57150</xdr:rowOff>
    </xdr:to>
    <xdr:sp macro="" textlink="">
      <xdr:nvSpPr>
        <xdr:cNvPr id="525348" name="Rectangle 6"/>
        <xdr:cNvSpPr>
          <a:spLocks noChangeArrowheads="1"/>
        </xdr:cNvSpPr>
      </xdr:nvSpPr>
      <xdr:spPr bwMode="auto">
        <a:xfrm>
          <a:off x="9163050" y="19602450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349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57150</xdr:rowOff>
    </xdr:to>
    <xdr:sp macro="" textlink="">
      <xdr:nvSpPr>
        <xdr:cNvPr id="525350" name="Rectangle 8"/>
        <xdr:cNvSpPr>
          <a:spLocks noChangeArrowheads="1"/>
        </xdr:cNvSpPr>
      </xdr:nvSpPr>
      <xdr:spPr bwMode="auto">
        <a:xfrm>
          <a:off x="9163050" y="19602450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35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35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35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70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19050</xdr:rowOff>
    </xdr:to>
    <xdr:sp macro="" textlink="">
      <xdr:nvSpPr>
        <xdr:cNvPr id="525355" name="Rectangle 13"/>
        <xdr:cNvSpPr>
          <a:spLocks noChangeArrowheads="1"/>
        </xdr:cNvSpPr>
      </xdr:nvSpPr>
      <xdr:spPr bwMode="auto">
        <a:xfrm>
          <a:off x="9163050" y="196024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19050</xdr:rowOff>
    </xdr:to>
    <xdr:sp macro="" textlink="">
      <xdr:nvSpPr>
        <xdr:cNvPr id="525356" name="Rectangle 14"/>
        <xdr:cNvSpPr>
          <a:spLocks noChangeArrowheads="1"/>
        </xdr:cNvSpPr>
      </xdr:nvSpPr>
      <xdr:spPr bwMode="auto">
        <a:xfrm>
          <a:off x="9163050" y="196024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73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74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59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60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61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62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63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64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81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66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367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84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85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86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87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88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89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90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91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92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93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94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95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96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197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98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199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00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01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02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03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04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05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06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07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08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09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10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11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12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13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14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15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16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17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18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19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20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21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22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23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24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25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26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27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28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29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30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31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32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33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34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35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36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37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38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39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40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41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42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43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44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45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46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47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48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49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50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51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52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53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54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55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56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57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58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59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60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61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62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63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64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65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66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67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68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69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70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71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72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73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74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75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76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77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78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79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80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81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82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83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84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85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86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87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88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89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90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91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92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93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94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95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96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97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298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299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00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01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02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03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04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05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06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07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08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09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10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11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12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13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14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15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16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17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18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19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20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21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22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23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24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25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26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27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28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29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30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31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32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33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34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35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36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37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38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39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40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41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42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43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44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45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46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47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48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49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50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51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52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53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54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55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56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57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58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59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60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61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62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63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64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65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66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67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68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69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70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71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72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73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74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75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76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1377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78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1379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64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65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66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67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68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69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70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71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7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7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7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7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7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7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7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7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80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81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82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83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84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85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86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87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58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589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59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59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59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59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59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59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96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97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98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599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600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601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60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60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57150</xdr:rowOff>
    </xdr:to>
    <xdr:sp macro="" textlink="">
      <xdr:nvSpPr>
        <xdr:cNvPr id="525604" name="Rectangle 6"/>
        <xdr:cNvSpPr>
          <a:spLocks noChangeArrowheads="1"/>
        </xdr:cNvSpPr>
      </xdr:nvSpPr>
      <xdr:spPr bwMode="auto">
        <a:xfrm>
          <a:off x="9163050" y="19602450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60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57150</xdr:rowOff>
    </xdr:to>
    <xdr:sp macro="" textlink="">
      <xdr:nvSpPr>
        <xdr:cNvPr id="525606" name="Rectangle 8"/>
        <xdr:cNvSpPr>
          <a:spLocks noChangeArrowheads="1"/>
        </xdr:cNvSpPr>
      </xdr:nvSpPr>
      <xdr:spPr bwMode="auto">
        <a:xfrm>
          <a:off x="9163050" y="19602450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60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60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60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19050</xdr:rowOff>
    </xdr:to>
    <xdr:sp macro="" textlink="">
      <xdr:nvSpPr>
        <xdr:cNvPr id="525610" name="Rectangle 13"/>
        <xdr:cNvSpPr>
          <a:spLocks noChangeArrowheads="1"/>
        </xdr:cNvSpPr>
      </xdr:nvSpPr>
      <xdr:spPr bwMode="auto">
        <a:xfrm>
          <a:off x="9163050" y="196024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19050</xdr:rowOff>
    </xdr:to>
    <xdr:sp macro="" textlink="">
      <xdr:nvSpPr>
        <xdr:cNvPr id="525611" name="Rectangle 14"/>
        <xdr:cNvSpPr>
          <a:spLocks noChangeArrowheads="1"/>
        </xdr:cNvSpPr>
      </xdr:nvSpPr>
      <xdr:spPr bwMode="auto">
        <a:xfrm>
          <a:off x="9163050" y="196024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61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61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61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61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61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61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61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61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20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21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22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23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24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25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26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27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2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29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3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31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32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33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3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3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36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37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38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39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40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41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42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43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4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64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4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64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64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64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5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5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52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53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54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55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56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57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58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59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60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61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62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63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64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65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66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67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68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69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70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71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72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73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74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75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76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77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78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79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80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81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82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83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8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68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8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68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68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68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9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69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92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93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94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95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96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97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98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699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700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70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70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70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04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05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06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07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08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09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10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11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1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1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1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1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1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1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1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1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20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21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22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23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24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25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26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27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2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729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3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73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73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73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3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3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36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37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38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39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40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41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4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4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57150</xdr:rowOff>
    </xdr:to>
    <xdr:sp macro="" textlink="">
      <xdr:nvSpPr>
        <xdr:cNvPr id="525744" name="Rectangle 6"/>
        <xdr:cNvSpPr>
          <a:spLocks noChangeArrowheads="1"/>
        </xdr:cNvSpPr>
      </xdr:nvSpPr>
      <xdr:spPr bwMode="auto">
        <a:xfrm>
          <a:off x="9163050" y="19602450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74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57150</xdr:rowOff>
    </xdr:to>
    <xdr:sp macro="" textlink="">
      <xdr:nvSpPr>
        <xdr:cNvPr id="525746" name="Rectangle 8"/>
        <xdr:cNvSpPr>
          <a:spLocks noChangeArrowheads="1"/>
        </xdr:cNvSpPr>
      </xdr:nvSpPr>
      <xdr:spPr bwMode="auto">
        <a:xfrm>
          <a:off x="9163050" y="19602450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74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74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74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19050</xdr:rowOff>
    </xdr:to>
    <xdr:sp macro="" textlink="">
      <xdr:nvSpPr>
        <xdr:cNvPr id="525750" name="Rectangle 13"/>
        <xdr:cNvSpPr>
          <a:spLocks noChangeArrowheads="1"/>
        </xdr:cNvSpPr>
      </xdr:nvSpPr>
      <xdr:spPr bwMode="auto">
        <a:xfrm>
          <a:off x="9163050" y="196024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19050</xdr:rowOff>
    </xdr:to>
    <xdr:sp macro="" textlink="">
      <xdr:nvSpPr>
        <xdr:cNvPr id="525751" name="Rectangle 14"/>
        <xdr:cNvSpPr>
          <a:spLocks noChangeArrowheads="1"/>
        </xdr:cNvSpPr>
      </xdr:nvSpPr>
      <xdr:spPr bwMode="auto">
        <a:xfrm>
          <a:off x="9163050" y="196024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5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5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5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5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5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5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5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75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60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61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62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63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64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65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66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67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6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69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7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71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72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73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7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7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76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77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78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79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80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81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82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83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8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78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8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78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78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78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9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9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92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93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94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95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96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97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98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799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00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01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02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03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04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05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06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07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08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09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10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11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12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13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14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15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16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17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18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19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20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21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22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23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82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82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82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82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82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82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83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83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32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33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34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35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36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37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38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839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840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84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84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84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44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45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46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47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48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49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50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51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5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5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5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5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5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5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5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5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60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61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62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63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64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65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66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67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86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869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87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87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87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87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87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87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76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77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78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79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80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81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8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8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57150</xdr:rowOff>
    </xdr:to>
    <xdr:sp macro="" textlink="">
      <xdr:nvSpPr>
        <xdr:cNvPr id="525884" name="Rectangle 6"/>
        <xdr:cNvSpPr>
          <a:spLocks noChangeArrowheads="1"/>
        </xdr:cNvSpPr>
      </xdr:nvSpPr>
      <xdr:spPr bwMode="auto">
        <a:xfrm>
          <a:off x="9163050" y="19602450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88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57150</xdr:rowOff>
    </xdr:to>
    <xdr:sp macro="" textlink="">
      <xdr:nvSpPr>
        <xdr:cNvPr id="525886" name="Rectangle 8"/>
        <xdr:cNvSpPr>
          <a:spLocks noChangeArrowheads="1"/>
        </xdr:cNvSpPr>
      </xdr:nvSpPr>
      <xdr:spPr bwMode="auto">
        <a:xfrm>
          <a:off x="9163050" y="19602450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88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88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88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19050</xdr:rowOff>
    </xdr:to>
    <xdr:sp macro="" textlink="">
      <xdr:nvSpPr>
        <xdr:cNvPr id="525890" name="Rectangle 13"/>
        <xdr:cNvSpPr>
          <a:spLocks noChangeArrowheads="1"/>
        </xdr:cNvSpPr>
      </xdr:nvSpPr>
      <xdr:spPr bwMode="auto">
        <a:xfrm>
          <a:off x="9163050" y="196024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19050</xdr:rowOff>
    </xdr:to>
    <xdr:sp macro="" textlink="">
      <xdr:nvSpPr>
        <xdr:cNvPr id="525891" name="Rectangle 14"/>
        <xdr:cNvSpPr>
          <a:spLocks noChangeArrowheads="1"/>
        </xdr:cNvSpPr>
      </xdr:nvSpPr>
      <xdr:spPr bwMode="auto">
        <a:xfrm>
          <a:off x="9163050" y="196024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9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9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9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9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9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9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9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89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00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01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02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03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04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05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06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07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0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09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1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11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12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13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1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1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16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17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18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19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20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21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22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23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2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92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2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92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92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92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3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3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32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33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34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35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36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37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38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39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40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41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42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43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44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45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46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47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48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49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50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51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52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53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54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55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56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57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58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59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60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61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62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63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6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96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6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96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96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96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7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597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72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73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74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75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76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77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78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5979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980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98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98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598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984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985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986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987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988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989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990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991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99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99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99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99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99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99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99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599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00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01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02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03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04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05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06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07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0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009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1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01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01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01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1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1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16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17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18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19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20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21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2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2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38100</xdr:rowOff>
    </xdr:to>
    <xdr:sp macro="" textlink="">
      <xdr:nvSpPr>
        <xdr:cNvPr id="526024" name="Rectangle 6"/>
        <xdr:cNvSpPr>
          <a:spLocks noChangeArrowheads="1"/>
        </xdr:cNvSpPr>
      </xdr:nvSpPr>
      <xdr:spPr bwMode="auto">
        <a:xfrm>
          <a:off x="9163050" y="1960245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02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38100</xdr:rowOff>
    </xdr:to>
    <xdr:sp macro="" textlink="">
      <xdr:nvSpPr>
        <xdr:cNvPr id="526026" name="Rectangle 8"/>
        <xdr:cNvSpPr>
          <a:spLocks noChangeArrowheads="1"/>
        </xdr:cNvSpPr>
      </xdr:nvSpPr>
      <xdr:spPr bwMode="auto">
        <a:xfrm>
          <a:off x="9163050" y="1960245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02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02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02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0</xdr:rowOff>
    </xdr:to>
    <xdr:sp macro="" textlink="">
      <xdr:nvSpPr>
        <xdr:cNvPr id="526030" name="Rectangle 13"/>
        <xdr:cNvSpPr>
          <a:spLocks noChangeArrowheads="1"/>
        </xdr:cNvSpPr>
      </xdr:nvSpPr>
      <xdr:spPr bwMode="auto">
        <a:xfrm>
          <a:off x="9163050" y="196024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0</xdr:rowOff>
    </xdr:to>
    <xdr:sp macro="" textlink="">
      <xdr:nvSpPr>
        <xdr:cNvPr id="526031" name="Rectangle 14"/>
        <xdr:cNvSpPr>
          <a:spLocks noChangeArrowheads="1"/>
        </xdr:cNvSpPr>
      </xdr:nvSpPr>
      <xdr:spPr bwMode="auto">
        <a:xfrm>
          <a:off x="9163050" y="196024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3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3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3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3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3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3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3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03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40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41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42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43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44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45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46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47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4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49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5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51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52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53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5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5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56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57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58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59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60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61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62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63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6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06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6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06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06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06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7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7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72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73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74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75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76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77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78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079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80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81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82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83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84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85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86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87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88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89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90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91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92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93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94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95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96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97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98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099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100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101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102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103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0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10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0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10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10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10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1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1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112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113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114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115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116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117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118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119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120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12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12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12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24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25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26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27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28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29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30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31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3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3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3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3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3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3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3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3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40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41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42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43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44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45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46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47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4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149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5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15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15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15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5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5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56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57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58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59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60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61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6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6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38100</xdr:rowOff>
    </xdr:to>
    <xdr:sp macro="" textlink="">
      <xdr:nvSpPr>
        <xdr:cNvPr id="526164" name="Rectangle 6"/>
        <xdr:cNvSpPr>
          <a:spLocks noChangeArrowheads="1"/>
        </xdr:cNvSpPr>
      </xdr:nvSpPr>
      <xdr:spPr bwMode="auto">
        <a:xfrm>
          <a:off x="9163050" y="1960245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16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38100</xdr:rowOff>
    </xdr:to>
    <xdr:sp macro="" textlink="">
      <xdr:nvSpPr>
        <xdr:cNvPr id="526166" name="Rectangle 8"/>
        <xdr:cNvSpPr>
          <a:spLocks noChangeArrowheads="1"/>
        </xdr:cNvSpPr>
      </xdr:nvSpPr>
      <xdr:spPr bwMode="auto">
        <a:xfrm>
          <a:off x="9163050" y="1960245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16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16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16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0</xdr:rowOff>
    </xdr:to>
    <xdr:sp macro="" textlink="">
      <xdr:nvSpPr>
        <xdr:cNvPr id="526170" name="Rectangle 13"/>
        <xdr:cNvSpPr>
          <a:spLocks noChangeArrowheads="1"/>
        </xdr:cNvSpPr>
      </xdr:nvSpPr>
      <xdr:spPr bwMode="auto">
        <a:xfrm>
          <a:off x="9163050" y="196024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0</xdr:rowOff>
    </xdr:to>
    <xdr:sp macro="" textlink="">
      <xdr:nvSpPr>
        <xdr:cNvPr id="526171" name="Rectangle 14"/>
        <xdr:cNvSpPr>
          <a:spLocks noChangeArrowheads="1"/>
        </xdr:cNvSpPr>
      </xdr:nvSpPr>
      <xdr:spPr bwMode="auto">
        <a:xfrm>
          <a:off x="9163050" y="196024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7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7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7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7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7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7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7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17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80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81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82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83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84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85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86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87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8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89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9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91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92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93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9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9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96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97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98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199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00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01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02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03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0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20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0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20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20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20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1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1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12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13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14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15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16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17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18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19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20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21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22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23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24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25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26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27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28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29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30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31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32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33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34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35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36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37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38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39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40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41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42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43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4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24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4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24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24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24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5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5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52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53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54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55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56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57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58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259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260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26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26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26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64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65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66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67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68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69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70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71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7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7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7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7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7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7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7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7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80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81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82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83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84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85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86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87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8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289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9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29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29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29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9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29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96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97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98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299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300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301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30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30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38100</xdr:rowOff>
    </xdr:to>
    <xdr:sp macro="" textlink="">
      <xdr:nvSpPr>
        <xdr:cNvPr id="526304" name="Rectangle 6"/>
        <xdr:cNvSpPr>
          <a:spLocks noChangeArrowheads="1"/>
        </xdr:cNvSpPr>
      </xdr:nvSpPr>
      <xdr:spPr bwMode="auto">
        <a:xfrm>
          <a:off x="9163050" y="1960245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30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38100</xdr:rowOff>
    </xdr:to>
    <xdr:sp macro="" textlink="">
      <xdr:nvSpPr>
        <xdr:cNvPr id="526306" name="Rectangle 8"/>
        <xdr:cNvSpPr>
          <a:spLocks noChangeArrowheads="1"/>
        </xdr:cNvSpPr>
      </xdr:nvSpPr>
      <xdr:spPr bwMode="auto">
        <a:xfrm>
          <a:off x="9163050" y="1960245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30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30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30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0</xdr:rowOff>
    </xdr:to>
    <xdr:sp macro="" textlink="">
      <xdr:nvSpPr>
        <xdr:cNvPr id="526310" name="Rectangle 13"/>
        <xdr:cNvSpPr>
          <a:spLocks noChangeArrowheads="1"/>
        </xdr:cNvSpPr>
      </xdr:nvSpPr>
      <xdr:spPr bwMode="auto">
        <a:xfrm>
          <a:off x="9163050" y="196024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0</xdr:rowOff>
    </xdr:to>
    <xdr:sp macro="" textlink="">
      <xdr:nvSpPr>
        <xdr:cNvPr id="526311" name="Rectangle 14"/>
        <xdr:cNvSpPr>
          <a:spLocks noChangeArrowheads="1"/>
        </xdr:cNvSpPr>
      </xdr:nvSpPr>
      <xdr:spPr bwMode="auto">
        <a:xfrm>
          <a:off x="9163050" y="196024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31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31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31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31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31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31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31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31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20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21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22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23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24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25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26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27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2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29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3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31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32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33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3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3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36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37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38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39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40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41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42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43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4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34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4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34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34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34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5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5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52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53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54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55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56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57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58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59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60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61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62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63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64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65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66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67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68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69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70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71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72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73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74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75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76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77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78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79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80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81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82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83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8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38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8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38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38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38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9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39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92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93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94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95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96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97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98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399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400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40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40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40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04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05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06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07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08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09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10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11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1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1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1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1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1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1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1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1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20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21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22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23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24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25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26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27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2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429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3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43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43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43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3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3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36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37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38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39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40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41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4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4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38100</xdr:rowOff>
    </xdr:to>
    <xdr:sp macro="" textlink="">
      <xdr:nvSpPr>
        <xdr:cNvPr id="526444" name="Rectangle 6"/>
        <xdr:cNvSpPr>
          <a:spLocks noChangeArrowheads="1"/>
        </xdr:cNvSpPr>
      </xdr:nvSpPr>
      <xdr:spPr bwMode="auto">
        <a:xfrm>
          <a:off x="9163050" y="1960245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44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38100</xdr:rowOff>
    </xdr:to>
    <xdr:sp macro="" textlink="">
      <xdr:nvSpPr>
        <xdr:cNvPr id="526446" name="Rectangle 8"/>
        <xdr:cNvSpPr>
          <a:spLocks noChangeArrowheads="1"/>
        </xdr:cNvSpPr>
      </xdr:nvSpPr>
      <xdr:spPr bwMode="auto">
        <a:xfrm>
          <a:off x="9163050" y="1960245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44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44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44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0</xdr:rowOff>
    </xdr:to>
    <xdr:sp macro="" textlink="">
      <xdr:nvSpPr>
        <xdr:cNvPr id="526450" name="Rectangle 13"/>
        <xdr:cNvSpPr>
          <a:spLocks noChangeArrowheads="1"/>
        </xdr:cNvSpPr>
      </xdr:nvSpPr>
      <xdr:spPr bwMode="auto">
        <a:xfrm>
          <a:off x="9163050" y="196024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0</xdr:rowOff>
    </xdr:to>
    <xdr:sp macro="" textlink="">
      <xdr:nvSpPr>
        <xdr:cNvPr id="526451" name="Rectangle 14"/>
        <xdr:cNvSpPr>
          <a:spLocks noChangeArrowheads="1"/>
        </xdr:cNvSpPr>
      </xdr:nvSpPr>
      <xdr:spPr bwMode="auto">
        <a:xfrm>
          <a:off x="9163050" y="196024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5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5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5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5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5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5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5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45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60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61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62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63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64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65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66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67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6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69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7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71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72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73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7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7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76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77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78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79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80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81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82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83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8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48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8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48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48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48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9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9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92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93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94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95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96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97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98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499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00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01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02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03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04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05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06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07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08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09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10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11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12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13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14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15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16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17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18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19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20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21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22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23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52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52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52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52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52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52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53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53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32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33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34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35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36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37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38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539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540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54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54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54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44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45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46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47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48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49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50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51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5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5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5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5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5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5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5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5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60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61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62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63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64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65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66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67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56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569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57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571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572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573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57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57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76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77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78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79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80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81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8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8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38100</xdr:rowOff>
    </xdr:to>
    <xdr:sp macro="" textlink="">
      <xdr:nvSpPr>
        <xdr:cNvPr id="526584" name="Rectangle 6"/>
        <xdr:cNvSpPr>
          <a:spLocks noChangeArrowheads="1"/>
        </xdr:cNvSpPr>
      </xdr:nvSpPr>
      <xdr:spPr bwMode="auto">
        <a:xfrm>
          <a:off x="9163050" y="1960245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58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38100</xdr:rowOff>
    </xdr:to>
    <xdr:sp macro="" textlink="">
      <xdr:nvSpPr>
        <xdr:cNvPr id="526586" name="Rectangle 8"/>
        <xdr:cNvSpPr>
          <a:spLocks noChangeArrowheads="1"/>
        </xdr:cNvSpPr>
      </xdr:nvSpPr>
      <xdr:spPr bwMode="auto">
        <a:xfrm>
          <a:off x="9163050" y="1960245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58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58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58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0</xdr:rowOff>
    </xdr:to>
    <xdr:sp macro="" textlink="">
      <xdr:nvSpPr>
        <xdr:cNvPr id="526590" name="Rectangle 13"/>
        <xdr:cNvSpPr>
          <a:spLocks noChangeArrowheads="1"/>
        </xdr:cNvSpPr>
      </xdr:nvSpPr>
      <xdr:spPr bwMode="auto">
        <a:xfrm>
          <a:off x="9163050" y="196024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0</xdr:rowOff>
    </xdr:to>
    <xdr:sp macro="" textlink="">
      <xdr:nvSpPr>
        <xdr:cNvPr id="526591" name="Rectangle 14"/>
        <xdr:cNvSpPr>
          <a:spLocks noChangeArrowheads="1"/>
        </xdr:cNvSpPr>
      </xdr:nvSpPr>
      <xdr:spPr bwMode="auto">
        <a:xfrm>
          <a:off x="9163050" y="196024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9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9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9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9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9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9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9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59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00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01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02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03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04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05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06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07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08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09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10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11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12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13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14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15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16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17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18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19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20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21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22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23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2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62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2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62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62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62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3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3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32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33" name="Rectangle 7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34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35" name="Rectangle 9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36" name="Rectangle 10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37" name="Rectangle 11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38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39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40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41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42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43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44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45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46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47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48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49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50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51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52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53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54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55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56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57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58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59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60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61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62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63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64" name="Rectangle 6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665" name="Rectangle 7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66" name="Rectangle 8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667" name="Rectangle 9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668" name="Rectangle 10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38100</xdr:rowOff>
    </xdr:to>
    <xdr:sp macro="" textlink="">
      <xdr:nvSpPr>
        <xdr:cNvPr id="526669" name="Rectangle 11"/>
        <xdr:cNvSpPr>
          <a:spLocks noChangeArrowheads="1"/>
        </xdr:cNvSpPr>
      </xdr:nvSpPr>
      <xdr:spPr bwMode="auto">
        <a:xfrm>
          <a:off x="9163050" y="1960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70" name="Rectangle 13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76200</xdr:rowOff>
    </xdr:to>
    <xdr:sp macro="" textlink="">
      <xdr:nvSpPr>
        <xdr:cNvPr id="526671" name="Rectangle 14"/>
        <xdr:cNvSpPr>
          <a:spLocks noChangeArrowheads="1"/>
        </xdr:cNvSpPr>
      </xdr:nvSpPr>
      <xdr:spPr bwMode="auto">
        <a:xfrm>
          <a:off x="9163050" y="1960245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72" name="Rectangle 6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73" name="Rectangle 7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74" name="Rectangle 8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75" name="Rectangle 9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76" name="Rectangle 10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77" name="Rectangle 11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78" name="Rectangle 13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47625</xdr:rowOff>
    </xdr:to>
    <xdr:sp macro="" textlink="">
      <xdr:nvSpPr>
        <xdr:cNvPr id="526679" name="Rectangle 14"/>
        <xdr:cNvSpPr>
          <a:spLocks noChangeArrowheads="1"/>
        </xdr:cNvSpPr>
      </xdr:nvSpPr>
      <xdr:spPr bwMode="auto">
        <a:xfrm>
          <a:off x="9163050" y="196024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47625</xdr:rowOff>
    </xdr:to>
    <xdr:sp macro="" textlink="">
      <xdr:nvSpPr>
        <xdr:cNvPr id="526680" name="Rectangle 7"/>
        <xdr:cNvSpPr>
          <a:spLocks noChangeArrowheads="1"/>
        </xdr:cNvSpPr>
      </xdr:nvSpPr>
      <xdr:spPr bwMode="auto">
        <a:xfrm>
          <a:off x="9163050" y="1960245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47625</xdr:rowOff>
    </xdr:to>
    <xdr:sp macro="" textlink="">
      <xdr:nvSpPr>
        <xdr:cNvPr id="526681" name="Rectangle 9"/>
        <xdr:cNvSpPr>
          <a:spLocks noChangeArrowheads="1"/>
        </xdr:cNvSpPr>
      </xdr:nvSpPr>
      <xdr:spPr bwMode="auto">
        <a:xfrm>
          <a:off x="9163050" y="1960245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47625</xdr:rowOff>
    </xdr:to>
    <xdr:sp macro="" textlink="">
      <xdr:nvSpPr>
        <xdr:cNvPr id="526682" name="Rectangle 10"/>
        <xdr:cNvSpPr>
          <a:spLocks noChangeArrowheads="1"/>
        </xdr:cNvSpPr>
      </xdr:nvSpPr>
      <xdr:spPr bwMode="auto">
        <a:xfrm>
          <a:off x="9163050" y="1960245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47625</xdr:rowOff>
    </xdr:to>
    <xdr:sp macro="" textlink="">
      <xdr:nvSpPr>
        <xdr:cNvPr id="526683" name="Rectangle 11"/>
        <xdr:cNvSpPr>
          <a:spLocks noChangeArrowheads="1"/>
        </xdr:cNvSpPr>
      </xdr:nvSpPr>
      <xdr:spPr bwMode="auto">
        <a:xfrm>
          <a:off x="9163050" y="1960245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2508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685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686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687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688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689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690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2515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69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69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2518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2519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696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697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698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699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00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01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2526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03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04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2529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2530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07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08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09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10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11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12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2537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14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15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2540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2542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57150</xdr:rowOff>
    </xdr:to>
    <xdr:sp macro="" textlink="">
      <xdr:nvSpPr>
        <xdr:cNvPr id="526718" name="Rectangle 6"/>
        <xdr:cNvSpPr>
          <a:spLocks noChangeArrowheads="1"/>
        </xdr:cNvSpPr>
      </xdr:nvSpPr>
      <xdr:spPr bwMode="auto">
        <a:xfrm>
          <a:off x="9163050" y="19602450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107</xdr:row>
      <xdr:rowOff>57150</xdr:rowOff>
    </xdr:to>
    <xdr:sp macro="" textlink="">
      <xdr:nvSpPr>
        <xdr:cNvPr id="526719" name="Rectangle 7"/>
        <xdr:cNvSpPr>
          <a:spLocks noChangeArrowheads="1"/>
        </xdr:cNvSpPr>
      </xdr:nvSpPr>
      <xdr:spPr bwMode="auto">
        <a:xfrm>
          <a:off x="9163050" y="1960245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57150</xdr:rowOff>
    </xdr:to>
    <xdr:sp macro="" textlink="">
      <xdr:nvSpPr>
        <xdr:cNvPr id="526720" name="Rectangle 8"/>
        <xdr:cNvSpPr>
          <a:spLocks noChangeArrowheads="1"/>
        </xdr:cNvSpPr>
      </xdr:nvSpPr>
      <xdr:spPr bwMode="auto">
        <a:xfrm>
          <a:off x="9163050" y="19602450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107</xdr:row>
      <xdr:rowOff>152400</xdr:rowOff>
    </xdr:to>
    <xdr:sp macro="" textlink="">
      <xdr:nvSpPr>
        <xdr:cNvPr id="526721" name="Rectangle 9"/>
        <xdr:cNvSpPr>
          <a:spLocks noChangeArrowheads="1"/>
        </xdr:cNvSpPr>
      </xdr:nvSpPr>
      <xdr:spPr bwMode="auto">
        <a:xfrm>
          <a:off x="9163050" y="19602450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107</xdr:row>
      <xdr:rowOff>57150</xdr:rowOff>
    </xdr:to>
    <xdr:sp macro="" textlink="">
      <xdr:nvSpPr>
        <xdr:cNvPr id="526722" name="Rectangle 10"/>
        <xdr:cNvSpPr>
          <a:spLocks noChangeArrowheads="1"/>
        </xdr:cNvSpPr>
      </xdr:nvSpPr>
      <xdr:spPr bwMode="auto">
        <a:xfrm>
          <a:off x="9163050" y="1960245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107</xdr:row>
      <xdr:rowOff>152400</xdr:rowOff>
    </xdr:to>
    <xdr:sp macro="" textlink="">
      <xdr:nvSpPr>
        <xdr:cNvPr id="526723" name="Rectangle 11"/>
        <xdr:cNvSpPr>
          <a:spLocks noChangeArrowheads="1"/>
        </xdr:cNvSpPr>
      </xdr:nvSpPr>
      <xdr:spPr bwMode="auto">
        <a:xfrm>
          <a:off x="9163050" y="19602450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2549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19050</xdr:rowOff>
    </xdr:to>
    <xdr:sp macro="" textlink="">
      <xdr:nvSpPr>
        <xdr:cNvPr id="526725" name="Rectangle 13"/>
        <xdr:cNvSpPr>
          <a:spLocks noChangeArrowheads="1"/>
        </xdr:cNvSpPr>
      </xdr:nvSpPr>
      <xdr:spPr bwMode="auto">
        <a:xfrm>
          <a:off x="9163050" y="196024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19050</xdr:rowOff>
    </xdr:to>
    <xdr:sp macro="" textlink="">
      <xdr:nvSpPr>
        <xdr:cNvPr id="526726" name="Rectangle 14"/>
        <xdr:cNvSpPr>
          <a:spLocks noChangeArrowheads="1"/>
        </xdr:cNvSpPr>
      </xdr:nvSpPr>
      <xdr:spPr bwMode="auto">
        <a:xfrm>
          <a:off x="9163050" y="196024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2552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2553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29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30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31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32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33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34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2560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36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6737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2563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123825</xdr:rowOff>
    </xdr:to>
    <xdr:sp macro="" textlink="">
      <xdr:nvSpPr>
        <xdr:cNvPr id="526739" name="Rectangle 7"/>
        <xdr:cNvSpPr>
          <a:spLocks noChangeArrowheads="1"/>
        </xdr:cNvSpPr>
      </xdr:nvSpPr>
      <xdr:spPr bwMode="auto">
        <a:xfrm>
          <a:off x="9163050" y="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123825</xdr:rowOff>
    </xdr:to>
    <xdr:sp macro="" textlink="">
      <xdr:nvSpPr>
        <xdr:cNvPr id="526740" name="Rectangle 9"/>
        <xdr:cNvSpPr>
          <a:spLocks noChangeArrowheads="1"/>
        </xdr:cNvSpPr>
      </xdr:nvSpPr>
      <xdr:spPr bwMode="auto">
        <a:xfrm>
          <a:off x="9163050" y="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123825</xdr:rowOff>
    </xdr:to>
    <xdr:sp macro="" textlink="">
      <xdr:nvSpPr>
        <xdr:cNvPr id="526741" name="Rectangle 10"/>
        <xdr:cNvSpPr>
          <a:spLocks noChangeArrowheads="1"/>
        </xdr:cNvSpPr>
      </xdr:nvSpPr>
      <xdr:spPr bwMode="auto">
        <a:xfrm>
          <a:off x="9163050" y="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123825</xdr:rowOff>
    </xdr:to>
    <xdr:sp macro="" textlink="">
      <xdr:nvSpPr>
        <xdr:cNvPr id="526742" name="Rectangle 11"/>
        <xdr:cNvSpPr>
          <a:spLocks noChangeArrowheads="1"/>
        </xdr:cNvSpPr>
      </xdr:nvSpPr>
      <xdr:spPr bwMode="auto">
        <a:xfrm>
          <a:off x="9163050" y="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56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44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45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46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47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48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49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57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51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52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57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579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55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56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57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58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59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60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58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62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63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58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59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66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67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68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69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70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71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59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73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74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60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60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57150</xdr:rowOff>
    </xdr:to>
    <xdr:sp macro="" textlink="">
      <xdr:nvSpPr>
        <xdr:cNvPr id="526777" name="Rectangle 6"/>
        <xdr:cNvSpPr>
          <a:spLocks noChangeArrowheads="1"/>
        </xdr:cNvSpPr>
      </xdr:nvSpPr>
      <xdr:spPr bwMode="auto">
        <a:xfrm>
          <a:off x="9163050" y="0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2</xdr:row>
      <xdr:rowOff>133350</xdr:rowOff>
    </xdr:to>
    <xdr:sp macro="" textlink="">
      <xdr:nvSpPr>
        <xdr:cNvPr id="526778" name="Rectangle 7"/>
        <xdr:cNvSpPr>
          <a:spLocks noChangeArrowheads="1"/>
        </xdr:cNvSpPr>
      </xdr:nvSpPr>
      <xdr:spPr bwMode="auto">
        <a:xfrm>
          <a:off x="9163050" y="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57150</xdr:rowOff>
    </xdr:to>
    <xdr:sp macro="" textlink="">
      <xdr:nvSpPr>
        <xdr:cNvPr id="526779" name="Rectangle 8"/>
        <xdr:cNvSpPr>
          <a:spLocks noChangeArrowheads="1"/>
        </xdr:cNvSpPr>
      </xdr:nvSpPr>
      <xdr:spPr bwMode="auto">
        <a:xfrm>
          <a:off x="9163050" y="0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3</xdr:row>
      <xdr:rowOff>38100</xdr:rowOff>
    </xdr:to>
    <xdr:sp macro="" textlink="">
      <xdr:nvSpPr>
        <xdr:cNvPr id="526780" name="Rectangle 9"/>
        <xdr:cNvSpPr>
          <a:spLocks noChangeArrowheads="1"/>
        </xdr:cNvSpPr>
      </xdr:nvSpPr>
      <xdr:spPr bwMode="auto">
        <a:xfrm>
          <a:off x="9163050" y="0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2</xdr:row>
      <xdr:rowOff>133350</xdr:rowOff>
    </xdr:to>
    <xdr:sp macro="" textlink="">
      <xdr:nvSpPr>
        <xdr:cNvPr id="526781" name="Rectangle 10"/>
        <xdr:cNvSpPr>
          <a:spLocks noChangeArrowheads="1"/>
        </xdr:cNvSpPr>
      </xdr:nvSpPr>
      <xdr:spPr bwMode="auto">
        <a:xfrm>
          <a:off x="9163050" y="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3</xdr:row>
      <xdr:rowOff>38100</xdr:rowOff>
    </xdr:to>
    <xdr:sp macro="" textlink="">
      <xdr:nvSpPr>
        <xdr:cNvPr id="526782" name="Rectangle 11"/>
        <xdr:cNvSpPr>
          <a:spLocks noChangeArrowheads="1"/>
        </xdr:cNvSpPr>
      </xdr:nvSpPr>
      <xdr:spPr bwMode="auto">
        <a:xfrm>
          <a:off x="9163050" y="0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60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19050</xdr:rowOff>
    </xdr:to>
    <xdr:sp macro="" textlink="">
      <xdr:nvSpPr>
        <xdr:cNvPr id="526784" name="Rectangle 13"/>
        <xdr:cNvSpPr>
          <a:spLocks noChangeArrowheads="1"/>
        </xdr:cNvSpPr>
      </xdr:nvSpPr>
      <xdr:spPr bwMode="auto">
        <a:xfrm>
          <a:off x="9163050" y="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19050</xdr:rowOff>
    </xdr:to>
    <xdr:sp macro="" textlink="">
      <xdr:nvSpPr>
        <xdr:cNvPr id="526785" name="Rectangle 14"/>
        <xdr:cNvSpPr>
          <a:spLocks noChangeArrowheads="1"/>
        </xdr:cNvSpPr>
      </xdr:nvSpPr>
      <xdr:spPr bwMode="auto">
        <a:xfrm>
          <a:off x="9163050" y="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61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61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88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89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90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91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92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93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62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95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796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62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798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799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00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01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02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03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04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05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06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07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08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09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10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11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12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13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14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15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16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17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18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19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20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21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22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23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24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25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26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27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28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29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30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31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32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33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34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35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36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37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38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39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40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41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42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43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44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845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123825</xdr:rowOff>
    </xdr:to>
    <xdr:sp macro="" textlink="">
      <xdr:nvSpPr>
        <xdr:cNvPr id="526846" name="Rectangle 7"/>
        <xdr:cNvSpPr>
          <a:spLocks noChangeArrowheads="1"/>
        </xdr:cNvSpPr>
      </xdr:nvSpPr>
      <xdr:spPr bwMode="auto">
        <a:xfrm>
          <a:off x="9163050" y="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123825</xdr:rowOff>
    </xdr:to>
    <xdr:sp macro="" textlink="">
      <xdr:nvSpPr>
        <xdr:cNvPr id="526847" name="Rectangle 9"/>
        <xdr:cNvSpPr>
          <a:spLocks noChangeArrowheads="1"/>
        </xdr:cNvSpPr>
      </xdr:nvSpPr>
      <xdr:spPr bwMode="auto">
        <a:xfrm>
          <a:off x="9163050" y="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123825</xdr:rowOff>
    </xdr:to>
    <xdr:sp macro="" textlink="">
      <xdr:nvSpPr>
        <xdr:cNvPr id="526848" name="Rectangle 10"/>
        <xdr:cNvSpPr>
          <a:spLocks noChangeArrowheads="1"/>
        </xdr:cNvSpPr>
      </xdr:nvSpPr>
      <xdr:spPr bwMode="auto">
        <a:xfrm>
          <a:off x="9163050" y="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123825</xdr:rowOff>
    </xdr:to>
    <xdr:sp macro="" textlink="">
      <xdr:nvSpPr>
        <xdr:cNvPr id="526849" name="Rectangle 11"/>
        <xdr:cNvSpPr>
          <a:spLocks noChangeArrowheads="1"/>
        </xdr:cNvSpPr>
      </xdr:nvSpPr>
      <xdr:spPr bwMode="auto">
        <a:xfrm>
          <a:off x="9163050" y="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67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51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52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53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54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55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56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68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58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59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68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687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62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63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64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65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66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67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694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69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70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697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69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73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74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75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76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77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78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0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80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81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0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71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57150</xdr:rowOff>
    </xdr:to>
    <xdr:sp macro="" textlink="">
      <xdr:nvSpPr>
        <xdr:cNvPr id="526884" name="Rectangle 6"/>
        <xdr:cNvSpPr>
          <a:spLocks noChangeArrowheads="1"/>
        </xdr:cNvSpPr>
      </xdr:nvSpPr>
      <xdr:spPr bwMode="auto">
        <a:xfrm>
          <a:off x="9163050" y="0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2</xdr:row>
      <xdr:rowOff>133350</xdr:rowOff>
    </xdr:to>
    <xdr:sp macro="" textlink="">
      <xdr:nvSpPr>
        <xdr:cNvPr id="526885" name="Rectangle 7"/>
        <xdr:cNvSpPr>
          <a:spLocks noChangeArrowheads="1"/>
        </xdr:cNvSpPr>
      </xdr:nvSpPr>
      <xdr:spPr bwMode="auto">
        <a:xfrm>
          <a:off x="9163050" y="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57150</xdr:rowOff>
    </xdr:to>
    <xdr:sp macro="" textlink="">
      <xdr:nvSpPr>
        <xdr:cNvPr id="526886" name="Rectangle 8"/>
        <xdr:cNvSpPr>
          <a:spLocks noChangeArrowheads="1"/>
        </xdr:cNvSpPr>
      </xdr:nvSpPr>
      <xdr:spPr bwMode="auto">
        <a:xfrm>
          <a:off x="9163050" y="0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3</xdr:row>
      <xdr:rowOff>38100</xdr:rowOff>
    </xdr:to>
    <xdr:sp macro="" textlink="">
      <xdr:nvSpPr>
        <xdr:cNvPr id="526887" name="Rectangle 9"/>
        <xdr:cNvSpPr>
          <a:spLocks noChangeArrowheads="1"/>
        </xdr:cNvSpPr>
      </xdr:nvSpPr>
      <xdr:spPr bwMode="auto">
        <a:xfrm>
          <a:off x="9163050" y="0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2</xdr:row>
      <xdr:rowOff>133350</xdr:rowOff>
    </xdr:to>
    <xdr:sp macro="" textlink="">
      <xdr:nvSpPr>
        <xdr:cNvPr id="526888" name="Rectangle 10"/>
        <xdr:cNvSpPr>
          <a:spLocks noChangeArrowheads="1"/>
        </xdr:cNvSpPr>
      </xdr:nvSpPr>
      <xdr:spPr bwMode="auto">
        <a:xfrm>
          <a:off x="9163050" y="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3</xdr:row>
      <xdr:rowOff>38100</xdr:rowOff>
    </xdr:to>
    <xdr:sp macro="" textlink="">
      <xdr:nvSpPr>
        <xdr:cNvPr id="526889" name="Rectangle 11"/>
        <xdr:cNvSpPr>
          <a:spLocks noChangeArrowheads="1"/>
        </xdr:cNvSpPr>
      </xdr:nvSpPr>
      <xdr:spPr bwMode="auto">
        <a:xfrm>
          <a:off x="9163050" y="0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1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19050</xdr:rowOff>
    </xdr:to>
    <xdr:sp macro="" textlink="">
      <xdr:nvSpPr>
        <xdr:cNvPr id="526891" name="Rectangle 13"/>
        <xdr:cNvSpPr>
          <a:spLocks noChangeArrowheads="1"/>
        </xdr:cNvSpPr>
      </xdr:nvSpPr>
      <xdr:spPr bwMode="auto">
        <a:xfrm>
          <a:off x="9163050" y="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19050</xdr:rowOff>
    </xdr:to>
    <xdr:sp macro="" textlink="">
      <xdr:nvSpPr>
        <xdr:cNvPr id="526892" name="Rectangle 14"/>
        <xdr:cNvSpPr>
          <a:spLocks noChangeArrowheads="1"/>
        </xdr:cNvSpPr>
      </xdr:nvSpPr>
      <xdr:spPr bwMode="auto">
        <a:xfrm>
          <a:off x="9163050" y="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2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72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95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96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97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98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899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00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2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02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03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31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73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06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07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08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09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10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11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3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13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14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4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74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17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18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19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20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21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22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5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24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25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5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75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28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29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30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31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32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33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6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35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36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6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76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6939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940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6941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942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943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944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7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6946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6947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7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77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50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51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52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53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54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55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8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57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58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8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787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6961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962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6963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964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965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6966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94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6968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6969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797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79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72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73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74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75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76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77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0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79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80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0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809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83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84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85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86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87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88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1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90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91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1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82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94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95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96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97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98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6999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2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01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02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3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83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05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06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07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08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09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10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3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12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13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41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84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016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017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018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019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020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021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4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023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024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5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85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27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28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29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30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31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32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6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34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35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6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86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38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39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40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41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42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43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7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45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46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7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87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49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50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51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52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53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54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8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56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57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8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88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60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61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62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63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64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65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9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67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68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89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897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071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072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073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074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075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076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04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078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079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07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90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82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83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84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85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86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87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1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89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90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1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919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93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94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95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96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97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098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2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00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01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2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93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04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05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06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07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08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09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3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11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12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4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94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15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16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17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18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19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20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4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22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23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51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95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126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127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128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129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130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131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5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133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134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6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96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37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38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39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40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41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42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7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44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45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7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97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48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49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50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51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52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53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8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55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56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8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98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59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60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61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62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63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64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9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66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67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299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299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70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71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72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73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74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75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0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77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78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0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007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181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182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183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184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185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186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14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188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189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17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01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92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93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94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95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96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97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2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199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00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2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029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203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204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205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206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207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208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3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210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211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3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04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14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15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16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17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18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19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4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21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22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5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05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5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5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05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5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5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057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5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5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06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6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6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06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64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6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06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40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41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42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43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44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45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7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47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48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7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51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52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53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54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55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56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58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59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08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62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63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64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65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66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67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9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69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70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09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099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273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274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275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276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277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278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0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280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281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0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11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84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85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86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87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88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89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1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91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292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2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12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2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2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12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2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2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127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2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2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13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3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3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13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34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3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13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3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3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139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4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41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14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4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4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14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4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47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14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22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23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24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25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26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27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5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29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30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5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159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33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34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35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36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37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38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6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40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41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6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17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44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45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46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47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48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49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7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51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52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8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18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355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356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357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358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359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360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8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362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363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91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19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66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67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68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69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70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71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19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73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74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0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20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377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378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379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380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381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382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1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384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385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1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21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88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89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90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91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92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93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2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95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396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2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22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2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27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22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2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3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23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3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3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23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3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3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237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3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3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24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14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15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16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17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18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19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4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21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22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5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25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25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26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27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28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29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30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5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32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33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61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26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36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37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38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39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40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41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6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43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44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7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27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447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448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449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450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451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452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8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454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455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8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28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58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59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60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61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62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63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9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65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466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9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29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9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97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29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29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0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30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0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0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30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05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06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307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0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09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310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1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1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31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14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1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316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17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18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319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2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21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32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23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2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32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26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27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328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2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30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331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05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06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07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08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09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10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38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12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13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41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342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16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17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18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19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20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21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49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23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24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52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353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27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28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29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30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31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32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60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34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35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63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364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538" name="Rectangle 6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539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540" name="Rectangle 8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541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542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543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71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545" name="Rectangle 13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0</xdr:row>
      <xdr:rowOff>76200</xdr:rowOff>
    </xdr:to>
    <xdr:sp macro="" textlink="">
      <xdr:nvSpPr>
        <xdr:cNvPr id="527546" name="Rectangle 14"/>
        <xdr:cNvSpPr>
          <a:spLocks noChangeArrowheads="1"/>
        </xdr:cNvSpPr>
      </xdr:nvSpPr>
      <xdr:spPr bwMode="auto">
        <a:xfrm>
          <a:off x="9163050" y="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74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9236" cy="88486"/>
    <xdr:sp macro="" textlink="">
      <xdr:nvSpPr>
        <xdr:cNvPr id="3375" name="Rectangle 5"/>
        <xdr:cNvSpPr>
          <a:spLocks noChangeArrowheads="1"/>
        </xdr:cNvSpPr>
      </xdr:nvSpPr>
      <xdr:spPr bwMode="auto">
        <a:xfrm>
          <a:off x="9163050" y="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49" name="Rectangle 6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50" name="Rectangle 7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51" name="Rectangle 8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52" name="Rectangle 9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53" name="Rectangle 10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54" name="Rectangle 11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82" name="Rectangle 12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56" name="Rectangle 13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66675</xdr:rowOff>
    </xdr:to>
    <xdr:sp macro="" textlink="">
      <xdr:nvSpPr>
        <xdr:cNvPr id="527557" name="Rectangle 14"/>
        <xdr:cNvSpPr>
          <a:spLocks noChangeArrowheads="1"/>
        </xdr:cNvSpPr>
      </xdr:nvSpPr>
      <xdr:spPr bwMode="auto">
        <a:xfrm>
          <a:off x="91630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0</xdr:row>
      <xdr:rowOff>0</xdr:rowOff>
    </xdr:from>
    <xdr:ext cx="32060" cy="132665"/>
    <xdr:sp macro="" textlink="">
      <xdr:nvSpPr>
        <xdr:cNvPr id="3385" name="Rectangle 15"/>
        <xdr:cNvSpPr>
          <a:spLocks noChangeArrowheads="1"/>
        </xdr:cNvSpPr>
      </xdr:nvSpPr>
      <xdr:spPr bwMode="auto">
        <a:xfrm>
          <a:off x="9163050" y="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12</xdr:row>
      <xdr:rowOff>0</xdr:rowOff>
    </xdr:from>
    <xdr:to>
      <xdr:col>12</xdr:col>
      <xdr:colOff>0</xdr:colOff>
      <xdr:row>13</xdr:row>
      <xdr:rowOff>19050</xdr:rowOff>
    </xdr:to>
    <xdr:sp macro="" textlink="">
      <xdr:nvSpPr>
        <xdr:cNvPr id="527559" name="Rectangle 7"/>
        <xdr:cNvSpPr>
          <a:spLocks noChangeArrowheads="1"/>
        </xdr:cNvSpPr>
      </xdr:nvSpPr>
      <xdr:spPr bwMode="auto">
        <a:xfrm>
          <a:off x="9163050" y="245745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0</xdr:colOff>
      <xdr:row>13</xdr:row>
      <xdr:rowOff>19050</xdr:rowOff>
    </xdr:to>
    <xdr:sp macro="" textlink="">
      <xdr:nvSpPr>
        <xdr:cNvPr id="527560" name="Rectangle 9"/>
        <xdr:cNvSpPr>
          <a:spLocks noChangeArrowheads="1"/>
        </xdr:cNvSpPr>
      </xdr:nvSpPr>
      <xdr:spPr bwMode="auto">
        <a:xfrm>
          <a:off x="9163050" y="245745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0</xdr:colOff>
      <xdr:row>13</xdr:row>
      <xdr:rowOff>19050</xdr:rowOff>
    </xdr:to>
    <xdr:sp macro="" textlink="">
      <xdr:nvSpPr>
        <xdr:cNvPr id="527561" name="Rectangle 10"/>
        <xdr:cNvSpPr>
          <a:spLocks noChangeArrowheads="1"/>
        </xdr:cNvSpPr>
      </xdr:nvSpPr>
      <xdr:spPr bwMode="auto">
        <a:xfrm>
          <a:off x="9163050" y="245745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0</xdr:colOff>
      <xdr:row>13</xdr:row>
      <xdr:rowOff>19050</xdr:rowOff>
    </xdr:to>
    <xdr:sp macro="" textlink="">
      <xdr:nvSpPr>
        <xdr:cNvPr id="527562" name="Rectangle 11"/>
        <xdr:cNvSpPr>
          <a:spLocks noChangeArrowheads="1"/>
        </xdr:cNvSpPr>
      </xdr:nvSpPr>
      <xdr:spPr bwMode="auto">
        <a:xfrm>
          <a:off x="9163050" y="245745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13</xdr:row>
      <xdr:rowOff>0</xdr:rowOff>
    </xdr:from>
    <xdr:ext cx="19236" cy="88486"/>
    <xdr:sp macro="" textlink="">
      <xdr:nvSpPr>
        <xdr:cNvPr id="3390" name="Rectangle 5"/>
        <xdr:cNvSpPr>
          <a:spLocks noChangeArrowheads="1"/>
        </xdr:cNvSpPr>
      </xdr:nvSpPr>
      <xdr:spPr bwMode="auto">
        <a:xfrm>
          <a:off x="9163050" y="26479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64" name="Rectangle 6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65" name="Rectangle 7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66" name="Rectangle 8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67" name="Rectangle 9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68" name="Rectangle 10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69" name="Rectangle 11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13</xdr:row>
      <xdr:rowOff>0</xdr:rowOff>
    </xdr:from>
    <xdr:ext cx="32060" cy="132665"/>
    <xdr:sp macro="" textlink="">
      <xdr:nvSpPr>
        <xdr:cNvPr id="3397" name="Rectangle 12"/>
        <xdr:cNvSpPr>
          <a:spLocks noChangeArrowheads="1"/>
        </xdr:cNvSpPr>
      </xdr:nvSpPr>
      <xdr:spPr bwMode="auto">
        <a:xfrm>
          <a:off x="9163050" y="26479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71" name="Rectangle 13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72" name="Rectangle 14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13</xdr:row>
      <xdr:rowOff>0</xdr:rowOff>
    </xdr:from>
    <xdr:ext cx="32060" cy="132665"/>
    <xdr:sp macro="" textlink="">
      <xdr:nvSpPr>
        <xdr:cNvPr id="3400" name="Rectangle 15"/>
        <xdr:cNvSpPr>
          <a:spLocks noChangeArrowheads="1"/>
        </xdr:cNvSpPr>
      </xdr:nvSpPr>
      <xdr:spPr bwMode="auto">
        <a:xfrm>
          <a:off x="9163050" y="26479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13</xdr:row>
      <xdr:rowOff>0</xdr:rowOff>
    </xdr:from>
    <xdr:ext cx="19236" cy="88486"/>
    <xdr:sp macro="" textlink="">
      <xdr:nvSpPr>
        <xdr:cNvPr id="3401" name="Rectangle 5"/>
        <xdr:cNvSpPr>
          <a:spLocks noChangeArrowheads="1"/>
        </xdr:cNvSpPr>
      </xdr:nvSpPr>
      <xdr:spPr bwMode="auto">
        <a:xfrm>
          <a:off x="9163050" y="26479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75" name="Rectangle 6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76" name="Rectangle 7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77" name="Rectangle 8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78" name="Rectangle 9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79" name="Rectangle 10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80" name="Rectangle 11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13</xdr:row>
      <xdr:rowOff>0</xdr:rowOff>
    </xdr:from>
    <xdr:ext cx="32060" cy="132665"/>
    <xdr:sp macro="" textlink="">
      <xdr:nvSpPr>
        <xdr:cNvPr id="3408" name="Rectangle 12"/>
        <xdr:cNvSpPr>
          <a:spLocks noChangeArrowheads="1"/>
        </xdr:cNvSpPr>
      </xdr:nvSpPr>
      <xdr:spPr bwMode="auto">
        <a:xfrm>
          <a:off x="9163050" y="26479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82" name="Rectangle 13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83" name="Rectangle 14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13</xdr:row>
      <xdr:rowOff>0</xdr:rowOff>
    </xdr:from>
    <xdr:ext cx="32060" cy="132665"/>
    <xdr:sp macro="" textlink="">
      <xdr:nvSpPr>
        <xdr:cNvPr id="3411" name="Rectangle 15"/>
        <xdr:cNvSpPr>
          <a:spLocks noChangeArrowheads="1"/>
        </xdr:cNvSpPr>
      </xdr:nvSpPr>
      <xdr:spPr bwMode="auto">
        <a:xfrm>
          <a:off x="9163050" y="26479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13</xdr:row>
      <xdr:rowOff>0</xdr:rowOff>
    </xdr:from>
    <xdr:ext cx="19236" cy="88486"/>
    <xdr:sp macro="" textlink="">
      <xdr:nvSpPr>
        <xdr:cNvPr id="3412" name="Rectangle 5"/>
        <xdr:cNvSpPr>
          <a:spLocks noChangeArrowheads="1"/>
        </xdr:cNvSpPr>
      </xdr:nvSpPr>
      <xdr:spPr bwMode="auto">
        <a:xfrm>
          <a:off x="9163050" y="26479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86" name="Rectangle 6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87" name="Rectangle 7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88" name="Rectangle 8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89" name="Rectangle 9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90" name="Rectangle 10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91" name="Rectangle 11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13</xdr:row>
      <xdr:rowOff>0</xdr:rowOff>
    </xdr:from>
    <xdr:ext cx="32060" cy="132665"/>
    <xdr:sp macro="" textlink="">
      <xdr:nvSpPr>
        <xdr:cNvPr id="3419" name="Rectangle 12"/>
        <xdr:cNvSpPr>
          <a:spLocks noChangeArrowheads="1"/>
        </xdr:cNvSpPr>
      </xdr:nvSpPr>
      <xdr:spPr bwMode="auto">
        <a:xfrm>
          <a:off x="9163050" y="26479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93" name="Rectangle 13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594" name="Rectangle 14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13</xdr:row>
      <xdr:rowOff>0</xdr:rowOff>
    </xdr:from>
    <xdr:ext cx="32060" cy="132665"/>
    <xdr:sp macro="" textlink="">
      <xdr:nvSpPr>
        <xdr:cNvPr id="3422" name="Rectangle 15"/>
        <xdr:cNvSpPr>
          <a:spLocks noChangeArrowheads="1"/>
        </xdr:cNvSpPr>
      </xdr:nvSpPr>
      <xdr:spPr bwMode="auto">
        <a:xfrm>
          <a:off x="9163050" y="26479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21</xdr:row>
      <xdr:rowOff>28575</xdr:rowOff>
    </xdr:from>
    <xdr:ext cx="19236" cy="88486"/>
    <xdr:sp macro="" textlink="">
      <xdr:nvSpPr>
        <xdr:cNvPr id="3423" name="Rectangle 5"/>
        <xdr:cNvSpPr>
          <a:spLocks noChangeArrowheads="1"/>
        </xdr:cNvSpPr>
      </xdr:nvSpPr>
      <xdr:spPr bwMode="auto">
        <a:xfrm>
          <a:off x="9163050" y="4200525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21</xdr:row>
      <xdr:rowOff>28575</xdr:rowOff>
    </xdr:from>
    <xdr:to>
      <xdr:col>12</xdr:col>
      <xdr:colOff>0</xdr:colOff>
      <xdr:row>21</xdr:row>
      <xdr:rowOff>85725</xdr:rowOff>
    </xdr:to>
    <xdr:sp macro="" textlink="">
      <xdr:nvSpPr>
        <xdr:cNvPr id="527597" name="Rectangle 6"/>
        <xdr:cNvSpPr>
          <a:spLocks noChangeArrowheads="1"/>
        </xdr:cNvSpPr>
      </xdr:nvSpPr>
      <xdr:spPr bwMode="auto">
        <a:xfrm>
          <a:off x="9163050" y="420052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22</xdr:row>
      <xdr:rowOff>66675</xdr:rowOff>
    </xdr:from>
    <xdr:to>
      <xdr:col>12</xdr:col>
      <xdr:colOff>0</xdr:colOff>
      <xdr:row>25</xdr:row>
      <xdr:rowOff>66675</xdr:rowOff>
    </xdr:to>
    <xdr:sp macro="" textlink="">
      <xdr:nvSpPr>
        <xdr:cNvPr id="527598" name="Rectangle 7"/>
        <xdr:cNvSpPr>
          <a:spLocks noChangeArrowheads="1"/>
        </xdr:cNvSpPr>
      </xdr:nvSpPr>
      <xdr:spPr bwMode="auto">
        <a:xfrm>
          <a:off x="9163050" y="445770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21</xdr:row>
      <xdr:rowOff>28575</xdr:rowOff>
    </xdr:from>
    <xdr:to>
      <xdr:col>12</xdr:col>
      <xdr:colOff>0</xdr:colOff>
      <xdr:row>21</xdr:row>
      <xdr:rowOff>85725</xdr:rowOff>
    </xdr:to>
    <xdr:sp macro="" textlink="">
      <xdr:nvSpPr>
        <xdr:cNvPr id="527599" name="Rectangle 8"/>
        <xdr:cNvSpPr>
          <a:spLocks noChangeArrowheads="1"/>
        </xdr:cNvSpPr>
      </xdr:nvSpPr>
      <xdr:spPr bwMode="auto">
        <a:xfrm>
          <a:off x="9163050" y="420052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22</xdr:row>
      <xdr:rowOff>123825</xdr:rowOff>
    </xdr:from>
    <xdr:to>
      <xdr:col>12</xdr:col>
      <xdr:colOff>0</xdr:colOff>
      <xdr:row>26</xdr:row>
      <xdr:rowOff>0</xdr:rowOff>
    </xdr:to>
    <xdr:sp macro="" textlink="">
      <xdr:nvSpPr>
        <xdr:cNvPr id="527600" name="Rectangle 9"/>
        <xdr:cNvSpPr>
          <a:spLocks noChangeArrowheads="1"/>
        </xdr:cNvSpPr>
      </xdr:nvSpPr>
      <xdr:spPr bwMode="auto">
        <a:xfrm>
          <a:off x="9163050" y="4476750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22</xdr:row>
      <xdr:rowOff>28575</xdr:rowOff>
    </xdr:from>
    <xdr:to>
      <xdr:col>12</xdr:col>
      <xdr:colOff>0</xdr:colOff>
      <xdr:row>25</xdr:row>
      <xdr:rowOff>28575</xdr:rowOff>
    </xdr:to>
    <xdr:sp macro="" textlink="">
      <xdr:nvSpPr>
        <xdr:cNvPr id="527601" name="Rectangle 10"/>
        <xdr:cNvSpPr>
          <a:spLocks noChangeArrowheads="1"/>
        </xdr:cNvSpPr>
      </xdr:nvSpPr>
      <xdr:spPr bwMode="auto">
        <a:xfrm>
          <a:off x="9163050" y="441960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22</xdr:row>
      <xdr:rowOff>123825</xdr:rowOff>
    </xdr:from>
    <xdr:to>
      <xdr:col>12</xdr:col>
      <xdr:colOff>0</xdr:colOff>
      <xdr:row>26</xdr:row>
      <xdr:rowOff>0</xdr:rowOff>
    </xdr:to>
    <xdr:sp macro="" textlink="">
      <xdr:nvSpPr>
        <xdr:cNvPr id="527602" name="Rectangle 11"/>
        <xdr:cNvSpPr>
          <a:spLocks noChangeArrowheads="1"/>
        </xdr:cNvSpPr>
      </xdr:nvSpPr>
      <xdr:spPr bwMode="auto">
        <a:xfrm>
          <a:off x="9163050" y="4476750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23</xdr:row>
      <xdr:rowOff>0</xdr:rowOff>
    </xdr:from>
    <xdr:ext cx="32060" cy="132665"/>
    <xdr:sp macro="" textlink="">
      <xdr:nvSpPr>
        <xdr:cNvPr id="3430" name="Rectangle 12"/>
        <xdr:cNvSpPr>
          <a:spLocks noChangeArrowheads="1"/>
        </xdr:cNvSpPr>
      </xdr:nvSpPr>
      <xdr:spPr bwMode="auto">
        <a:xfrm>
          <a:off x="9163050" y="44767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21</xdr:row>
      <xdr:rowOff>66675</xdr:rowOff>
    </xdr:from>
    <xdr:to>
      <xdr:col>12</xdr:col>
      <xdr:colOff>0</xdr:colOff>
      <xdr:row>21</xdr:row>
      <xdr:rowOff>85725</xdr:rowOff>
    </xdr:to>
    <xdr:sp macro="" textlink="">
      <xdr:nvSpPr>
        <xdr:cNvPr id="527604" name="Rectangle 13"/>
        <xdr:cNvSpPr>
          <a:spLocks noChangeArrowheads="1"/>
        </xdr:cNvSpPr>
      </xdr:nvSpPr>
      <xdr:spPr bwMode="auto">
        <a:xfrm>
          <a:off x="9163050" y="42386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21</xdr:row>
      <xdr:rowOff>66675</xdr:rowOff>
    </xdr:from>
    <xdr:to>
      <xdr:col>12</xdr:col>
      <xdr:colOff>0</xdr:colOff>
      <xdr:row>21</xdr:row>
      <xdr:rowOff>85725</xdr:rowOff>
    </xdr:to>
    <xdr:sp macro="" textlink="">
      <xdr:nvSpPr>
        <xdr:cNvPr id="527605" name="Rectangle 14"/>
        <xdr:cNvSpPr>
          <a:spLocks noChangeArrowheads="1"/>
        </xdr:cNvSpPr>
      </xdr:nvSpPr>
      <xdr:spPr bwMode="auto">
        <a:xfrm>
          <a:off x="9163050" y="42386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22</xdr:row>
      <xdr:rowOff>47625</xdr:rowOff>
    </xdr:from>
    <xdr:ext cx="32060" cy="132665"/>
    <xdr:sp macro="" textlink="">
      <xdr:nvSpPr>
        <xdr:cNvPr id="3433" name="Rectangle 15"/>
        <xdr:cNvSpPr>
          <a:spLocks noChangeArrowheads="1"/>
        </xdr:cNvSpPr>
      </xdr:nvSpPr>
      <xdr:spPr bwMode="auto">
        <a:xfrm>
          <a:off x="9163050" y="44386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13</xdr:row>
      <xdr:rowOff>0</xdr:rowOff>
    </xdr:from>
    <xdr:ext cx="19236" cy="88486"/>
    <xdr:sp macro="" textlink="">
      <xdr:nvSpPr>
        <xdr:cNvPr id="3434" name="Rectangle 5"/>
        <xdr:cNvSpPr>
          <a:spLocks noChangeArrowheads="1"/>
        </xdr:cNvSpPr>
      </xdr:nvSpPr>
      <xdr:spPr bwMode="auto">
        <a:xfrm>
          <a:off x="9163050" y="26479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608" name="Rectangle 6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609" name="Rectangle 7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610" name="Rectangle 8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611" name="Rectangle 9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612" name="Rectangle 10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613" name="Rectangle 11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13</xdr:row>
      <xdr:rowOff>0</xdr:rowOff>
    </xdr:from>
    <xdr:ext cx="32060" cy="132665"/>
    <xdr:sp macro="" textlink="">
      <xdr:nvSpPr>
        <xdr:cNvPr id="3441" name="Rectangle 12"/>
        <xdr:cNvSpPr>
          <a:spLocks noChangeArrowheads="1"/>
        </xdr:cNvSpPr>
      </xdr:nvSpPr>
      <xdr:spPr bwMode="auto">
        <a:xfrm>
          <a:off x="9163050" y="26479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615" name="Rectangle 13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0</xdr:colOff>
      <xdr:row>13</xdr:row>
      <xdr:rowOff>152400</xdr:rowOff>
    </xdr:to>
    <xdr:sp macro="" textlink="">
      <xdr:nvSpPr>
        <xdr:cNvPr id="527616" name="Rectangle 14"/>
        <xdr:cNvSpPr>
          <a:spLocks noChangeArrowheads="1"/>
        </xdr:cNvSpPr>
      </xdr:nvSpPr>
      <xdr:spPr bwMode="auto">
        <a:xfrm>
          <a:off x="9163050" y="26479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13</xdr:row>
      <xdr:rowOff>0</xdr:rowOff>
    </xdr:from>
    <xdr:ext cx="32060" cy="132665"/>
    <xdr:sp macro="" textlink="">
      <xdr:nvSpPr>
        <xdr:cNvPr id="3444" name="Rectangle 15"/>
        <xdr:cNvSpPr>
          <a:spLocks noChangeArrowheads="1"/>
        </xdr:cNvSpPr>
      </xdr:nvSpPr>
      <xdr:spPr bwMode="auto">
        <a:xfrm>
          <a:off x="9163050" y="26479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618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619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620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621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622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623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624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625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0</xdr:colOff>
      <xdr:row>59</xdr:row>
      <xdr:rowOff>9525</xdr:rowOff>
    </xdr:to>
    <xdr:sp macro="" textlink="">
      <xdr:nvSpPr>
        <xdr:cNvPr id="527626" name="Rectangle 7"/>
        <xdr:cNvSpPr>
          <a:spLocks noChangeArrowheads="1"/>
        </xdr:cNvSpPr>
      </xdr:nvSpPr>
      <xdr:spPr bwMode="auto">
        <a:xfrm>
          <a:off x="9163050" y="12106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0</xdr:colOff>
      <xdr:row>59</xdr:row>
      <xdr:rowOff>9525</xdr:rowOff>
    </xdr:to>
    <xdr:sp macro="" textlink="">
      <xdr:nvSpPr>
        <xdr:cNvPr id="527627" name="Rectangle 9"/>
        <xdr:cNvSpPr>
          <a:spLocks noChangeArrowheads="1"/>
        </xdr:cNvSpPr>
      </xdr:nvSpPr>
      <xdr:spPr bwMode="auto">
        <a:xfrm>
          <a:off x="9163050" y="12106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0</xdr:colOff>
      <xdr:row>59</xdr:row>
      <xdr:rowOff>9525</xdr:rowOff>
    </xdr:to>
    <xdr:sp macro="" textlink="">
      <xdr:nvSpPr>
        <xdr:cNvPr id="527628" name="Rectangle 10"/>
        <xdr:cNvSpPr>
          <a:spLocks noChangeArrowheads="1"/>
        </xdr:cNvSpPr>
      </xdr:nvSpPr>
      <xdr:spPr bwMode="auto">
        <a:xfrm>
          <a:off x="9163050" y="12106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0</xdr:colOff>
      <xdr:row>59</xdr:row>
      <xdr:rowOff>9525</xdr:rowOff>
    </xdr:to>
    <xdr:sp macro="" textlink="">
      <xdr:nvSpPr>
        <xdr:cNvPr id="527629" name="Rectangle 11"/>
        <xdr:cNvSpPr>
          <a:spLocks noChangeArrowheads="1"/>
        </xdr:cNvSpPr>
      </xdr:nvSpPr>
      <xdr:spPr bwMode="auto">
        <a:xfrm>
          <a:off x="9163050" y="12106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630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631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632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633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0</xdr:colOff>
      <xdr:row>59</xdr:row>
      <xdr:rowOff>9525</xdr:rowOff>
    </xdr:to>
    <xdr:sp macro="" textlink="">
      <xdr:nvSpPr>
        <xdr:cNvPr id="527634" name="Rectangle 7"/>
        <xdr:cNvSpPr>
          <a:spLocks noChangeArrowheads="1"/>
        </xdr:cNvSpPr>
      </xdr:nvSpPr>
      <xdr:spPr bwMode="auto">
        <a:xfrm>
          <a:off x="9163050" y="12106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0</xdr:colOff>
      <xdr:row>59</xdr:row>
      <xdr:rowOff>9525</xdr:rowOff>
    </xdr:to>
    <xdr:sp macro="" textlink="">
      <xdr:nvSpPr>
        <xdr:cNvPr id="527635" name="Rectangle 9"/>
        <xdr:cNvSpPr>
          <a:spLocks noChangeArrowheads="1"/>
        </xdr:cNvSpPr>
      </xdr:nvSpPr>
      <xdr:spPr bwMode="auto">
        <a:xfrm>
          <a:off x="9163050" y="12106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0</xdr:colOff>
      <xdr:row>59</xdr:row>
      <xdr:rowOff>9525</xdr:rowOff>
    </xdr:to>
    <xdr:sp macro="" textlink="">
      <xdr:nvSpPr>
        <xdr:cNvPr id="527636" name="Rectangle 10"/>
        <xdr:cNvSpPr>
          <a:spLocks noChangeArrowheads="1"/>
        </xdr:cNvSpPr>
      </xdr:nvSpPr>
      <xdr:spPr bwMode="auto">
        <a:xfrm>
          <a:off x="9163050" y="12106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0</xdr:colOff>
      <xdr:row>59</xdr:row>
      <xdr:rowOff>9525</xdr:rowOff>
    </xdr:to>
    <xdr:sp macro="" textlink="">
      <xdr:nvSpPr>
        <xdr:cNvPr id="527637" name="Rectangle 11"/>
        <xdr:cNvSpPr>
          <a:spLocks noChangeArrowheads="1"/>
        </xdr:cNvSpPr>
      </xdr:nvSpPr>
      <xdr:spPr bwMode="auto">
        <a:xfrm>
          <a:off x="9163050" y="12106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0</xdr:colOff>
      <xdr:row>70</xdr:row>
      <xdr:rowOff>200025</xdr:rowOff>
    </xdr:to>
    <xdr:sp macro="" textlink="">
      <xdr:nvSpPr>
        <xdr:cNvPr id="527638" name="Rectangle 7"/>
        <xdr:cNvSpPr>
          <a:spLocks noChangeArrowheads="1"/>
        </xdr:cNvSpPr>
      </xdr:nvSpPr>
      <xdr:spPr bwMode="auto">
        <a:xfrm>
          <a:off x="9163050" y="135636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0</xdr:colOff>
      <xdr:row>70</xdr:row>
      <xdr:rowOff>200025</xdr:rowOff>
    </xdr:to>
    <xdr:sp macro="" textlink="">
      <xdr:nvSpPr>
        <xdr:cNvPr id="527639" name="Rectangle 9"/>
        <xdr:cNvSpPr>
          <a:spLocks noChangeArrowheads="1"/>
        </xdr:cNvSpPr>
      </xdr:nvSpPr>
      <xdr:spPr bwMode="auto">
        <a:xfrm>
          <a:off x="9163050" y="135636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0</xdr:colOff>
      <xdr:row>70</xdr:row>
      <xdr:rowOff>200025</xdr:rowOff>
    </xdr:to>
    <xdr:sp macro="" textlink="">
      <xdr:nvSpPr>
        <xdr:cNvPr id="527640" name="Rectangle 10"/>
        <xdr:cNvSpPr>
          <a:spLocks noChangeArrowheads="1"/>
        </xdr:cNvSpPr>
      </xdr:nvSpPr>
      <xdr:spPr bwMode="auto">
        <a:xfrm>
          <a:off x="9163050" y="135636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0</xdr:colOff>
      <xdr:row>70</xdr:row>
      <xdr:rowOff>200025</xdr:rowOff>
    </xdr:to>
    <xdr:sp macro="" textlink="">
      <xdr:nvSpPr>
        <xdr:cNvPr id="527641" name="Rectangle 11"/>
        <xdr:cNvSpPr>
          <a:spLocks noChangeArrowheads="1"/>
        </xdr:cNvSpPr>
      </xdr:nvSpPr>
      <xdr:spPr bwMode="auto">
        <a:xfrm>
          <a:off x="9163050" y="135636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74</xdr:row>
      <xdr:rowOff>66675</xdr:rowOff>
    </xdr:from>
    <xdr:to>
      <xdr:col>12</xdr:col>
      <xdr:colOff>0</xdr:colOff>
      <xdr:row>75</xdr:row>
      <xdr:rowOff>133350</xdr:rowOff>
    </xdr:to>
    <xdr:sp macro="" textlink="">
      <xdr:nvSpPr>
        <xdr:cNvPr id="527642" name="Rectangle 7"/>
        <xdr:cNvSpPr>
          <a:spLocks noChangeArrowheads="1"/>
        </xdr:cNvSpPr>
      </xdr:nvSpPr>
      <xdr:spPr bwMode="auto">
        <a:xfrm>
          <a:off x="9163050" y="15030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74</xdr:row>
      <xdr:rowOff>123825</xdr:rowOff>
    </xdr:from>
    <xdr:to>
      <xdr:col>12</xdr:col>
      <xdr:colOff>0</xdr:colOff>
      <xdr:row>76</xdr:row>
      <xdr:rowOff>19050</xdr:rowOff>
    </xdr:to>
    <xdr:sp macro="" textlink="">
      <xdr:nvSpPr>
        <xdr:cNvPr id="527643" name="Rectangle 9"/>
        <xdr:cNvSpPr>
          <a:spLocks noChangeArrowheads="1"/>
        </xdr:cNvSpPr>
      </xdr:nvSpPr>
      <xdr:spPr bwMode="auto">
        <a:xfrm>
          <a:off x="9163050" y="150876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74</xdr:row>
      <xdr:rowOff>28575</xdr:rowOff>
    </xdr:from>
    <xdr:to>
      <xdr:col>12</xdr:col>
      <xdr:colOff>0</xdr:colOff>
      <xdr:row>75</xdr:row>
      <xdr:rowOff>95250</xdr:rowOff>
    </xdr:to>
    <xdr:sp macro="" textlink="">
      <xdr:nvSpPr>
        <xdr:cNvPr id="527644" name="Rectangle 10"/>
        <xdr:cNvSpPr>
          <a:spLocks noChangeArrowheads="1"/>
        </xdr:cNvSpPr>
      </xdr:nvSpPr>
      <xdr:spPr bwMode="auto">
        <a:xfrm>
          <a:off x="9163050" y="149923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74</xdr:row>
      <xdr:rowOff>123825</xdr:rowOff>
    </xdr:from>
    <xdr:to>
      <xdr:col>12</xdr:col>
      <xdr:colOff>0</xdr:colOff>
      <xdr:row>76</xdr:row>
      <xdr:rowOff>19050</xdr:rowOff>
    </xdr:to>
    <xdr:sp macro="" textlink="">
      <xdr:nvSpPr>
        <xdr:cNvPr id="527645" name="Rectangle 11"/>
        <xdr:cNvSpPr>
          <a:spLocks noChangeArrowheads="1"/>
        </xdr:cNvSpPr>
      </xdr:nvSpPr>
      <xdr:spPr bwMode="auto">
        <a:xfrm>
          <a:off x="9163050" y="150876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646" name="Rectangle 7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647" name="Rectangle 9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648" name="Rectangle 10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1</xdr:row>
      <xdr:rowOff>114300</xdr:rowOff>
    </xdr:to>
    <xdr:sp macro="" textlink="">
      <xdr:nvSpPr>
        <xdr:cNvPr id="527649" name="Rectangle 11"/>
        <xdr:cNvSpPr>
          <a:spLocks noChangeArrowheads="1"/>
        </xdr:cNvSpPr>
      </xdr:nvSpPr>
      <xdr:spPr bwMode="auto">
        <a:xfrm>
          <a:off x="9163050" y="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77</xdr:row>
      <xdr:rowOff>0</xdr:rowOff>
    </xdr:from>
    <xdr:to>
      <xdr:col>12</xdr:col>
      <xdr:colOff>0</xdr:colOff>
      <xdr:row>78</xdr:row>
      <xdr:rowOff>9525</xdr:rowOff>
    </xdr:to>
    <xdr:sp macro="" textlink="">
      <xdr:nvSpPr>
        <xdr:cNvPr id="527650" name="Rectangle 7"/>
        <xdr:cNvSpPr>
          <a:spLocks noChangeArrowheads="1"/>
        </xdr:cNvSpPr>
      </xdr:nvSpPr>
      <xdr:spPr bwMode="auto">
        <a:xfrm>
          <a:off x="9163050" y="153924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77</xdr:row>
      <xdr:rowOff>0</xdr:rowOff>
    </xdr:from>
    <xdr:to>
      <xdr:col>12</xdr:col>
      <xdr:colOff>0</xdr:colOff>
      <xdr:row>78</xdr:row>
      <xdr:rowOff>9525</xdr:rowOff>
    </xdr:to>
    <xdr:sp macro="" textlink="">
      <xdr:nvSpPr>
        <xdr:cNvPr id="527651" name="Rectangle 9"/>
        <xdr:cNvSpPr>
          <a:spLocks noChangeArrowheads="1"/>
        </xdr:cNvSpPr>
      </xdr:nvSpPr>
      <xdr:spPr bwMode="auto">
        <a:xfrm>
          <a:off x="9163050" y="153924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77</xdr:row>
      <xdr:rowOff>0</xdr:rowOff>
    </xdr:from>
    <xdr:to>
      <xdr:col>12</xdr:col>
      <xdr:colOff>0</xdr:colOff>
      <xdr:row>78</xdr:row>
      <xdr:rowOff>9525</xdr:rowOff>
    </xdr:to>
    <xdr:sp macro="" textlink="">
      <xdr:nvSpPr>
        <xdr:cNvPr id="527652" name="Rectangle 10"/>
        <xdr:cNvSpPr>
          <a:spLocks noChangeArrowheads="1"/>
        </xdr:cNvSpPr>
      </xdr:nvSpPr>
      <xdr:spPr bwMode="auto">
        <a:xfrm>
          <a:off x="9163050" y="153924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77</xdr:row>
      <xdr:rowOff>0</xdr:rowOff>
    </xdr:from>
    <xdr:to>
      <xdr:col>12</xdr:col>
      <xdr:colOff>0</xdr:colOff>
      <xdr:row>78</xdr:row>
      <xdr:rowOff>9525</xdr:rowOff>
    </xdr:to>
    <xdr:sp macro="" textlink="">
      <xdr:nvSpPr>
        <xdr:cNvPr id="527653" name="Rectangle 11"/>
        <xdr:cNvSpPr>
          <a:spLocks noChangeArrowheads="1"/>
        </xdr:cNvSpPr>
      </xdr:nvSpPr>
      <xdr:spPr bwMode="auto">
        <a:xfrm>
          <a:off x="9163050" y="153924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82</xdr:row>
      <xdr:rowOff>66675</xdr:rowOff>
    </xdr:from>
    <xdr:to>
      <xdr:col>12</xdr:col>
      <xdr:colOff>0</xdr:colOff>
      <xdr:row>83</xdr:row>
      <xdr:rowOff>85725</xdr:rowOff>
    </xdr:to>
    <xdr:sp macro="" textlink="">
      <xdr:nvSpPr>
        <xdr:cNvPr id="527654" name="Rectangle 7"/>
        <xdr:cNvSpPr>
          <a:spLocks noChangeArrowheads="1"/>
        </xdr:cNvSpPr>
      </xdr:nvSpPr>
      <xdr:spPr bwMode="auto">
        <a:xfrm>
          <a:off x="9163050" y="165354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82</xdr:row>
      <xdr:rowOff>123825</xdr:rowOff>
    </xdr:from>
    <xdr:to>
      <xdr:col>12</xdr:col>
      <xdr:colOff>0</xdr:colOff>
      <xdr:row>83</xdr:row>
      <xdr:rowOff>142875</xdr:rowOff>
    </xdr:to>
    <xdr:sp macro="" textlink="">
      <xdr:nvSpPr>
        <xdr:cNvPr id="527655" name="Rectangle 9"/>
        <xdr:cNvSpPr>
          <a:spLocks noChangeArrowheads="1"/>
        </xdr:cNvSpPr>
      </xdr:nvSpPr>
      <xdr:spPr bwMode="auto">
        <a:xfrm>
          <a:off x="9163050" y="16592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82</xdr:row>
      <xdr:rowOff>28575</xdr:rowOff>
    </xdr:from>
    <xdr:to>
      <xdr:col>12</xdr:col>
      <xdr:colOff>0</xdr:colOff>
      <xdr:row>83</xdr:row>
      <xdr:rowOff>47625</xdr:rowOff>
    </xdr:to>
    <xdr:sp macro="" textlink="">
      <xdr:nvSpPr>
        <xdr:cNvPr id="527656" name="Rectangle 10"/>
        <xdr:cNvSpPr>
          <a:spLocks noChangeArrowheads="1"/>
        </xdr:cNvSpPr>
      </xdr:nvSpPr>
      <xdr:spPr bwMode="auto">
        <a:xfrm>
          <a:off x="9163050" y="164973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82</xdr:row>
      <xdr:rowOff>123825</xdr:rowOff>
    </xdr:from>
    <xdr:to>
      <xdr:col>12</xdr:col>
      <xdr:colOff>0</xdr:colOff>
      <xdr:row>83</xdr:row>
      <xdr:rowOff>142875</xdr:rowOff>
    </xdr:to>
    <xdr:sp macro="" textlink="">
      <xdr:nvSpPr>
        <xdr:cNvPr id="527657" name="Rectangle 11"/>
        <xdr:cNvSpPr>
          <a:spLocks noChangeArrowheads="1"/>
        </xdr:cNvSpPr>
      </xdr:nvSpPr>
      <xdr:spPr bwMode="auto">
        <a:xfrm>
          <a:off x="9163050" y="16592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</xdr:row>
      <xdr:rowOff>66675</xdr:rowOff>
    </xdr:from>
    <xdr:to>
      <xdr:col>12</xdr:col>
      <xdr:colOff>0</xdr:colOff>
      <xdr:row>4</xdr:row>
      <xdr:rowOff>152400</xdr:rowOff>
    </xdr:to>
    <xdr:sp macro="" textlink="">
      <xdr:nvSpPr>
        <xdr:cNvPr id="527658" name="Rectangle 7"/>
        <xdr:cNvSpPr>
          <a:spLocks noChangeArrowheads="1"/>
        </xdr:cNvSpPr>
      </xdr:nvSpPr>
      <xdr:spPr bwMode="auto">
        <a:xfrm>
          <a:off x="9163050" y="5048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</xdr:row>
      <xdr:rowOff>123825</xdr:rowOff>
    </xdr:from>
    <xdr:to>
      <xdr:col>12</xdr:col>
      <xdr:colOff>0</xdr:colOff>
      <xdr:row>5</xdr:row>
      <xdr:rowOff>9525</xdr:rowOff>
    </xdr:to>
    <xdr:sp macro="" textlink="">
      <xdr:nvSpPr>
        <xdr:cNvPr id="527659" name="Rectangle 9"/>
        <xdr:cNvSpPr>
          <a:spLocks noChangeArrowheads="1"/>
        </xdr:cNvSpPr>
      </xdr:nvSpPr>
      <xdr:spPr bwMode="auto">
        <a:xfrm>
          <a:off x="9163050" y="55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</xdr:row>
      <xdr:rowOff>28575</xdr:rowOff>
    </xdr:from>
    <xdr:to>
      <xdr:col>12</xdr:col>
      <xdr:colOff>0</xdr:colOff>
      <xdr:row>4</xdr:row>
      <xdr:rowOff>114300</xdr:rowOff>
    </xdr:to>
    <xdr:sp macro="" textlink="">
      <xdr:nvSpPr>
        <xdr:cNvPr id="527660" name="Rectangle 10"/>
        <xdr:cNvSpPr>
          <a:spLocks noChangeArrowheads="1"/>
        </xdr:cNvSpPr>
      </xdr:nvSpPr>
      <xdr:spPr bwMode="auto">
        <a:xfrm>
          <a:off x="9163050" y="4667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</xdr:row>
      <xdr:rowOff>123825</xdr:rowOff>
    </xdr:from>
    <xdr:to>
      <xdr:col>12</xdr:col>
      <xdr:colOff>0</xdr:colOff>
      <xdr:row>5</xdr:row>
      <xdr:rowOff>9525</xdr:rowOff>
    </xdr:to>
    <xdr:sp macro="" textlink="">
      <xdr:nvSpPr>
        <xdr:cNvPr id="527661" name="Rectangle 11"/>
        <xdr:cNvSpPr>
          <a:spLocks noChangeArrowheads="1"/>
        </xdr:cNvSpPr>
      </xdr:nvSpPr>
      <xdr:spPr bwMode="auto">
        <a:xfrm>
          <a:off x="9163050" y="5524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83</xdr:row>
      <xdr:rowOff>66675</xdr:rowOff>
    </xdr:from>
    <xdr:to>
      <xdr:col>12</xdr:col>
      <xdr:colOff>0</xdr:colOff>
      <xdr:row>84</xdr:row>
      <xdr:rowOff>85725</xdr:rowOff>
    </xdr:to>
    <xdr:sp macro="" textlink="">
      <xdr:nvSpPr>
        <xdr:cNvPr id="527662" name="Rectangle 7"/>
        <xdr:cNvSpPr>
          <a:spLocks noChangeArrowheads="1"/>
        </xdr:cNvSpPr>
      </xdr:nvSpPr>
      <xdr:spPr bwMode="auto">
        <a:xfrm>
          <a:off x="9163050" y="16716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83</xdr:row>
      <xdr:rowOff>123825</xdr:rowOff>
    </xdr:from>
    <xdr:to>
      <xdr:col>12</xdr:col>
      <xdr:colOff>0</xdr:colOff>
      <xdr:row>84</xdr:row>
      <xdr:rowOff>142875</xdr:rowOff>
    </xdr:to>
    <xdr:sp macro="" textlink="">
      <xdr:nvSpPr>
        <xdr:cNvPr id="527663" name="Rectangle 9"/>
        <xdr:cNvSpPr>
          <a:spLocks noChangeArrowheads="1"/>
        </xdr:cNvSpPr>
      </xdr:nvSpPr>
      <xdr:spPr bwMode="auto">
        <a:xfrm>
          <a:off x="9163050" y="167735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83</xdr:row>
      <xdr:rowOff>28575</xdr:rowOff>
    </xdr:from>
    <xdr:to>
      <xdr:col>12</xdr:col>
      <xdr:colOff>0</xdr:colOff>
      <xdr:row>84</xdr:row>
      <xdr:rowOff>47625</xdr:rowOff>
    </xdr:to>
    <xdr:sp macro="" textlink="">
      <xdr:nvSpPr>
        <xdr:cNvPr id="527664" name="Rectangle 10"/>
        <xdr:cNvSpPr>
          <a:spLocks noChangeArrowheads="1"/>
        </xdr:cNvSpPr>
      </xdr:nvSpPr>
      <xdr:spPr bwMode="auto">
        <a:xfrm>
          <a:off x="9163050" y="16678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83</xdr:row>
      <xdr:rowOff>123825</xdr:rowOff>
    </xdr:from>
    <xdr:to>
      <xdr:col>12</xdr:col>
      <xdr:colOff>0</xdr:colOff>
      <xdr:row>84</xdr:row>
      <xdr:rowOff>142875</xdr:rowOff>
    </xdr:to>
    <xdr:sp macro="" textlink="">
      <xdr:nvSpPr>
        <xdr:cNvPr id="527665" name="Rectangle 11"/>
        <xdr:cNvSpPr>
          <a:spLocks noChangeArrowheads="1"/>
        </xdr:cNvSpPr>
      </xdr:nvSpPr>
      <xdr:spPr bwMode="auto">
        <a:xfrm>
          <a:off x="9163050" y="167735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47625</xdr:rowOff>
    </xdr:to>
    <xdr:sp macro="" textlink="">
      <xdr:nvSpPr>
        <xdr:cNvPr id="527666" name="Rectangle 7"/>
        <xdr:cNvSpPr>
          <a:spLocks noChangeArrowheads="1"/>
        </xdr:cNvSpPr>
      </xdr:nvSpPr>
      <xdr:spPr bwMode="auto">
        <a:xfrm>
          <a:off x="9163050" y="1960245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47625</xdr:rowOff>
    </xdr:to>
    <xdr:sp macro="" textlink="">
      <xdr:nvSpPr>
        <xdr:cNvPr id="527667" name="Rectangle 9"/>
        <xdr:cNvSpPr>
          <a:spLocks noChangeArrowheads="1"/>
        </xdr:cNvSpPr>
      </xdr:nvSpPr>
      <xdr:spPr bwMode="auto">
        <a:xfrm>
          <a:off x="9163050" y="1960245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47625</xdr:rowOff>
    </xdr:to>
    <xdr:sp macro="" textlink="">
      <xdr:nvSpPr>
        <xdr:cNvPr id="527668" name="Rectangle 10"/>
        <xdr:cNvSpPr>
          <a:spLocks noChangeArrowheads="1"/>
        </xdr:cNvSpPr>
      </xdr:nvSpPr>
      <xdr:spPr bwMode="auto">
        <a:xfrm>
          <a:off x="9163050" y="1960245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106</xdr:row>
      <xdr:rowOff>47625</xdr:rowOff>
    </xdr:to>
    <xdr:sp macro="" textlink="">
      <xdr:nvSpPr>
        <xdr:cNvPr id="527669" name="Rectangle 11"/>
        <xdr:cNvSpPr>
          <a:spLocks noChangeArrowheads="1"/>
        </xdr:cNvSpPr>
      </xdr:nvSpPr>
      <xdr:spPr bwMode="auto">
        <a:xfrm>
          <a:off x="9163050" y="1960245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3497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71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72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73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74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75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76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3504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78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79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3507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3508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82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83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84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85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86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87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3515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89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90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3518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3519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93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94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95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96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97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698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3526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700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701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3529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3531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57150</xdr:rowOff>
    </xdr:to>
    <xdr:sp macro="" textlink="">
      <xdr:nvSpPr>
        <xdr:cNvPr id="527704" name="Rectangle 6"/>
        <xdr:cNvSpPr>
          <a:spLocks noChangeArrowheads="1"/>
        </xdr:cNvSpPr>
      </xdr:nvSpPr>
      <xdr:spPr bwMode="auto">
        <a:xfrm>
          <a:off x="9163050" y="19602450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107</xdr:row>
      <xdr:rowOff>57150</xdr:rowOff>
    </xdr:to>
    <xdr:sp macro="" textlink="">
      <xdr:nvSpPr>
        <xdr:cNvPr id="527705" name="Rectangle 7"/>
        <xdr:cNvSpPr>
          <a:spLocks noChangeArrowheads="1"/>
        </xdr:cNvSpPr>
      </xdr:nvSpPr>
      <xdr:spPr bwMode="auto">
        <a:xfrm>
          <a:off x="9163050" y="1960245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57150</xdr:rowOff>
    </xdr:to>
    <xdr:sp macro="" textlink="">
      <xdr:nvSpPr>
        <xdr:cNvPr id="527706" name="Rectangle 8"/>
        <xdr:cNvSpPr>
          <a:spLocks noChangeArrowheads="1"/>
        </xdr:cNvSpPr>
      </xdr:nvSpPr>
      <xdr:spPr bwMode="auto">
        <a:xfrm>
          <a:off x="9163050" y="19602450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107</xdr:row>
      <xdr:rowOff>152400</xdr:rowOff>
    </xdr:to>
    <xdr:sp macro="" textlink="">
      <xdr:nvSpPr>
        <xdr:cNvPr id="527707" name="Rectangle 9"/>
        <xdr:cNvSpPr>
          <a:spLocks noChangeArrowheads="1"/>
        </xdr:cNvSpPr>
      </xdr:nvSpPr>
      <xdr:spPr bwMode="auto">
        <a:xfrm>
          <a:off x="9163050" y="19602450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107</xdr:row>
      <xdr:rowOff>57150</xdr:rowOff>
    </xdr:to>
    <xdr:sp macro="" textlink="">
      <xdr:nvSpPr>
        <xdr:cNvPr id="527708" name="Rectangle 10"/>
        <xdr:cNvSpPr>
          <a:spLocks noChangeArrowheads="1"/>
        </xdr:cNvSpPr>
      </xdr:nvSpPr>
      <xdr:spPr bwMode="auto">
        <a:xfrm>
          <a:off x="9163050" y="1960245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107</xdr:row>
      <xdr:rowOff>152400</xdr:rowOff>
    </xdr:to>
    <xdr:sp macro="" textlink="">
      <xdr:nvSpPr>
        <xdr:cNvPr id="527709" name="Rectangle 11"/>
        <xdr:cNvSpPr>
          <a:spLocks noChangeArrowheads="1"/>
        </xdr:cNvSpPr>
      </xdr:nvSpPr>
      <xdr:spPr bwMode="auto">
        <a:xfrm>
          <a:off x="9163050" y="19602450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3538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19050</xdr:rowOff>
    </xdr:to>
    <xdr:sp macro="" textlink="">
      <xdr:nvSpPr>
        <xdr:cNvPr id="527711" name="Rectangle 13"/>
        <xdr:cNvSpPr>
          <a:spLocks noChangeArrowheads="1"/>
        </xdr:cNvSpPr>
      </xdr:nvSpPr>
      <xdr:spPr bwMode="auto">
        <a:xfrm>
          <a:off x="9163050" y="196024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19050</xdr:rowOff>
    </xdr:to>
    <xdr:sp macro="" textlink="">
      <xdr:nvSpPr>
        <xdr:cNvPr id="527712" name="Rectangle 14"/>
        <xdr:cNvSpPr>
          <a:spLocks noChangeArrowheads="1"/>
        </xdr:cNvSpPr>
      </xdr:nvSpPr>
      <xdr:spPr bwMode="auto">
        <a:xfrm>
          <a:off x="9163050" y="196024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3541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105</xdr:row>
      <xdr:rowOff>0</xdr:rowOff>
    </xdr:from>
    <xdr:ext cx="19236" cy="88486"/>
    <xdr:sp macro="" textlink="">
      <xdr:nvSpPr>
        <xdr:cNvPr id="3542" name="Rectangle 5"/>
        <xdr:cNvSpPr>
          <a:spLocks noChangeArrowheads="1"/>
        </xdr:cNvSpPr>
      </xdr:nvSpPr>
      <xdr:spPr bwMode="auto">
        <a:xfrm>
          <a:off x="9163050" y="19602450"/>
          <a:ext cx="19236" cy="88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715" name="Rectangle 6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716" name="Rectangle 7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717" name="Rectangle 8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718" name="Rectangle 9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719" name="Rectangle 10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720" name="Rectangle 11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3549" name="Rectangle 12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722" name="Rectangle 13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105</xdr:row>
      <xdr:rowOff>0</xdr:rowOff>
    </xdr:from>
    <xdr:to>
      <xdr:col>12</xdr:col>
      <xdr:colOff>0</xdr:colOff>
      <xdr:row>105</xdr:row>
      <xdr:rowOff>152400</xdr:rowOff>
    </xdr:to>
    <xdr:sp macro="" textlink="">
      <xdr:nvSpPr>
        <xdr:cNvPr id="527723" name="Rectangle 14"/>
        <xdr:cNvSpPr>
          <a:spLocks noChangeArrowheads="1"/>
        </xdr:cNvSpPr>
      </xdr:nvSpPr>
      <xdr:spPr bwMode="auto">
        <a:xfrm>
          <a:off x="9163050" y="196024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0</xdr:colOff>
      <xdr:row>105</xdr:row>
      <xdr:rowOff>0</xdr:rowOff>
    </xdr:from>
    <xdr:ext cx="32060" cy="132665"/>
    <xdr:sp macro="" textlink="">
      <xdr:nvSpPr>
        <xdr:cNvPr id="3552" name="Rectangle 15"/>
        <xdr:cNvSpPr>
          <a:spLocks noChangeArrowheads="1"/>
        </xdr:cNvSpPr>
      </xdr:nvSpPr>
      <xdr:spPr bwMode="auto">
        <a:xfrm>
          <a:off x="9163050" y="19602450"/>
          <a:ext cx="3206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s-PE" sz="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12</xdr:col>
      <xdr:colOff>0</xdr:colOff>
      <xdr:row>59</xdr:row>
      <xdr:rowOff>0</xdr:rowOff>
    </xdr:from>
    <xdr:ext cx="0" cy="200025"/>
    <xdr:sp macro="" textlink="">
      <xdr:nvSpPr>
        <xdr:cNvPr id="3535" name="Rectangle 7"/>
        <xdr:cNvSpPr>
          <a:spLocks noChangeArrowheads="1"/>
        </xdr:cNvSpPr>
      </xdr:nvSpPr>
      <xdr:spPr bwMode="auto">
        <a:xfrm>
          <a:off x="9163050" y="12106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0" cy="200025"/>
    <xdr:sp macro="" textlink="">
      <xdr:nvSpPr>
        <xdr:cNvPr id="3536" name="Rectangle 9"/>
        <xdr:cNvSpPr>
          <a:spLocks noChangeArrowheads="1"/>
        </xdr:cNvSpPr>
      </xdr:nvSpPr>
      <xdr:spPr bwMode="auto">
        <a:xfrm>
          <a:off x="9163050" y="12106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0" cy="200025"/>
    <xdr:sp macro="" textlink="">
      <xdr:nvSpPr>
        <xdr:cNvPr id="3537" name="Rectangle 10"/>
        <xdr:cNvSpPr>
          <a:spLocks noChangeArrowheads="1"/>
        </xdr:cNvSpPr>
      </xdr:nvSpPr>
      <xdr:spPr bwMode="auto">
        <a:xfrm>
          <a:off x="9163050" y="12106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0" cy="200025"/>
    <xdr:sp macro="" textlink="">
      <xdr:nvSpPr>
        <xdr:cNvPr id="3539" name="Rectangle 11"/>
        <xdr:cNvSpPr>
          <a:spLocks noChangeArrowheads="1"/>
        </xdr:cNvSpPr>
      </xdr:nvSpPr>
      <xdr:spPr bwMode="auto">
        <a:xfrm>
          <a:off x="9163050" y="12106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0" cy="200025"/>
    <xdr:sp macro="" textlink="">
      <xdr:nvSpPr>
        <xdr:cNvPr id="3540" name="Rectangle 7"/>
        <xdr:cNvSpPr>
          <a:spLocks noChangeArrowheads="1"/>
        </xdr:cNvSpPr>
      </xdr:nvSpPr>
      <xdr:spPr bwMode="auto">
        <a:xfrm>
          <a:off x="9163050" y="12106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0" cy="200025"/>
    <xdr:sp macro="" textlink="">
      <xdr:nvSpPr>
        <xdr:cNvPr id="3543" name="Rectangle 9"/>
        <xdr:cNvSpPr>
          <a:spLocks noChangeArrowheads="1"/>
        </xdr:cNvSpPr>
      </xdr:nvSpPr>
      <xdr:spPr bwMode="auto">
        <a:xfrm>
          <a:off x="9163050" y="12106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0" cy="200025"/>
    <xdr:sp macro="" textlink="">
      <xdr:nvSpPr>
        <xdr:cNvPr id="3544" name="Rectangle 10"/>
        <xdr:cNvSpPr>
          <a:spLocks noChangeArrowheads="1"/>
        </xdr:cNvSpPr>
      </xdr:nvSpPr>
      <xdr:spPr bwMode="auto">
        <a:xfrm>
          <a:off x="9163050" y="12106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0" cy="200025"/>
    <xdr:sp macro="" textlink="">
      <xdr:nvSpPr>
        <xdr:cNvPr id="3545" name="Rectangle 11"/>
        <xdr:cNvSpPr>
          <a:spLocks noChangeArrowheads="1"/>
        </xdr:cNvSpPr>
      </xdr:nvSpPr>
      <xdr:spPr bwMode="auto">
        <a:xfrm>
          <a:off x="9163050" y="121062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0" cy="200025"/>
    <xdr:sp macro="" textlink="">
      <xdr:nvSpPr>
        <xdr:cNvPr id="3546" name="Rectangle 7"/>
        <xdr:cNvSpPr>
          <a:spLocks noChangeArrowheads="1"/>
        </xdr:cNvSpPr>
      </xdr:nvSpPr>
      <xdr:spPr bwMode="auto">
        <a:xfrm>
          <a:off x="9163050" y="122967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0" cy="200025"/>
    <xdr:sp macro="" textlink="">
      <xdr:nvSpPr>
        <xdr:cNvPr id="3547" name="Rectangle 9"/>
        <xdr:cNvSpPr>
          <a:spLocks noChangeArrowheads="1"/>
        </xdr:cNvSpPr>
      </xdr:nvSpPr>
      <xdr:spPr bwMode="auto">
        <a:xfrm>
          <a:off x="9163050" y="122967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0" cy="200025"/>
    <xdr:sp macro="" textlink="">
      <xdr:nvSpPr>
        <xdr:cNvPr id="3548" name="Rectangle 10"/>
        <xdr:cNvSpPr>
          <a:spLocks noChangeArrowheads="1"/>
        </xdr:cNvSpPr>
      </xdr:nvSpPr>
      <xdr:spPr bwMode="auto">
        <a:xfrm>
          <a:off x="9163050" y="122967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0" cy="200025"/>
    <xdr:sp macro="" textlink="">
      <xdr:nvSpPr>
        <xdr:cNvPr id="3550" name="Rectangle 11"/>
        <xdr:cNvSpPr>
          <a:spLocks noChangeArrowheads="1"/>
        </xdr:cNvSpPr>
      </xdr:nvSpPr>
      <xdr:spPr bwMode="auto">
        <a:xfrm>
          <a:off x="9163050" y="122967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0" cy="200025"/>
    <xdr:sp macro="" textlink="">
      <xdr:nvSpPr>
        <xdr:cNvPr id="3551" name="Rectangle 7"/>
        <xdr:cNvSpPr>
          <a:spLocks noChangeArrowheads="1"/>
        </xdr:cNvSpPr>
      </xdr:nvSpPr>
      <xdr:spPr bwMode="auto">
        <a:xfrm>
          <a:off x="9163050" y="122967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0" cy="200025"/>
    <xdr:sp macro="" textlink="">
      <xdr:nvSpPr>
        <xdr:cNvPr id="3553" name="Rectangle 9"/>
        <xdr:cNvSpPr>
          <a:spLocks noChangeArrowheads="1"/>
        </xdr:cNvSpPr>
      </xdr:nvSpPr>
      <xdr:spPr bwMode="auto">
        <a:xfrm>
          <a:off x="9163050" y="122967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0" cy="200025"/>
    <xdr:sp macro="" textlink="">
      <xdr:nvSpPr>
        <xdr:cNvPr id="3554" name="Rectangle 10"/>
        <xdr:cNvSpPr>
          <a:spLocks noChangeArrowheads="1"/>
        </xdr:cNvSpPr>
      </xdr:nvSpPr>
      <xdr:spPr bwMode="auto">
        <a:xfrm>
          <a:off x="9163050" y="122967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0" cy="200025"/>
    <xdr:sp macro="" textlink="">
      <xdr:nvSpPr>
        <xdr:cNvPr id="3555" name="Rectangle 11"/>
        <xdr:cNvSpPr>
          <a:spLocks noChangeArrowheads="1"/>
        </xdr:cNvSpPr>
      </xdr:nvSpPr>
      <xdr:spPr bwMode="auto">
        <a:xfrm>
          <a:off x="9163050" y="122967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31296</xdr:colOff>
      <xdr:row>0</xdr:row>
      <xdr:rowOff>168729</xdr:rowOff>
    </xdr:from>
    <xdr:to>
      <xdr:col>3</xdr:col>
      <xdr:colOff>163286</xdr:colOff>
      <xdr:row>4</xdr:row>
      <xdr:rowOff>13607</xdr:rowOff>
    </xdr:to>
    <xdr:pic>
      <xdr:nvPicPr>
        <xdr:cNvPr id="3" name="2 Imagen" descr="Descripción: logo 201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32" y="168729"/>
          <a:ext cx="1628775" cy="8518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AD105"/>
  <sheetViews>
    <sheetView showGridLines="0" topLeftCell="A31" zoomScaleNormal="100" workbookViewId="0">
      <selection activeCell="A48" sqref="A48:XFD48"/>
    </sheetView>
  </sheetViews>
  <sheetFormatPr baseColWidth="10" defaultRowHeight="12.75" x14ac:dyDescent="0.2"/>
  <cols>
    <col min="1" max="1" width="3.7109375" style="58" customWidth="1"/>
    <col min="2" max="2" width="15.42578125" style="58" customWidth="1"/>
    <col min="3" max="3" width="17.28515625" style="58" customWidth="1"/>
    <col min="4" max="4" width="11.28515625" style="58" customWidth="1"/>
    <col min="5" max="5" width="11.42578125" style="58" customWidth="1"/>
    <col min="6" max="6" width="11.140625" style="58" customWidth="1"/>
    <col min="7" max="7" width="11.7109375" style="58" customWidth="1"/>
    <col min="8" max="8" width="11" style="58" customWidth="1"/>
    <col min="9" max="9" width="10.85546875" style="58" customWidth="1"/>
    <col min="10" max="10" width="10.7109375" style="58" customWidth="1"/>
    <col min="11" max="11" width="15.5703125" style="58" customWidth="1"/>
    <col min="12" max="12" width="10.85546875" style="58" customWidth="1"/>
    <col min="13" max="13" width="11.28515625" style="58" customWidth="1"/>
    <col min="14" max="14" width="5.7109375" style="58" customWidth="1"/>
    <col min="15" max="15" width="8.7109375" style="218" customWidth="1"/>
    <col min="16" max="16384" width="11.42578125" style="58"/>
  </cols>
  <sheetData>
    <row r="1" spans="1:15" s="37" customFormat="1" ht="6.75" customHeight="1" thickBot="1" x14ac:dyDescent="0.25">
      <c r="A1" s="148"/>
      <c r="B1" s="100"/>
      <c r="D1" s="62"/>
      <c r="E1" s="1"/>
      <c r="F1" s="2"/>
      <c r="H1" s="38"/>
      <c r="J1" s="158"/>
      <c r="K1" s="158"/>
      <c r="L1" s="109"/>
      <c r="M1" s="145"/>
      <c r="O1" s="36"/>
    </row>
    <row r="2" spans="1:15" s="37" customFormat="1" ht="12.75" customHeight="1" x14ac:dyDescent="0.2">
      <c r="A2" s="197"/>
      <c r="B2" s="198"/>
      <c r="C2" s="199"/>
      <c r="D2" s="199"/>
      <c r="E2" s="199"/>
      <c r="F2" s="199"/>
      <c r="G2" s="199"/>
      <c r="H2" s="198"/>
      <c r="I2" s="198"/>
      <c r="J2" s="200"/>
      <c r="K2" s="200"/>
      <c r="L2" s="200"/>
      <c r="M2" s="201"/>
      <c r="O2" s="36"/>
    </row>
    <row r="3" spans="1:15" ht="15" customHeight="1" x14ac:dyDescent="0.2">
      <c r="A3" s="146" t="s">
        <v>1</v>
      </c>
      <c r="B3" s="257" t="s">
        <v>86</v>
      </c>
      <c r="C3" s="257"/>
      <c r="D3" s="257"/>
      <c r="E3" s="257"/>
      <c r="F3" s="257"/>
      <c r="G3" s="147" t="s">
        <v>2</v>
      </c>
      <c r="H3" s="258">
        <f>K22+M52+H68+G85+K102</f>
        <v>0</v>
      </c>
      <c r="I3" s="258"/>
      <c r="J3" s="259" t="s">
        <v>5</v>
      </c>
      <c r="K3" s="259"/>
      <c r="L3" s="39"/>
      <c r="M3" s="145"/>
    </row>
    <row r="4" spans="1:15" ht="9" customHeight="1" x14ac:dyDescent="0.2">
      <c r="A4" s="149"/>
      <c r="B4" s="3"/>
      <c r="C4" s="3"/>
      <c r="D4" s="3"/>
      <c r="E4" s="3"/>
      <c r="F4" s="3"/>
      <c r="G4" s="3"/>
      <c r="H4" s="150"/>
      <c r="I4" s="151"/>
      <c r="J4" s="150"/>
      <c r="K4" s="41"/>
      <c r="L4" s="37"/>
      <c r="M4" s="145"/>
    </row>
    <row r="5" spans="1:15" ht="15" customHeight="1" x14ac:dyDescent="0.2">
      <c r="A5" s="148" t="s">
        <v>3</v>
      </c>
      <c r="B5" s="42" t="s">
        <v>82</v>
      </c>
      <c r="C5" s="2"/>
      <c r="D5" s="2"/>
      <c r="E5" s="4"/>
      <c r="F5" s="5"/>
      <c r="G5" s="43"/>
      <c r="H5" s="28"/>
      <c r="I5" s="13"/>
      <c r="J5" s="39"/>
      <c r="K5" s="39"/>
      <c r="L5" s="39"/>
      <c r="M5" s="145"/>
    </row>
    <row r="6" spans="1:15" ht="15.75" customHeight="1" x14ac:dyDescent="0.2">
      <c r="A6" s="148"/>
      <c r="B6" s="2" t="s">
        <v>35</v>
      </c>
      <c r="C6" s="2"/>
      <c r="D6" s="44"/>
      <c r="E6" s="2"/>
      <c r="F6" s="2"/>
      <c r="G6" s="45"/>
      <c r="H6" s="28"/>
      <c r="I6" s="13"/>
      <c r="J6" s="39"/>
      <c r="K6" s="39"/>
      <c r="L6" s="39"/>
      <c r="M6" s="145"/>
    </row>
    <row r="7" spans="1:15" ht="8.25" customHeight="1" thickBot="1" x14ac:dyDescent="0.25">
      <c r="A7" s="148"/>
      <c r="B7" s="42"/>
      <c r="C7" s="2"/>
      <c r="D7" s="2"/>
      <c r="E7" s="2"/>
      <c r="F7" s="2"/>
      <c r="G7" s="45"/>
      <c r="H7" s="28"/>
      <c r="I7" s="13"/>
      <c r="J7" s="39"/>
      <c r="K7" s="39"/>
      <c r="L7" s="39"/>
      <c r="M7" s="145"/>
    </row>
    <row r="8" spans="1:15" ht="51" customHeight="1" x14ac:dyDescent="0.2">
      <c r="A8" s="148"/>
      <c r="B8" s="110" t="s">
        <v>6</v>
      </c>
      <c r="C8" s="82" t="s">
        <v>53</v>
      </c>
      <c r="D8" s="82" t="s">
        <v>27</v>
      </c>
      <c r="E8" s="82" t="s">
        <v>50</v>
      </c>
      <c r="F8" s="82" t="s">
        <v>49</v>
      </c>
      <c r="G8" s="82" t="s">
        <v>30</v>
      </c>
      <c r="H8" s="82" t="s">
        <v>32</v>
      </c>
      <c r="I8" s="82" t="s">
        <v>47</v>
      </c>
      <c r="J8" s="82" t="s">
        <v>29</v>
      </c>
      <c r="K8" s="83" t="s">
        <v>37</v>
      </c>
      <c r="L8" s="37"/>
      <c r="M8" s="145"/>
    </row>
    <row r="9" spans="1:15" s="61" customFormat="1" ht="15" customHeight="1" x14ac:dyDescent="0.2">
      <c r="A9" s="148"/>
      <c r="B9" s="111" t="s">
        <v>66</v>
      </c>
      <c r="C9" s="115">
        <v>3500</v>
      </c>
      <c r="D9" s="115">
        <v>5560</v>
      </c>
      <c r="E9" s="116">
        <v>3</v>
      </c>
      <c r="F9" s="125">
        <v>0</v>
      </c>
      <c r="G9" s="115">
        <f t="shared" ref="G9:G21" si="0">C9*F9</f>
        <v>0</v>
      </c>
      <c r="H9" s="115">
        <f t="shared" ref="H9:H21" si="1">D9*F9</f>
        <v>0</v>
      </c>
      <c r="I9" s="115">
        <f t="shared" ref="I9:I21" si="2">G9*E9</f>
        <v>0</v>
      </c>
      <c r="J9" s="115">
        <f t="shared" ref="J9:J21" si="3">I9-H9</f>
        <v>0</v>
      </c>
      <c r="K9" s="126">
        <f t="shared" ref="K9:K21" si="4">H9+I9</f>
        <v>0</v>
      </c>
      <c r="L9" s="134"/>
      <c r="M9" s="152"/>
      <c r="O9" s="219"/>
    </row>
    <row r="10" spans="1:15" s="61" customFormat="1" ht="15" customHeight="1" x14ac:dyDescent="0.2">
      <c r="A10" s="148"/>
      <c r="B10" s="111" t="s">
        <v>117</v>
      </c>
      <c r="C10" s="115">
        <v>6681.25</v>
      </c>
      <c r="D10" s="115">
        <v>2200</v>
      </c>
      <c r="E10" s="116">
        <v>0.9</v>
      </c>
      <c r="F10" s="125">
        <v>0</v>
      </c>
      <c r="G10" s="115">
        <f t="shared" si="0"/>
        <v>0</v>
      </c>
      <c r="H10" s="115">
        <f t="shared" si="1"/>
        <v>0</v>
      </c>
      <c r="I10" s="115">
        <f t="shared" si="2"/>
        <v>0</v>
      </c>
      <c r="J10" s="115">
        <f t="shared" si="3"/>
        <v>0</v>
      </c>
      <c r="K10" s="126">
        <f t="shared" si="4"/>
        <v>0</v>
      </c>
      <c r="L10" s="134"/>
      <c r="M10" s="152"/>
      <c r="O10" s="219"/>
    </row>
    <row r="11" spans="1:15" s="61" customFormat="1" ht="15" customHeight="1" x14ac:dyDescent="0.2">
      <c r="A11" s="148"/>
      <c r="B11" s="111" t="s">
        <v>116</v>
      </c>
      <c r="C11" s="115">
        <v>5900</v>
      </c>
      <c r="D11" s="115">
        <v>2900</v>
      </c>
      <c r="E11" s="116">
        <v>1</v>
      </c>
      <c r="F11" s="125">
        <v>0</v>
      </c>
      <c r="G11" s="115">
        <f t="shared" si="0"/>
        <v>0</v>
      </c>
      <c r="H11" s="115">
        <f t="shared" si="1"/>
        <v>0</v>
      </c>
      <c r="I11" s="115">
        <f t="shared" si="2"/>
        <v>0</v>
      </c>
      <c r="J11" s="115">
        <f t="shared" si="3"/>
        <v>0</v>
      </c>
      <c r="K11" s="126">
        <f t="shared" si="4"/>
        <v>0</v>
      </c>
      <c r="L11" s="134"/>
      <c r="M11" s="152"/>
      <c r="O11" s="219"/>
    </row>
    <row r="12" spans="1:15" s="61" customFormat="1" ht="15" customHeight="1" x14ac:dyDescent="0.2">
      <c r="A12" s="148"/>
      <c r="B12" s="111" t="s">
        <v>115</v>
      </c>
      <c r="C12" s="115">
        <v>12688.279</v>
      </c>
      <c r="D12" s="115">
        <v>5032.4898400000002</v>
      </c>
      <c r="E12" s="116">
        <v>0.9</v>
      </c>
      <c r="F12" s="125">
        <v>0</v>
      </c>
      <c r="G12" s="115">
        <f t="shared" si="0"/>
        <v>0</v>
      </c>
      <c r="H12" s="115">
        <f t="shared" si="1"/>
        <v>0</v>
      </c>
      <c r="I12" s="115">
        <f t="shared" si="2"/>
        <v>0</v>
      </c>
      <c r="J12" s="115">
        <f t="shared" si="3"/>
        <v>0</v>
      </c>
      <c r="K12" s="126">
        <f t="shared" si="4"/>
        <v>0</v>
      </c>
      <c r="L12" s="134"/>
      <c r="M12" s="152"/>
      <c r="O12" s="219"/>
    </row>
    <row r="13" spans="1:15" s="61" customFormat="1" ht="15" customHeight="1" x14ac:dyDescent="0.2">
      <c r="A13" s="148"/>
      <c r="B13" s="111" t="s">
        <v>114</v>
      </c>
      <c r="C13" s="115">
        <v>3000</v>
      </c>
      <c r="D13" s="115">
        <v>5265.6956</v>
      </c>
      <c r="E13" s="116">
        <v>3.15</v>
      </c>
      <c r="F13" s="125">
        <v>0</v>
      </c>
      <c r="G13" s="115">
        <f t="shared" si="0"/>
        <v>0</v>
      </c>
      <c r="H13" s="115">
        <f t="shared" si="1"/>
        <v>0</v>
      </c>
      <c r="I13" s="115">
        <f t="shared" si="2"/>
        <v>0</v>
      </c>
      <c r="J13" s="115">
        <f t="shared" si="3"/>
        <v>0</v>
      </c>
      <c r="K13" s="126">
        <f t="shared" si="4"/>
        <v>0</v>
      </c>
      <c r="L13" s="134"/>
      <c r="M13" s="152"/>
      <c r="O13" s="219"/>
    </row>
    <row r="14" spans="1:15" s="61" customFormat="1" ht="15" customHeight="1" x14ac:dyDescent="0.2">
      <c r="A14" s="148"/>
      <c r="B14" s="111" t="s">
        <v>113</v>
      </c>
      <c r="C14" s="115">
        <v>12371.212</v>
      </c>
      <c r="D14" s="115">
        <v>1400</v>
      </c>
      <c r="E14" s="116">
        <v>0.25</v>
      </c>
      <c r="F14" s="125">
        <v>0</v>
      </c>
      <c r="G14" s="115">
        <f t="shared" si="0"/>
        <v>0</v>
      </c>
      <c r="H14" s="115">
        <f t="shared" si="1"/>
        <v>0</v>
      </c>
      <c r="I14" s="115">
        <f t="shared" si="2"/>
        <v>0</v>
      </c>
      <c r="J14" s="115">
        <f t="shared" si="3"/>
        <v>0</v>
      </c>
      <c r="K14" s="126">
        <f t="shared" si="4"/>
        <v>0</v>
      </c>
      <c r="L14" s="134"/>
      <c r="M14" s="152"/>
      <c r="O14" s="219"/>
    </row>
    <row r="15" spans="1:15" ht="15" customHeight="1" x14ac:dyDescent="0.2">
      <c r="A15" s="148"/>
      <c r="B15" s="111" t="s">
        <v>112</v>
      </c>
      <c r="C15" s="115">
        <v>4000</v>
      </c>
      <c r="D15" s="115">
        <v>4039.76</v>
      </c>
      <c r="E15" s="116">
        <v>1.8</v>
      </c>
      <c r="F15" s="125">
        <v>0</v>
      </c>
      <c r="G15" s="115">
        <f t="shared" si="0"/>
        <v>0</v>
      </c>
      <c r="H15" s="115">
        <f t="shared" si="1"/>
        <v>0</v>
      </c>
      <c r="I15" s="115">
        <f t="shared" si="2"/>
        <v>0</v>
      </c>
      <c r="J15" s="115">
        <f t="shared" si="3"/>
        <v>0</v>
      </c>
      <c r="K15" s="126">
        <f t="shared" si="4"/>
        <v>0</v>
      </c>
      <c r="L15" s="37"/>
      <c r="M15" s="145"/>
    </row>
    <row r="16" spans="1:15" ht="15" customHeight="1" x14ac:dyDescent="0.2">
      <c r="A16" s="148"/>
      <c r="B16" s="111" t="s">
        <v>111</v>
      </c>
      <c r="C16" s="115">
        <v>22000</v>
      </c>
      <c r="D16" s="115">
        <v>8500</v>
      </c>
      <c r="E16" s="116">
        <v>0.6</v>
      </c>
      <c r="F16" s="125">
        <v>0</v>
      </c>
      <c r="G16" s="115">
        <f t="shared" si="0"/>
        <v>0</v>
      </c>
      <c r="H16" s="115">
        <f t="shared" si="1"/>
        <v>0</v>
      </c>
      <c r="I16" s="115">
        <f t="shared" si="2"/>
        <v>0</v>
      </c>
      <c r="J16" s="115">
        <f t="shared" si="3"/>
        <v>0</v>
      </c>
      <c r="K16" s="126">
        <f t="shared" si="4"/>
        <v>0</v>
      </c>
      <c r="L16" s="37"/>
      <c r="M16" s="145"/>
    </row>
    <row r="17" spans="1:30" ht="15" customHeight="1" x14ac:dyDescent="0.2">
      <c r="A17" s="148"/>
      <c r="B17" s="111" t="s">
        <v>110</v>
      </c>
      <c r="C17" s="115">
        <v>13060</v>
      </c>
      <c r="D17" s="115">
        <v>8156</v>
      </c>
      <c r="E17" s="116">
        <v>1.2</v>
      </c>
      <c r="F17" s="125">
        <v>0</v>
      </c>
      <c r="G17" s="115">
        <f t="shared" si="0"/>
        <v>0</v>
      </c>
      <c r="H17" s="115">
        <f t="shared" si="1"/>
        <v>0</v>
      </c>
      <c r="I17" s="115">
        <f t="shared" si="2"/>
        <v>0</v>
      </c>
      <c r="J17" s="115">
        <f t="shared" si="3"/>
        <v>0</v>
      </c>
      <c r="K17" s="126">
        <f t="shared" si="4"/>
        <v>0</v>
      </c>
      <c r="L17" s="37"/>
      <c r="M17" s="145"/>
    </row>
    <row r="18" spans="1:30" ht="15" customHeight="1" x14ac:dyDescent="0.2">
      <c r="A18" s="148"/>
      <c r="B18" s="111" t="s">
        <v>109</v>
      </c>
      <c r="C18" s="115">
        <v>5000</v>
      </c>
      <c r="D18" s="115">
        <v>3800</v>
      </c>
      <c r="E18" s="116">
        <v>1</v>
      </c>
      <c r="F18" s="125">
        <v>0</v>
      </c>
      <c r="G18" s="115">
        <f t="shared" si="0"/>
        <v>0</v>
      </c>
      <c r="H18" s="115">
        <f t="shared" si="1"/>
        <v>0</v>
      </c>
      <c r="I18" s="115">
        <f t="shared" si="2"/>
        <v>0</v>
      </c>
      <c r="J18" s="115">
        <f t="shared" si="3"/>
        <v>0</v>
      </c>
      <c r="K18" s="126">
        <f t="shared" si="4"/>
        <v>0</v>
      </c>
      <c r="L18" s="37"/>
      <c r="M18" s="145"/>
    </row>
    <row r="19" spans="1:30" ht="15" customHeight="1" x14ac:dyDescent="0.2">
      <c r="A19" s="148"/>
      <c r="B19" s="111" t="s">
        <v>108</v>
      </c>
      <c r="C19" s="115">
        <v>25000</v>
      </c>
      <c r="D19" s="115">
        <v>11652.11</v>
      </c>
      <c r="E19" s="116">
        <v>0.82</v>
      </c>
      <c r="F19" s="125">
        <v>0</v>
      </c>
      <c r="G19" s="115">
        <f t="shared" si="0"/>
        <v>0</v>
      </c>
      <c r="H19" s="115">
        <f t="shared" si="1"/>
        <v>0</v>
      </c>
      <c r="I19" s="115">
        <f t="shared" si="2"/>
        <v>0</v>
      </c>
      <c r="J19" s="115">
        <f t="shared" si="3"/>
        <v>0</v>
      </c>
      <c r="K19" s="126">
        <f t="shared" si="4"/>
        <v>0</v>
      </c>
      <c r="L19" s="37"/>
      <c r="M19" s="145"/>
    </row>
    <row r="20" spans="1:30" ht="15" customHeight="1" x14ac:dyDescent="0.2">
      <c r="A20" s="148"/>
      <c r="B20" s="111" t="s">
        <v>107</v>
      </c>
      <c r="C20" s="115">
        <v>3500</v>
      </c>
      <c r="D20" s="115">
        <v>3214</v>
      </c>
      <c r="E20" s="116">
        <v>2</v>
      </c>
      <c r="F20" s="125">
        <v>0</v>
      </c>
      <c r="G20" s="115">
        <f t="shared" si="0"/>
        <v>0</v>
      </c>
      <c r="H20" s="115">
        <f t="shared" si="1"/>
        <v>0</v>
      </c>
      <c r="I20" s="115">
        <f t="shared" si="2"/>
        <v>0</v>
      </c>
      <c r="J20" s="115">
        <f t="shared" si="3"/>
        <v>0</v>
      </c>
      <c r="K20" s="126">
        <f t="shared" si="4"/>
        <v>0</v>
      </c>
      <c r="L20" s="37"/>
      <c r="M20" s="145"/>
    </row>
    <row r="21" spans="1:30" ht="15" customHeight="1" thickBot="1" x14ac:dyDescent="0.25">
      <c r="A21" s="148"/>
      <c r="B21" s="112" t="s">
        <v>59</v>
      </c>
      <c r="C21" s="119">
        <v>18000</v>
      </c>
      <c r="D21" s="119">
        <v>5455</v>
      </c>
      <c r="E21" s="120">
        <v>0.8</v>
      </c>
      <c r="F21" s="127">
        <v>0</v>
      </c>
      <c r="G21" s="119">
        <f t="shared" si="0"/>
        <v>0</v>
      </c>
      <c r="H21" s="119">
        <f t="shared" si="1"/>
        <v>0</v>
      </c>
      <c r="I21" s="119">
        <f t="shared" si="2"/>
        <v>0</v>
      </c>
      <c r="J21" s="119">
        <f t="shared" si="3"/>
        <v>0</v>
      </c>
      <c r="K21" s="128">
        <f t="shared" si="4"/>
        <v>0</v>
      </c>
      <c r="L21" s="37"/>
      <c r="M21" s="145"/>
    </row>
    <row r="22" spans="1:30" ht="17.25" customHeight="1" thickBot="1" x14ac:dyDescent="0.25">
      <c r="A22" s="70"/>
      <c r="B22" s="59"/>
      <c r="C22" s="59"/>
      <c r="D22" s="59"/>
      <c r="E22" s="86"/>
      <c r="F22" s="86"/>
      <c r="G22" s="87"/>
      <c r="H22" s="88">
        <f>SUM(H9:H21)</f>
        <v>0</v>
      </c>
      <c r="I22" s="177">
        <f>SUM(I9:I21)</f>
        <v>0</v>
      </c>
      <c r="J22" s="178">
        <f>SUM(J9:J21)</f>
        <v>0</v>
      </c>
      <c r="K22" s="177">
        <f>SUM(K9:K21)</f>
        <v>0</v>
      </c>
      <c r="L22" s="37"/>
      <c r="M22" s="145"/>
    </row>
    <row r="23" spans="1:30" ht="6.75" customHeight="1" x14ac:dyDescent="0.2">
      <c r="A23" s="70"/>
      <c r="B23" s="59"/>
      <c r="C23" s="46"/>
      <c r="D23" s="46"/>
      <c r="E23" s="47"/>
      <c r="F23" s="46"/>
      <c r="G23" s="37"/>
      <c r="H23" s="6"/>
      <c r="I23" s="48"/>
      <c r="J23" s="7"/>
      <c r="K23" s="48"/>
      <c r="L23" s="39"/>
      <c r="M23" s="145"/>
    </row>
    <row r="24" spans="1:30" ht="15.75" customHeight="1" x14ac:dyDescent="0.2">
      <c r="A24" s="70"/>
      <c r="B24" s="8" t="s">
        <v>33</v>
      </c>
      <c r="C24" s="9"/>
      <c r="D24" s="63"/>
      <c r="E24" s="44"/>
      <c r="F24" s="46"/>
      <c r="G24" s="37"/>
      <c r="H24" s="6"/>
      <c r="I24" s="6"/>
      <c r="J24" s="7"/>
      <c r="K24" s="48"/>
      <c r="L24" s="39"/>
      <c r="M24" s="145"/>
    </row>
    <row r="25" spans="1:30" ht="7.5" customHeight="1" x14ac:dyDescent="0.2">
      <c r="A25" s="70"/>
      <c r="B25" s="8"/>
      <c r="C25" s="9"/>
      <c r="D25" s="63"/>
      <c r="E25" s="44"/>
      <c r="F25" s="46"/>
      <c r="G25" s="37"/>
      <c r="H25" s="6"/>
      <c r="I25" s="6"/>
      <c r="J25" s="7"/>
      <c r="K25" s="48"/>
      <c r="L25" s="39"/>
      <c r="M25" s="145"/>
    </row>
    <row r="26" spans="1:30" ht="14.25" customHeight="1" x14ac:dyDescent="0.2">
      <c r="A26" s="70"/>
      <c r="B26" s="2" t="s">
        <v>34</v>
      </c>
      <c r="C26" s="2"/>
      <c r="D26" s="37"/>
      <c r="E26" s="2"/>
      <c r="F26" s="2"/>
      <c r="G26" s="2"/>
      <c r="H26" s="45"/>
      <c r="I26" s="28"/>
      <c r="J26" s="13"/>
      <c r="K26" s="39"/>
      <c r="L26" s="39"/>
      <c r="M26" s="163"/>
    </row>
    <row r="27" spans="1:30" s="98" customFormat="1" ht="9" customHeight="1" thickBot="1" x14ac:dyDescent="0.3">
      <c r="A27" s="153"/>
      <c r="B27" s="94"/>
      <c r="C27" s="95"/>
      <c r="D27" s="95"/>
      <c r="E27" s="95"/>
      <c r="F27" s="96"/>
      <c r="G27" s="96"/>
      <c r="H27" s="96"/>
      <c r="I27" s="96"/>
      <c r="J27" s="96"/>
      <c r="K27" s="96"/>
      <c r="L27" s="96"/>
      <c r="M27" s="164"/>
      <c r="N27" s="97"/>
      <c r="O27" s="220"/>
    </row>
    <row r="28" spans="1:30" ht="62.25" customHeight="1" thickBot="1" x14ac:dyDescent="0.25">
      <c r="A28" s="153"/>
      <c r="B28" s="169" t="s">
        <v>6</v>
      </c>
      <c r="C28" s="170" t="s">
        <v>52</v>
      </c>
      <c r="D28" s="170" t="s">
        <v>68</v>
      </c>
      <c r="E28" s="170" t="s">
        <v>39</v>
      </c>
      <c r="F28" s="170" t="s">
        <v>83</v>
      </c>
      <c r="G28" s="170" t="s">
        <v>48</v>
      </c>
      <c r="H28" s="170" t="s">
        <v>50</v>
      </c>
      <c r="I28" s="170" t="s">
        <v>42</v>
      </c>
      <c r="J28" s="170" t="s">
        <v>32</v>
      </c>
      <c r="K28" s="170" t="s">
        <v>28</v>
      </c>
      <c r="L28" s="170" t="s">
        <v>29</v>
      </c>
      <c r="M28" s="171" t="s">
        <v>40</v>
      </c>
      <c r="N28" s="99"/>
      <c r="O28" s="217" t="s">
        <v>135</v>
      </c>
      <c r="P28" s="28"/>
      <c r="Q28" s="28"/>
      <c r="R28" s="28"/>
      <c r="S28" s="28"/>
    </row>
    <row r="29" spans="1:30" s="61" customFormat="1" ht="15" customHeight="1" x14ac:dyDescent="0.2">
      <c r="A29" s="148"/>
      <c r="B29" s="172" t="s">
        <v>84</v>
      </c>
      <c r="C29" s="173">
        <v>83000</v>
      </c>
      <c r="D29" s="173">
        <v>125000</v>
      </c>
      <c r="E29" s="174">
        <f>+D29/C29</f>
        <v>1.5060240963855422</v>
      </c>
      <c r="F29" s="174">
        <v>0.83</v>
      </c>
      <c r="G29" s="174">
        <v>0.36</v>
      </c>
      <c r="H29" s="174">
        <v>0.5</v>
      </c>
      <c r="I29" s="175">
        <v>0</v>
      </c>
      <c r="J29" s="174">
        <f>G29*I29</f>
        <v>0</v>
      </c>
      <c r="K29" s="174">
        <f>H29*(I29*E29)</f>
        <v>0</v>
      </c>
      <c r="L29" s="174">
        <f>K29-J29</f>
        <v>0</v>
      </c>
      <c r="M29" s="176">
        <f>K29+((F29)+(G29*$O29))*I29</f>
        <v>0</v>
      </c>
      <c r="O29" s="219">
        <v>1</v>
      </c>
    </row>
    <row r="30" spans="1:30" s="61" customFormat="1" ht="16.5" customHeight="1" x14ac:dyDescent="0.2">
      <c r="A30" s="153"/>
      <c r="B30" s="135" t="s">
        <v>106</v>
      </c>
      <c r="C30" s="159">
        <v>5000</v>
      </c>
      <c r="D30" s="159">
        <v>10000</v>
      </c>
      <c r="E30" s="115">
        <f>+D30/C30</f>
        <v>2</v>
      </c>
      <c r="F30" s="116">
        <v>2.5299999999999998</v>
      </c>
      <c r="G30" s="116">
        <v>0.92</v>
      </c>
      <c r="H30" s="116">
        <v>5.85</v>
      </c>
      <c r="I30" s="117">
        <v>0</v>
      </c>
      <c r="J30" s="115">
        <f>G30*I30</f>
        <v>0</v>
      </c>
      <c r="K30" s="115">
        <f>H30*(I30*E30)</f>
        <v>0</v>
      </c>
      <c r="L30" s="115">
        <f>K30-J30</f>
        <v>0</v>
      </c>
      <c r="M30" s="118">
        <f>K30+((F30)+(G30*$O30))*I30</f>
        <v>0</v>
      </c>
      <c r="N30" s="89"/>
      <c r="O30" s="219">
        <v>3</v>
      </c>
      <c r="P30" s="90"/>
      <c r="Q30" s="91"/>
      <c r="R30" s="142"/>
      <c r="S30" s="92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3"/>
    </row>
    <row r="31" spans="1:30" s="61" customFormat="1" ht="16.5" customHeight="1" x14ac:dyDescent="0.2">
      <c r="A31" s="153"/>
      <c r="B31" s="135" t="s">
        <v>58</v>
      </c>
      <c r="C31" s="159">
        <v>625</v>
      </c>
      <c r="D31" s="159">
        <v>10330</v>
      </c>
      <c r="E31" s="115">
        <f t="shared" ref="E31:E51" si="5">+D31/C31</f>
        <v>16.527999999999999</v>
      </c>
      <c r="F31" s="116">
        <v>12.57</v>
      </c>
      <c r="G31" s="116">
        <v>8.33</v>
      </c>
      <c r="H31" s="116">
        <v>2.6</v>
      </c>
      <c r="I31" s="117">
        <v>0</v>
      </c>
      <c r="J31" s="115">
        <f t="shared" ref="J31:J51" si="6">G31*I31</f>
        <v>0</v>
      </c>
      <c r="K31" s="115">
        <f>H31*(I31*E31)</f>
        <v>0</v>
      </c>
      <c r="L31" s="115">
        <f>K31-J31</f>
        <v>0</v>
      </c>
      <c r="M31" s="118">
        <f t="shared" ref="M31:M51" si="7">K31+((F31)+(G31*$O31))*I31</f>
        <v>0</v>
      </c>
      <c r="N31" s="89"/>
      <c r="O31" s="219">
        <v>3</v>
      </c>
      <c r="P31" s="90"/>
      <c r="Q31" s="91"/>
      <c r="R31" s="142"/>
      <c r="S31" s="92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3"/>
    </row>
    <row r="32" spans="1:30" s="61" customFormat="1" ht="16.5" customHeight="1" x14ac:dyDescent="0.2">
      <c r="A32" s="153"/>
      <c r="B32" s="135" t="s">
        <v>105</v>
      </c>
      <c r="C32" s="159">
        <v>1500</v>
      </c>
      <c r="D32" s="159">
        <v>12863</v>
      </c>
      <c r="E32" s="115">
        <f t="shared" si="5"/>
        <v>8.575333333333333</v>
      </c>
      <c r="F32" s="116">
        <v>12.32</v>
      </c>
      <c r="G32" s="116">
        <v>7.23</v>
      </c>
      <c r="H32" s="116">
        <v>2.5</v>
      </c>
      <c r="I32" s="117">
        <v>0</v>
      </c>
      <c r="J32" s="115">
        <f t="shared" si="6"/>
        <v>0</v>
      </c>
      <c r="K32" s="115">
        <f t="shared" ref="K32:K51" si="8">H32*(I32*E32)</f>
        <v>0</v>
      </c>
      <c r="L32" s="115">
        <f t="shared" ref="L32:L51" si="9">K32-J32</f>
        <v>0</v>
      </c>
      <c r="M32" s="118">
        <f t="shared" si="7"/>
        <v>0</v>
      </c>
      <c r="N32" s="89"/>
      <c r="O32" s="219">
        <v>3</v>
      </c>
      <c r="P32" s="90"/>
      <c r="Q32" s="91"/>
      <c r="R32" s="142"/>
      <c r="S32" s="92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3"/>
    </row>
    <row r="33" spans="1:30" s="61" customFormat="1" ht="16.5" customHeight="1" x14ac:dyDescent="0.2">
      <c r="A33" s="153"/>
      <c r="B33" s="135" t="s">
        <v>104</v>
      </c>
      <c r="C33" s="159">
        <v>940</v>
      </c>
      <c r="D33" s="159">
        <v>14000</v>
      </c>
      <c r="E33" s="115">
        <f t="shared" si="5"/>
        <v>14.893617021276595</v>
      </c>
      <c r="F33" s="116">
        <v>10.26</v>
      </c>
      <c r="G33" s="116">
        <v>4.05</v>
      </c>
      <c r="H33" s="116">
        <v>0.8</v>
      </c>
      <c r="I33" s="117">
        <v>0</v>
      </c>
      <c r="J33" s="115">
        <f t="shared" si="6"/>
        <v>0</v>
      </c>
      <c r="K33" s="115">
        <f t="shared" si="8"/>
        <v>0</v>
      </c>
      <c r="L33" s="115">
        <f t="shared" si="9"/>
        <v>0</v>
      </c>
      <c r="M33" s="118">
        <f>K33+((F33)+(G33*$O33))*I33</f>
        <v>0</v>
      </c>
      <c r="N33" s="89"/>
      <c r="O33" s="219">
        <v>3</v>
      </c>
      <c r="P33" s="90"/>
      <c r="Q33" s="91"/>
      <c r="R33" s="142"/>
      <c r="S33" s="92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3"/>
    </row>
    <row r="34" spans="1:30" s="61" customFormat="1" ht="16.5" customHeight="1" x14ac:dyDescent="0.2">
      <c r="A34" s="153"/>
      <c r="B34" s="135" t="s">
        <v>69</v>
      </c>
      <c r="C34" s="159">
        <v>600</v>
      </c>
      <c r="D34" s="159">
        <v>8000</v>
      </c>
      <c r="E34" s="115">
        <f t="shared" si="5"/>
        <v>13.333333333333334</v>
      </c>
      <c r="F34" s="116">
        <v>9.84</v>
      </c>
      <c r="G34" s="116">
        <v>8.26</v>
      </c>
      <c r="H34" s="116">
        <v>1.5</v>
      </c>
      <c r="I34" s="117">
        <v>0</v>
      </c>
      <c r="J34" s="115">
        <f t="shared" si="6"/>
        <v>0</v>
      </c>
      <c r="K34" s="115">
        <f t="shared" si="8"/>
        <v>0</v>
      </c>
      <c r="L34" s="115">
        <f t="shared" si="9"/>
        <v>0</v>
      </c>
      <c r="M34" s="118">
        <f t="shared" si="7"/>
        <v>0</v>
      </c>
      <c r="N34" s="89"/>
      <c r="O34" s="219">
        <v>3</v>
      </c>
      <c r="P34" s="90"/>
      <c r="Q34" s="91"/>
      <c r="R34" s="142"/>
      <c r="S34" s="92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3"/>
    </row>
    <row r="35" spans="1:30" s="61" customFormat="1" ht="16.5" customHeight="1" x14ac:dyDescent="0.2">
      <c r="A35" s="153"/>
      <c r="B35" s="135" t="s">
        <v>103</v>
      </c>
      <c r="C35" s="159">
        <v>600</v>
      </c>
      <c r="D35" s="159">
        <v>14000</v>
      </c>
      <c r="E35" s="115">
        <f t="shared" si="5"/>
        <v>23.333333333333332</v>
      </c>
      <c r="F35" s="116">
        <v>9.84</v>
      </c>
      <c r="G35" s="116">
        <v>6.23</v>
      </c>
      <c r="H35" s="116">
        <v>1.5</v>
      </c>
      <c r="I35" s="117">
        <v>0</v>
      </c>
      <c r="J35" s="115">
        <f t="shared" si="6"/>
        <v>0</v>
      </c>
      <c r="K35" s="115">
        <f t="shared" si="8"/>
        <v>0</v>
      </c>
      <c r="L35" s="115">
        <f t="shared" si="9"/>
        <v>0</v>
      </c>
      <c r="M35" s="118">
        <f t="shared" si="7"/>
        <v>0</v>
      </c>
      <c r="N35" s="89"/>
      <c r="O35" s="219">
        <v>3</v>
      </c>
      <c r="P35" s="90"/>
      <c r="Q35" s="91"/>
      <c r="R35" s="142"/>
      <c r="S35" s="92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3"/>
    </row>
    <row r="36" spans="1:30" s="61" customFormat="1" ht="16.5" customHeight="1" x14ac:dyDescent="0.2">
      <c r="A36" s="153"/>
      <c r="B36" s="135" t="s">
        <v>102</v>
      </c>
      <c r="C36" s="159">
        <v>600</v>
      </c>
      <c r="D36" s="159">
        <v>15000</v>
      </c>
      <c r="E36" s="115">
        <f t="shared" si="5"/>
        <v>25</v>
      </c>
      <c r="F36" s="116">
        <v>9.84</v>
      </c>
      <c r="G36" s="116">
        <v>6.23</v>
      </c>
      <c r="H36" s="116">
        <v>1.2</v>
      </c>
      <c r="I36" s="117">
        <v>0</v>
      </c>
      <c r="J36" s="115">
        <f t="shared" si="6"/>
        <v>0</v>
      </c>
      <c r="K36" s="115">
        <f t="shared" si="8"/>
        <v>0</v>
      </c>
      <c r="L36" s="115">
        <f t="shared" si="9"/>
        <v>0</v>
      </c>
      <c r="M36" s="118">
        <f t="shared" si="7"/>
        <v>0</v>
      </c>
      <c r="N36" s="89"/>
      <c r="O36" s="219">
        <v>3</v>
      </c>
      <c r="P36" s="90"/>
      <c r="Q36" s="91"/>
      <c r="R36" s="142"/>
      <c r="S36" s="92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3"/>
    </row>
    <row r="37" spans="1:30" s="61" customFormat="1" ht="16.5" customHeight="1" x14ac:dyDescent="0.2">
      <c r="A37" s="153"/>
      <c r="B37" s="135" t="s">
        <v>101</v>
      </c>
      <c r="C37" s="159">
        <v>625</v>
      </c>
      <c r="D37" s="159">
        <v>10500</v>
      </c>
      <c r="E37" s="115">
        <f t="shared" si="5"/>
        <v>16.8</v>
      </c>
      <c r="F37" s="116">
        <v>14.23</v>
      </c>
      <c r="G37" s="116">
        <v>11.23</v>
      </c>
      <c r="H37" s="116">
        <v>2.57</v>
      </c>
      <c r="I37" s="117">
        <v>0</v>
      </c>
      <c r="J37" s="115">
        <f t="shared" si="6"/>
        <v>0</v>
      </c>
      <c r="K37" s="115">
        <f t="shared" si="8"/>
        <v>0</v>
      </c>
      <c r="L37" s="115">
        <f t="shared" si="9"/>
        <v>0</v>
      </c>
      <c r="M37" s="118">
        <f>K37+((F37)+(G37*$O37))*I37</f>
        <v>0</v>
      </c>
      <c r="N37" s="89"/>
      <c r="O37" s="219">
        <v>3</v>
      </c>
      <c r="P37" s="90"/>
      <c r="Q37" s="91"/>
      <c r="R37" s="142"/>
      <c r="S37" s="92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3"/>
    </row>
    <row r="38" spans="1:30" s="61" customFormat="1" ht="16.5" customHeight="1" x14ac:dyDescent="0.2">
      <c r="A38" s="153"/>
      <c r="B38" s="135" t="s">
        <v>100</v>
      </c>
      <c r="C38" s="159">
        <v>625</v>
      </c>
      <c r="D38" s="159">
        <v>12000</v>
      </c>
      <c r="E38" s="115">
        <f t="shared" si="5"/>
        <v>19.2</v>
      </c>
      <c r="F38" s="116">
        <v>9.7100000000000009</v>
      </c>
      <c r="G38" s="116">
        <v>6.09</v>
      </c>
      <c r="H38" s="116">
        <v>1.5</v>
      </c>
      <c r="I38" s="117">
        <v>0</v>
      </c>
      <c r="J38" s="115">
        <f t="shared" si="6"/>
        <v>0</v>
      </c>
      <c r="K38" s="115">
        <f t="shared" si="8"/>
        <v>0</v>
      </c>
      <c r="L38" s="115">
        <f t="shared" si="9"/>
        <v>0</v>
      </c>
      <c r="M38" s="118">
        <f t="shared" si="7"/>
        <v>0</v>
      </c>
      <c r="N38" s="89"/>
      <c r="O38" s="219">
        <v>3</v>
      </c>
      <c r="P38" s="90"/>
      <c r="Q38" s="91"/>
      <c r="R38" s="142"/>
      <c r="S38" s="92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3"/>
    </row>
    <row r="39" spans="1:30" s="61" customFormat="1" ht="16.5" customHeight="1" x14ac:dyDescent="0.2">
      <c r="A39" s="153"/>
      <c r="B39" s="135" t="s">
        <v>99</v>
      </c>
      <c r="C39" s="159">
        <v>940</v>
      </c>
      <c r="D39" s="159">
        <v>14000</v>
      </c>
      <c r="E39" s="115">
        <f t="shared" si="5"/>
        <v>14.893617021276595</v>
      </c>
      <c r="F39" s="116">
        <v>13.32</v>
      </c>
      <c r="G39" s="116">
        <v>7.29</v>
      </c>
      <c r="H39" s="116">
        <v>1.2</v>
      </c>
      <c r="I39" s="117">
        <v>0</v>
      </c>
      <c r="J39" s="115">
        <f t="shared" si="6"/>
        <v>0</v>
      </c>
      <c r="K39" s="115">
        <f t="shared" si="8"/>
        <v>0</v>
      </c>
      <c r="L39" s="115">
        <f t="shared" si="9"/>
        <v>0</v>
      </c>
      <c r="M39" s="118">
        <f t="shared" si="7"/>
        <v>0</v>
      </c>
      <c r="N39" s="89"/>
      <c r="O39" s="219">
        <v>3</v>
      </c>
      <c r="P39" s="90"/>
      <c r="Q39" s="91"/>
      <c r="R39" s="142"/>
      <c r="S39" s="92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3"/>
    </row>
    <row r="40" spans="1:30" s="61" customFormat="1" ht="16.5" customHeight="1" x14ac:dyDescent="0.2">
      <c r="A40" s="153"/>
      <c r="B40" s="135" t="s">
        <v>98</v>
      </c>
      <c r="C40" s="159">
        <v>1111</v>
      </c>
      <c r="D40" s="159">
        <v>15000</v>
      </c>
      <c r="E40" s="115">
        <f t="shared" si="5"/>
        <v>13.501350135013501</v>
      </c>
      <c r="F40" s="116">
        <v>10.210000000000001</v>
      </c>
      <c r="G40" s="116">
        <v>6.23</v>
      </c>
      <c r="H40" s="116">
        <v>1.3</v>
      </c>
      <c r="I40" s="117">
        <v>0</v>
      </c>
      <c r="J40" s="115">
        <f t="shared" si="6"/>
        <v>0</v>
      </c>
      <c r="K40" s="115">
        <f t="shared" si="8"/>
        <v>0</v>
      </c>
      <c r="L40" s="115">
        <f t="shared" si="9"/>
        <v>0</v>
      </c>
      <c r="M40" s="118">
        <f t="shared" si="7"/>
        <v>0</v>
      </c>
      <c r="N40" s="89"/>
      <c r="O40" s="219">
        <v>3</v>
      </c>
      <c r="P40" s="90"/>
      <c r="Q40" s="91"/>
      <c r="R40" s="142"/>
      <c r="S40" s="92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3"/>
    </row>
    <row r="41" spans="1:30" s="61" customFormat="1" ht="16.5" customHeight="1" x14ac:dyDescent="0.2">
      <c r="A41" s="153"/>
      <c r="B41" s="135" t="s">
        <v>97</v>
      </c>
      <c r="C41" s="159">
        <v>417</v>
      </c>
      <c r="D41" s="159">
        <v>7500</v>
      </c>
      <c r="E41" s="115">
        <f t="shared" si="5"/>
        <v>17.985611510791365</v>
      </c>
      <c r="F41" s="116">
        <v>12.36</v>
      </c>
      <c r="G41" s="116">
        <v>7.82</v>
      </c>
      <c r="H41" s="116">
        <v>1.47</v>
      </c>
      <c r="I41" s="117">
        <v>0</v>
      </c>
      <c r="J41" s="115">
        <f t="shared" si="6"/>
        <v>0</v>
      </c>
      <c r="K41" s="115">
        <f t="shared" si="8"/>
        <v>0</v>
      </c>
      <c r="L41" s="115">
        <f t="shared" si="9"/>
        <v>0</v>
      </c>
      <c r="M41" s="118">
        <f t="shared" si="7"/>
        <v>0</v>
      </c>
      <c r="N41" s="89"/>
      <c r="O41" s="219">
        <v>3</v>
      </c>
      <c r="P41" s="90"/>
      <c r="Q41" s="91"/>
      <c r="R41" s="142"/>
      <c r="S41" s="92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3"/>
    </row>
    <row r="42" spans="1:30" s="61" customFormat="1" ht="16.5" customHeight="1" x14ac:dyDescent="0.2">
      <c r="A42" s="153"/>
      <c r="B42" s="135" t="s">
        <v>63</v>
      </c>
      <c r="C42" s="159">
        <v>600</v>
      </c>
      <c r="D42" s="159">
        <v>18000</v>
      </c>
      <c r="E42" s="115">
        <f t="shared" si="5"/>
        <v>30</v>
      </c>
      <c r="F42" s="116">
        <v>9.84</v>
      </c>
      <c r="G42" s="116">
        <v>6.23</v>
      </c>
      <c r="H42" s="116">
        <v>0.85</v>
      </c>
      <c r="I42" s="117">
        <v>0</v>
      </c>
      <c r="J42" s="115">
        <f t="shared" si="6"/>
        <v>0</v>
      </c>
      <c r="K42" s="115">
        <f t="shared" si="8"/>
        <v>0</v>
      </c>
      <c r="L42" s="115">
        <f t="shared" si="9"/>
        <v>0</v>
      </c>
      <c r="M42" s="118">
        <f t="shared" si="7"/>
        <v>0</v>
      </c>
      <c r="N42" s="89"/>
      <c r="O42" s="219">
        <v>3</v>
      </c>
      <c r="P42" s="90"/>
      <c r="Q42" s="91"/>
      <c r="R42" s="142"/>
      <c r="S42" s="92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3"/>
    </row>
    <row r="43" spans="1:30" s="61" customFormat="1" ht="16.5" customHeight="1" x14ac:dyDescent="0.2">
      <c r="A43" s="153"/>
      <c r="B43" s="135" t="s">
        <v>96</v>
      </c>
      <c r="C43" s="159">
        <v>600</v>
      </c>
      <c r="D43" s="159">
        <v>10130</v>
      </c>
      <c r="E43" s="115">
        <f t="shared" si="5"/>
        <v>16.883333333333333</v>
      </c>
      <c r="F43" s="116">
        <v>9.84</v>
      </c>
      <c r="G43" s="116">
        <v>7.26</v>
      </c>
      <c r="H43" s="116">
        <v>1.2</v>
      </c>
      <c r="I43" s="117">
        <v>0</v>
      </c>
      <c r="J43" s="115">
        <f t="shared" si="6"/>
        <v>0</v>
      </c>
      <c r="K43" s="115">
        <f t="shared" si="8"/>
        <v>0</v>
      </c>
      <c r="L43" s="115">
        <f t="shared" si="9"/>
        <v>0</v>
      </c>
      <c r="M43" s="118">
        <f t="shared" si="7"/>
        <v>0</v>
      </c>
      <c r="N43" s="89"/>
      <c r="O43" s="219">
        <v>3</v>
      </c>
      <c r="P43" s="90"/>
      <c r="Q43" s="91"/>
      <c r="R43" s="142"/>
      <c r="S43" s="92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3"/>
    </row>
    <row r="44" spans="1:30" s="61" customFormat="1" ht="15" customHeight="1" x14ac:dyDescent="0.2">
      <c r="A44" s="148"/>
      <c r="B44" s="135" t="s">
        <v>95</v>
      </c>
      <c r="C44" s="159">
        <v>240</v>
      </c>
      <c r="D44" s="159">
        <v>4600</v>
      </c>
      <c r="E44" s="116">
        <f t="shared" si="5"/>
        <v>19.166666666666668</v>
      </c>
      <c r="F44" s="116">
        <v>14.23</v>
      </c>
      <c r="G44" s="115">
        <v>6.8</v>
      </c>
      <c r="H44" s="115">
        <v>2.88</v>
      </c>
      <c r="I44" s="117">
        <v>0</v>
      </c>
      <c r="J44" s="115">
        <f t="shared" si="6"/>
        <v>0</v>
      </c>
      <c r="K44" s="115">
        <f t="shared" si="8"/>
        <v>0</v>
      </c>
      <c r="L44" s="115">
        <f t="shared" si="9"/>
        <v>0</v>
      </c>
      <c r="M44" s="118">
        <f t="shared" si="7"/>
        <v>0</v>
      </c>
      <c r="O44" s="219">
        <v>3</v>
      </c>
    </row>
    <row r="45" spans="1:30" s="61" customFormat="1" ht="16.5" customHeight="1" x14ac:dyDescent="0.2">
      <c r="A45" s="153"/>
      <c r="B45" s="135" t="s">
        <v>60</v>
      </c>
      <c r="C45" s="159">
        <v>600</v>
      </c>
      <c r="D45" s="159">
        <v>8800</v>
      </c>
      <c r="E45" s="115">
        <f t="shared" si="5"/>
        <v>14.666666666666666</v>
      </c>
      <c r="F45" s="116">
        <v>9.39</v>
      </c>
      <c r="G45" s="116">
        <v>6.4</v>
      </c>
      <c r="H45" s="116">
        <v>1.8</v>
      </c>
      <c r="I45" s="117">
        <v>0</v>
      </c>
      <c r="J45" s="115">
        <f t="shared" si="6"/>
        <v>0</v>
      </c>
      <c r="K45" s="115">
        <f t="shared" si="8"/>
        <v>0</v>
      </c>
      <c r="L45" s="115">
        <f t="shared" si="9"/>
        <v>0</v>
      </c>
      <c r="M45" s="118">
        <f t="shared" si="7"/>
        <v>0</v>
      </c>
      <c r="N45" s="89"/>
      <c r="O45" s="219">
        <v>3</v>
      </c>
      <c r="P45" s="90"/>
      <c r="Q45" s="91"/>
      <c r="R45" s="142"/>
      <c r="S45" s="92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3"/>
    </row>
    <row r="46" spans="1:30" s="61" customFormat="1" ht="16.5" customHeight="1" x14ac:dyDescent="0.2">
      <c r="A46" s="153"/>
      <c r="B46" s="135" t="s">
        <v>62</v>
      </c>
      <c r="C46" s="159">
        <v>600</v>
      </c>
      <c r="D46" s="159">
        <v>10500</v>
      </c>
      <c r="E46" s="115">
        <f t="shared" si="5"/>
        <v>17.5</v>
      </c>
      <c r="F46" s="116">
        <v>14.77</v>
      </c>
      <c r="G46" s="116">
        <v>10.4</v>
      </c>
      <c r="H46" s="116">
        <v>2.5</v>
      </c>
      <c r="I46" s="117">
        <v>0</v>
      </c>
      <c r="J46" s="115">
        <f t="shared" si="6"/>
        <v>0</v>
      </c>
      <c r="K46" s="115">
        <f t="shared" si="8"/>
        <v>0</v>
      </c>
      <c r="L46" s="115">
        <f t="shared" si="9"/>
        <v>0</v>
      </c>
      <c r="M46" s="118">
        <f t="shared" si="7"/>
        <v>0</v>
      </c>
      <c r="N46" s="89"/>
      <c r="O46" s="219">
        <v>3</v>
      </c>
      <c r="P46" s="90"/>
      <c r="Q46" s="91"/>
      <c r="R46" s="142"/>
      <c r="S46" s="92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3"/>
    </row>
    <row r="47" spans="1:30" s="61" customFormat="1" ht="16.5" customHeight="1" x14ac:dyDescent="0.2">
      <c r="A47" s="153"/>
      <c r="B47" s="135" t="s">
        <v>94</v>
      </c>
      <c r="C47" s="159">
        <v>1667</v>
      </c>
      <c r="D47" s="159">
        <v>12000</v>
      </c>
      <c r="E47" s="115">
        <f t="shared" si="5"/>
        <v>7.1985602879424118</v>
      </c>
      <c r="F47" s="116">
        <v>11.23</v>
      </c>
      <c r="G47" s="116">
        <v>8.23</v>
      </c>
      <c r="H47" s="116">
        <v>1.85</v>
      </c>
      <c r="I47" s="117">
        <v>0</v>
      </c>
      <c r="J47" s="115">
        <f t="shared" si="6"/>
        <v>0</v>
      </c>
      <c r="K47" s="115">
        <f t="shared" si="8"/>
        <v>0</v>
      </c>
      <c r="L47" s="115">
        <f t="shared" si="9"/>
        <v>0</v>
      </c>
      <c r="M47" s="118">
        <f t="shared" si="7"/>
        <v>0</v>
      </c>
      <c r="N47" s="89"/>
      <c r="O47" s="219">
        <v>3</v>
      </c>
      <c r="P47" s="90"/>
      <c r="Q47" s="91"/>
      <c r="R47" s="142"/>
      <c r="S47" s="92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3"/>
    </row>
    <row r="48" spans="1:30" s="61" customFormat="1" ht="16.5" customHeight="1" x14ac:dyDescent="0.2">
      <c r="A48" s="153"/>
      <c r="B48" s="135" t="s">
        <v>93</v>
      </c>
      <c r="C48" s="159">
        <v>1150</v>
      </c>
      <c r="D48" s="159">
        <v>15000</v>
      </c>
      <c r="E48" s="115">
        <f t="shared" si="5"/>
        <v>13.043478260869565</v>
      </c>
      <c r="F48" s="116">
        <v>8.32</v>
      </c>
      <c r="G48" s="116">
        <v>5.36</v>
      </c>
      <c r="H48" s="116">
        <v>1</v>
      </c>
      <c r="I48" s="117">
        <v>0</v>
      </c>
      <c r="J48" s="115">
        <f t="shared" si="6"/>
        <v>0</v>
      </c>
      <c r="K48" s="115">
        <f t="shared" si="8"/>
        <v>0</v>
      </c>
      <c r="L48" s="115">
        <f t="shared" si="9"/>
        <v>0</v>
      </c>
      <c r="M48" s="118">
        <f t="shared" si="7"/>
        <v>0</v>
      </c>
      <c r="N48" s="89"/>
      <c r="O48" s="219">
        <v>3</v>
      </c>
      <c r="P48" s="90"/>
      <c r="Q48" s="91"/>
      <c r="R48" s="142"/>
      <c r="S48" s="92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3"/>
    </row>
    <row r="49" spans="1:30" s="61" customFormat="1" ht="16.5" customHeight="1" x14ac:dyDescent="0.2">
      <c r="A49" s="153"/>
      <c r="B49" s="135" t="s">
        <v>65</v>
      </c>
      <c r="C49" s="159">
        <v>1100</v>
      </c>
      <c r="D49" s="159">
        <v>7500</v>
      </c>
      <c r="E49" s="115">
        <f t="shared" si="5"/>
        <v>6.8181818181818183</v>
      </c>
      <c r="F49" s="116">
        <v>7.84</v>
      </c>
      <c r="G49" s="116">
        <v>4.96</v>
      </c>
      <c r="H49" s="116">
        <v>2</v>
      </c>
      <c r="I49" s="117">
        <v>0</v>
      </c>
      <c r="J49" s="115">
        <f t="shared" si="6"/>
        <v>0</v>
      </c>
      <c r="K49" s="115">
        <f t="shared" si="8"/>
        <v>0</v>
      </c>
      <c r="L49" s="115">
        <f t="shared" si="9"/>
        <v>0</v>
      </c>
      <c r="M49" s="118">
        <f>K49+((F49)+(G49*$O49))*I49</f>
        <v>0</v>
      </c>
      <c r="N49" s="89"/>
      <c r="O49" s="219">
        <v>5</v>
      </c>
      <c r="P49" s="90"/>
      <c r="Q49" s="91"/>
      <c r="R49" s="142"/>
      <c r="S49" s="92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3"/>
    </row>
    <row r="50" spans="1:30" s="61" customFormat="1" ht="15.75" customHeight="1" x14ac:dyDescent="0.2">
      <c r="A50" s="153"/>
      <c r="B50" s="135" t="s">
        <v>61</v>
      </c>
      <c r="C50" s="159">
        <v>2800</v>
      </c>
      <c r="D50" s="159">
        <v>15000</v>
      </c>
      <c r="E50" s="115">
        <f t="shared" si="5"/>
        <v>5.3571428571428568</v>
      </c>
      <c r="F50" s="116">
        <v>2.2200000000000002</v>
      </c>
      <c r="G50" s="116">
        <v>1.2</v>
      </c>
      <c r="H50" s="116">
        <v>1.5</v>
      </c>
      <c r="I50" s="117">
        <v>0</v>
      </c>
      <c r="J50" s="115">
        <f t="shared" si="6"/>
        <v>0</v>
      </c>
      <c r="K50" s="115">
        <f t="shared" si="8"/>
        <v>0</v>
      </c>
      <c r="L50" s="115">
        <f t="shared" si="9"/>
        <v>0</v>
      </c>
      <c r="M50" s="118">
        <f>K50+((F50)+(G50*$O50))*I50</f>
        <v>0</v>
      </c>
      <c r="N50" s="89"/>
      <c r="O50" s="219">
        <v>3</v>
      </c>
      <c r="P50" s="90"/>
      <c r="Q50" s="91"/>
      <c r="R50" s="142"/>
      <c r="S50" s="92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3"/>
    </row>
    <row r="51" spans="1:30" s="61" customFormat="1" ht="16.5" customHeight="1" thickBot="1" x14ac:dyDescent="0.25">
      <c r="A51" s="153"/>
      <c r="B51" s="136" t="s">
        <v>70</v>
      </c>
      <c r="C51" s="160">
        <v>1666</v>
      </c>
      <c r="D51" s="160">
        <v>20000</v>
      </c>
      <c r="E51" s="119">
        <f t="shared" si="5"/>
        <v>12.004801920768307</v>
      </c>
      <c r="F51" s="120">
        <v>15.23</v>
      </c>
      <c r="G51" s="120">
        <v>7.82</v>
      </c>
      <c r="H51" s="120">
        <v>2.2000000000000002</v>
      </c>
      <c r="I51" s="121">
        <v>0</v>
      </c>
      <c r="J51" s="119">
        <f t="shared" si="6"/>
        <v>0</v>
      </c>
      <c r="K51" s="119">
        <f t="shared" si="8"/>
        <v>0</v>
      </c>
      <c r="L51" s="119">
        <f t="shared" si="9"/>
        <v>0</v>
      </c>
      <c r="M51" s="122">
        <f t="shared" si="7"/>
        <v>0</v>
      </c>
      <c r="N51" s="89"/>
      <c r="O51" s="219">
        <v>3</v>
      </c>
      <c r="P51" s="90"/>
      <c r="Q51" s="91"/>
      <c r="R51" s="142"/>
      <c r="S51" s="92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3"/>
    </row>
    <row r="52" spans="1:30" ht="15" customHeight="1" thickBot="1" x14ac:dyDescent="0.25">
      <c r="A52" s="153"/>
      <c r="B52" s="59"/>
      <c r="C52" s="59"/>
      <c r="D52" s="59"/>
      <c r="E52" s="86"/>
      <c r="F52" s="86"/>
      <c r="G52" s="86"/>
      <c r="H52" s="86"/>
      <c r="I52" s="86"/>
      <c r="J52" s="123">
        <f>SUM(J29:J51)</f>
        <v>0</v>
      </c>
      <c r="K52" s="78">
        <f>SUM(K29:K51)</f>
        <v>0</v>
      </c>
      <c r="L52" s="124">
        <f>SUM(L29:L51)</f>
        <v>0</v>
      </c>
      <c r="M52" s="124">
        <f>SUM(M29:M51)</f>
        <v>0</v>
      </c>
      <c r="N52" s="28"/>
    </row>
    <row r="53" spans="1:30" ht="8.25" customHeight="1" x14ac:dyDescent="0.2">
      <c r="A53" s="70"/>
      <c r="B53" s="85"/>
      <c r="C53" s="85"/>
      <c r="D53" s="85"/>
      <c r="E53" s="85"/>
      <c r="F53" s="59"/>
      <c r="G53" s="86"/>
      <c r="H53" s="6"/>
      <c r="I53" s="21"/>
      <c r="J53" s="21"/>
      <c r="K53" s="10"/>
      <c r="L53" s="39"/>
      <c r="M53" s="145"/>
    </row>
    <row r="54" spans="1:30" ht="14.25" customHeight="1" x14ac:dyDescent="0.2">
      <c r="A54" s="70"/>
      <c r="B54" s="2" t="s">
        <v>56</v>
      </c>
      <c r="C54" s="2"/>
      <c r="D54" s="44"/>
      <c r="E54" s="2"/>
      <c r="F54" s="2"/>
      <c r="G54" s="49"/>
      <c r="H54" s="28"/>
      <c r="I54" s="13"/>
      <c r="J54" s="13"/>
      <c r="K54" s="39"/>
      <c r="L54" s="39"/>
      <c r="M54" s="145"/>
    </row>
    <row r="55" spans="1:30" ht="7.5" customHeight="1" thickBot="1" x14ac:dyDescent="0.25">
      <c r="A55" s="70"/>
      <c r="B55" s="2"/>
      <c r="C55" s="2"/>
      <c r="D55" s="44"/>
      <c r="E55" s="2"/>
      <c r="F55" s="2"/>
      <c r="G55" s="49"/>
      <c r="H55" s="28"/>
      <c r="I55" s="13"/>
      <c r="J55" s="13"/>
      <c r="K55" s="39"/>
      <c r="L55" s="39"/>
      <c r="M55" s="145"/>
    </row>
    <row r="56" spans="1:30" ht="41.25" customHeight="1" thickBot="1" x14ac:dyDescent="0.25">
      <c r="A56" s="70"/>
      <c r="B56" s="260" t="s">
        <v>6</v>
      </c>
      <c r="C56" s="261"/>
      <c r="D56" s="132" t="s">
        <v>7</v>
      </c>
      <c r="E56" s="132" t="s">
        <v>54</v>
      </c>
      <c r="F56" s="132" t="s">
        <v>36</v>
      </c>
      <c r="G56" s="132" t="s">
        <v>31</v>
      </c>
      <c r="H56" s="133" t="s">
        <v>40</v>
      </c>
      <c r="I56" s="37"/>
      <c r="J56" s="37"/>
      <c r="K56" s="37"/>
      <c r="L56" s="37"/>
      <c r="M56" s="145"/>
    </row>
    <row r="57" spans="1:30" ht="15" customHeight="1" x14ac:dyDescent="0.2">
      <c r="A57" s="70"/>
      <c r="B57" s="32" t="s">
        <v>26</v>
      </c>
      <c r="C57" s="33"/>
      <c r="D57" s="130">
        <v>0</v>
      </c>
      <c r="E57" s="18">
        <v>40</v>
      </c>
      <c r="F57" s="34">
        <f t="shared" ref="F57:F67" si="10">(E57*0.2)*D57</f>
        <v>0</v>
      </c>
      <c r="G57" s="34">
        <f t="shared" ref="G57:G67" si="11">D57*E57</f>
        <v>0</v>
      </c>
      <c r="H57" s="131">
        <f t="shared" ref="H57:H67" si="12">+F57+G57</f>
        <v>0</v>
      </c>
      <c r="I57" s="37"/>
      <c r="J57" s="37"/>
      <c r="K57" s="37"/>
      <c r="L57" s="37"/>
      <c r="M57" s="145"/>
    </row>
    <row r="58" spans="1:30" ht="15" customHeight="1" x14ac:dyDescent="0.2">
      <c r="A58" s="70"/>
      <c r="B58" s="65" t="s">
        <v>8</v>
      </c>
      <c r="C58" s="66"/>
      <c r="D58" s="101">
        <v>0</v>
      </c>
      <c r="E58" s="15">
        <v>80</v>
      </c>
      <c r="F58" s="34">
        <f t="shared" si="10"/>
        <v>0</v>
      </c>
      <c r="G58" s="108">
        <f t="shared" si="11"/>
        <v>0</v>
      </c>
      <c r="H58" s="56">
        <f t="shared" si="12"/>
        <v>0</v>
      </c>
      <c r="I58" s="37"/>
      <c r="J58" s="37"/>
      <c r="K58" s="37"/>
      <c r="L58" s="37"/>
      <c r="M58" s="145"/>
    </row>
    <row r="59" spans="1:30" ht="15" customHeight="1" x14ac:dyDescent="0.2">
      <c r="A59" s="70"/>
      <c r="B59" s="65" t="s">
        <v>118</v>
      </c>
      <c r="C59" s="66"/>
      <c r="D59" s="101">
        <v>0</v>
      </c>
      <c r="E59" s="15">
        <v>30</v>
      </c>
      <c r="F59" s="34">
        <f t="shared" si="10"/>
        <v>0</v>
      </c>
      <c r="G59" s="108">
        <f t="shared" si="11"/>
        <v>0</v>
      </c>
      <c r="H59" s="56">
        <f t="shared" si="12"/>
        <v>0</v>
      </c>
      <c r="I59" s="37"/>
      <c r="J59" s="37"/>
      <c r="K59" s="37"/>
      <c r="L59" s="37"/>
      <c r="M59" s="145"/>
    </row>
    <row r="60" spans="1:30" ht="15" customHeight="1" x14ac:dyDescent="0.2">
      <c r="A60" s="70"/>
      <c r="B60" s="65" t="s">
        <v>119</v>
      </c>
      <c r="C60" s="66"/>
      <c r="D60" s="101">
        <v>0</v>
      </c>
      <c r="E60" s="15">
        <v>20</v>
      </c>
      <c r="F60" s="34">
        <f t="shared" ref="F60" si="13">(E60*0.2)*D60</f>
        <v>0</v>
      </c>
      <c r="G60" s="108">
        <f t="shared" ref="G60" si="14">D60*E60</f>
        <v>0</v>
      </c>
      <c r="H60" s="56">
        <f t="shared" ref="H60" si="15">+F60+G60</f>
        <v>0</v>
      </c>
      <c r="I60" s="37"/>
      <c r="J60" s="37"/>
      <c r="K60" s="37"/>
      <c r="L60" s="37"/>
      <c r="M60" s="145"/>
    </row>
    <row r="61" spans="1:30" ht="15" customHeight="1" x14ac:dyDescent="0.2">
      <c r="A61" s="70"/>
      <c r="B61" s="65" t="s">
        <v>122</v>
      </c>
      <c r="C61" s="66"/>
      <c r="D61" s="101">
        <v>0</v>
      </c>
      <c r="E61" s="15">
        <v>30</v>
      </c>
      <c r="F61" s="34">
        <f t="shared" si="10"/>
        <v>0</v>
      </c>
      <c r="G61" s="108">
        <f t="shared" si="11"/>
        <v>0</v>
      </c>
      <c r="H61" s="56">
        <f t="shared" si="12"/>
        <v>0</v>
      </c>
      <c r="I61" s="37"/>
      <c r="J61" s="37"/>
      <c r="K61" s="37"/>
      <c r="L61" s="37"/>
      <c r="M61" s="145"/>
    </row>
    <row r="62" spans="1:30" ht="15" customHeight="1" x14ac:dyDescent="0.2">
      <c r="A62" s="70"/>
      <c r="B62" s="65" t="s">
        <v>120</v>
      </c>
      <c r="C62" s="66"/>
      <c r="D62" s="101">
        <v>0</v>
      </c>
      <c r="E62" s="15">
        <v>20</v>
      </c>
      <c r="F62" s="34">
        <f t="shared" ref="F62:F63" si="16">(E62*0.2)*D62</f>
        <v>0</v>
      </c>
      <c r="G62" s="108">
        <f t="shared" ref="G62:G63" si="17">D62*E62</f>
        <v>0</v>
      </c>
      <c r="H62" s="56">
        <f t="shared" ref="H62:H63" si="18">+F62+G62</f>
        <v>0</v>
      </c>
      <c r="I62" s="37"/>
      <c r="J62" s="37"/>
      <c r="K62" s="37"/>
      <c r="L62" s="37"/>
      <c r="M62" s="145"/>
    </row>
    <row r="63" spans="1:30" ht="15" customHeight="1" x14ac:dyDescent="0.2">
      <c r="A63" s="70"/>
      <c r="B63" s="65" t="s">
        <v>123</v>
      </c>
      <c r="C63" s="66"/>
      <c r="D63" s="101">
        <v>0</v>
      </c>
      <c r="E63" s="18">
        <v>25</v>
      </c>
      <c r="F63" s="34">
        <f t="shared" si="16"/>
        <v>0</v>
      </c>
      <c r="G63" s="108">
        <f t="shared" si="17"/>
        <v>0</v>
      </c>
      <c r="H63" s="56">
        <f t="shared" si="18"/>
        <v>0</v>
      </c>
      <c r="I63" s="37"/>
      <c r="J63" s="37"/>
      <c r="K63" s="37"/>
      <c r="L63" s="37"/>
      <c r="M63" s="145"/>
    </row>
    <row r="64" spans="1:30" ht="15" customHeight="1" x14ac:dyDescent="0.2">
      <c r="A64" s="70"/>
      <c r="B64" s="65" t="s">
        <v>131</v>
      </c>
      <c r="C64" s="66"/>
      <c r="D64" s="101">
        <v>0</v>
      </c>
      <c r="E64" s="15">
        <v>40</v>
      </c>
      <c r="F64" s="34">
        <f t="shared" si="10"/>
        <v>0</v>
      </c>
      <c r="G64" s="108">
        <f t="shared" si="11"/>
        <v>0</v>
      </c>
      <c r="H64" s="56">
        <f t="shared" si="12"/>
        <v>0</v>
      </c>
      <c r="I64" s="37"/>
      <c r="J64" s="37"/>
      <c r="K64" s="37"/>
      <c r="L64" s="37"/>
      <c r="M64" s="145"/>
    </row>
    <row r="65" spans="1:30" ht="15" customHeight="1" x14ac:dyDescent="0.2">
      <c r="A65" s="70"/>
      <c r="B65" s="65" t="s">
        <v>121</v>
      </c>
      <c r="C65" s="66"/>
      <c r="D65" s="101">
        <v>0</v>
      </c>
      <c r="E65" s="15">
        <v>20</v>
      </c>
      <c r="F65" s="34">
        <f t="shared" ref="F65" si="19">(E65*0.2)*D65</f>
        <v>0</v>
      </c>
      <c r="G65" s="108">
        <f t="shared" ref="G65" si="20">D65*E65</f>
        <v>0</v>
      </c>
      <c r="H65" s="56">
        <f t="shared" ref="H65" si="21">+F65+G65</f>
        <v>0</v>
      </c>
      <c r="I65" s="37"/>
      <c r="J65" s="37"/>
      <c r="K65" s="37"/>
      <c r="L65" s="37"/>
      <c r="M65" s="145"/>
    </row>
    <row r="66" spans="1:30" ht="15" customHeight="1" x14ac:dyDescent="0.2">
      <c r="A66" s="70"/>
      <c r="B66" s="65" t="s">
        <v>64</v>
      </c>
      <c r="C66" s="66"/>
      <c r="D66" s="101">
        <v>0</v>
      </c>
      <c r="E66" s="15">
        <v>30</v>
      </c>
      <c r="F66" s="34">
        <f t="shared" si="10"/>
        <v>0</v>
      </c>
      <c r="G66" s="108">
        <f t="shared" si="11"/>
        <v>0</v>
      </c>
      <c r="H66" s="56">
        <f t="shared" si="12"/>
        <v>0</v>
      </c>
      <c r="I66" s="37"/>
      <c r="J66" s="37"/>
      <c r="K66" s="37"/>
      <c r="L66" s="37"/>
      <c r="M66" s="145"/>
    </row>
    <row r="67" spans="1:30" ht="15" customHeight="1" thickBot="1" x14ac:dyDescent="0.25">
      <c r="A67" s="70"/>
      <c r="B67" s="113" t="s">
        <v>38</v>
      </c>
      <c r="C67" s="114"/>
      <c r="D67" s="102">
        <v>0</v>
      </c>
      <c r="E67" s="16">
        <v>5</v>
      </c>
      <c r="F67" s="167">
        <f t="shared" si="10"/>
        <v>0</v>
      </c>
      <c r="G67" s="129">
        <f t="shared" si="11"/>
        <v>0</v>
      </c>
      <c r="H67" s="57">
        <f t="shared" si="12"/>
        <v>0</v>
      </c>
      <c r="I67" s="37"/>
      <c r="J67" s="37"/>
      <c r="K67" s="37"/>
      <c r="L67" s="37"/>
      <c r="M67" s="145"/>
    </row>
    <row r="68" spans="1:30" ht="15" customHeight="1" thickBot="1" x14ac:dyDescent="0.25">
      <c r="A68" s="70"/>
      <c r="B68" s="86"/>
      <c r="C68" s="86"/>
      <c r="D68" s="86"/>
      <c r="E68" s="86"/>
      <c r="F68" s="78">
        <f>SUM(F57:F67)</f>
        <v>0</v>
      </c>
      <c r="G68" s="78">
        <f>SUM(G57:G67)</f>
        <v>0</v>
      </c>
      <c r="H68" s="78">
        <f>F68+G68</f>
        <v>0</v>
      </c>
      <c r="I68" s="37"/>
      <c r="J68" s="37"/>
      <c r="K68" s="37"/>
      <c r="L68" s="37"/>
      <c r="M68" s="145"/>
    </row>
    <row r="69" spans="1:30" ht="15.75" customHeight="1" x14ac:dyDescent="0.2">
      <c r="A69" s="70"/>
      <c r="B69" s="2" t="s">
        <v>71</v>
      </c>
      <c r="C69" s="9"/>
      <c r="D69" s="63"/>
      <c r="E69" s="44"/>
      <c r="F69" s="46"/>
      <c r="G69" s="37"/>
      <c r="H69" s="6"/>
      <c r="I69" s="6"/>
      <c r="J69" s="7"/>
      <c r="K69" s="48"/>
      <c r="L69" s="39"/>
      <c r="M69" s="145"/>
    </row>
    <row r="70" spans="1:30" s="98" customFormat="1" ht="9" customHeight="1" thickBot="1" x14ac:dyDescent="0.3">
      <c r="A70" s="153"/>
      <c r="B70" s="95"/>
      <c r="C70" s="95"/>
      <c r="D70" s="95"/>
      <c r="E70" s="95"/>
      <c r="F70" s="96"/>
      <c r="G70" s="96"/>
      <c r="H70" s="96"/>
      <c r="I70" s="96"/>
      <c r="J70" s="96"/>
      <c r="K70" s="96"/>
      <c r="L70" s="96"/>
      <c r="M70" s="164"/>
      <c r="N70" s="97"/>
      <c r="O70" s="220"/>
    </row>
    <row r="71" spans="1:30" ht="62.25" customHeight="1" x14ac:dyDescent="0.2">
      <c r="A71" s="70"/>
      <c r="B71" s="262" t="s">
        <v>6</v>
      </c>
      <c r="C71" s="263"/>
      <c r="D71" s="82" t="s">
        <v>72</v>
      </c>
      <c r="E71" s="82" t="s">
        <v>73</v>
      </c>
      <c r="F71" s="82" t="s">
        <v>74</v>
      </c>
      <c r="G71" s="82" t="s">
        <v>75</v>
      </c>
      <c r="H71" s="82" t="s">
        <v>76</v>
      </c>
      <c r="I71" s="82" t="s">
        <v>77</v>
      </c>
      <c r="J71" s="82" t="s">
        <v>32</v>
      </c>
      <c r="K71" s="82" t="s">
        <v>28</v>
      </c>
      <c r="L71" s="83" t="s">
        <v>29</v>
      </c>
      <c r="M71" s="137" t="s">
        <v>40</v>
      </c>
      <c r="N71" s="99"/>
      <c r="O71" s="60"/>
      <c r="P71" s="28"/>
      <c r="Q71" s="28"/>
      <c r="R71" s="28"/>
      <c r="S71" s="28"/>
    </row>
    <row r="72" spans="1:30" s="61" customFormat="1" ht="16.5" customHeight="1" x14ac:dyDescent="0.2">
      <c r="A72" s="154"/>
      <c r="B72" s="264" t="s">
        <v>67</v>
      </c>
      <c r="C72" s="265"/>
      <c r="D72" s="138">
        <v>3.2</v>
      </c>
      <c r="E72" s="138">
        <v>0.6</v>
      </c>
      <c r="F72" s="138">
        <v>0.36</v>
      </c>
      <c r="G72" s="15">
        <v>0.3</v>
      </c>
      <c r="H72" s="139">
        <v>0</v>
      </c>
      <c r="I72" s="138">
        <f>D72*H72</f>
        <v>0</v>
      </c>
      <c r="J72" s="138">
        <f>F72*H72</f>
        <v>0</v>
      </c>
      <c r="K72" s="138">
        <f>I72*G72</f>
        <v>0</v>
      </c>
      <c r="L72" s="140">
        <f>K72-J72</f>
        <v>0</v>
      </c>
      <c r="M72" s="118">
        <f>K72+((E72+(F72*2))*H72)</f>
        <v>0</v>
      </c>
      <c r="N72" s="89"/>
      <c r="O72" s="90"/>
      <c r="P72" s="90"/>
      <c r="Q72" s="91"/>
      <c r="R72" s="142"/>
      <c r="S72" s="92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3"/>
    </row>
    <row r="73" spans="1:30" s="61" customFormat="1" ht="16.5" customHeight="1" thickBot="1" x14ac:dyDescent="0.25">
      <c r="A73" s="154"/>
      <c r="B73" s="266"/>
      <c r="C73" s="267"/>
      <c r="D73" s="143"/>
      <c r="E73" s="16"/>
      <c r="F73" s="16"/>
      <c r="G73" s="16"/>
      <c r="H73" s="102"/>
      <c r="I73" s="143"/>
      <c r="J73" s="143"/>
      <c r="K73" s="143"/>
      <c r="L73" s="144"/>
      <c r="M73" s="141"/>
      <c r="N73" s="89"/>
      <c r="O73" s="90"/>
      <c r="P73" s="90"/>
      <c r="Q73" s="91"/>
      <c r="R73" s="142"/>
      <c r="S73" s="92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3"/>
    </row>
    <row r="74" spans="1:30" ht="15" customHeight="1" thickBot="1" x14ac:dyDescent="0.25">
      <c r="A74" s="70"/>
      <c r="B74" s="59" t="s">
        <v>78</v>
      </c>
      <c r="C74" s="59"/>
      <c r="D74" s="86" t="s">
        <v>79</v>
      </c>
      <c r="E74" s="86"/>
      <c r="F74" s="85"/>
      <c r="G74" s="59"/>
      <c r="H74" s="268"/>
      <c r="I74" s="269"/>
      <c r="J74" s="123">
        <f>SUM(J72:J73)</f>
        <v>0</v>
      </c>
      <c r="K74" s="78">
        <f>SUM(K72:K73)</f>
        <v>0</v>
      </c>
      <c r="L74" s="124">
        <f>SUM(L72:L73)</f>
        <v>0</v>
      </c>
      <c r="M74" s="124">
        <f>SUM(M72:M73)</f>
        <v>0</v>
      </c>
      <c r="N74" s="28"/>
    </row>
    <row r="75" spans="1:30" ht="10.5" customHeight="1" x14ac:dyDescent="0.2">
      <c r="A75" s="70"/>
      <c r="B75" s="59"/>
      <c r="C75" s="37"/>
      <c r="D75" s="59"/>
      <c r="E75" s="86"/>
      <c r="F75" s="59"/>
      <c r="G75" s="86"/>
      <c r="H75" s="6"/>
      <c r="I75" s="48"/>
      <c r="J75" s="12"/>
      <c r="K75" s="48"/>
      <c r="L75" s="62"/>
      <c r="M75" s="145"/>
    </row>
    <row r="76" spans="1:30" ht="13.5" customHeight="1" x14ac:dyDescent="0.2">
      <c r="A76" s="70"/>
      <c r="B76" s="2" t="s">
        <v>57</v>
      </c>
      <c r="C76" s="59"/>
      <c r="D76" s="155"/>
      <c r="E76" s="86"/>
      <c r="F76" s="22"/>
      <c r="G76" s="25"/>
      <c r="H76" s="24"/>
      <c r="I76" s="22"/>
      <c r="J76" s="22"/>
      <c r="K76" s="26"/>
      <c r="L76" s="35"/>
      <c r="M76" s="145"/>
    </row>
    <row r="77" spans="1:30" ht="9.75" customHeight="1" thickBot="1" x14ac:dyDescent="0.25">
      <c r="A77" s="70"/>
      <c r="B77" s="23"/>
      <c r="C77" s="23"/>
      <c r="D77" s="23"/>
      <c r="E77" s="23"/>
      <c r="F77" s="23"/>
      <c r="G77" s="60"/>
      <c r="H77" s="27"/>
      <c r="I77" s="27"/>
      <c r="J77" s="27"/>
      <c r="K77" s="28"/>
      <c r="L77" s="26"/>
      <c r="M77" s="145"/>
    </row>
    <row r="78" spans="1:30" ht="15" customHeight="1" x14ac:dyDescent="0.2">
      <c r="A78" s="70"/>
      <c r="B78" s="262" t="s">
        <v>6</v>
      </c>
      <c r="C78" s="263"/>
      <c r="D78" s="272" t="s">
        <v>17</v>
      </c>
      <c r="E78" s="272"/>
      <c r="F78" s="263" t="s">
        <v>51</v>
      </c>
      <c r="G78" s="273" t="s">
        <v>43</v>
      </c>
      <c r="H78" s="27"/>
      <c r="I78" s="28"/>
      <c r="J78" s="26"/>
      <c r="K78" s="37"/>
      <c r="L78" s="28"/>
      <c r="M78" s="145"/>
    </row>
    <row r="79" spans="1:30" s="61" customFormat="1" ht="27" customHeight="1" thickBot="1" x14ac:dyDescent="0.25">
      <c r="A79" s="156"/>
      <c r="B79" s="270"/>
      <c r="C79" s="271"/>
      <c r="D79" s="73" t="s">
        <v>18</v>
      </c>
      <c r="E79" s="73" t="s">
        <v>19</v>
      </c>
      <c r="F79" s="271"/>
      <c r="G79" s="274"/>
      <c r="H79" s="20"/>
      <c r="I79" s="14"/>
      <c r="J79" s="14"/>
      <c r="K79" s="14"/>
      <c r="L79" s="14"/>
      <c r="M79" s="152"/>
      <c r="O79" s="219"/>
    </row>
    <row r="80" spans="1:30" s="61" customFormat="1" ht="14.25" customHeight="1" x14ac:dyDescent="0.2">
      <c r="A80" s="148"/>
      <c r="B80" s="284" t="s">
        <v>23</v>
      </c>
      <c r="C80" s="285"/>
      <c r="D80" s="17" t="s">
        <v>20</v>
      </c>
      <c r="E80" s="103">
        <v>0</v>
      </c>
      <c r="F80" s="71">
        <v>10</v>
      </c>
      <c r="G80" s="72">
        <f>E80*F80</f>
        <v>0</v>
      </c>
      <c r="H80" s="168">
        <v>10</v>
      </c>
      <c r="I80" s="179" t="s">
        <v>88</v>
      </c>
      <c r="J80" s="40"/>
      <c r="K80" s="50"/>
      <c r="L80" s="20"/>
      <c r="M80" s="165"/>
      <c r="N80" s="51"/>
      <c r="O80" s="219"/>
    </row>
    <row r="81" spans="1:17" s="61" customFormat="1" ht="14.25" customHeight="1" x14ac:dyDescent="0.2">
      <c r="A81" s="148"/>
      <c r="B81" s="284" t="s">
        <v>80</v>
      </c>
      <c r="C81" s="285"/>
      <c r="D81" s="17" t="s">
        <v>81</v>
      </c>
      <c r="E81" s="103">
        <v>0</v>
      </c>
      <c r="F81" s="71">
        <v>10</v>
      </c>
      <c r="G81" s="72">
        <f>E81*F81</f>
        <v>0</v>
      </c>
      <c r="H81" s="168">
        <v>30</v>
      </c>
      <c r="I81" s="179" t="s">
        <v>87</v>
      </c>
      <c r="J81" s="40"/>
      <c r="K81" s="50"/>
      <c r="L81" s="20"/>
      <c r="M81" s="165"/>
      <c r="N81" s="51"/>
      <c r="O81" s="219"/>
    </row>
    <row r="82" spans="1:17" s="61" customFormat="1" ht="14.25" customHeight="1" x14ac:dyDescent="0.2">
      <c r="A82" s="148"/>
      <c r="B82" s="284" t="s">
        <v>136</v>
      </c>
      <c r="C82" s="285"/>
      <c r="D82" s="17" t="s">
        <v>20</v>
      </c>
      <c r="E82" s="103">
        <v>0</v>
      </c>
      <c r="F82" s="71">
        <v>10</v>
      </c>
      <c r="G82" s="72">
        <f>E82*F82</f>
        <v>0</v>
      </c>
      <c r="H82" s="22"/>
      <c r="I82" s="40"/>
      <c r="J82" s="40"/>
      <c r="K82" s="50"/>
      <c r="L82" s="20"/>
      <c r="M82" s="165"/>
      <c r="N82" s="51"/>
      <c r="O82" s="219"/>
    </row>
    <row r="83" spans="1:17" s="61" customFormat="1" ht="14.25" customHeight="1" x14ac:dyDescent="0.2">
      <c r="A83" s="148"/>
      <c r="B83" s="281" t="s">
        <v>21</v>
      </c>
      <c r="C83" s="283"/>
      <c r="D83" s="11" t="s">
        <v>22</v>
      </c>
      <c r="E83" s="104">
        <v>0</v>
      </c>
      <c r="F83" s="29">
        <v>0.5</v>
      </c>
      <c r="G83" s="72">
        <f>E83*F83</f>
        <v>0</v>
      </c>
      <c r="H83" s="22"/>
      <c r="I83" s="40"/>
      <c r="J83" s="40"/>
      <c r="K83" s="50"/>
      <c r="L83" s="28"/>
      <c r="M83" s="165"/>
      <c r="N83" s="51"/>
      <c r="O83" s="219"/>
    </row>
    <row r="84" spans="1:17" s="61" customFormat="1" ht="14.25" customHeight="1" thickBot="1" x14ac:dyDescent="0.25">
      <c r="A84" s="148"/>
      <c r="B84" s="266"/>
      <c r="C84" s="267"/>
      <c r="D84" s="30"/>
      <c r="E84" s="16"/>
      <c r="F84" s="30"/>
      <c r="G84" s="31"/>
      <c r="H84" s="22"/>
      <c r="I84" s="22"/>
      <c r="J84" s="14"/>
      <c r="K84" s="14"/>
      <c r="L84" s="22"/>
      <c r="M84" s="166"/>
      <c r="N84" s="26"/>
      <c r="O84" s="219"/>
    </row>
    <row r="85" spans="1:17" ht="13.5" customHeight="1" thickBot="1" x14ac:dyDescent="0.25">
      <c r="A85" s="70"/>
      <c r="B85" s="86"/>
      <c r="C85" s="37"/>
      <c r="D85" s="59"/>
      <c r="E85" s="37"/>
      <c r="F85" s="37"/>
      <c r="G85" s="78">
        <f>SUM(G80:G84)</f>
        <v>0</v>
      </c>
      <c r="H85" s="22"/>
      <c r="I85" s="28"/>
      <c r="J85" s="35"/>
      <c r="K85" s="37"/>
      <c r="L85" s="37"/>
      <c r="M85" s="145"/>
    </row>
    <row r="86" spans="1:17" s="37" customFormat="1" ht="6.75" customHeight="1" x14ac:dyDescent="0.2">
      <c r="A86" s="70"/>
      <c r="B86" s="54"/>
      <c r="C86" s="55"/>
      <c r="D86" s="79"/>
      <c r="E86" s="80"/>
      <c r="F86" s="81"/>
      <c r="G86" s="81"/>
      <c r="H86" s="81"/>
      <c r="I86" s="106"/>
      <c r="J86" s="28"/>
      <c r="K86" s="107"/>
      <c r="M86" s="145"/>
      <c r="O86" s="36"/>
    </row>
    <row r="87" spans="1:17" ht="15" customHeight="1" x14ac:dyDescent="0.2">
      <c r="A87" s="148" t="s">
        <v>4</v>
      </c>
      <c r="B87" s="42" t="s">
        <v>44</v>
      </c>
      <c r="C87" s="2"/>
      <c r="D87" s="2"/>
      <c r="E87" s="2"/>
      <c r="F87" s="5"/>
      <c r="G87" s="52"/>
      <c r="H87" s="28"/>
      <c r="I87" s="13"/>
      <c r="J87" s="39"/>
      <c r="K87" s="39"/>
      <c r="L87" s="39"/>
      <c r="M87" s="152"/>
      <c r="N87" s="28"/>
      <c r="O87" s="60"/>
      <c r="P87" s="28"/>
      <c r="Q87" s="28"/>
    </row>
    <row r="88" spans="1:17" ht="9" customHeight="1" thickBot="1" x14ac:dyDescent="0.25">
      <c r="A88" s="70"/>
      <c r="B88" s="42"/>
      <c r="C88" s="2"/>
      <c r="D88" s="2"/>
      <c r="E88" s="2"/>
      <c r="F88" s="2"/>
      <c r="G88" s="45"/>
      <c r="H88" s="28"/>
      <c r="I88" s="13"/>
      <c r="J88" s="39"/>
      <c r="K88" s="39"/>
      <c r="L88" s="62"/>
      <c r="M88" s="152"/>
      <c r="N88" s="28"/>
      <c r="O88" s="60"/>
      <c r="P88" s="28"/>
      <c r="Q88" s="28"/>
    </row>
    <row r="89" spans="1:17" ht="25.5" customHeight="1" thickBot="1" x14ac:dyDescent="0.25">
      <c r="A89" s="70"/>
      <c r="B89" s="275" t="s">
        <v>6</v>
      </c>
      <c r="C89" s="276"/>
      <c r="D89" s="276"/>
      <c r="E89" s="276"/>
      <c r="F89" s="276"/>
      <c r="G89" s="277"/>
      <c r="H89" s="74" t="s">
        <v>9</v>
      </c>
      <c r="I89" s="74" t="s">
        <v>10</v>
      </c>
      <c r="J89" s="74" t="s">
        <v>11</v>
      </c>
      <c r="K89" s="75" t="s">
        <v>12</v>
      </c>
      <c r="L89" s="64"/>
      <c r="M89" s="145"/>
    </row>
    <row r="90" spans="1:17" ht="15.75" customHeight="1" x14ac:dyDescent="0.2">
      <c r="A90" s="70"/>
      <c r="B90" s="278" t="s">
        <v>128</v>
      </c>
      <c r="C90" s="279"/>
      <c r="D90" s="279"/>
      <c r="E90" s="279"/>
      <c r="F90" s="279"/>
      <c r="G90" s="280"/>
      <c r="H90" s="209" t="s">
        <v>13</v>
      </c>
      <c r="I90" s="196">
        <v>0</v>
      </c>
      <c r="J90" s="210">
        <v>5.5</v>
      </c>
      <c r="K90" s="211">
        <f t="shared" ref="K90:K101" si="22">I90*J90</f>
        <v>0</v>
      </c>
      <c r="L90" s="68"/>
      <c r="M90" s="145"/>
    </row>
    <row r="91" spans="1:17" ht="17.25" customHeight="1" x14ac:dyDescent="0.2">
      <c r="A91" s="70"/>
      <c r="B91" s="281" t="s">
        <v>129</v>
      </c>
      <c r="C91" s="282"/>
      <c r="D91" s="282"/>
      <c r="E91" s="282"/>
      <c r="F91" s="282"/>
      <c r="G91" s="283"/>
      <c r="H91" s="67" t="s">
        <v>13</v>
      </c>
      <c r="I91" s="104">
        <v>0</v>
      </c>
      <c r="J91" s="208">
        <v>1.5</v>
      </c>
      <c r="K91" s="213">
        <f t="shared" si="22"/>
        <v>0</v>
      </c>
      <c r="L91" s="68"/>
      <c r="M91" s="145"/>
    </row>
    <row r="92" spans="1:17" ht="15.75" customHeight="1" x14ac:dyDescent="0.2">
      <c r="A92" s="70"/>
      <c r="B92" s="281" t="s">
        <v>124</v>
      </c>
      <c r="C92" s="282"/>
      <c r="D92" s="282"/>
      <c r="E92" s="282"/>
      <c r="F92" s="282"/>
      <c r="G92" s="283"/>
      <c r="H92" s="67" t="s">
        <v>13</v>
      </c>
      <c r="I92" s="104">
        <v>0</v>
      </c>
      <c r="J92" s="208">
        <v>10.3</v>
      </c>
      <c r="K92" s="213">
        <f t="shared" si="22"/>
        <v>0</v>
      </c>
      <c r="L92" s="68"/>
      <c r="M92" s="145"/>
    </row>
    <row r="93" spans="1:17" ht="15.75" customHeight="1" x14ac:dyDescent="0.2">
      <c r="A93" s="70"/>
      <c r="B93" s="65" t="s">
        <v>92</v>
      </c>
      <c r="C93" s="66"/>
      <c r="D93" s="66"/>
      <c r="E93" s="66"/>
      <c r="F93" s="66"/>
      <c r="G93" s="195"/>
      <c r="H93" s="67" t="s">
        <v>13</v>
      </c>
      <c r="I93" s="104">
        <v>0</v>
      </c>
      <c r="J93" s="208">
        <v>18.36</v>
      </c>
      <c r="K93" s="213">
        <f t="shared" si="22"/>
        <v>0</v>
      </c>
      <c r="L93" s="68"/>
      <c r="M93" s="145"/>
    </row>
    <row r="94" spans="1:17" ht="15.75" customHeight="1" x14ac:dyDescent="0.2">
      <c r="A94" s="70"/>
      <c r="B94" s="281" t="s">
        <v>125</v>
      </c>
      <c r="C94" s="282"/>
      <c r="D94" s="282"/>
      <c r="E94" s="282"/>
      <c r="F94" s="282"/>
      <c r="G94" s="283"/>
      <c r="H94" s="67" t="s">
        <v>13</v>
      </c>
      <c r="I94" s="104">
        <v>0</v>
      </c>
      <c r="J94" s="208">
        <v>12.3</v>
      </c>
      <c r="K94" s="213">
        <f t="shared" si="22"/>
        <v>0</v>
      </c>
      <c r="L94" s="68"/>
      <c r="M94" s="145"/>
    </row>
    <row r="95" spans="1:17" ht="15.75" customHeight="1" x14ac:dyDescent="0.2">
      <c r="A95" s="70"/>
      <c r="B95" s="214" t="s">
        <v>132</v>
      </c>
      <c r="C95" s="215"/>
      <c r="D95" s="215"/>
      <c r="E95" s="215"/>
      <c r="F95" s="215"/>
      <c r="G95" s="216"/>
      <c r="H95" s="67" t="s">
        <v>91</v>
      </c>
      <c r="I95" s="104">
        <v>0</v>
      </c>
      <c r="J95" s="208">
        <v>23.59</v>
      </c>
      <c r="K95" s="213">
        <f t="shared" si="22"/>
        <v>0</v>
      </c>
      <c r="L95" s="68"/>
      <c r="M95" s="145"/>
    </row>
    <row r="96" spans="1:17" ht="15.75" customHeight="1" x14ac:dyDescent="0.2">
      <c r="A96" s="70"/>
      <c r="B96" s="281" t="s">
        <v>126</v>
      </c>
      <c r="C96" s="282"/>
      <c r="D96" s="282"/>
      <c r="E96" s="282"/>
      <c r="F96" s="282"/>
      <c r="G96" s="283"/>
      <c r="H96" s="67" t="s">
        <v>91</v>
      </c>
      <c r="I96" s="104">
        <v>0</v>
      </c>
      <c r="J96" s="208">
        <v>48.31</v>
      </c>
      <c r="K96" s="213">
        <f t="shared" ref="K96" si="23">I96*J96</f>
        <v>0</v>
      </c>
      <c r="L96" s="68"/>
      <c r="M96" s="145"/>
    </row>
    <row r="97" spans="1:17" ht="15.75" customHeight="1" x14ac:dyDescent="0.2">
      <c r="A97" s="70"/>
      <c r="B97" s="281" t="s">
        <v>133</v>
      </c>
      <c r="C97" s="282"/>
      <c r="D97" s="282"/>
      <c r="E97" s="282"/>
      <c r="F97" s="282"/>
      <c r="G97" s="283"/>
      <c r="H97" s="67" t="s">
        <v>91</v>
      </c>
      <c r="I97" s="104">
        <v>0</v>
      </c>
      <c r="J97" s="208">
        <v>68.31</v>
      </c>
      <c r="K97" s="213">
        <f t="shared" ref="K97" si="24">I97*J97</f>
        <v>0</v>
      </c>
      <c r="L97" s="68"/>
      <c r="M97" s="145"/>
    </row>
    <row r="98" spans="1:17" ht="15.75" customHeight="1" x14ac:dyDescent="0.2">
      <c r="A98" s="70"/>
      <c r="B98" s="281" t="s">
        <v>127</v>
      </c>
      <c r="C98" s="282"/>
      <c r="D98" s="282"/>
      <c r="E98" s="282"/>
      <c r="F98" s="282"/>
      <c r="G98" s="283"/>
      <c r="H98" s="67" t="s">
        <v>13</v>
      </c>
      <c r="I98" s="104">
        <v>0</v>
      </c>
      <c r="J98" s="208">
        <v>76.83</v>
      </c>
      <c r="K98" s="213">
        <f>I98*J98</f>
        <v>0</v>
      </c>
      <c r="L98" s="68"/>
      <c r="M98" s="145"/>
    </row>
    <row r="99" spans="1:17" ht="15.75" customHeight="1" x14ac:dyDescent="0.2">
      <c r="A99" s="70"/>
      <c r="B99" s="281" t="s">
        <v>134</v>
      </c>
      <c r="C99" s="282"/>
      <c r="D99" s="282"/>
      <c r="E99" s="282"/>
      <c r="F99" s="282"/>
      <c r="G99" s="283"/>
      <c r="H99" s="67" t="s">
        <v>91</v>
      </c>
      <c r="I99" s="104">
        <v>0</v>
      </c>
      <c r="J99" s="208">
        <v>102.38</v>
      </c>
      <c r="K99" s="213">
        <f t="shared" si="22"/>
        <v>0</v>
      </c>
      <c r="L99" s="68"/>
      <c r="M99" s="145"/>
    </row>
    <row r="100" spans="1:17" ht="15.75" customHeight="1" x14ac:dyDescent="0.2">
      <c r="A100" s="70"/>
      <c r="B100" s="264" t="s">
        <v>130</v>
      </c>
      <c r="C100" s="265"/>
      <c r="D100" s="265"/>
      <c r="E100" s="265"/>
      <c r="F100" s="265"/>
      <c r="G100" s="265"/>
      <c r="H100" s="67" t="s">
        <v>91</v>
      </c>
      <c r="I100" s="104">
        <v>0</v>
      </c>
      <c r="J100" s="208">
        <v>34.25</v>
      </c>
      <c r="K100" s="213">
        <f t="shared" si="22"/>
        <v>0</v>
      </c>
      <c r="L100" s="68"/>
      <c r="M100" s="145"/>
    </row>
    <row r="101" spans="1:17" ht="15.75" customHeight="1" thickBot="1" x14ac:dyDescent="0.25">
      <c r="A101" s="70"/>
      <c r="B101" s="286" t="s">
        <v>14</v>
      </c>
      <c r="C101" s="287"/>
      <c r="D101" s="287"/>
      <c r="E101" s="287"/>
      <c r="F101" s="287"/>
      <c r="G101" s="288"/>
      <c r="H101" s="69" t="s">
        <v>15</v>
      </c>
      <c r="I101" s="105">
        <v>0</v>
      </c>
      <c r="J101" s="207">
        <v>16.920000000000002</v>
      </c>
      <c r="K101" s="212">
        <f t="shared" si="22"/>
        <v>0</v>
      </c>
      <c r="L101" s="68"/>
      <c r="M101" s="145"/>
    </row>
    <row r="102" spans="1:17" ht="14.25" customHeight="1" thickBot="1" x14ac:dyDescent="0.25">
      <c r="A102" s="70"/>
      <c r="B102" s="289"/>
      <c r="C102" s="289"/>
      <c r="D102" s="289"/>
      <c r="E102" s="289"/>
      <c r="F102" s="289"/>
      <c r="G102" s="289"/>
      <c r="H102" s="289"/>
      <c r="I102" s="290"/>
      <c r="J102" s="53" t="s">
        <v>16</v>
      </c>
      <c r="K102" s="84">
        <f>SUM(K90:K101)</f>
        <v>0</v>
      </c>
      <c r="L102" s="19"/>
      <c r="M102" s="152"/>
      <c r="N102" s="28"/>
      <c r="O102" s="60"/>
      <c r="P102" s="28"/>
      <c r="Q102" s="28"/>
    </row>
    <row r="103" spans="1:17" ht="6" customHeight="1" x14ac:dyDescent="0.2">
      <c r="A103" s="70"/>
      <c r="B103" s="161"/>
      <c r="C103" s="161"/>
      <c r="D103" s="161"/>
      <c r="E103" s="161"/>
      <c r="F103" s="161"/>
      <c r="G103" s="161"/>
      <c r="H103" s="161"/>
      <c r="I103" s="161"/>
      <c r="J103" s="77"/>
      <c r="K103" s="162"/>
      <c r="L103" s="19"/>
      <c r="M103" s="152"/>
      <c r="N103" s="28"/>
      <c r="O103" s="60"/>
      <c r="P103" s="28"/>
      <c r="Q103" s="28"/>
    </row>
    <row r="104" spans="1:17" ht="14.25" customHeight="1" thickBot="1" x14ac:dyDescent="0.25">
      <c r="A104" s="76"/>
      <c r="B104" s="202"/>
      <c r="C104" s="202"/>
      <c r="D104" s="202"/>
      <c r="E104" s="202"/>
      <c r="F104" s="202"/>
      <c r="G104" s="202"/>
      <c r="H104" s="203" t="s">
        <v>85</v>
      </c>
      <c r="I104" s="157"/>
      <c r="J104" s="157"/>
      <c r="K104" s="204">
        <f>K22+M52+H68+M74+G85</f>
        <v>0</v>
      </c>
      <c r="L104" s="205"/>
      <c r="M104" s="206"/>
      <c r="N104" s="28"/>
      <c r="O104" s="60"/>
      <c r="P104" s="28"/>
      <c r="Q104" s="28"/>
    </row>
    <row r="105" spans="1:17" ht="3.75" customHeight="1" x14ac:dyDescent="0.2">
      <c r="A105" s="70"/>
      <c r="B105" s="161"/>
      <c r="C105" s="161"/>
      <c r="D105" s="161"/>
      <c r="E105" s="161"/>
      <c r="F105" s="161"/>
      <c r="G105" s="161"/>
      <c r="H105" s="38"/>
      <c r="I105" s="37"/>
      <c r="J105" s="37"/>
      <c r="K105" s="109"/>
      <c r="L105" s="19"/>
      <c r="M105" s="152"/>
      <c r="N105" s="28"/>
      <c r="O105" s="60"/>
      <c r="P105" s="28"/>
      <c r="Q105" s="28"/>
    </row>
  </sheetData>
  <mergeCells count="29">
    <mergeCell ref="B101:G101"/>
    <mergeCell ref="B102:I102"/>
    <mergeCell ref="B94:G94"/>
    <mergeCell ref="B99:G99"/>
    <mergeCell ref="B98:G98"/>
    <mergeCell ref="B96:G96"/>
    <mergeCell ref="B100:G100"/>
    <mergeCell ref="B97:G97"/>
    <mergeCell ref="B89:G89"/>
    <mergeCell ref="B90:G90"/>
    <mergeCell ref="B91:G91"/>
    <mergeCell ref="B92:G92"/>
    <mergeCell ref="B80:C80"/>
    <mergeCell ref="B81:C81"/>
    <mergeCell ref="B82:C82"/>
    <mergeCell ref="B83:C83"/>
    <mergeCell ref="B84:C84"/>
    <mergeCell ref="B72:C72"/>
    <mergeCell ref="B73:C73"/>
    <mergeCell ref="H74:I74"/>
    <mergeCell ref="B78:C79"/>
    <mergeCell ref="D78:E78"/>
    <mergeCell ref="F78:F79"/>
    <mergeCell ref="G78:G79"/>
    <mergeCell ref="B3:F3"/>
    <mergeCell ref="H3:I3"/>
    <mergeCell ref="J3:K3"/>
    <mergeCell ref="B56:C56"/>
    <mergeCell ref="B71:C71"/>
  </mergeCells>
  <pageMargins left="0.25" right="0.25" top="0.75" bottom="0.75" header="0.3" footer="0.3"/>
  <pageSetup paperSize="9" scale="70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tabColor indexed="49"/>
    <pageSetUpPr fitToPage="1"/>
  </sheetPr>
  <dimension ref="A1:AD71"/>
  <sheetViews>
    <sheetView tabSelected="1" topLeftCell="V1" zoomScale="70" zoomScaleNormal="70" zoomScaleSheetLayoutView="100" workbookViewId="0">
      <pane ySplit="13" topLeftCell="A14" activePane="bottomLeft" state="frozen"/>
      <selection pane="bottomLeft" activeCell="AA5" sqref="AA5"/>
    </sheetView>
  </sheetViews>
  <sheetFormatPr baseColWidth="10" defaultRowHeight="15.75" customHeight="1" x14ac:dyDescent="0.2"/>
  <cols>
    <col min="1" max="1" width="3.85546875" style="191" customWidth="1"/>
    <col min="2" max="2" width="12.140625" style="182" customWidth="1"/>
    <col min="3" max="3" width="10.28515625" style="192" customWidth="1"/>
    <col min="4" max="4" width="27.5703125" style="193" customWidth="1"/>
    <col min="5" max="5" width="23.140625" style="181" customWidth="1"/>
    <col min="6" max="6" width="14.85546875" style="182" hidden="1" customWidth="1"/>
    <col min="7" max="7" width="8.28515625" style="184" hidden="1" customWidth="1"/>
    <col min="8" max="8" width="15.7109375" style="191" hidden="1" customWidth="1"/>
    <col min="9" max="9" width="20" style="182" hidden="1" customWidth="1"/>
    <col min="10" max="10" width="14.5703125" style="188" hidden="1" customWidth="1"/>
    <col min="11" max="11" width="16.7109375" style="194" hidden="1" customWidth="1"/>
    <col min="12" max="12" width="20.5703125" style="194" customWidth="1"/>
    <col min="13" max="13" width="17.7109375" style="194" customWidth="1"/>
    <col min="14" max="14" width="23.5703125" style="194" customWidth="1"/>
    <col min="15" max="15" width="16.7109375" style="194" customWidth="1"/>
    <col min="16" max="16" width="19.42578125" style="194" customWidth="1"/>
    <col min="17" max="17" width="16.7109375" style="194" customWidth="1"/>
    <col min="18" max="18" width="28.140625" style="194" customWidth="1"/>
    <col min="19" max="19" width="28.28515625" style="194" customWidth="1"/>
    <col min="20" max="20" width="16.7109375" style="231" customWidth="1"/>
    <col min="21" max="21" width="35.85546875" style="194" customWidth="1"/>
    <col min="22" max="22" width="28.28515625" style="233" customWidth="1"/>
    <col min="23" max="23" width="16.7109375" style="231" customWidth="1"/>
    <col min="24" max="28" width="28.28515625" style="194" customWidth="1"/>
    <col min="29" max="29" width="29.5703125" style="194" customWidth="1"/>
    <col min="30" max="30" width="19.85546875" style="233" customWidth="1"/>
    <col min="31" max="16384" width="11.42578125" style="189"/>
  </cols>
  <sheetData>
    <row r="1" spans="1:30" s="185" customFormat="1" ht="16.5" customHeight="1" x14ac:dyDescent="0.2">
      <c r="A1" s="181"/>
      <c r="B1" s="181"/>
      <c r="C1" s="181"/>
      <c r="D1" s="252"/>
      <c r="F1" s="253"/>
      <c r="G1" s="254"/>
      <c r="H1" s="255"/>
      <c r="AC1" s="247"/>
    </row>
    <row r="2" spans="1:30" s="185" customFormat="1" ht="16.5" customHeight="1" x14ac:dyDescent="0.25">
      <c r="A2" s="250"/>
      <c r="B2" s="250"/>
      <c r="C2" s="250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47"/>
      <c r="O2" s="246"/>
      <c r="AC2" s="248"/>
    </row>
    <row r="3" spans="1:30" s="185" customFormat="1" ht="31.5" customHeight="1" x14ac:dyDescent="0.25">
      <c r="A3" s="250"/>
      <c r="B3" s="250"/>
      <c r="C3" s="250"/>
      <c r="D3" s="291" t="s">
        <v>149</v>
      </c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</row>
    <row r="4" spans="1:30" s="185" customFormat="1" ht="16.5" customHeight="1" x14ac:dyDescent="0.25">
      <c r="A4" s="250"/>
      <c r="B4" s="250"/>
      <c r="C4" s="250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47"/>
      <c r="O4" s="246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</row>
    <row r="5" spans="1:30" s="185" customFormat="1" ht="16.5" customHeight="1" x14ac:dyDescent="0.25">
      <c r="A5" s="250"/>
      <c r="B5" s="250"/>
      <c r="C5" s="250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49"/>
      <c r="O5" s="246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</row>
    <row r="6" spans="1:30" s="185" customFormat="1" ht="16.5" customHeight="1" x14ac:dyDescent="0.2">
      <c r="A6" s="181"/>
      <c r="B6" s="181"/>
      <c r="C6" s="181"/>
      <c r="D6" s="183"/>
      <c r="E6" s="181"/>
      <c r="F6" s="182"/>
      <c r="G6" s="184"/>
      <c r="H6" s="19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</row>
    <row r="7" spans="1:30" ht="30" customHeight="1" x14ac:dyDescent="0.2">
      <c r="A7" s="256" t="s">
        <v>150</v>
      </c>
      <c r="B7" s="2"/>
      <c r="C7" s="2"/>
      <c r="E7" s="229"/>
      <c r="F7" s="23"/>
      <c r="G7" s="187"/>
      <c r="H7" s="221"/>
      <c r="I7" s="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3.5" hidden="1" customHeight="1" x14ac:dyDescent="0.2">
      <c r="A8" s="2"/>
      <c r="B8" s="2"/>
      <c r="C8" s="2"/>
      <c r="D8" s="180"/>
      <c r="F8" s="23"/>
      <c r="G8" s="187"/>
      <c r="H8" s="221"/>
      <c r="I8" s="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" hidden="1" customHeight="1" x14ac:dyDescent="0.2">
      <c r="A9" s="189"/>
      <c r="B9" s="189"/>
      <c r="C9" s="190"/>
      <c r="D9" s="186"/>
      <c r="E9" s="42"/>
      <c r="F9" s="190"/>
      <c r="G9" s="190"/>
      <c r="H9" s="221"/>
      <c r="I9" s="42"/>
      <c r="J9" s="228"/>
      <c r="K9" s="226">
        <v>41572</v>
      </c>
      <c r="L9" s="226">
        <v>41572</v>
      </c>
      <c r="M9" s="226">
        <v>41572</v>
      </c>
      <c r="N9" s="226">
        <v>41572</v>
      </c>
      <c r="O9" s="226">
        <v>41572</v>
      </c>
      <c r="P9" s="226">
        <v>41572</v>
      </c>
      <c r="Q9" s="226">
        <v>41572</v>
      </c>
      <c r="R9" s="226">
        <v>41572</v>
      </c>
      <c r="S9" s="226"/>
      <c r="T9" s="226">
        <v>41572</v>
      </c>
      <c r="U9" s="226">
        <v>41572</v>
      </c>
      <c r="V9" s="226"/>
      <c r="W9" s="226">
        <v>41572</v>
      </c>
      <c r="X9" s="226">
        <v>41572</v>
      </c>
      <c r="Y9" s="226"/>
      <c r="Z9" s="226"/>
      <c r="AA9" s="226"/>
      <c r="AB9" s="226"/>
      <c r="AC9" s="226">
        <v>41572</v>
      </c>
      <c r="AD9" s="226">
        <v>41572</v>
      </c>
    </row>
    <row r="10" spans="1:30" ht="15" hidden="1" customHeight="1" x14ac:dyDescent="0.2">
      <c r="A10" s="189"/>
      <c r="B10" s="189"/>
      <c r="C10" s="190"/>
      <c r="D10" s="186"/>
      <c r="E10" s="42"/>
      <c r="F10" s="190"/>
      <c r="G10" s="227"/>
      <c r="H10" s="221"/>
      <c r="I10" s="42"/>
      <c r="J10" s="228"/>
      <c r="K10" s="226">
        <v>41620</v>
      </c>
      <c r="L10" s="226">
        <v>41620</v>
      </c>
      <c r="M10" s="226">
        <v>41620</v>
      </c>
      <c r="N10" s="226">
        <v>41620</v>
      </c>
      <c r="O10" s="226">
        <v>41620</v>
      </c>
      <c r="P10" s="226">
        <v>41620</v>
      </c>
      <c r="Q10" s="226">
        <v>41620</v>
      </c>
      <c r="R10" s="226">
        <v>41620</v>
      </c>
      <c r="S10" s="226"/>
      <c r="T10" s="226">
        <v>41620</v>
      </c>
      <c r="U10" s="226">
        <v>41620</v>
      </c>
      <c r="V10" s="226"/>
      <c r="W10" s="226">
        <v>41620</v>
      </c>
      <c r="X10" s="226">
        <v>41620</v>
      </c>
      <c r="Y10" s="226"/>
      <c r="Z10" s="226"/>
      <c r="AA10" s="226"/>
      <c r="AB10" s="226"/>
      <c r="AC10" s="226">
        <v>41620</v>
      </c>
      <c r="AD10" s="226">
        <v>41620</v>
      </c>
    </row>
    <row r="11" spans="1:30" ht="15" customHeight="1" x14ac:dyDescent="0.2">
      <c r="A11" s="189"/>
      <c r="B11" s="189"/>
      <c r="C11" s="190"/>
      <c r="D11" s="186"/>
      <c r="E11" s="42"/>
      <c r="F11" s="190"/>
      <c r="G11" s="227"/>
      <c r="H11" s="221"/>
      <c r="I11" s="42"/>
      <c r="J11" s="228"/>
      <c r="K11" s="245"/>
      <c r="L11" s="245"/>
      <c r="M11" s="245"/>
      <c r="N11" s="245"/>
      <c r="O11" s="245"/>
      <c r="P11" s="245"/>
      <c r="Q11" s="245"/>
      <c r="R11" s="245"/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245"/>
      <c r="AD11" s="245"/>
    </row>
    <row r="12" spans="1:30" ht="13.5" customHeight="1" x14ac:dyDescent="0.2">
      <c r="A12" s="2"/>
      <c r="B12" s="2"/>
      <c r="C12" s="2"/>
      <c r="D12" s="186"/>
      <c r="E12" s="42"/>
      <c r="F12" s="23"/>
      <c r="G12" s="189"/>
      <c r="H12" s="221"/>
      <c r="I12" s="4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73.5" customHeight="1" x14ac:dyDescent="0.2">
      <c r="A13" s="222" t="s">
        <v>0</v>
      </c>
      <c r="B13" s="223" t="s">
        <v>55</v>
      </c>
      <c r="C13" s="223" t="s">
        <v>24</v>
      </c>
      <c r="D13" s="223" t="s">
        <v>46</v>
      </c>
      <c r="E13" s="222" t="s">
        <v>45</v>
      </c>
      <c r="F13" s="223" t="s">
        <v>25</v>
      </c>
      <c r="G13" s="225" t="s">
        <v>41</v>
      </c>
      <c r="H13" s="224" t="s">
        <v>89</v>
      </c>
      <c r="I13" s="224" t="s">
        <v>90</v>
      </c>
      <c r="J13" s="223" t="s">
        <v>137</v>
      </c>
      <c r="K13" s="223" t="s">
        <v>138</v>
      </c>
      <c r="L13" s="223" t="s">
        <v>139</v>
      </c>
      <c r="M13" s="223" t="s">
        <v>153</v>
      </c>
      <c r="N13" s="223" t="s">
        <v>140</v>
      </c>
      <c r="O13" s="223" t="s">
        <v>151</v>
      </c>
      <c r="P13" s="223" t="s">
        <v>141</v>
      </c>
      <c r="Q13" s="223" t="s">
        <v>142</v>
      </c>
      <c r="R13" s="223" t="s">
        <v>152</v>
      </c>
      <c r="S13" s="223" t="s">
        <v>147</v>
      </c>
      <c r="T13" s="230" t="s">
        <v>143</v>
      </c>
      <c r="U13" s="223" t="s">
        <v>152</v>
      </c>
      <c r="V13" s="232" t="s">
        <v>147</v>
      </c>
      <c r="W13" s="230" t="s">
        <v>144</v>
      </c>
      <c r="X13" s="223" t="s">
        <v>152</v>
      </c>
      <c r="Y13" s="232" t="s">
        <v>147</v>
      </c>
      <c r="Z13" s="230" t="s">
        <v>148</v>
      </c>
      <c r="AA13" s="223" t="s">
        <v>152</v>
      </c>
      <c r="AB13" s="232" t="s">
        <v>147</v>
      </c>
      <c r="AC13" s="223" t="s">
        <v>145</v>
      </c>
      <c r="AD13" s="232" t="s">
        <v>146</v>
      </c>
    </row>
    <row r="14" spans="1:30" ht="15.75" customHeight="1" x14ac:dyDescent="0.2">
      <c r="A14" s="234"/>
      <c r="B14" s="235"/>
      <c r="C14" s="236"/>
      <c r="D14" s="237"/>
      <c r="E14" s="238"/>
      <c r="F14" s="235"/>
      <c r="G14" s="239"/>
      <c r="H14" s="234"/>
      <c r="I14" s="235"/>
      <c r="J14" s="240"/>
      <c r="K14" s="241"/>
      <c r="L14" s="241"/>
      <c r="M14" s="241"/>
      <c r="N14" s="241"/>
      <c r="O14" s="241"/>
      <c r="P14" s="241"/>
      <c r="Q14" s="241"/>
      <c r="R14" s="241"/>
      <c r="S14" s="241"/>
      <c r="T14" s="242"/>
      <c r="U14" s="241"/>
      <c r="V14" s="243"/>
      <c r="W14" s="242"/>
      <c r="X14" s="241"/>
      <c r="Y14" s="241"/>
      <c r="Z14" s="241"/>
      <c r="AA14" s="241"/>
      <c r="AB14" s="241"/>
      <c r="AC14" s="241"/>
      <c r="AD14" s="243"/>
    </row>
    <row r="15" spans="1:30" ht="15.75" customHeight="1" x14ac:dyDescent="0.2">
      <c r="A15" s="234"/>
      <c r="B15" s="235"/>
      <c r="C15" s="236"/>
      <c r="D15" s="237"/>
      <c r="E15" s="238"/>
      <c r="F15" s="235"/>
      <c r="G15" s="239"/>
      <c r="H15" s="234"/>
      <c r="I15" s="235"/>
      <c r="J15" s="244"/>
      <c r="K15" s="241"/>
      <c r="L15" s="241"/>
      <c r="M15" s="241"/>
      <c r="N15" s="241"/>
      <c r="O15" s="241"/>
      <c r="P15" s="241"/>
      <c r="Q15" s="241"/>
      <c r="R15" s="241"/>
      <c r="S15" s="241"/>
      <c r="T15" s="242"/>
      <c r="U15" s="241"/>
      <c r="V15" s="243"/>
      <c r="W15" s="242"/>
      <c r="X15" s="241"/>
      <c r="Y15" s="241"/>
      <c r="Z15" s="241"/>
      <c r="AA15" s="241"/>
      <c r="AB15" s="241"/>
      <c r="AC15" s="241"/>
      <c r="AD15" s="243"/>
    </row>
    <row r="16" spans="1:30" ht="15.75" customHeight="1" x14ac:dyDescent="0.2">
      <c r="A16" s="234"/>
      <c r="B16" s="235"/>
      <c r="C16" s="236"/>
      <c r="D16" s="237"/>
      <c r="E16" s="238"/>
      <c r="F16" s="235"/>
      <c r="G16" s="239"/>
      <c r="H16" s="234"/>
      <c r="I16" s="235"/>
      <c r="J16" s="244"/>
      <c r="K16" s="241"/>
      <c r="L16" s="241"/>
      <c r="M16" s="241"/>
      <c r="N16" s="241"/>
      <c r="O16" s="241"/>
      <c r="P16" s="241"/>
      <c r="Q16" s="241"/>
      <c r="R16" s="241"/>
      <c r="S16" s="241"/>
      <c r="T16" s="242"/>
      <c r="U16" s="241"/>
      <c r="V16" s="243"/>
      <c r="W16" s="242"/>
      <c r="X16" s="241"/>
      <c r="Y16" s="241"/>
      <c r="Z16" s="241"/>
      <c r="AA16" s="241"/>
      <c r="AB16" s="241"/>
      <c r="AC16" s="241"/>
      <c r="AD16" s="243"/>
    </row>
    <row r="17" spans="1:30" ht="15.75" customHeight="1" x14ac:dyDescent="0.2">
      <c r="A17" s="234"/>
      <c r="B17" s="235"/>
      <c r="C17" s="236"/>
      <c r="D17" s="237"/>
      <c r="E17" s="238"/>
      <c r="F17" s="235"/>
      <c r="G17" s="239"/>
      <c r="H17" s="234"/>
      <c r="I17" s="235"/>
      <c r="J17" s="244"/>
      <c r="K17" s="241"/>
      <c r="L17" s="241"/>
      <c r="M17" s="241"/>
      <c r="N17" s="241"/>
      <c r="O17" s="241"/>
      <c r="P17" s="241"/>
      <c r="Q17" s="241"/>
      <c r="R17" s="241"/>
      <c r="S17" s="241"/>
      <c r="T17" s="242"/>
      <c r="U17" s="241"/>
      <c r="V17" s="243"/>
      <c r="W17" s="242"/>
      <c r="X17" s="241"/>
      <c r="Y17" s="241"/>
      <c r="Z17" s="241"/>
      <c r="AA17" s="241"/>
      <c r="AB17" s="241"/>
      <c r="AC17" s="241"/>
      <c r="AD17" s="243"/>
    </row>
    <row r="18" spans="1:30" ht="15.75" customHeight="1" x14ac:dyDescent="0.2">
      <c r="A18" s="234"/>
      <c r="B18" s="235"/>
      <c r="C18" s="236"/>
      <c r="D18" s="237"/>
      <c r="E18" s="238"/>
      <c r="F18" s="235"/>
      <c r="G18" s="239"/>
      <c r="H18" s="234"/>
      <c r="I18" s="235"/>
      <c r="J18" s="244"/>
      <c r="K18" s="241"/>
      <c r="L18" s="241"/>
      <c r="M18" s="241"/>
      <c r="N18" s="241"/>
      <c r="O18" s="241"/>
      <c r="P18" s="241"/>
      <c r="Q18" s="241"/>
      <c r="R18" s="241"/>
      <c r="S18" s="241"/>
      <c r="T18" s="242"/>
      <c r="U18" s="241"/>
      <c r="V18" s="243"/>
      <c r="W18" s="242"/>
      <c r="X18" s="241"/>
      <c r="Y18" s="241"/>
      <c r="Z18" s="241"/>
      <c r="AA18" s="241"/>
      <c r="AB18" s="241"/>
      <c r="AC18" s="241"/>
      <c r="AD18" s="243"/>
    </row>
    <row r="19" spans="1:30" ht="15.75" customHeight="1" x14ac:dyDescent="0.2">
      <c r="A19" s="234"/>
      <c r="B19" s="235"/>
      <c r="C19" s="236"/>
      <c r="D19" s="237"/>
      <c r="E19" s="238"/>
      <c r="F19" s="235"/>
      <c r="G19" s="239"/>
      <c r="H19" s="234"/>
      <c r="I19" s="235"/>
      <c r="J19" s="244"/>
      <c r="K19" s="241"/>
      <c r="L19" s="241"/>
      <c r="M19" s="241"/>
      <c r="N19" s="241"/>
      <c r="O19" s="241"/>
      <c r="P19" s="241"/>
      <c r="Q19" s="241"/>
      <c r="R19" s="241"/>
      <c r="S19" s="241"/>
      <c r="T19" s="242"/>
      <c r="U19" s="241"/>
      <c r="V19" s="243"/>
      <c r="W19" s="242"/>
      <c r="X19" s="241"/>
      <c r="Y19" s="241"/>
      <c r="Z19" s="241"/>
      <c r="AA19" s="241"/>
      <c r="AB19" s="241"/>
      <c r="AC19" s="241"/>
      <c r="AD19" s="243"/>
    </row>
    <row r="20" spans="1:30" ht="15.75" customHeight="1" x14ac:dyDescent="0.2">
      <c r="A20" s="234"/>
      <c r="B20" s="235"/>
      <c r="C20" s="236"/>
      <c r="D20" s="237"/>
      <c r="E20" s="238"/>
      <c r="F20" s="235"/>
      <c r="G20" s="239"/>
      <c r="H20" s="234"/>
      <c r="I20" s="235"/>
      <c r="J20" s="244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1"/>
      <c r="V20" s="243"/>
      <c r="W20" s="242"/>
      <c r="X20" s="241"/>
      <c r="Y20" s="241"/>
      <c r="Z20" s="241"/>
      <c r="AA20" s="241"/>
      <c r="AB20" s="241"/>
      <c r="AC20" s="241"/>
      <c r="AD20" s="243"/>
    </row>
    <row r="21" spans="1:30" ht="15.75" customHeight="1" x14ac:dyDescent="0.2">
      <c r="A21" s="234"/>
      <c r="B21" s="235"/>
      <c r="C21" s="236"/>
      <c r="D21" s="237"/>
      <c r="E21" s="238"/>
      <c r="F21" s="235"/>
      <c r="G21" s="239"/>
      <c r="H21" s="234"/>
      <c r="I21" s="235"/>
      <c r="J21" s="244"/>
      <c r="K21" s="241"/>
      <c r="L21" s="241"/>
      <c r="M21" s="241"/>
      <c r="N21" s="241"/>
      <c r="O21" s="241"/>
      <c r="P21" s="241"/>
      <c r="Q21" s="241"/>
      <c r="R21" s="241"/>
      <c r="S21" s="241"/>
      <c r="T21" s="242"/>
      <c r="U21" s="241"/>
      <c r="V21" s="243"/>
      <c r="W21" s="242"/>
      <c r="X21" s="241"/>
      <c r="Y21" s="241"/>
      <c r="Z21" s="241"/>
      <c r="AA21" s="241"/>
      <c r="AB21" s="241"/>
      <c r="AC21" s="241"/>
      <c r="AD21" s="243"/>
    </row>
    <row r="22" spans="1:30" ht="15.75" customHeight="1" x14ac:dyDescent="0.2">
      <c r="A22" s="234"/>
      <c r="B22" s="235"/>
      <c r="C22" s="236"/>
      <c r="D22" s="237"/>
      <c r="E22" s="238"/>
      <c r="F22" s="235"/>
      <c r="G22" s="239"/>
      <c r="H22" s="234"/>
      <c r="I22" s="235"/>
      <c r="J22" s="244"/>
      <c r="K22" s="241"/>
      <c r="L22" s="241"/>
      <c r="M22" s="241"/>
      <c r="N22" s="241"/>
      <c r="O22" s="241"/>
      <c r="P22" s="241"/>
      <c r="Q22" s="241"/>
      <c r="R22" s="241"/>
      <c r="S22" s="241"/>
      <c r="T22" s="242"/>
      <c r="U22" s="241"/>
      <c r="V22" s="243"/>
      <c r="W22" s="242"/>
      <c r="X22" s="241"/>
      <c r="Y22" s="241"/>
      <c r="Z22" s="241"/>
      <c r="AA22" s="241"/>
      <c r="AB22" s="241"/>
      <c r="AC22" s="241"/>
      <c r="AD22" s="243"/>
    </row>
    <row r="23" spans="1:30" ht="15.75" customHeight="1" x14ac:dyDescent="0.2">
      <c r="A23" s="234"/>
      <c r="B23" s="235"/>
      <c r="C23" s="236"/>
      <c r="D23" s="237"/>
      <c r="E23" s="238"/>
      <c r="F23" s="235"/>
      <c r="G23" s="239"/>
      <c r="H23" s="234"/>
      <c r="I23" s="235"/>
      <c r="J23" s="244"/>
      <c r="K23" s="241"/>
      <c r="L23" s="241"/>
      <c r="M23" s="241"/>
      <c r="N23" s="241"/>
      <c r="O23" s="241"/>
      <c r="P23" s="241"/>
      <c r="Q23" s="241"/>
      <c r="R23" s="241"/>
      <c r="S23" s="241"/>
      <c r="T23" s="242"/>
      <c r="U23" s="241"/>
      <c r="V23" s="243"/>
      <c r="W23" s="242"/>
      <c r="X23" s="241"/>
      <c r="Y23" s="241"/>
      <c r="Z23" s="241"/>
      <c r="AA23" s="241"/>
      <c r="AB23" s="241"/>
      <c r="AC23" s="241"/>
      <c r="AD23" s="243"/>
    </row>
    <row r="24" spans="1:30" ht="15.75" customHeight="1" x14ac:dyDescent="0.2">
      <c r="A24" s="234"/>
      <c r="B24" s="235"/>
      <c r="C24" s="236"/>
      <c r="D24" s="237"/>
      <c r="E24" s="238"/>
      <c r="F24" s="235"/>
      <c r="G24" s="239"/>
      <c r="H24" s="234"/>
      <c r="I24" s="235"/>
      <c r="J24" s="244"/>
      <c r="K24" s="241"/>
      <c r="L24" s="241"/>
      <c r="M24" s="241"/>
      <c r="N24" s="241"/>
      <c r="O24" s="241"/>
      <c r="P24" s="241"/>
      <c r="Q24" s="241"/>
      <c r="R24" s="241"/>
      <c r="S24" s="241"/>
      <c r="T24" s="242"/>
      <c r="U24" s="241"/>
      <c r="V24" s="243"/>
      <c r="W24" s="242"/>
      <c r="X24" s="241"/>
      <c r="Y24" s="241"/>
      <c r="Z24" s="241"/>
      <c r="AA24" s="241"/>
      <c r="AB24" s="241"/>
      <c r="AC24" s="241"/>
      <c r="AD24" s="243"/>
    </row>
    <row r="25" spans="1:30" ht="15.75" customHeight="1" x14ac:dyDescent="0.2">
      <c r="A25" s="234"/>
      <c r="B25" s="235"/>
      <c r="C25" s="236"/>
      <c r="D25" s="237"/>
      <c r="E25" s="238"/>
      <c r="F25" s="235"/>
      <c r="G25" s="239"/>
      <c r="H25" s="234"/>
      <c r="I25" s="235"/>
      <c r="J25" s="244"/>
      <c r="K25" s="241"/>
      <c r="L25" s="241"/>
      <c r="M25" s="241"/>
      <c r="N25" s="241"/>
      <c r="O25" s="241"/>
      <c r="P25" s="241"/>
      <c r="Q25" s="241"/>
      <c r="R25" s="241"/>
      <c r="S25" s="241"/>
      <c r="T25" s="242"/>
      <c r="U25" s="241"/>
      <c r="V25" s="243"/>
      <c r="W25" s="242"/>
      <c r="X25" s="241"/>
      <c r="Y25" s="241"/>
      <c r="Z25" s="241"/>
      <c r="AA25" s="241"/>
      <c r="AB25" s="241"/>
      <c r="AC25" s="241"/>
      <c r="AD25" s="243"/>
    </row>
    <row r="26" spans="1:30" ht="15.75" customHeight="1" x14ac:dyDescent="0.2">
      <c r="A26" s="234"/>
      <c r="B26" s="235"/>
      <c r="C26" s="236"/>
      <c r="D26" s="237"/>
      <c r="E26" s="238"/>
      <c r="F26" s="235"/>
      <c r="G26" s="239"/>
      <c r="H26" s="234"/>
      <c r="I26" s="235"/>
      <c r="J26" s="244"/>
      <c r="K26" s="241"/>
      <c r="L26" s="241"/>
      <c r="M26" s="241"/>
      <c r="N26" s="241"/>
      <c r="O26" s="241"/>
      <c r="P26" s="241"/>
      <c r="Q26" s="241"/>
      <c r="R26" s="241"/>
      <c r="S26" s="241"/>
      <c r="T26" s="242"/>
      <c r="U26" s="241"/>
      <c r="V26" s="243"/>
      <c r="W26" s="242"/>
      <c r="X26" s="241"/>
      <c r="Y26" s="241"/>
      <c r="Z26" s="241"/>
      <c r="AA26" s="241"/>
      <c r="AB26" s="241"/>
      <c r="AC26" s="241"/>
      <c r="AD26" s="243"/>
    </row>
    <row r="27" spans="1:30" ht="15.75" customHeight="1" x14ac:dyDescent="0.2">
      <c r="A27" s="234"/>
      <c r="B27" s="235"/>
      <c r="C27" s="236"/>
      <c r="D27" s="237"/>
      <c r="E27" s="238"/>
      <c r="F27" s="235"/>
      <c r="G27" s="239"/>
      <c r="H27" s="234"/>
      <c r="I27" s="235"/>
      <c r="J27" s="244"/>
      <c r="K27" s="241"/>
      <c r="L27" s="241"/>
      <c r="M27" s="241"/>
      <c r="N27" s="241"/>
      <c r="O27" s="241"/>
      <c r="P27" s="241"/>
      <c r="Q27" s="241"/>
      <c r="R27" s="241"/>
      <c r="S27" s="241"/>
      <c r="T27" s="242"/>
      <c r="U27" s="241"/>
      <c r="V27" s="243"/>
      <c r="W27" s="242"/>
      <c r="X27" s="241"/>
      <c r="Y27" s="241"/>
      <c r="Z27" s="241"/>
      <c r="AA27" s="241"/>
      <c r="AB27" s="241"/>
      <c r="AC27" s="241"/>
      <c r="AD27" s="243"/>
    </row>
    <row r="28" spans="1:30" ht="15.75" customHeight="1" x14ac:dyDescent="0.2">
      <c r="A28" s="234"/>
      <c r="B28" s="235"/>
      <c r="C28" s="236"/>
      <c r="D28" s="237"/>
      <c r="E28" s="238"/>
      <c r="F28" s="235"/>
      <c r="G28" s="239"/>
      <c r="H28" s="234"/>
      <c r="I28" s="235"/>
      <c r="J28" s="244"/>
      <c r="K28" s="241"/>
      <c r="L28" s="241"/>
      <c r="M28" s="241"/>
      <c r="N28" s="241"/>
      <c r="O28" s="241"/>
      <c r="P28" s="241"/>
      <c r="Q28" s="241"/>
      <c r="R28" s="241"/>
      <c r="S28" s="241"/>
      <c r="T28" s="242"/>
      <c r="U28" s="241"/>
      <c r="V28" s="243"/>
      <c r="W28" s="242"/>
      <c r="X28" s="241"/>
      <c r="Y28" s="241"/>
      <c r="Z28" s="241"/>
      <c r="AA28" s="241"/>
      <c r="AB28" s="241"/>
      <c r="AC28" s="241"/>
      <c r="AD28" s="243"/>
    </row>
    <row r="29" spans="1:30" ht="15.75" customHeight="1" x14ac:dyDescent="0.2">
      <c r="A29" s="234"/>
      <c r="B29" s="235"/>
      <c r="C29" s="236"/>
      <c r="D29" s="237"/>
      <c r="E29" s="238"/>
      <c r="F29" s="235"/>
      <c r="G29" s="239"/>
      <c r="H29" s="234"/>
      <c r="I29" s="235"/>
      <c r="J29" s="244"/>
      <c r="K29" s="241"/>
      <c r="L29" s="241"/>
      <c r="M29" s="241"/>
      <c r="N29" s="241"/>
      <c r="O29" s="241"/>
      <c r="P29" s="241"/>
      <c r="Q29" s="241"/>
      <c r="R29" s="241"/>
      <c r="S29" s="241"/>
      <c r="T29" s="242"/>
      <c r="U29" s="241"/>
      <c r="V29" s="243"/>
      <c r="W29" s="242"/>
      <c r="X29" s="241"/>
      <c r="Y29" s="241"/>
      <c r="Z29" s="241"/>
      <c r="AA29" s="241"/>
      <c r="AB29" s="241"/>
      <c r="AC29" s="241"/>
      <c r="AD29" s="243"/>
    </row>
    <row r="30" spans="1:30" ht="15.75" customHeight="1" x14ac:dyDescent="0.2">
      <c r="A30" s="234"/>
      <c r="B30" s="235"/>
      <c r="C30" s="236"/>
      <c r="D30" s="237"/>
      <c r="E30" s="238"/>
      <c r="F30" s="235"/>
      <c r="G30" s="239"/>
      <c r="H30" s="234"/>
      <c r="I30" s="235"/>
      <c r="J30" s="244"/>
      <c r="K30" s="241"/>
      <c r="L30" s="241"/>
      <c r="M30" s="241"/>
      <c r="N30" s="241"/>
      <c r="O30" s="241"/>
      <c r="P30" s="241"/>
      <c r="Q30" s="241"/>
      <c r="R30" s="241"/>
      <c r="S30" s="241"/>
      <c r="T30" s="242"/>
      <c r="U30" s="241"/>
      <c r="V30" s="243"/>
      <c r="W30" s="242"/>
      <c r="X30" s="241"/>
      <c r="Y30" s="241"/>
      <c r="Z30" s="241"/>
      <c r="AA30" s="241"/>
      <c r="AB30" s="241"/>
      <c r="AC30" s="241"/>
      <c r="AD30" s="243"/>
    </row>
    <row r="31" spans="1:30" ht="15.75" customHeight="1" x14ac:dyDescent="0.2">
      <c r="A31" s="234"/>
      <c r="B31" s="235"/>
      <c r="C31" s="236"/>
      <c r="D31" s="237"/>
      <c r="E31" s="238"/>
      <c r="F31" s="235"/>
      <c r="G31" s="239"/>
      <c r="H31" s="234"/>
      <c r="I31" s="235"/>
      <c r="J31" s="244"/>
      <c r="K31" s="241"/>
      <c r="L31" s="241"/>
      <c r="M31" s="241"/>
      <c r="N31" s="241"/>
      <c r="O31" s="241"/>
      <c r="P31" s="241"/>
      <c r="Q31" s="241"/>
      <c r="R31" s="241"/>
      <c r="S31" s="241"/>
      <c r="T31" s="242"/>
      <c r="U31" s="241"/>
      <c r="V31" s="243"/>
      <c r="W31" s="242"/>
      <c r="X31" s="241"/>
      <c r="Y31" s="241"/>
      <c r="Z31" s="241"/>
      <c r="AA31" s="241"/>
      <c r="AB31" s="241"/>
      <c r="AC31" s="241"/>
      <c r="AD31" s="243"/>
    </row>
    <row r="32" spans="1:30" ht="15.75" customHeight="1" x14ac:dyDescent="0.2">
      <c r="A32" s="234"/>
      <c r="B32" s="235"/>
      <c r="C32" s="236"/>
      <c r="D32" s="237"/>
      <c r="E32" s="238"/>
      <c r="F32" s="235"/>
      <c r="G32" s="239"/>
      <c r="H32" s="234"/>
      <c r="I32" s="235"/>
      <c r="J32" s="244"/>
      <c r="K32" s="241"/>
      <c r="L32" s="241"/>
      <c r="M32" s="241"/>
      <c r="N32" s="241"/>
      <c r="O32" s="241"/>
      <c r="P32" s="241"/>
      <c r="Q32" s="241"/>
      <c r="R32" s="241"/>
      <c r="S32" s="241"/>
      <c r="T32" s="242"/>
      <c r="U32" s="241"/>
      <c r="V32" s="243"/>
      <c r="W32" s="242"/>
      <c r="X32" s="241"/>
      <c r="Y32" s="241"/>
      <c r="Z32" s="241"/>
      <c r="AA32" s="241"/>
      <c r="AB32" s="241"/>
      <c r="AC32" s="241"/>
      <c r="AD32" s="243"/>
    </row>
    <row r="33" spans="1:30" ht="15.75" customHeight="1" x14ac:dyDescent="0.2">
      <c r="A33" s="234"/>
      <c r="B33" s="235"/>
      <c r="C33" s="236"/>
      <c r="D33" s="237"/>
      <c r="E33" s="238"/>
      <c r="F33" s="235"/>
      <c r="G33" s="239"/>
      <c r="H33" s="234"/>
      <c r="I33" s="235"/>
      <c r="J33" s="244"/>
      <c r="K33" s="241"/>
      <c r="L33" s="241"/>
      <c r="M33" s="241"/>
      <c r="N33" s="241"/>
      <c r="O33" s="241"/>
      <c r="P33" s="241"/>
      <c r="Q33" s="241"/>
      <c r="R33" s="241"/>
      <c r="S33" s="241"/>
      <c r="T33" s="242"/>
      <c r="U33" s="241"/>
      <c r="V33" s="243"/>
      <c r="W33" s="242"/>
      <c r="X33" s="241"/>
      <c r="Y33" s="241"/>
      <c r="Z33" s="241"/>
      <c r="AA33" s="241"/>
      <c r="AB33" s="241"/>
      <c r="AC33" s="241"/>
      <c r="AD33" s="243"/>
    </row>
    <row r="34" spans="1:30" ht="15.75" customHeight="1" x14ac:dyDescent="0.2">
      <c r="A34" s="234"/>
      <c r="B34" s="235"/>
      <c r="C34" s="236"/>
      <c r="D34" s="237"/>
      <c r="E34" s="238"/>
      <c r="F34" s="235"/>
      <c r="G34" s="239"/>
      <c r="H34" s="234"/>
      <c r="I34" s="235"/>
      <c r="J34" s="244"/>
      <c r="K34" s="241"/>
      <c r="L34" s="241"/>
      <c r="M34" s="241"/>
      <c r="N34" s="241"/>
      <c r="O34" s="241"/>
      <c r="P34" s="241"/>
      <c r="Q34" s="241"/>
      <c r="R34" s="241"/>
      <c r="S34" s="241"/>
      <c r="T34" s="242"/>
      <c r="U34" s="241"/>
      <c r="V34" s="243"/>
      <c r="W34" s="242"/>
      <c r="X34" s="241"/>
      <c r="Y34" s="241"/>
      <c r="Z34" s="241"/>
      <c r="AA34" s="241"/>
      <c r="AB34" s="241"/>
      <c r="AC34" s="241"/>
      <c r="AD34" s="243"/>
    </row>
    <row r="35" spans="1:30" ht="15.75" customHeight="1" x14ac:dyDescent="0.2">
      <c r="A35" s="234"/>
      <c r="B35" s="235"/>
      <c r="C35" s="236"/>
      <c r="D35" s="237"/>
      <c r="E35" s="238"/>
      <c r="F35" s="235"/>
      <c r="G35" s="239"/>
      <c r="H35" s="234"/>
      <c r="I35" s="235"/>
      <c r="J35" s="244"/>
      <c r="K35" s="241"/>
      <c r="L35" s="241"/>
      <c r="M35" s="241"/>
      <c r="N35" s="241"/>
      <c r="O35" s="241"/>
      <c r="P35" s="241"/>
      <c r="Q35" s="241"/>
      <c r="R35" s="241"/>
      <c r="S35" s="241"/>
      <c r="T35" s="242"/>
      <c r="U35" s="241"/>
      <c r="V35" s="243"/>
      <c r="W35" s="242"/>
      <c r="X35" s="241"/>
      <c r="Y35" s="241"/>
      <c r="Z35" s="241"/>
      <c r="AA35" s="241"/>
      <c r="AB35" s="241"/>
      <c r="AC35" s="241"/>
      <c r="AD35" s="243"/>
    </row>
    <row r="36" spans="1:30" ht="15.75" customHeight="1" x14ac:dyDescent="0.2">
      <c r="A36" s="234"/>
      <c r="B36" s="235"/>
      <c r="C36" s="236"/>
      <c r="D36" s="237"/>
      <c r="E36" s="238"/>
      <c r="F36" s="235"/>
      <c r="G36" s="239"/>
      <c r="H36" s="234"/>
      <c r="I36" s="235"/>
      <c r="J36" s="244"/>
      <c r="K36" s="241"/>
      <c r="L36" s="241"/>
      <c r="M36" s="241"/>
      <c r="N36" s="241"/>
      <c r="O36" s="241"/>
      <c r="P36" s="241"/>
      <c r="Q36" s="241"/>
      <c r="R36" s="241"/>
      <c r="S36" s="241"/>
      <c r="T36" s="242"/>
      <c r="U36" s="241"/>
      <c r="V36" s="243"/>
      <c r="W36" s="242"/>
      <c r="X36" s="241"/>
      <c r="Y36" s="241"/>
      <c r="Z36" s="241"/>
      <c r="AA36" s="241"/>
      <c r="AB36" s="241"/>
      <c r="AC36" s="241"/>
      <c r="AD36" s="243"/>
    </row>
    <row r="37" spans="1:30" ht="15.75" customHeight="1" x14ac:dyDescent="0.2">
      <c r="A37" s="234"/>
      <c r="B37" s="235"/>
      <c r="C37" s="236"/>
      <c r="D37" s="237"/>
      <c r="E37" s="238"/>
      <c r="F37" s="235"/>
      <c r="G37" s="239"/>
      <c r="H37" s="234"/>
      <c r="I37" s="235"/>
      <c r="J37" s="244"/>
      <c r="K37" s="241"/>
      <c r="L37" s="241"/>
      <c r="M37" s="241"/>
      <c r="N37" s="241"/>
      <c r="O37" s="241"/>
      <c r="P37" s="241"/>
      <c r="Q37" s="241"/>
      <c r="R37" s="241"/>
      <c r="S37" s="241"/>
      <c r="T37" s="242"/>
      <c r="U37" s="241"/>
      <c r="V37" s="243"/>
      <c r="W37" s="242"/>
      <c r="X37" s="241"/>
      <c r="Y37" s="241"/>
      <c r="Z37" s="241"/>
      <c r="AA37" s="241"/>
      <c r="AB37" s="241"/>
      <c r="AC37" s="241"/>
      <c r="AD37" s="243"/>
    </row>
    <row r="38" spans="1:30" ht="15.75" customHeight="1" x14ac:dyDescent="0.2">
      <c r="A38" s="234"/>
      <c r="B38" s="235"/>
      <c r="C38" s="236"/>
      <c r="D38" s="237"/>
      <c r="E38" s="238"/>
      <c r="F38" s="235"/>
      <c r="G38" s="239"/>
      <c r="H38" s="234"/>
      <c r="I38" s="235"/>
      <c r="J38" s="244"/>
      <c r="K38" s="241"/>
      <c r="L38" s="241"/>
      <c r="M38" s="241"/>
      <c r="N38" s="241"/>
      <c r="O38" s="241"/>
      <c r="P38" s="241"/>
      <c r="Q38" s="241"/>
      <c r="R38" s="241"/>
      <c r="S38" s="241"/>
      <c r="T38" s="242"/>
      <c r="U38" s="241"/>
      <c r="V38" s="243"/>
      <c r="W38" s="242"/>
      <c r="X38" s="241"/>
      <c r="Y38" s="241"/>
      <c r="Z38" s="241"/>
      <c r="AA38" s="241"/>
      <c r="AB38" s="241"/>
      <c r="AC38" s="241"/>
      <c r="AD38" s="243"/>
    </row>
    <row r="39" spans="1:30" ht="15.75" customHeight="1" x14ac:dyDescent="0.2">
      <c r="A39" s="234"/>
      <c r="B39" s="235"/>
      <c r="C39" s="236"/>
      <c r="D39" s="237"/>
      <c r="E39" s="238"/>
      <c r="F39" s="235"/>
      <c r="G39" s="239"/>
      <c r="H39" s="234"/>
      <c r="I39" s="235"/>
      <c r="J39" s="244"/>
      <c r="K39" s="241"/>
      <c r="L39" s="241"/>
      <c r="M39" s="241"/>
      <c r="N39" s="241"/>
      <c r="O39" s="241"/>
      <c r="P39" s="241"/>
      <c r="Q39" s="241"/>
      <c r="R39" s="241"/>
      <c r="S39" s="241"/>
      <c r="T39" s="242"/>
      <c r="U39" s="241"/>
      <c r="V39" s="243"/>
      <c r="W39" s="242"/>
      <c r="X39" s="241"/>
      <c r="Y39" s="241"/>
      <c r="Z39" s="241"/>
      <c r="AA39" s="241"/>
      <c r="AB39" s="241"/>
      <c r="AC39" s="241"/>
      <c r="AD39" s="243"/>
    </row>
    <row r="40" spans="1:30" ht="15.75" customHeight="1" x14ac:dyDescent="0.2">
      <c r="A40" s="234"/>
      <c r="B40" s="235"/>
      <c r="C40" s="236"/>
      <c r="D40" s="237"/>
      <c r="E40" s="238"/>
      <c r="F40" s="235"/>
      <c r="G40" s="239"/>
      <c r="H40" s="234"/>
      <c r="I40" s="235"/>
      <c r="J40" s="244"/>
      <c r="K40" s="241"/>
      <c r="L40" s="241"/>
      <c r="M40" s="241"/>
      <c r="N40" s="241"/>
      <c r="O40" s="241"/>
      <c r="P40" s="241"/>
      <c r="Q40" s="241"/>
      <c r="R40" s="241"/>
      <c r="S40" s="241"/>
      <c r="T40" s="242"/>
      <c r="U40" s="241"/>
      <c r="V40" s="243"/>
      <c r="W40" s="242"/>
      <c r="X40" s="241"/>
      <c r="Y40" s="241"/>
      <c r="Z40" s="241"/>
      <c r="AA40" s="241"/>
      <c r="AB40" s="241"/>
      <c r="AC40" s="241"/>
      <c r="AD40" s="243"/>
    </row>
    <row r="41" spans="1:30" ht="15.75" customHeight="1" x14ac:dyDescent="0.2">
      <c r="A41" s="234"/>
      <c r="B41" s="235"/>
      <c r="C41" s="236"/>
      <c r="D41" s="237"/>
      <c r="E41" s="238"/>
      <c r="F41" s="235"/>
      <c r="G41" s="239"/>
      <c r="H41" s="234"/>
      <c r="I41" s="235"/>
      <c r="J41" s="244"/>
      <c r="K41" s="241"/>
      <c r="L41" s="241"/>
      <c r="M41" s="241"/>
      <c r="N41" s="241"/>
      <c r="O41" s="241"/>
      <c r="P41" s="241"/>
      <c r="Q41" s="241"/>
      <c r="R41" s="241"/>
      <c r="S41" s="241"/>
      <c r="T41" s="242"/>
      <c r="U41" s="241"/>
      <c r="V41" s="243"/>
      <c r="W41" s="242"/>
      <c r="X41" s="241"/>
      <c r="Y41" s="241"/>
      <c r="Z41" s="241"/>
      <c r="AA41" s="241"/>
      <c r="AB41" s="241"/>
      <c r="AC41" s="241"/>
      <c r="AD41" s="243"/>
    </row>
    <row r="42" spans="1:30" ht="15.75" customHeight="1" x14ac:dyDescent="0.2">
      <c r="A42" s="234"/>
      <c r="B42" s="235"/>
      <c r="C42" s="236"/>
      <c r="D42" s="237"/>
      <c r="E42" s="238"/>
      <c r="F42" s="235"/>
      <c r="G42" s="239"/>
      <c r="H42" s="234"/>
      <c r="I42" s="235"/>
      <c r="J42" s="244"/>
      <c r="K42" s="241"/>
      <c r="L42" s="241"/>
      <c r="M42" s="241"/>
      <c r="N42" s="241"/>
      <c r="O42" s="241"/>
      <c r="P42" s="241"/>
      <c r="Q42" s="241"/>
      <c r="R42" s="241"/>
      <c r="S42" s="241"/>
      <c r="T42" s="242"/>
      <c r="U42" s="241"/>
      <c r="V42" s="243"/>
      <c r="W42" s="242"/>
      <c r="X42" s="241"/>
      <c r="Y42" s="241"/>
      <c r="Z42" s="241"/>
      <c r="AA42" s="241"/>
      <c r="AB42" s="241"/>
      <c r="AC42" s="241"/>
      <c r="AD42" s="243"/>
    </row>
    <row r="43" spans="1:30" ht="15.75" customHeight="1" x14ac:dyDescent="0.2">
      <c r="A43" s="234"/>
      <c r="B43" s="235"/>
      <c r="C43" s="236"/>
      <c r="D43" s="237"/>
      <c r="E43" s="238"/>
      <c r="F43" s="235"/>
      <c r="G43" s="239"/>
      <c r="H43" s="234"/>
      <c r="I43" s="235"/>
      <c r="J43" s="244"/>
      <c r="K43" s="241"/>
      <c r="L43" s="241"/>
      <c r="M43" s="241"/>
      <c r="N43" s="241"/>
      <c r="O43" s="241"/>
      <c r="P43" s="241"/>
      <c r="Q43" s="241"/>
      <c r="R43" s="241"/>
      <c r="S43" s="241"/>
      <c r="T43" s="242"/>
      <c r="U43" s="241"/>
      <c r="V43" s="243"/>
      <c r="W43" s="242"/>
      <c r="X43" s="241"/>
      <c r="Y43" s="241"/>
      <c r="Z43" s="241"/>
      <c r="AA43" s="241"/>
      <c r="AB43" s="241"/>
      <c r="AC43" s="241"/>
      <c r="AD43" s="243"/>
    </row>
    <row r="44" spans="1:30" ht="15.75" customHeight="1" x14ac:dyDescent="0.2">
      <c r="A44" s="234"/>
      <c r="B44" s="235"/>
      <c r="C44" s="236"/>
      <c r="D44" s="237"/>
      <c r="E44" s="238"/>
      <c r="F44" s="235"/>
      <c r="G44" s="239"/>
      <c r="H44" s="234"/>
      <c r="I44" s="235"/>
      <c r="J44" s="244"/>
      <c r="K44" s="241"/>
      <c r="L44" s="241"/>
      <c r="M44" s="241"/>
      <c r="N44" s="241"/>
      <c r="O44" s="241"/>
      <c r="P44" s="241"/>
      <c r="Q44" s="241"/>
      <c r="R44" s="241"/>
      <c r="S44" s="241"/>
      <c r="T44" s="242"/>
      <c r="U44" s="241"/>
      <c r="V44" s="243"/>
      <c r="W44" s="242"/>
      <c r="X44" s="241"/>
      <c r="Y44" s="241"/>
      <c r="Z44" s="241"/>
      <c r="AA44" s="241"/>
      <c r="AB44" s="241"/>
      <c r="AC44" s="241"/>
      <c r="AD44" s="243"/>
    </row>
    <row r="45" spans="1:30" ht="15.75" customHeight="1" x14ac:dyDescent="0.2">
      <c r="A45" s="234"/>
      <c r="B45" s="235"/>
      <c r="C45" s="236"/>
      <c r="D45" s="237"/>
      <c r="E45" s="238"/>
      <c r="F45" s="235"/>
      <c r="G45" s="239"/>
      <c r="H45" s="234"/>
      <c r="I45" s="235"/>
      <c r="J45" s="244"/>
      <c r="K45" s="241"/>
      <c r="L45" s="241"/>
      <c r="M45" s="241"/>
      <c r="N45" s="241"/>
      <c r="O45" s="241"/>
      <c r="P45" s="241"/>
      <c r="Q45" s="241"/>
      <c r="R45" s="241"/>
      <c r="S45" s="241"/>
      <c r="T45" s="242"/>
      <c r="U45" s="241"/>
      <c r="V45" s="243"/>
      <c r="W45" s="242"/>
      <c r="X45" s="241"/>
      <c r="Y45" s="241"/>
      <c r="Z45" s="241"/>
      <c r="AA45" s="241"/>
      <c r="AB45" s="241"/>
      <c r="AC45" s="241"/>
      <c r="AD45" s="243"/>
    </row>
    <row r="46" spans="1:30" ht="15.75" customHeight="1" x14ac:dyDescent="0.2">
      <c r="A46" s="234"/>
      <c r="B46" s="235"/>
      <c r="C46" s="236"/>
      <c r="D46" s="237"/>
      <c r="E46" s="238"/>
      <c r="F46" s="235"/>
      <c r="G46" s="239"/>
      <c r="H46" s="234"/>
      <c r="I46" s="235"/>
      <c r="J46" s="244"/>
      <c r="K46" s="241"/>
      <c r="L46" s="241"/>
      <c r="M46" s="241"/>
      <c r="N46" s="241"/>
      <c r="O46" s="241"/>
      <c r="P46" s="241"/>
      <c r="Q46" s="241"/>
      <c r="R46" s="241"/>
      <c r="S46" s="241"/>
      <c r="T46" s="242"/>
      <c r="U46" s="241"/>
      <c r="V46" s="243"/>
      <c r="W46" s="242"/>
      <c r="X46" s="241"/>
      <c r="Y46" s="241"/>
      <c r="Z46" s="241"/>
      <c r="AA46" s="241"/>
      <c r="AB46" s="241"/>
      <c r="AC46" s="241"/>
      <c r="AD46" s="243"/>
    </row>
    <row r="47" spans="1:30" ht="15.75" customHeight="1" x14ac:dyDescent="0.2">
      <c r="A47" s="234"/>
      <c r="B47" s="235"/>
      <c r="C47" s="236"/>
      <c r="D47" s="237"/>
      <c r="E47" s="238"/>
      <c r="F47" s="235"/>
      <c r="G47" s="239"/>
      <c r="H47" s="234"/>
      <c r="I47" s="235"/>
      <c r="J47" s="244"/>
      <c r="K47" s="241"/>
      <c r="L47" s="241"/>
      <c r="M47" s="241"/>
      <c r="N47" s="241"/>
      <c r="O47" s="241"/>
      <c r="P47" s="241"/>
      <c r="Q47" s="241"/>
      <c r="R47" s="241"/>
      <c r="S47" s="241"/>
      <c r="T47" s="242"/>
      <c r="U47" s="241"/>
      <c r="V47" s="243"/>
      <c r="W47" s="242"/>
      <c r="X47" s="241"/>
      <c r="Y47" s="241"/>
      <c r="Z47" s="241"/>
      <c r="AA47" s="241"/>
      <c r="AB47" s="241"/>
      <c r="AC47" s="241"/>
      <c r="AD47" s="243"/>
    </row>
    <row r="48" spans="1:30" ht="15.75" customHeight="1" x14ac:dyDescent="0.2">
      <c r="A48" s="234"/>
      <c r="B48" s="235"/>
      <c r="C48" s="236"/>
      <c r="D48" s="237"/>
      <c r="E48" s="238"/>
      <c r="F48" s="235"/>
      <c r="G48" s="239"/>
      <c r="H48" s="234"/>
      <c r="I48" s="235"/>
      <c r="J48" s="244"/>
      <c r="K48" s="241"/>
      <c r="L48" s="241"/>
      <c r="M48" s="241"/>
      <c r="N48" s="241"/>
      <c r="O48" s="241"/>
      <c r="P48" s="241"/>
      <c r="Q48" s="241"/>
      <c r="R48" s="241"/>
      <c r="S48" s="241"/>
      <c r="T48" s="242"/>
      <c r="U48" s="241"/>
      <c r="V48" s="243"/>
      <c r="W48" s="242"/>
      <c r="X48" s="241"/>
      <c r="Y48" s="241"/>
      <c r="Z48" s="241"/>
      <c r="AA48" s="241"/>
      <c r="AB48" s="241"/>
      <c r="AC48" s="241"/>
      <c r="AD48" s="243"/>
    </row>
    <row r="49" spans="1:30" ht="15.75" customHeight="1" x14ac:dyDescent="0.2">
      <c r="A49" s="234"/>
      <c r="B49" s="235"/>
      <c r="C49" s="236"/>
      <c r="D49" s="237"/>
      <c r="E49" s="238"/>
      <c r="F49" s="235"/>
      <c r="G49" s="239"/>
      <c r="H49" s="234"/>
      <c r="I49" s="235"/>
      <c r="J49" s="244"/>
      <c r="K49" s="241"/>
      <c r="L49" s="241"/>
      <c r="M49" s="241"/>
      <c r="N49" s="241"/>
      <c r="O49" s="241"/>
      <c r="P49" s="241"/>
      <c r="Q49" s="241"/>
      <c r="R49" s="241"/>
      <c r="S49" s="241"/>
      <c r="T49" s="242"/>
      <c r="U49" s="241"/>
      <c r="V49" s="243"/>
      <c r="W49" s="242"/>
      <c r="X49" s="241"/>
      <c r="Y49" s="241"/>
      <c r="Z49" s="241"/>
      <c r="AA49" s="241"/>
      <c r="AB49" s="241"/>
      <c r="AC49" s="241"/>
      <c r="AD49" s="243"/>
    </row>
    <row r="50" spans="1:30" ht="15.75" customHeight="1" x14ac:dyDescent="0.2">
      <c r="A50" s="234"/>
      <c r="B50" s="235"/>
      <c r="C50" s="236"/>
      <c r="D50" s="237"/>
      <c r="E50" s="238"/>
      <c r="F50" s="235"/>
      <c r="G50" s="239"/>
      <c r="H50" s="234"/>
      <c r="I50" s="235"/>
      <c r="J50" s="244"/>
      <c r="K50" s="241"/>
      <c r="L50" s="241"/>
      <c r="M50" s="241"/>
      <c r="N50" s="241"/>
      <c r="O50" s="241"/>
      <c r="P50" s="241"/>
      <c r="Q50" s="241"/>
      <c r="R50" s="241"/>
      <c r="S50" s="241"/>
      <c r="T50" s="242"/>
      <c r="U50" s="241"/>
      <c r="V50" s="243"/>
      <c r="W50" s="242"/>
      <c r="X50" s="241"/>
      <c r="Y50" s="241"/>
      <c r="Z50" s="241"/>
      <c r="AA50" s="241"/>
      <c r="AB50" s="241"/>
      <c r="AC50" s="241"/>
      <c r="AD50" s="243"/>
    </row>
    <row r="51" spans="1:30" ht="15.75" customHeight="1" x14ac:dyDescent="0.2">
      <c r="A51" s="234"/>
      <c r="B51" s="235"/>
      <c r="C51" s="236"/>
      <c r="D51" s="237"/>
      <c r="E51" s="238"/>
      <c r="F51" s="235"/>
      <c r="G51" s="239"/>
      <c r="H51" s="234"/>
      <c r="I51" s="235"/>
      <c r="J51" s="244"/>
      <c r="K51" s="241"/>
      <c r="L51" s="241"/>
      <c r="M51" s="241"/>
      <c r="N51" s="241"/>
      <c r="O51" s="241"/>
      <c r="P51" s="241"/>
      <c r="Q51" s="241"/>
      <c r="R51" s="241"/>
      <c r="S51" s="241"/>
      <c r="T51" s="242"/>
      <c r="U51" s="241"/>
      <c r="V51" s="243"/>
      <c r="W51" s="242"/>
      <c r="X51" s="241"/>
      <c r="Y51" s="241"/>
      <c r="Z51" s="241"/>
      <c r="AA51" s="241"/>
      <c r="AB51" s="241"/>
      <c r="AC51" s="241"/>
      <c r="AD51" s="243"/>
    </row>
    <row r="52" spans="1:30" ht="15.75" customHeight="1" x14ac:dyDescent="0.2">
      <c r="A52" s="234"/>
      <c r="B52" s="235"/>
      <c r="C52" s="236"/>
      <c r="D52" s="237"/>
      <c r="E52" s="238"/>
      <c r="F52" s="235"/>
      <c r="G52" s="239"/>
      <c r="H52" s="234"/>
      <c r="I52" s="235"/>
      <c r="J52" s="244"/>
      <c r="K52" s="241"/>
      <c r="L52" s="241"/>
      <c r="M52" s="241"/>
      <c r="N52" s="241"/>
      <c r="O52" s="241"/>
      <c r="P52" s="241"/>
      <c r="Q52" s="241"/>
      <c r="R52" s="241"/>
      <c r="S52" s="241"/>
      <c r="T52" s="242"/>
      <c r="U52" s="241"/>
      <c r="V52" s="243"/>
      <c r="W52" s="242"/>
      <c r="X52" s="241"/>
      <c r="Y52" s="241"/>
      <c r="Z52" s="241"/>
      <c r="AA52" s="241"/>
      <c r="AB52" s="241"/>
      <c r="AC52" s="241"/>
      <c r="AD52" s="243"/>
    </row>
    <row r="53" spans="1:30" ht="15.75" customHeight="1" x14ac:dyDescent="0.2">
      <c r="A53" s="234"/>
      <c r="B53" s="235"/>
      <c r="C53" s="236"/>
      <c r="D53" s="237"/>
      <c r="E53" s="238"/>
      <c r="F53" s="235"/>
      <c r="G53" s="239"/>
      <c r="H53" s="234"/>
      <c r="I53" s="235"/>
      <c r="J53" s="244"/>
      <c r="K53" s="241"/>
      <c r="L53" s="241"/>
      <c r="M53" s="241"/>
      <c r="N53" s="241"/>
      <c r="O53" s="241"/>
      <c r="P53" s="241"/>
      <c r="Q53" s="241"/>
      <c r="R53" s="241"/>
      <c r="S53" s="241"/>
      <c r="T53" s="242"/>
      <c r="U53" s="241"/>
      <c r="V53" s="243"/>
      <c r="W53" s="242"/>
      <c r="X53" s="241"/>
      <c r="Y53" s="241"/>
      <c r="Z53" s="241"/>
      <c r="AA53" s="241"/>
      <c r="AB53" s="241"/>
      <c r="AC53" s="241"/>
      <c r="AD53" s="243"/>
    </row>
    <row r="54" spans="1:30" ht="15.75" customHeight="1" x14ac:dyDescent="0.2">
      <c r="A54" s="234"/>
      <c r="B54" s="235"/>
      <c r="C54" s="236"/>
      <c r="D54" s="237"/>
      <c r="E54" s="238"/>
      <c r="F54" s="235"/>
      <c r="G54" s="239"/>
      <c r="H54" s="234"/>
      <c r="I54" s="235"/>
      <c r="J54" s="244"/>
      <c r="K54" s="241"/>
      <c r="L54" s="241"/>
      <c r="M54" s="241"/>
      <c r="N54" s="241"/>
      <c r="O54" s="241"/>
      <c r="P54" s="241"/>
      <c r="Q54" s="241"/>
      <c r="R54" s="241"/>
      <c r="S54" s="241"/>
      <c r="T54" s="242"/>
      <c r="U54" s="241"/>
      <c r="V54" s="243"/>
      <c r="W54" s="242"/>
      <c r="X54" s="241"/>
      <c r="Y54" s="241"/>
      <c r="Z54" s="241"/>
      <c r="AA54" s="241"/>
      <c r="AB54" s="241"/>
      <c r="AC54" s="241"/>
      <c r="AD54" s="243"/>
    </row>
    <row r="55" spans="1:30" ht="15.75" customHeight="1" x14ac:dyDescent="0.2">
      <c r="A55" s="234"/>
      <c r="B55" s="235"/>
      <c r="C55" s="236"/>
      <c r="D55" s="237"/>
      <c r="E55" s="238"/>
      <c r="F55" s="235"/>
      <c r="G55" s="239"/>
      <c r="H55" s="234"/>
      <c r="I55" s="235"/>
      <c r="J55" s="244"/>
      <c r="K55" s="241"/>
      <c r="L55" s="241"/>
      <c r="M55" s="241"/>
      <c r="N55" s="241"/>
      <c r="O55" s="241"/>
      <c r="P55" s="241"/>
      <c r="Q55" s="241"/>
      <c r="R55" s="241"/>
      <c r="S55" s="241"/>
      <c r="T55" s="242"/>
      <c r="U55" s="241"/>
      <c r="V55" s="243"/>
      <c r="W55" s="242"/>
      <c r="X55" s="241"/>
      <c r="Y55" s="241"/>
      <c r="Z55" s="241"/>
      <c r="AA55" s="241"/>
      <c r="AB55" s="241"/>
      <c r="AC55" s="241"/>
      <c r="AD55" s="243"/>
    </row>
    <row r="56" spans="1:30" ht="15.75" customHeight="1" x14ac:dyDescent="0.2">
      <c r="A56" s="234"/>
      <c r="B56" s="235"/>
      <c r="C56" s="236"/>
      <c r="D56" s="237"/>
      <c r="E56" s="238"/>
      <c r="F56" s="235"/>
      <c r="G56" s="239"/>
      <c r="H56" s="234"/>
      <c r="I56" s="235"/>
      <c r="J56" s="244"/>
      <c r="K56" s="241"/>
      <c r="L56" s="241"/>
      <c r="M56" s="241"/>
      <c r="N56" s="241"/>
      <c r="O56" s="241"/>
      <c r="P56" s="241"/>
      <c r="Q56" s="241"/>
      <c r="R56" s="241"/>
      <c r="S56" s="241"/>
      <c r="T56" s="242"/>
      <c r="U56" s="241"/>
      <c r="V56" s="243"/>
      <c r="W56" s="242"/>
      <c r="X56" s="241"/>
      <c r="Y56" s="241"/>
      <c r="Z56" s="241"/>
      <c r="AA56" s="241"/>
      <c r="AB56" s="241"/>
      <c r="AC56" s="241"/>
      <c r="AD56" s="243"/>
    </row>
    <row r="57" spans="1:30" ht="15.75" customHeight="1" x14ac:dyDescent="0.2">
      <c r="A57" s="234"/>
      <c r="B57" s="235"/>
      <c r="C57" s="236"/>
      <c r="D57" s="237"/>
      <c r="E57" s="238"/>
      <c r="F57" s="235"/>
      <c r="G57" s="239"/>
      <c r="H57" s="234"/>
      <c r="I57" s="235"/>
      <c r="J57" s="244"/>
      <c r="K57" s="241"/>
      <c r="L57" s="241"/>
      <c r="M57" s="241"/>
      <c r="N57" s="241"/>
      <c r="O57" s="241"/>
      <c r="P57" s="241"/>
      <c r="Q57" s="241"/>
      <c r="R57" s="241"/>
      <c r="S57" s="241"/>
      <c r="T57" s="242"/>
      <c r="U57" s="241"/>
      <c r="V57" s="243"/>
      <c r="W57" s="242"/>
      <c r="X57" s="241"/>
      <c r="Y57" s="241"/>
      <c r="Z57" s="241"/>
      <c r="AA57" s="241"/>
      <c r="AB57" s="241"/>
      <c r="AC57" s="241"/>
      <c r="AD57" s="243"/>
    </row>
    <row r="58" spans="1:30" ht="15.75" customHeight="1" x14ac:dyDescent="0.2">
      <c r="A58" s="234"/>
      <c r="B58" s="235"/>
      <c r="C58" s="236"/>
      <c r="D58" s="237"/>
      <c r="E58" s="238"/>
      <c r="F58" s="235"/>
      <c r="G58" s="239"/>
      <c r="H58" s="234"/>
      <c r="I58" s="235"/>
      <c r="J58" s="244"/>
      <c r="K58" s="241"/>
      <c r="L58" s="241"/>
      <c r="M58" s="241"/>
      <c r="N58" s="241"/>
      <c r="O58" s="241"/>
      <c r="P58" s="241"/>
      <c r="Q58" s="241"/>
      <c r="R58" s="241"/>
      <c r="S58" s="241"/>
      <c r="T58" s="242"/>
      <c r="U58" s="241"/>
      <c r="V58" s="243"/>
      <c r="W58" s="242"/>
      <c r="X58" s="241"/>
      <c r="Y58" s="241"/>
      <c r="Z58" s="241"/>
      <c r="AA58" s="241"/>
      <c r="AB58" s="241"/>
      <c r="AC58" s="241"/>
      <c r="AD58" s="243"/>
    </row>
    <row r="59" spans="1:30" ht="15.75" customHeight="1" x14ac:dyDescent="0.2">
      <c r="A59" s="234"/>
      <c r="B59" s="235"/>
      <c r="C59" s="236"/>
      <c r="D59" s="237"/>
      <c r="E59" s="238"/>
      <c r="F59" s="235"/>
      <c r="G59" s="239"/>
      <c r="H59" s="234"/>
      <c r="I59" s="235"/>
      <c r="J59" s="244"/>
      <c r="K59" s="241"/>
      <c r="L59" s="241"/>
      <c r="M59" s="241"/>
      <c r="N59" s="241"/>
      <c r="O59" s="241"/>
      <c r="P59" s="241"/>
      <c r="Q59" s="241"/>
      <c r="R59" s="241"/>
      <c r="S59" s="241"/>
      <c r="T59" s="242"/>
      <c r="U59" s="241"/>
      <c r="V59" s="243"/>
      <c r="W59" s="242"/>
      <c r="X59" s="241"/>
      <c r="Y59" s="241"/>
      <c r="Z59" s="241"/>
      <c r="AA59" s="241"/>
      <c r="AB59" s="241"/>
      <c r="AC59" s="241"/>
      <c r="AD59" s="243"/>
    </row>
    <row r="60" spans="1:30" ht="15.75" customHeight="1" x14ac:dyDescent="0.2">
      <c r="A60" s="234"/>
      <c r="B60" s="235"/>
      <c r="C60" s="236"/>
      <c r="D60" s="237"/>
      <c r="E60" s="238"/>
      <c r="F60" s="235"/>
      <c r="G60" s="239"/>
      <c r="H60" s="234"/>
      <c r="I60" s="235"/>
      <c r="J60" s="244"/>
      <c r="K60" s="241"/>
      <c r="L60" s="241"/>
      <c r="M60" s="241"/>
      <c r="N60" s="241"/>
      <c r="O60" s="241"/>
      <c r="P60" s="241"/>
      <c r="Q60" s="241"/>
      <c r="R60" s="241"/>
      <c r="S60" s="241"/>
      <c r="T60" s="242"/>
      <c r="U60" s="241"/>
      <c r="V60" s="243"/>
      <c r="W60" s="242"/>
      <c r="X60" s="241"/>
      <c r="Y60" s="241"/>
      <c r="Z60" s="241"/>
      <c r="AA60" s="241"/>
      <c r="AB60" s="241"/>
      <c r="AC60" s="241"/>
      <c r="AD60" s="243"/>
    </row>
    <row r="61" spans="1:30" ht="15.75" customHeight="1" x14ac:dyDescent="0.2">
      <c r="A61" s="234"/>
      <c r="B61" s="235"/>
      <c r="C61" s="236"/>
      <c r="D61" s="237"/>
      <c r="E61" s="238"/>
      <c r="F61" s="235"/>
      <c r="G61" s="239"/>
      <c r="H61" s="234"/>
      <c r="I61" s="235"/>
      <c r="J61" s="244"/>
      <c r="K61" s="241"/>
      <c r="L61" s="241"/>
      <c r="M61" s="241"/>
      <c r="N61" s="241"/>
      <c r="O61" s="241"/>
      <c r="P61" s="241"/>
      <c r="Q61" s="241"/>
      <c r="R61" s="241"/>
      <c r="S61" s="241"/>
      <c r="T61" s="242"/>
      <c r="U61" s="241"/>
      <c r="V61" s="243"/>
      <c r="W61" s="242"/>
      <c r="X61" s="241"/>
      <c r="Y61" s="241"/>
      <c r="Z61" s="241"/>
      <c r="AA61" s="241"/>
      <c r="AB61" s="241"/>
      <c r="AC61" s="241"/>
      <c r="AD61" s="243"/>
    </row>
    <row r="62" spans="1:30" ht="15.75" customHeight="1" x14ac:dyDescent="0.2">
      <c r="A62" s="234"/>
      <c r="B62" s="235"/>
      <c r="C62" s="236"/>
      <c r="D62" s="237"/>
      <c r="E62" s="238"/>
      <c r="F62" s="235"/>
      <c r="G62" s="239"/>
      <c r="H62" s="234"/>
      <c r="I62" s="235"/>
      <c r="J62" s="244"/>
      <c r="K62" s="241"/>
      <c r="L62" s="241"/>
      <c r="M62" s="241"/>
      <c r="N62" s="241"/>
      <c r="O62" s="241"/>
      <c r="P62" s="241"/>
      <c r="Q62" s="241"/>
      <c r="R62" s="241"/>
      <c r="S62" s="241"/>
      <c r="T62" s="242"/>
      <c r="U62" s="241"/>
      <c r="V62" s="243"/>
      <c r="W62" s="242"/>
      <c r="X62" s="241"/>
      <c r="Y62" s="241"/>
      <c r="Z62" s="241"/>
      <c r="AA62" s="241"/>
      <c r="AB62" s="241"/>
      <c r="AC62" s="241"/>
      <c r="AD62" s="243"/>
    </row>
    <row r="63" spans="1:30" ht="15.75" customHeight="1" x14ac:dyDescent="0.2">
      <c r="A63" s="234"/>
      <c r="B63" s="235"/>
      <c r="C63" s="236"/>
      <c r="D63" s="237"/>
      <c r="E63" s="238"/>
      <c r="F63" s="235"/>
      <c r="G63" s="239"/>
      <c r="H63" s="234"/>
      <c r="I63" s="235"/>
      <c r="J63" s="244"/>
      <c r="K63" s="241"/>
      <c r="L63" s="241"/>
      <c r="M63" s="241"/>
      <c r="N63" s="241"/>
      <c r="O63" s="241"/>
      <c r="P63" s="241"/>
      <c r="Q63" s="241"/>
      <c r="R63" s="241"/>
      <c r="S63" s="241"/>
      <c r="T63" s="242"/>
      <c r="U63" s="241"/>
      <c r="V63" s="243"/>
      <c r="W63" s="242"/>
      <c r="X63" s="241"/>
      <c r="Y63" s="241"/>
      <c r="Z63" s="241"/>
      <c r="AA63" s="241"/>
      <c r="AB63" s="241"/>
      <c r="AC63" s="241"/>
      <c r="AD63" s="243"/>
    </row>
    <row r="64" spans="1:30" ht="15.75" customHeight="1" x14ac:dyDescent="0.2">
      <c r="A64" s="234"/>
      <c r="B64" s="235"/>
      <c r="C64" s="236"/>
      <c r="D64" s="237"/>
      <c r="E64" s="238"/>
      <c r="F64" s="235"/>
      <c r="G64" s="239"/>
      <c r="H64" s="234"/>
      <c r="I64" s="235"/>
      <c r="J64" s="244"/>
      <c r="K64" s="241"/>
      <c r="L64" s="241"/>
      <c r="M64" s="241"/>
      <c r="N64" s="241"/>
      <c r="O64" s="241"/>
      <c r="P64" s="241"/>
      <c r="Q64" s="241"/>
      <c r="R64" s="241"/>
      <c r="S64" s="241"/>
      <c r="T64" s="242"/>
      <c r="U64" s="241"/>
      <c r="V64" s="243"/>
      <c r="W64" s="242"/>
      <c r="X64" s="241"/>
      <c r="Y64" s="241"/>
      <c r="Z64" s="241"/>
      <c r="AA64" s="241"/>
      <c r="AB64" s="241"/>
      <c r="AC64" s="241"/>
      <c r="AD64" s="243"/>
    </row>
    <row r="65" spans="1:30" ht="15.75" customHeight="1" x14ac:dyDescent="0.2">
      <c r="A65" s="234"/>
      <c r="B65" s="235"/>
      <c r="C65" s="236"/>
      <c r="D65" s="237"/>
      <c r="E65" s="238"/>
      <c r="F65" s="235"/>
      <c r="G65" s="239"/>
      <c r="H65" s="234"/>
      <c r="I65" s="235"/>
      <c r="J65" s="244"/>
      <c r="K65" s="241"/>
      <c r="L65" s="241"/>
      <c r="M65" s="241"/>
      <c r="N65" s="241"/>
      <c r="O65" s="241"/>
      <c r="P65" s="241"/>
      <c r="Q65" s="241"/>
      <c r="R65" s="241"/>
      <c r="S65" s="241"/>
      <c r="T65" s="242"/>
      <c r="U65" s="241"/>
      <c r="V65" s="243"/>
      <c r="W65" s="242"/>
      <c r="X65" s="241"/>
      <c r="Y65" s="241"/>
      <c r="Z65" s="241"/>
      <c r="AA65" s="241"/>
      <c r="AB65" s="241"/>
      <c r="AC65" s="241"/>
      <c r="AD65" s="243"/>
    </row>
    <row r="66" spans="1:30" ht="15.75" customHeight="1" x14ac:dyDescent="0.2">
      <c r="A66" s="234"/>
      <c r="B66" s="235"/>
      <c r="C66" s="236"/>
      <c r="D66" s="237"/>
      <c r="E66" s="238"/>
      <c r="F66" s="235"/>
      <c r="G66" s="239"/>
      <c r="H66" s="234"/>
      <c r="I66" s="235"/>
      <c r="J66" s="244"/>
      <c r="K66" s="241"/>
      <c r="L66" s="241"/>
      <c r="M66" s="241"/>
      <c r="N66" s="241"/>
      <c r="O66" s="241"/>
      <c r="P66" s="241"/>
      <c r="Q66" s="241"/>
      <c r="R66" s="241"/>
      <c r="S66" s="241"/>
      <c r="T66" s="242"/>
      <c r="U66" s="241"/>
      <c r="V66" s="243"/>
      <c r="W66" s="242"/>
      <c r="X66" s="241"/>
      <c r="Y66" s="241"/>
      <c r="Z66" s="241"/>
      <c r="AA66" s="241"/>
      <c r="AB66" s="241"/>
      <c r="AC66" s="241"/>
      <c r="AD66" s="243"/>
    </row>
    <row r="67" spans="1:30" ht="15.75" customHeight="1" x14ac:dyDescent="0.2">
      <c r="A67" s="234"/>
      <c r="B67" s="235"/>
      <c r="C67" s="236"/>
      <c r="D67" s="237"/>
      <c r="E67" s="238"/>
      <c r="F67" s="235"/>
      <c r="G67" s="239"/>
      <c r="H67" s="234"/>
      <c r="I67" s="235"/>
      <c r="J67" s="244"/>
      <c r="K67" s="241"/>
      <c r="L67" s="241"/>
      <c r="M67" s="241"/>
      <c r="N67" s="241"/>
      <c r="O67" s="241"/>
      <c r="P67" s="241"/>
      <c r="Q67" s="241"/>
      <c r="R67" s="241"/>
      <c r="S67" s="241"/>
      <c r="T67" s="242"/>
      <c r="U67" s="241"/>
      <c r="V67" s="243"/>
      <c r="W67" s="242"/>
      <c r="X67" s="241"/>
      <c r="Y67" s="241"/>
      <c r="Z67" s="241"/>
      <c r="AA67" s="241"/>
      <c r="AB67" s="241"/>
      <c r="AC67" s="241"/>
      <c r="AD67" s="243"/>
    </row>
    <row r="68" spans="1:30" ht="15.75" customHeight="1" x14ac:dyDescent="0.2">
      <c r="A68" s="234"/>
      <c r="B68" s="235"/>
      <c r="C68" s="236"/>
      <c r="D68" s="237"/>
      <c r="E68" s="238"/>
      <c r="F68" s="235"/>
      <c r="G68" s="239"/>
      <c r="H68" s="234"/>
      <c r="I68" s="235"/>
      <c r="J68" s="244"/>
      <c r="K68" s="241"/>
      <c r="L68" s="241"/>
      <c r="M68" s="241"/>
      <c r="N68" s="241"/>
      <c r="O68" s="241"/>
      <c r="P68" s="241"/>
      <c r="Q68" s="241"/>
      <c r="R68" s="241"/>
      <c r="S68" s="241"/>
      <c r="T68" s="242"/>
      <c r="U68" s="241"/>
      <c r="V68" s="243"/>
      <c r="W68" s="242"/>
      <c r="X68" s="241"/>
      <c r="Y68" s="241"/>
      <c r="Z68" s="241"/>
      <c r="AA68" s="241"/>
      <c r="AB68" s="241"/>
      <c r="AC68" s="241"/>
      <c r="AD68" s="243"/>
    </row>
    <row r="69" spans="1:30" ht="15.75" customHeight="1" x14ac:dyDescent="0.2">
      <c r="A69" s="234"/>
      <c r="B69" s="235"/>
      <c r="C69" s="236"/>
      <c r="D69" s="237"/>
      <c r="E69" s="238"/>
      <c r="F69" s="235"/>
      <c r="G69" s="239"/>
      <c r="H69" s="234"/>
      <c r="I69" s="235"/>
      <c r="J69" s="244"/>
      <c r="K69" s="241"/>
      <c r="L69" s="241"/>
      <c r="M69" s="241"/>
      <c r="N69" s="241"/>
      <c r="O69" s="241"/>
      <c r="P69" s="241"/>
      <c r="Q69" s="241"/>
      <c r="R69" s="241"/>
      <c r="S69" s="241"/>
      <c r="T69" s="242"/>
      <c r="U69" s="241"/>
      <c r="V69" s="243"/>
      <c r="W69" s="242"/>
      <c r="X69" s="241"/>
      <c r="Y69" s="241"/>
      <c r="Z69" s="241"/>
      <c r="AA69" s="241"/>
      <c r="AB69" s="241"/>
      <c r="AC69" s="241"/>
      <c r="AD69" s="243"/>
    </row>
    <row r="70" spans="1:30" ht="15.75" customHeight="1" x14ac:dyDescent="0.2">
      <c r="A70" s="234"/>
      <c r="B70" s="235"/>
      <c r="C70" s="236"/>
      <c r="D70" s="237"/>
      <c r="E70" s="238"/>
      <c r="F70" s="235"/>
      <c r="G70" s="239"/>
      <c r="H70" s="234"/>
      <c r="I70" s="235"/>
      <c r="J70" s="244"/>
      <c r="K70" s="241"/>
      <c r="L70" s="241"/>
      <c r="M70" s="241"/>
      <c r="N70" s="241"/>
      <c r="O70" s="241"/>
      <c r="P70" s="241"/>
      <c r="Q70" s="241"/>
      <c r="R70" s="241"/>
      <c r="S70" s="241"/>
      <c r="T70" s="242"/>
      <c r="U70" s="241"/>
      <c r="V70" s="243"/>
      <c r="W70" s="242"/>
      <c r="X70" s="241"/>
      <c r="Y70" s="241"/>
      <c r="Z70" s="241"/>
      <c r="AA70" s="241"/>
      <c r="AB70" s="241"/>
      <c r="AC70" s="241"/>
      <c r="AD70" s="243"/>
    </row>
    <row r="71" spans="1:30" ht="15.75" customHeight="1" x14ac:dyDescent="0.2">
      <c r="A71" s="234"/>
      <c r="B71" s="235"/>
      <c r="C71" s="236"/>
      <c r="D71" s="237"/>
      <c r="E71" s="238"/>
      <c r="F71" s="235"/>
      <c r="G71" s="239"/>
      <c r="H71" s="234"/>
      <c r="I71" s="235"/>
      <c r="J71" s="244"/>
      <c r="K71" s="241"/>
      <c r="L71" s="241"/>
      <c r="M71" s="241"/>
      <c r="N71" s="241"/>
      <c r="O71" s="241"/>
      <c r="P71" s="241"/>
      <c r="Q71" s="241"/>
      <c r="R71" s="241"/>
      <c r="S71" s="241"/>
      <c r="T71" s="242"/>
      <c r="U71" s="241"/>
      <c r="V71" s="243"/>
      <c r="W71" s="242"/>
      <c r="X71" s="241"/>
      <c r="Y71" s="241"/>
      <c r="Z71" s="241"/>
      <c r="AA71" s="241"/>
      <c r="AB71" s="241"/>
      <c r="AC71" s="241"/>
      <c r="AD71" s="243"/>
    </row>
  </sheetData>
  <autoFilter ref="A13:AD13"/>
  <mergeCells count="1">
    <mergeCell ref="D3:AB3"/>
  </mergeCells>
  <phoneticPr fontId="4" type="noConversion"/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Footer>&amp;L&amp;"Arial,Negrita"&amp;12Elaborado por  &amp;G&amp;RHOJA  &amp;P DE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VALOR DE EXISTENCIAS</vt:lpstr>
      <vt:lpstr>PLANILLA</vt:lpstr>
      <vt:lpstr>PLANILLA!Área_de_impresión</vt:lpstr>
      <vt:lpstr>PLANILLA!Títulos_a_imprimir</vt:lpstr>
    </vt:vector>
  </TitlesOfParts>
  <Company>JP PLANNING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NEGOCIADOR</dc:creator>
  <cp:lastModifiedBy>Delita Maylle Adriano</cp:lastModifiedBy>
  <cp:lastPrinted>2014-08-20T20:51:47Z</cp:lastPrinted>
  <dcterms:created xsi:type="dcterms:W3CDTF">2007-10-29T19:59:31Z</dcterms:created>
  <dcterms:modified xsi:type="dcterms:W3CDTF">2015-04-10T15:46:03Z</dcterms:modified>
</cp:coreProperties>
</file>