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945faee68fa01e2/Biobanding/Spelaruppföljning FA Pathway/"/>
    </mc:Choice>
  </mc:AlternateContent>
  <xr:revisionPtr revIDLastSave="0" documentId="8_{AF78313C-5E6C-E44D-817E-C22F371BA5E7}" xr6:coauthVersionLast="47" xr6:coauthVersionMax="47" xr10:uidLastSave="{00000000-0000-0000-0000-000000000000}"/>
  <bookViews>
    <workbookView xWindow="2120" yWindow="740" windowWidth="27280" windowHeight="17040" xr2:uid="{00000000-000D-0000-FFFF-FFFF00000000}"/>
  </bookViews>
  <sheets>
    <sheet name="Data LA" sheetId="5" r:id="rId1"/>
    <sheet name="p Distrikt" sheetId="8" r:id="rId2"/>
    <sheet name="p Akad" sheetId="9" r:id="rId3"/>
    <sheet name="p Elitålder" sheetId="10" r:id="rId4"/>
    <sheet name="pivot" sheetId="7" r:id="rId5"/>
    <sheet name="ALand Original Data" sheetId="1" r:id="rId6"/>
    <sheet name="U21 Original Data" sheetId="6" r:id="rId7"/>
  </sheets>
  <definedNames>
    <definedName name="_xlnm._FilterDatabase" localSheetId="0" hidden="1">'Data LA'!$A$6:$AG$424</definedName>
  </definedName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AK1" i="10"/>
  <c r="AA52" i="10"/>
  <c r="AB52" i="10"/>
  <c r="AC52" i="10"/>
  <c r="AD52" i="10"/>
  <c r="AE52" i="10"/>
  <c r="AF52" i="10"/>
  <c r="AG52" i="10"/>
  <c r="AH52" i="10"/>
  <c r="Z52" i="10"/>
  <c r="AJ48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7" i="10"/>
  <c r="AJ6" i="10"/>
  <c r="AL2" i="10" l="1"/>
  <c r="AA51" i="10"/>
  <c r="AB51" i="10"/>
  <c r="AC51" i="10"/>
  <c r="AD51" i="10"/>
  <c r="AE51" i="10"/>
  <c r="AF51" i="10"/>
  <c r="AG51" i="10"/>
  <c r="AH51" i="10"/>
  <c r="Z51" i="10"/>
  <c r="AI50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6" i="10"/>
  <c r="AK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6" i="10"/>
  <c r="AM7" i="10"/>
  <c r="AN7" i="10" s="1"/>
  <c r="AM8" i="10"/>
  <c r="AN8" i="10" s="1"/>
  <c r="AM9" i="10"/>
  <c r="AN9" i="10" s="1"/>
  <c r="AM10" i="10"/>
  <c r="AN10" i="10" s="1"/>
  <c r="AM11" i="10"/>
  <c r="AN11" i="10" s="1"/>
  <c r="AM12" i="10"/>
  <c r="AN12" i="10" s="1"/>
  <c r="AM13" i="10"/>
  <c r="AN13" i="10" s="1"/>
  <c r="AM14" i="10"/>
  <c r="AN14" i="10" s="1"/>
  <c r="AM15" i="10"/>
  <c r="AN15" i="10" s="1"/>
  <c r="AM16" i="10"/>
  <c r="AN16" i="10" s="1"/>
  <c r="AM17" i="10"/>
  <c r="AN17" i="10" s="1"/>
  <c r="AM18" i="10"/>
  <c r="AN18" i="10" s="1"/>
  <c r="AM19" i="10"/>
  <c r="AN19" i="10" s="1"/>
  <c r="AM20" i="10"/>
  <c r="AN20" i="10" s="1"/>
  <c r="AM21" i="10"/>
  <c r="AN21" i="10" s="1"/>
  <c r="AM22" i="10"/>
  <c r="AN22" i="10" s="1"/>
  <c r="AM23" i="10"/>
  <c r="AN23" i="10" s="1"/>
  <c r="AM24" i="10"/>
  <c r="AN24" i="10" s="1"/>
  <c r="AM25" i="10"/>
  <c r="AN25" i="10" s="1"/>
  <c r="AM26" i="10"/>
  <c r="AN26" i="10" s="1"/>
  <c r="AM27" i="10"/>
  <c r="AN27" i="10" s="1"/>
  <c r="AM28" i="10"/>
  <c r="AN28" i="10" s="1"/>
  <c r="AM29" i="10"/>
  <c r="AN29" i="10" s="1"/>
  <c r="AM30" i="10"/>
  <c r="AN30" i="10" s="1"/>
  <c r="AM31" i="10"/>
  <c r="AN31" i="10" s="1"/>
  <c r="AM32" i="10"/>
  <c r="AN32" i="10" s="1"/>
  <c r="AM33" i="10"/>
  <c r="AN33" i="10" s="1"/>
  <c r="AM34" i="10"/>
  <c r="AN34" i="10" s="1"/>
  <c r="AM35" i="10"/>
  <c r="AN35" i="10" s="1"/>
  <c r="AM36" i="10"/>
  <c r="AN36" i="10" s="1"/>
  <c r="AM37" i="10"/>
  <c r="AN37" i="10" s="1"/>
  <c r="AM38" i="10"/>
  <c r="AN38" i="10" s="1"/>
  <c r="AM39" i="10"/>
  <c r="AN39" i="10" s="1"/>
  <c r="AM40" i="10"/>
  <c r="AN40" i="10" s="1"/>
  <c r="AM41" i="10"/>
  <c r="AN41" i="10" s="1"/>
  <c r="AM42" i="10"/>
  <c r="AN42" i="10" s="1"/>
  <c r="AM43" i="10"/>
  <c r="AN43" i="10" s="1"/>
  <c r="AM44" i="10"/>
  <c r="AN44" i="10" s="1"/>
  <c r="AM45" i="10"/>
  <c r="AN45" i="10" s="1"/>
  <c r="AM46" i="10"/>
  <c r="AN46" i="10" s="1"/>
  <c r="AM47" i="10"/>
  <c r="AN47" i="10" s="1"/>
  <c r="AM48" i="10"/>
  <c r="AN48" i="10" s="1"/>
  <c r="AM6" i="10"/>
  <c r="AN6" i="10" s="1"/>
  <c r="E1" i="5"/>
  <c r="F1" i="5" s="1"/>
  <c r="E3" i="5"/>
  <c r="F3" i="5"/>
  <c r="G2" i="5"/>
  <c r="D3" i="5"/>
  <c r="B2" i="5"/>
  <c r="I2" i="5"/>
  <c r="O3" i="5"/>
  <c r="N3" i="5"/>
  <c r="M3" i="5"/>
  <c r="L3" i="5"/>
  <c r="K3" i="5"/>
  <c r="Q2" i="5"/>
  <c r="P2" i="5"/>
  <c r="Z53" i="10" l="1"/>
  <c r="AA53" i="10" s="1"/>
  <c r="AB53" i="10" s="1"/>
  <c r="AC53" i="10" s="1"/>
  <c r="AD53" i="10" s="1"/>
  <c r="AE53" i="10" s="1"/>
  <c r="AF53" i="10" s="1"/>
  <c r="AG53" i="10" s="1"/>
  <c r="AH53" i="10" s="1"/>
  <c r="AK7" i="10"/>
  <c r="G3" i="5"/>
  <c r="H2" i="5"/>
  <c r="H3" i="5"/>
  <c r="H4" i="5"/>
  <c r="J2" i="5"/>
  <c r="S2" i="5"/>
  <c r="S3" i="5"/>
  <c r="S4" i="5"/>
  <c r="U3" i="5"/>
  <c r="W4" i="5"/>
  <c r="U2" i="5"/>
  <c r="T2" i="5"/>
  <c r="W2" i="5"/>
  <c r="AK8" i="10" l="1"/>
  <c r="G4" i="5"/>
  <c r="J4" i="5"/>
  <c r="J3" i="5"/>
  <c r="I3" i="5"/>
  <c r="I4" i="5"/>
  <c r="W3" i="5"/>
  <c r="V4" i="5"/>
  <c r="T3" i="5"/>
  <c r="U4" i="5"/>
  <c r="V2" i="5"/>
  <c r="T4" i="5"/>
  <c r="V3" i="5"/>
  <c r="AK9" i="10" l="1"/>
  <c r="AK10" i="10" l="1"/>
  <c r="C3" i="5"/>
  <c r="A4" i="5"/>
  <c r="Z2" i="5"/>
  <c r="AA2" i="5"/>
  <c r="AB2" i="5"/>
  <c r="AC2" i="5"/>
  <c r="AD2" i="5"/>
  <c r="AE2" i="5"/>
  <c r="AG2" i="5"/>
  <c r="Y3" i="5"/>
  <c r="AF3" i="5"/>
  <c r="Z3" i="5"/>
  <c r="AA3" i="5"/>
  <c r="AB3" i="5"/>
  <c r="AC3" i="5"/>
  <c r="AD3" i="5"/>
  <c r="AE3" i="5"/>
  <c r="AG3" i="5"/>
  <c r="AF4" i="5"/>
  <c r="Z4" i="5"/>
  <c r="AA4" i="5"/>
  <c r="AB4" i="5"/>
  <c r="AC4" i="5"/>
  <c r="AD4" i="5"/>
  <c r="AE4" i="5"/>
  <c r="AG4" i="5"/>
  <c r="B4" i="5"/>
  <c r="B1" i="5"/>
  <c r="C1" i="5" s="1"/>
  <c r="D1" i="5" s="1"/>
  <c r="AK11" i="10" l="1"/>
  <c r="G1" i="5"/>
  <c r="H1" i="5" s="1"/>
  <c r="S1" i="5" s="1"/>
  <c r="T1" i="5" s="1"/>
  <c r="U1" i="5" s="1"/>
  <c r="V1" i="5" s="1"/>
  <c r="W1" i="5" s="1"/>
  <c r="I1" i="5" s="1"/>
  <c r="J1" i="5" s="1"/>
  <c r="K1" i="5" s="1"/>
  <c r="L1" i="5" s="1"/>
  <c r="M1" i="5" s="1"/>
  <c r="N1" i="5" s="1"/>
  <c r="Q4" i="5"/>
  <c r="P3" i="5"/>
  <c r="Q3" i="5"/>
  <c r="P4" i="5"/>
  <c r="AK12" i="10" l="1"/>
  <c r="O1" i="5"/>
  <c r="P1" i="5" s="1"/>
  <c r="Q1" i="5" s="1"/>
  <c r="Y1" i="5" s="1"/>
  <c r="Z1" i="5" s="1"/>
  <c r="AA1" i="5" s="1"/>
  <c r="AB1" i="5" s="1"/>
  <c r="AC1" i="5" s="1"/>
  <c r="AD1" i="5" s="1"/>
  <c r="AE1" i="5" s="1"/>
  <c r="AF1" i="5" s="1"/>
  <c r="AG1" i="5" s="1"/>
  <c r="AK13" i="10" l="1"/>
  <c r="AK14" i="10" l="1"/>
  <c r="AK15" i="10" l="1"/>
  <c r="AK16" i="10" l="1"/>
  <c r="AK17" i="10" l="1"/>
  <c r="AK18" i="10" l="1"/>
  <c r="AK19" i="10" l="1"/>
  <c r="AK20" i="10" l="1"/>
  <c r="AK21" i="10" l="1"/>
  <c r="AK22" i="10" l="1"/>
  <c r="AK23" i="10" l="1"/>
  <c r="AK24" i="10" l="1"/>
  <c r="AK25" i="10" l="1"/>
  <c r="AK26" i="10" l="1"/>
  <c r="AK27" i="10" l="1"/>
  <c r="AK28" i="10" l="1"/>
  <c r="AK29" i="10" l="1"/>
  <c r="AK30" i="10" l="1"/>
  <c r="AK31" i="10" l="1"/>
  <c r="AK32" i="10" l="1"/>
  <c r="AK33" i="10" l="1"/>
  <c r="AK34" i="10" l="1"/>
  <c r="AK35" i="10" l="1"/>
  <c r="AK36" i="10" l="1"/>
  <c r="AK37" i="10" l="1"/>
  <c r="AK38" i="10" l="1"/>
  <c r="AK39" i="10" l="1"/>
  <c r="AK40" i="10" l="1"/>
  <c r="AK41" i="10" l="1"/>
  <c r="AK42" i="10" l="1"/>
  <c r="AK43" i="10" l="1"/>
  <c r="AK44" i="10" l="1"/>
  <c r="AK45" i="10" l="1"/>
  <c r="AK46" i="10" l="1"/>
  <c r="AK47" i="10" l="1"/>
</calcChain>
</file>

<file path=xl/sharedStrings.xml><?xml version="1.0" encoding="utf-8"?>
<sst xmlns="http://schemas.openxmlformats.org/spreadsheetml/2006/main" count="7483" uniqueCount="801">
  <si>
    <t>Name</t>
  </si>
  <si>
    <t>Birth date</t>
  </si>
  <si>
    <t>U21</t>
  </si>
  <si>
    <t>P19</t>
  </si>
  <si>
    <t>P18</t>
  </si>
  <si>
    <t>P17</t>
  </si>
  <si>
    <t>P16</t>
  </si>
  <si>
    <t>P15</t>
  </si>
  <si>
    <t>Quarter</t>
  </si>
  <si>
    <t>Anthony Elanga</t>
  </si>
  <si>
    <t>Patrik Wålemark</t>
  </si>
  <si>
    <t>Emil Holm</t>
  </si>
  <si>
    <t>Dejan Kulusevski</t>
  </si>
  <si>
    <t>Edvin Kurtulus</t>
  </si>
  <si>
    <t>Pavle Vagic</t>
  </si>
  <si>
    <t>Aiham Ousou</t>
  </si>
  <si>
    <t>Alexander Isak</t>
  </si>
  <si>
    <t>Jens-Lys Michel Cajuste</t>
  </si>
  <si>
    <t>Leopold Wahlstedt</t>
  </si>
  <si>
    <t>Gabriel Gudmundsson</t>
  </si>
  <si>
    <t>Anel Ahmedhodzic</t>
  </si>
  <si>
    <t>Pontus Dahlberg</t>
  </si>
  <si>
    <t>Isak Hien</t>
  </si>
  <si>
    <t>Mattias Svanberg</t>
  </si>
  <si>
    <t>Hjalmar Ekdal</t>
  </si>
  <si>
    <t>Jesper Karlsson</t>
  </si>
  <si>
    <t>Daleho Irandust</t>
  </si>
  <si>
    <t>Viktor Gyökeres</t>
  </si>
  <si>
    <t>August Erlingmark</t>
  </si>
  <si>
    <t>Kristopher Da Graca</t>
  </si>
  <si>
    <t>Gustav Berggren</t>
  </si>
  <si>
    <t>Jordan Larsson</t>
  </si>
  <si>
    <t>Isak Pettersson</t>
  </si>
  <si>
    <t>Tesfaldet Tekie</t>
  </si>
  <si>
    <t>Gustaf Nilsson</t>
  </si>
  <si>
    <t>Oscar Linnér</t>
  </si>
  <si>
    <t>Filip Dagerstål</t>
  </si>
  <si>
    <t>Tim Erlandsson</t>
  </si>
  <si>
    <t>Adam Andersson</t>
  </si>
  <si>
    <t>Joel Andersson</t>
  </si>
  <si>
    <t>Linus Wahlqvist Egnell</t>
  </si>
  <si>
    <t>Gustav Engvall</t>
  </si>
  <si>
    <t>Anton Salétros</t>
  </si>
  <si>
    <t>Jonathan Augustinsson</t>
  </si>
  <si>
    <t>Franz Brorsson</t>
  </si>
  <si>
    <t>Jonathan Levi</t>
  </si>
  <si>
    <t>Melker Hallberg</t>
  </si>
  <si>
    <t>Kristoffer Olsson</t>
  </si>
  <si>
    <t>Jesper Karlström</t>
  </si>
  <si>
    <t>Carl Starfelt</t>
  </si>
  <si>
    <t>Hosam Aiesh</t>
  </si>
  <si>
    <t>Muamer Tankovic</t>
  </si>
  <si>
    <t>Samuel Gustafson</t>
  </si>
  <si>
    <t>Simon Gustafson</t>
  </si>
  <si>
    <t>Darijan Bojanic</t>
  </si>
  <si>
    <t>Simon Tibbling</t>
  </si>
  <si>
    <t>Emil Krafth</t>
  </si>
  <si>
    <t>Victor Nilsson Lindelöf</t>
  </si>
  <si>
    <t>Simon Sandberg</t>
  </si>
  <si>
    <t>Kerim Mrabti</t>
  </si>
  <si>
    <t>Pa Konate</t>
  </si>
  <si>
    <t>Ludwig Augustinsson</t>
  </si>
  <si>
    <t>Jacob Une Larsson</t>
  </si>
  <si>
    <t>Alexander Fransson</t>
  </si>
  <si>
    <t>Adam Lundqvist</t>
  </si>
  <si>
    <t>David Moberg Karlsson</t>
  </si>
  <si>
    <t>Joakim Nilsson</t>
  </si>
  <si>
    <t>Dino Islamovic</t>
  </si>
  <si>
    <t>Alexander Jeremejeff</t>
  </si>
  <si>
    <t>Robin Quaison</t>
  </si>
  <si>
    <t>Ken Sema</t>
  </si>
  <si>
    <t>Saman Ghoddos</t>
  </si>
  <si>
    <t>Andreas Linde</t>
  </si>
  <si>
    <t>Jacob Rinne</t>
  </si>
  <si>
    <t>Emil Bergström</t>
  </si>
  <si>
    <t>Filip Helander</t>
  </si>
  <si>
    <t>Sam Larsson</t>
  </si>
  <si>
    <t>Mikael Ishak</t>
  </si>
  <si>
    <t>Simon Hedlund</t>
  </si>
  <si>
    <t>Kalle Holmberg</t>
  </si>
  <si>
    <t>Branimir Hrgota</t>
  </si>
  <si>
    <t>Joel Allansson</t>
  </si>
  <si>
    <t>Robert Gojani</t>
  </si>
  <si>
    <t>Christoffer Nyman</t>
  </si>
  <si>
    <t>Simon Thern</t>
  </si>
  <si>
    <t>Oscar Lewicki</t>
  </si>
  <si>
    <t>Oscar Hiljemark</t>
  </si>
  <si>
    <t>Isaac Thelin</t>
  </si>
  <si>
    <t>Abdul Rahman Khalili</t>
  </si>
  <si>
    <t>Andreas Blomqvist</t>
  </si>
  <si>
    <t>John Guidetti</t>
  </si>
  <si>
    <t>Per Frick</t>
  </si>
  <si>
    <t>Mattias Johansson</t>
  </si>
  <si>
    <t>Alexander Milosevic</t>
  </si>
  <si>
    <t>Nicklas Bärkroth</t>
  </si>
  <si>
    <t>Patrik Carlgren</t>
  </si>
  <si>
    <t>Viktor Claesson</t>
  </si>
  <si>
    <t>Mikael Dyrestam</t>
  </si>
  <si>
    <t>Robin Jansson</t>
  </si>
  <si>
    <t>Emil Forsberg</t>
  </si>
  <si>
    <t>Alexander Kacaniklic</t>
  </si>
  <si>
    <t>Sebastian Andersson</t>
  </si>
  <si>
    <t>Marcus Rohdén</t>
  </si>
  <si>
    <t>Robin Söder</t>
  </si>
  <si>
    <t>Anton Tinnerholm</t>
  </si>
  <si>
    <t>Pontus Jansson</t>
  </si>
  <si>
    <t xml:space="preserve">Nabil Bahoui </t>
  </si>
  <si>
    <t>Viktor Noring</t>
  </si>
  <si>
    <t>David Mitov Nilsson</t>
  </si>
  <si>
    <t>Oscar Jansson</t>
  </si>
  <si>
    <t>Daniel Sundgren</t>
  </si>
  <si>
    <t>Jiloan Mohamed Hamad</t>
  </si>
  <si>
    <t>Ivo Dominik Pekalski</t>
  </si>
  <si>
    <t>Sotirios Papagiannopoulos</t>
  </si>
  <si>
    <t>Jakob Olsson Johansson</t>
  </si>
  <si>
    <t>Samuel Armenteros Nunez Jansson</t>
  </si>
  <si>
    <t>Rasmus Lindkvist</t>
  </si>
  <si>
    <t>Johan Larsson</t>
  </si>
  <si>
    <t>Riccardo Gagliolo</t>
  </si>
  <si>
    <t>Magnus Eriksson</t>
  </si>
  <si>
    <t>Erdin Demir</t>
  </si>
  <si>
    <t>Niklas Hult</t>
  </si>
  <si>
    <t>Karl-Johan Johnsson</t>
  </si>
  <si>
    <t>Rasmus Jönsson</t>
  </si>
  <si>
    <t>Robin Olsen</t>
  </si>
  <si>
    <t>Albin Ekdal</t>
  </si>
  <si>
    <t>Tobias Sana</t>
  </si>
  <si>
    <t>Kristoffer Nordfeldt</t>
  </si>
  <si>
    <t>Emil Salomonsson</t>
  </si>
  <si>
    <t>Marcus Danielson</t>
  </si>
  <si>
    <t>Jimmy Durmaz</t>
  </si>
  <si>
    <t>Johan Mårtensson</t>
  </si>
  <si>
    <t>Joel Ekstrand</t>
  </si>
  <si>
    <t>Sebastian Eriksson</t>
  </si>
  <si>
    <t>Erik Berg</t>
  </si>
  <si>
    <t>Niklas Backman</t>
  </si>
  <si>
    <t>Guillermo Federico Molins Palmeiro</t>
  </si>
  <si>
    <t>Simon Lundevall</t>
  </si>
  <si>
    <t>Peter Abrahamsson</t>
  </si>
  <si>
    <t>Emir Kujovic</t>
  </si>
  <si>
    <t>Marcus Olsson</t>
  </si>
  <si>
    <t>Martin Olsson</t>
  </si>
  <si>
    <t>Pierre Bengtsson</t>
  </si>
  <si>
    <t>Erton Fejzullahu</t>
  </si>
  <si>
    <t>Michael Almebäck</t>
  </si>
  <si>
    <t>Rasmus Elm</t>
  </si>
  <si>
    <t>Emir Bajrami</t>
  </si>
  <si>
    <t>Viktor Prodell</t>
  </si>
  <si>
    <t>Marcus Nilsson</t>
  </si>
  <si>
    <t>Johannes Hopf</t>
  </si>
  <si>
    <t>Gustav Svensson</t>
  </si>
  <si>
    <t>Daniel Larsson</t>
  </si>
  <si>
    <t>Mikael Lustig</t>
  </si>
  <si>
    <t>Johan Dahlin</t>
  </si>
  <si>
    <t>Marcus Berg</t>
  </si>
  <si>
    <t>Emil Johansson</t>
  </si>
  <si>
    <t>Alexander Gerndt</t>
  </si>
  <si>
    <t>Ola Toivonen</t>
  </si>
  <si>
    <t>Rasmus Bengtsson</t>
  </si>
  <si>
    <t>Pontus Wernbloom</t>
  </si>
  <si>
    <t>Pär Hansson</t>
  </si>
  <si>
    <t>Erik Friberg</t>
  </si>
  <si>
    <t>Per Karlsson</t>
  </si>
  <si>
    <t>Viktor Elm</t>
  </si>
  <si>
    <t>Oscar Wendt</t>
  </si>
  <si>
    <t>Erkan Zengin</t>
  </si>
  <si>
    <t>Sebastian Larsson</t>
  </si>
  <si>
    <t>Andreas Granqvist</t>
  </si>
  <si>
    <t>Markus Holgersson</t>
  </si>
  <si>
    <t>Behrang Safari</t>
  </si>
  <si>
    <t>Martin Lorentzson</t>
  </si>
  <si>
    <t>Samuel Holmén</t>
  </si>
  <si>
    <t>Mathias Ranégie</t>
  </si>
  <si>
    <t>Nordin Gerzic</t>
  </si>
  <si>
    <t>Fredrik Stenman</t>
  </si>
  <si>
    <t>Jonas Olsson</t>
  </si>
  <si>
    <t>Adam Johansson</t>
  </si>
  <si>
    <t>Markus Rosenberg</t>
  </si>
  <si>
    <t>Per Nilsson</t>
  </si>
  <si>
    <t>Kim Källström</t>
  </si>
  <si>
    <t>Stefan Ishizaki</t>
  </si>
  <si>
    <t>Tobias Hysén</t>
  </si>
  <si>
    <t>Andreas Isaksson</t>
  </si>
  <si>
    <t>Zlatan Ibrahimovic</t>
  </si>
  <si>
    <t>Mikael Antonsson</t>
  </si>
  <si>
    <t>Johan Elmander</t>
  </si>
  <si>
    <t>Johan Sellberg-Wiland</t>
  </si>
  <si>
    <t>Daniel Örlund</t>
  </si>
  <si>
    <t>Nils-Eric Johansson</t>
  </si>
  <si>
    <t>Christian Wilhelmsson</t>
  </si>
  <si>
    <t>Olof Mellberg</t>
  </si>
  <si>
    <t>Daniel Majstorovic</t>
  </si>
  <si>
    <t>Anders Svensson</t>
  </si>
  <si>
    <t xml:space="preserve">Landslaget 2011-2022 </t>
  </si>
  <si>
    <t>Pro år</t>
  </si>
  <si>
    <t>Jens Cajuste</t>
  </si>
  <si>
    <t>Linus Wahlqvist</t>
  </si>
  <si>
    <t>Anton Saletros</t>
  </si>
  <si>
    <t>Samuel Gustafsson</t>
  </si>
  <si>
    <t>Simon Gustafsson</t>
  </si>
  <si>
    <t>Namn LA</t>
  </si>
  <si>
    <t>Joakim (SUN) Nilsson</t>
  </si>
  <si>
    <t>Isaac Kiese Thelin</t>
  </si>
  <si>
    <t>Abdul Khalili</t>
  </si>
  <si>
    <t>Nabil Bahoui</t>
  </si>
  <si>
    <t>Jiloan Hamad</t>
  </si>
  <si>
    <t>Ivo Pekalski</t>
  </si>
  <si>
    <t>Jakob Johansson</t>
  </si>
  <si>
    <t>Samuel Armenteros</t>
  </si>
  <si>
    <t>Guillermo Molins</t>
  </si>
  <si>
    <t>Pierre (AIK) Bengtsson</t>
  </si>
  <si>
    <t>Mathias Ranegie</t>
  </si>
  <si>
    <t>Jonas (LBOIS) Olsson</t>
  </si>
  <si>
    <t>Johan Wiland</t>
  </si>
  <si>
    <t>All ma</t>
  </si>
  <si>
    <t>Distrikt</t>
  </si>
  <si>
    <t>Dist lag</t>
  </si>
  <si>
    <t>Elit lag</t>
  </si>
  <si>
    <t>Akad lag</t>
  </si>
  <si>
    <t>Akad div</t>
  </si>
  <si>
    <t>Namn</t>
  </si>
  <si>
    <t>Född</t>
  </si>
  <si>
    <t>Marcus Törnstrand</t>
  </si>
  <si>
    <t>Marcus Hansson</t>
  </si>
  <si>
    <t>Tom Pettersson</t>
  </si>
  <si>
    <t>Astrit Ajdarevic</t>
  </si>
  <si>
    <t>Jonathan Asp</t>
  </si>
  <si>
    <t>Mervan Celik</t>
  </si>
  <si>
    <t>Ole Söderberg</t>
  </si>
  <si>
    <t>Marcus Astvald</t>
  </si>
  <si>
    <t>Marcus Sandberg</t>
  </si>
  <si>
    <t>Miiko Albornoz</t>
  </si>
  <si>
    <t>Tim Björkström</t>
  </si>
  <si>
    <t>Viktor Lundberg</t>
  </si>
  <si>
    <t>Anton Lans</t>
  </si>
  <si>
    <t>Richard Magyar</t>
  </si>
  <si>
    <t>Philip Hellqvist</t>
  </si>
  <si>
    <t>Emil Berger</t>
  </si>
  <si>
    <t>Loret Sadiku</t>
  </si>
  <si>
    <t>Ludvig Öhman Silwerfeldt</t>
  </si>
  <si>
    <t>Dardan Rexhepi</t>
  </si>
  <si>
    <t>Tobias Malm</t>
  </si>
  <si>
    <t>Serge-Junior Martinsson Ngouali</t>
  </si>
  <si>
    <t>August Strömberg</t>
  </si>
  <si>
    <t>Sebastian Holmén</t>
  </si>
  <si>
    <t>Philip Andersson</t>
  </si>
  <si>
    <t>Alexander Lundin</t>
  </si>
  <si>
    <t>Joseph Baffoe</t>
  </si>
  <si>
    <t>Alexander Michel Melki</t>
  </si>
  <si>
    <t>Davor Blazevic</t>
  </si>
  <si>
    <t>Måns Söderqvist</t>
  </si>
  <si>
    <t>Mathias Andersson</t>
  </si>
  <si>
    <t>Amin Nazari</t>
  </si>
  <si>
    <t>Jonathan Azulay</t>
  </si>
  <si>
    <t>Simon Kroon</t>
  </si>
  <si>
    <t>Malkolm Moenza</t>
  </si>
  <si>
    <t>Pawel Cibicki</t>
  </si>
  <si>
    <t>Linus Müller</t>
  </si>
  <si>
    <t>Amin Affane</t>
  </si>
  <si>
    <t>Anton Cajtoft</t>
  </si>
  <si>
    <t>Carl Johansson</t>
  </si>
  <si>
    <t>Jesper Johansson</t>
  </si>
  <si>
    <t>Oliver Silverholt</t>
  </si>
  <si>
    <t>Sam Lundholm</t>
  </si>
  <si>
    <t>Dennis Olsson</t>
  </si>
  <si>
    <t>Ferhad Ayaz</t>
  </si>
  <si>
    <t>Kristoffer Peterson</t>
  </si>
  <si>
    <t>Pontus Nordenberg</t>
  </si>
  <si>
    <t>Arber Zeneli</t>
  </si>
  <si>
    <t>Sebastian Starke Hedlund</t>
  </si>
  <si>
    <t>Jesper Manns</t>
  </si>
  <si>
    <t>Egzon Binaku</t>
  </si>
  <si>
    <t>Niclas Eliasson</t>
  </si>
  <si>
    <t>Elias Andersson</t>
  </si>
  <si>
    <t>Erdal Rakip</t>
  </si>
  <si>
    <t>Andreas Bengtsson</t>
  </si>
  <si>
    <t>Isak Ssali Ssewankambo</t>
  </si>
  <si>
    <t>Carlos Strandberg</t>
  </si>
  <si>
    <t>Noah Sonko Sundberg</t>
  </si>
  <si>
    <t>Valmir Berisha</t>
  </si>
  <si>
    <t>Eric Smith</t>
  </si>
  <si>
    <t>Alexander Leksell</t>
  </si>
  <si>
    <t>Adnan Maric</t>
  </si>
  <si>
    <t>Simon Olsson</t>
  </si>
  <si>
    <t>Besard Sabovic</t>
  </si>
  <si>
    <t>Thomas Poppler Isherwood</t>
  </si>
  <si>
    <t>Felix Beijmo</t>
  </si>
  <si>
    <t>Gustav Henriksson</t>
  </si>
  <si>
    <t>Samuel Adrian</t>
  </si>
  <si>
    <t>Alexander Jallow</t>
  </si>
  <si>
    <t>Anton Kralj</t>
  </si>
  <si>
    <t>Marcus Degerlund</t>
  </si>
  <si>
    <t>Kalle Joelsson</t>
  </si>
  <si>
    <t>Leo Bengtsson</t>
  </si>
  <si>
    <t>Joseph Ceesay</t>
  </si>
  <si>
    <t>Svante Ingelsson</t>
  </si>
  <si>
    <t>Emil Hansson</t>
  </si>
  <si>
    <t>Max Svensson</t>
  </si>
  <si>
    <t>Dennis Hadzikadunic</t>
  </si>
  <si>
    <t>Adam Hellborg</t>
  </si>
  <si>
    <t>Marko Johansson</t>
  </si>
  <si>
    <t>Viktor Johansson</t>
  </si>
  <si>
    <t>John Björkengren</t>
  </si>
  <si>
    <t>Hugo Andersson</t>
  </si>
  <si>
    <t>Jake Larsson</t>
  </si>
  <si>
    <t xml:space="preserve">Tim Rönning </t>
  </si>
  <si>
    <t>Johan Stenmark</t>
  </si>
  <si>
    <t>Filip Örnblom</t>
  </si>
  <si>
    <t>Joel Asoro</t>
  </si>
  <si>
    <t>Arvid Brorsson</t>
  </si>
  <si>
    <t>Kalle Björklund</t>
  </si>
  <si>
    <t>Pontus Almqvist</t>
  </si>
  <si>
    <t>Chriss-Albin Mörfelt</t>
  </si>
  <si>
    <t>Edvin Crona</t>
  </si>
  <si>
    <t>Benjamin Mbunga Kimpioka</t>
  </si>
  <si>
    <t>Anton Eriksson</t>
  </si>
  <si>
    <t>Carl Gustafsson</t>
  </si>
  <si>
    <t>Gustaf Lagerbielke</t>
  </si>
  <si>
    <t>Nils Fröling</t>
  </si>
  <si>
    <t>Bilal Hussein</t>
  </si>
  <si>
    <t>Hampus Finndell</t>
  </si>
  <si>
    <t>Adam Carlén</t>
  </si>
  <si>
    <t>Jakob Tånnander</t>
  </si>
  <si>
    <t>Samuel Brolin</t>
  </si>
  <si>
    <t>Amin Sarr</t>
  </si>
  <si>
    <t>Yahya Kalley</t>
  </si>
  <si>
    <t>Amel Mujanic</t>
  </si>
  <si>
    <t>Benjamin Nygren</t>
  </si>
  <si>
    <t>Oliver Zandén</t>
  </si>
  <si>
    <t>Rami Al Hajj</t>
  </si>
  <si>
    <t>Eric Kahl</t>
  </si>
  <si>
    <t>Niclas Bergmark</t>
  </si>
  <si>
    <t>Wille Jakobsson</t>
  </si>
  <si>
    <t>Isak Jansson</t>
  </si>
  <si>
    <t>Noel Törnqvist</t>
  </si>
  <si>
    <t>Daniel Svensson</t>
  </si>
  <si>
    <t>Hussein Ali</t>
  </si>
  <si>
    <t>David Edvardsson</t>
  </si>
  <si>
    <t>Omar Faraj</t>
  </si>
  <si>
    <t>Armin Gigovic</t>
  </si>
  <si>
    <t>Tim Prica</t>
  </si>
  <si>
    <t>Erik Ring</t>
  </si>
  <si>
    <t>Hannes Sveijer</t>
  </si>
  <si>
    <t>Dennis Collander</t>
  </si>
  <si>
    <t>Sebastian Nanasi</t>
  </si>
  <si>
    <t>Oliver Dovin</t>
  </si>
  <si>
    <t>Paulos Abraham</t>
  </si>
  <si>
    <t>Noah Eile</t>
  </si>
  <si>
    <t>Oscar Uddenäs</t>
  </si>
  <si>
    <t>Jacob Ondrejka</t>
  </si>
  <si>
    <t>Alper Demirol</t>
  </si>
  <si>
    <t>Noah Shamoun</t>
  </si>
  <si>
    <t>Aimar Sher</t>
  </si>
  <si>
    <t>Mayckel Lahdo</t>
  </si>
  <si>
    <t>Josafat Mendes</t>
  </si>
  <si>
    <t>Johan Bångsbo</t>
  </si>
  <si>
    <t>Jesper Tolinsson</t>
  </si>
  <si>
    <t>Samuel Dahl</t>
  </si>
  <si>
    <t>Casper Widell</t>
  </si>
  <si>
    <t>Hussein Carneil</t>
  </si>
  <si>
    <t>Otto Rosengren</t>
  </si>
  <si>
    <t>Yasin Ayari</t>
  </si>
  <si>
    <t>Roony Bardghji</t>
  </si>
  <si>
    <t>Lag</t>
  </si>
  <si>
    <t>ALand</t>
  </si>
  <si>
    <t>båda</t>
  </si>
  <si>
    <t>(All)</t>
  </si>
  <si>
    <t>Row Labels</t>
  </si>
  <si>
    <t>Grand Total</t>
  </si>
  <si>
    <t>Pro säs</t>
  </si>
  <si>
    <t>Pos</t>
  </si>
  <si>
    <t>Pro från</t>
  </si>
  <si>
    <t>Pro lag</t>
  </si>
  <si>
    <t>Pro land</t>
  </si>
  <si>
    <t>4mm</t>
  </si>
  <si>
    <t>HAM</t>
  </si>
  <si>
    <t>Ulsan</t>
  </si>
  <si>
    <t>KOR</t>
  </si>
  <si>
    <t>SMÅL</t>
  </si>
  <si>
    <t>Gislaved</t>
  </si>
  <si>
    <t>ÖIF</t>
  </si>
  <si>
    <t>2.SE</t>
  </si>
  <si>
    <t>3mb</t>
  </si>
  <si>
    <t>DIF</t>
  </si>
  <si>
    <t>Burnley</t>
  </si>
  <si>
    <t>ENG</t>
  </si>
  <si>
    <t>STHLM</t>
  </si>
  <si>
    <t>BP</t>
  </si>
  <si>
    <t>1.All</t>
  </si>
  <si>
    <t>5om</t>
  </si>
  <si>
    <t>GBG</t>
  </si>
  <si>
    <t>Seoul</t>
  </si>
  <si>
    <t>GÖTE</t>
  </si>
  <si>
    <t>BKH</t>
  </si>
  <si>
    <t>Panetolikos</t>
  </si>
  <si>
    <t>GRE</t>
  </si>
  <si>
    <t>2yb</t>
  </si>
  <si>
    <t>Rosenborg</t>
  </si>
  <si>
    <t>NOR</t>
  </si>
  <si>
    <t>NKP</t>
  </si>
  <si>
    <t>Puskas</t>
  </si>
  <si>
    <t>HUN</t>
  </si>
  <si>
    <t>SKÅNE</t>
  </si>
  <si>
    <t>Eskilsminne</t>
  </si>
  <si>
    <t>LBOIS</t>
  </si>
  <si>
    <t>EskM</t>
  </si>
  <si>
    <t>4.Div</t>
  </si>
  <si>
    <t>div</t>
  </si>
  <si>
    <t>1v</t>
  </si>
  <si>
    <t>HEL</t>
  </si>
  <si>
    <t>Feyenoord</t>
  </si>
  <si>
    <t>NED</t>
  </si>
  <si>
    <t>Slavia Prag</t>
  </si>
  <si>
    <t>CZE</t>
  </si>
  <si>
    <t>Angered</t>
  </si>
  <si>
    <t>Atromitos</t>
  </si>
  <si>
    <t>Sävedalen</t>
  </si>
  <si>
    <t>Khimki</t>
  </si>
  <si>
    <t>RUS</t>
  </si>
  <si>
    <t>ÖGÖT</t>
  </si>
  <si>
    <t>MFF</t>
  </si>
  <si>
    <t>Aris Limassol</t>
  </si>
  <si>
    <t>CYP</t>
  </si>
  <si>
    <t>TFF</t>
  </si>
  <si>
    <t>Rakow</t>
  </si>
  <si>
    <t>POL</t>
  </si>
  <si>
    <t>GAIS</t>
  </si>
  <si>
    <t>Verona</t>
  </si>
  <si>
    <t>ITA</t>
  </si>
  <si>
    <t>AIK</t>
  </si>
  <si>
    <t>VAS</t>
  </si>
  <si>
    <t>3.Ettan</t>
  </si>
  <si>
    <t>Venlo</t>
  </si>
  <si>
    <t>Pro</t>
  </si>
  <si>
    <t>Hisingsbacka</t>
  </si>
  <si>
    <t>Arsenal</t>
  </si>
  <si>
    <t>0.Upro</t>
  </si>
  <si>
    <t>CHN</t>
  </si>
  <si>
    <t>SÖMAN</t>
  </si>
  <si>
    <t>Skogstorp</t>
  </si>
  <si>
    <t>IFK Eskilstuna</t>
  </si>
  <si>
    <t>Heerenveen</t>
  </si>
  <si>
    <t>VMO</t>
  </si>
  <si>
    <t>ÖFK</t>
  </si>
  <si>
    <t>FC Köpenhamn</t>
  </si>
  <si>
    <t>DEN</t>
  </si>
  <si>
    <t>ELF</t>
  </si>
  <si>
    <t>LA Galaxy</t>
  </si>
  <si>
    <t>USA</t>
  </si>
  <si>
    <t>Rågsved</t>
  </si>
  <si>
    <t>FRÖL</t>
  </si>
  <si>
    <t>Seattle</t>
  </si>
  <si>
    <t>Kungsladugård</t>
  </si>
  <si>
    <t>6f</t>
  </si>
  <si>
    <t>Dresden</t>
  </si>
  <si>
    <t>GER</t>
  </si>
  <si>
    <t>ÖIS</t>
  </si>
  <si>
    <t>E Braunschweig</t>
  </si>
  <si>
    <t>Groningen</t>
  </si>
  <si>
    <t>Sönderjyske</t>
  </si>
  <si>
    <t>Sanfrecce</t>
  </si>
  <si>
    <t>JAP</t>
  </si>
  <si>
    <t>ÄNG</t>
  </si>
  <si>
    <t>Gent</t>
  </si>
  <si>
    <t>BEL</t>
  </si>
  <si>
    <t>HALL</t>
  </si>
  <si>
    <t>FALK</t>
  </si>
  <si>
    <t>Toulouse</t>
  </si>
  <si>
    <t>FRA</t>
  </si>
  <si>
    <t>Genevad</t>
  </si>
  <si>
    <t>HBK</t>
  </si>
  <si>
    <t>Lech Poznan</t>
  </si>
  <si>
    <t>Genclerbirligi</t>
  </si>
  <si>
    <t>TUR</t>
  </si>
  <si>
    <t>VGÖT</t>
  </si>
  <si>
    <t>TroH</t>
  </si>
  <si>
    <t>2b</t>
  </si>
  <si>
    <t>Utrecht</t>
  </si>
  <si>
    <t>Al Ahli</t>
  </si>
  <si>
    <t>KSA</t>
  </si>
  <si>
    <t>Bielefeld</t>
  </si>
  <si>
    <t>Djursholm</t>
  </si>
  <si>
    <t>Qviding</t>
  </si>
  <si>
    <t>QVI</t>
  </si>
  <si>
    <t>Sunderland</t>
  </si>
  <si>
    <t>Lundby</t>
  </si>
  <si>
    <t>Basel</t>
  </si>
  <si>
    <t>SUI</t>
  </si>
  <si>
    <t>Southampton</t>
  </si>
  <si>
    <t>Hestrafors</t>
  </si>
  <si>
    <t>Sheffield U</t>
  </si>
  <si>
    <t>Nottingham</t>
  </si>
  <si>
    <t>Man Utd</t>
  </si>
  <si>
    <t>Rostov</t>
  </si>
  <si>
    <t>Kayserispor</t>
  </si>
  <si>
    <t>Seatlle</t>
  </si>
  <si>
    <t>Hovås</t>
  </si>
  <si>
    <t>BJ Guoan</t>
  </si>
  <si>
    <t>BLEK</t>
  </si>
  <si>
    <t>Högadal</t>
  </si>
  <si>
    <t>AZ Alkmaar</t>
  </si>
  <si>
    <t>Böljan</t>
  </si>
  <si>
    <t>Randers</t>
  </si>
  <si>
    <t>Nybro</t>
  </si>
  <si>
    <t>Ulvåker</t>
  </si>
  <si>
    <t>GZ Renhe</t>
  </si>
  <si>
    <t>Udinese</t>
  </si>
  <si>
    <t>Masthugget</t>
  </si>
  <si>
    <t>Watford</t>
  </si>
  <si>
    <t>Esbjerg</t>
  </si>
  <si>
    <t>BOHUS</t>
  </si>
  <si>
    <t>Stenungsund</t>
  </si>
  <si>
    <t>Cagliari</t>
  </si>
  <si>
    <t>Åsebro</t>
  </si>
  <si>
    <t>Ajax</t>
  </si>
  <si>
    <t>Besiktas</t>
  </si>
  <si>
    <t>NY City</t>
  </si>
  <si>
    <t>Östria Lambohov</t>
  </si>
  <si>
    <t>ÅFF</t>
  </si>
  <si>
    <t>Rubin Kazan</t>
  </si>
  <si>
    <t>Aris</t>
  </si>
  <si>
    <t>Atalanta</t>
  </si>
  <si>
    <t>Twente</t>
  </si>
  <si>
    <t>VMAN</t>
  </si>
  <si>
    <t>Köping</t>
  </si>
  <si>
    <t>Bordeaux</t>
  </si>
  <si>
    <t>ÖREB</t>
  </si>
  <si>
    <t>Karlslund</t>
  </si>
  <si>
    <t>KaLu</t>
  </si>
  <si>
    <t>AEK Athen</t>
  </si>
  <si>
    <t>Hoffenheim</t>
  </si>
  <si>
    <t>FORW</t>
  </si>
  <si>
    <t>ÅNGMA</t>
  </si>
  <si>
    <t>Älgarna</t>
  </si>
  <si>
    <t>SUN</t>
  </si>
  <si>
    <t>Bröndby</t>
  </si>
  <si>
    <t>Kinna</t>
  </si>
  <si>
    <t>Simrishamn</t>
  </si>
  <si>
    <t>Birmingham</t>
  </si>
  <si>
    <t>UPPL</t>
  </si>
  <si>
    <t>ENK</t>
  </si>
  <si>
    <t>SIR</t>
  </si>
  <si>
    <t>DALK</t>
  </si>
  <si>
    <t>Arendal</t>
  </si>
  <si>
    <t>New York</t>
  </si>
  <si>
    <t>ÖSK</t>
  </si>
  <si>
    <t>Club Brugge</t>
  </si>
  <si>
    <t>Orlando</t>
  </si>
  <si>
    <t>DALS</t>
  </si>
  <si>
    <t>Mellerud</t>
  </si>
  <si>
    <t>Gunnilse</t>
  </si>
  <si>
    <t>Houston</t>
  </si>
  <si>
    <t>NYK</t>
  </si>
  <si>
    <t>Spårvägen</t>
  </si>
  <si>
    <t>Bristol C</t>
  </si>
  <si>
    <t>Färjestaden</t>
  </si>
  <si>
    <t>Midtjylland</t>
  </si>
  <si>
    <t>Rydboholm</t>
  </si>
  <si>
    <t>Spartak Moskva</t>
  </si>
  <si>
    <t>Högaborg</t>
  </si>
  <si>
    <t>Bologna</t>
  </si>
  <si>
    <t>KFF</t>
  </si>
  <si>
    <t>SPAL</t>
  </si>
  <si>
    <t>Hertha Berlin</t>
  </si>
  <si>
    <t>Emmaboda</t>
  </si>
  <si>
    <t>Amiens</t>
  </si>
  <si>
    <t>BUNK</t>
  </si>
  <si>
    <t>Torino</t>
  </si>
  <si>
    <t>Fässberg</t>
  </si>
  <si>
    <t>Kaiserslautern</t>
  </si>
  <si>
    <t>Union Berlin</t>
  </si>
  <si>
    <t>Brighton</t>
  </si>
  <si>
    <t>Aspudden</t>
  </si>
  <si>
    <t>Celtic</t>
  </si>
  <si>
    <t>SCO</t>
  </si>
  <si>
    <t>Mersin</t>
  </si>
  <si>
    <t>Dortmund</t>
  </si>
  <si>
    <t>Anderlecht</t>
  </si>
  <si>
    <t>Kävlinge</t>
  </si>
  <si>
    <t>Lund</t>
  </si>
  <si>
    <t>Fulham</t>
  </si>
  <si>
    <t>Bayern M</t>
  </si>
  <si>
    <t>Bayern</t>
  </si>
  <si>
    <t>Nordsjälland</t>
  </si>
  <si>
    <t>DALA</t>
  </si>
  <si>
    <t>Falun</t>
  </si>
  <si>
    <t>BRAG</t>
  </si>
  <si>
    <t>Wolfsburg</t>
  </si>
  <si>
    <t>Krasnodar</t>
  </si>
  <si>
    <t>Valladolid</t>
  </si>
  <si>
    <t>ESP</t>
  </si>
  <si>
    <t>Mariestad</t>
  </si>
  <si>
    <t>B Leverkusen</t>
  </si>
  <si>
    <t>Munktorp</t>
  </si>
  <si>
    <t>VSK</t>
  </si>
  <si>
    <t>Laxå</t>
  </si>
  <si>
    <t>Blackburn</t>
  </si>
  <si>
    <t>Crotone</t>
  </si>
  <si>
    <t>Aalesund</t>
  </si>
  <si>
    <t>Dalian Aerbin</t>
  </si>
  <si>
    <t>Skiljebo</t>
  </si>
  <si>
    <t>Väsby</t>
  </si>
  <si>
    <t>Nice</t>
  </si>
  <si>
    <t>PSV</t>
  </si>
  <si>
    <t>Molde</t>
  </si>
  <si>
    <t>Håbo</t>
  </si>
  <si>
    <t>Leipzig</t>
  </si>
  <si>
    <t>MPAD</t>
  </si>
  <si>
    <t>Lagan</t>
  </si>
  <si>
    <t>Brann</t>
  </si>
  <si>
    <t>PAOK</t>
  </si>
  <si>
    <t>Liverpool</t>
  </si>
  <si>
    <t>Wigan</t>
  </si>
  <si>
    <t>Bursaspor</t>
  </si>
  <si>
    <t>Palermo</t>
  </si>
  <si>
    <t>Zenith</t>
  </si>
  <si>
    <t>Man City</t>
  </si>
  <si>
    <t>NEC</t>
  </si>
  <si>
    <t>VÄRM</t>
  </si>
  <si>
    <t>DEG</t>
  </si>
  <si>
    <t>Kongahälla</t>
  </si>
  <si>
    <t>GOTL</t>
  </si>
  <si>
    <t>Gute</t>
  </si>
  <si>
    <t>Hallby</t>
  </si>
  <si>
    <t>ASSY</t>
  </si>
  <si>
    <t>Köln</t>
  </si>
  <si>
    <t>VBOTT</t>
  </si>
  <si>
    <t>Sandåkern</t>
  </si>
  <si>
    <t>UME</t>
  </si>
  <si>
    <t>Odd Grenland</t>
  </si>
  <si>
    <t>Timrå</t>
  </si>
  <si>
    <t>Benfica</t>
  </si>
  <si>
    <t>POR</t>
  </si>
  <si>
    <t>Rennes</t>
  </si>
  <si>
    <t>JKP</t>
  </si>
  <si>
    <t>M'Gladbach</t>
  </si>
  <si>
    <t>Kumla</t>
  </si>
  <si>
    <t>MAIF</t>
  </si>
  <si>
    <t>Stabaek</t>
  </si>
  <si>
    <t>Torsby</t>
  </si>
  <si>
    <t>Holmalund</t>
  </si>
  <si>
    <t>Santander</t>
  </si>
  <si>
    <t>Gullspång</t>
  </si>
  <si>
    <t>IFK Skövde</t>
  </si>
  <si>
    <t>HUSQ</t>
  </si>
  <si>
    <t>Juventus</t>
  </si>
  <si>
    <t>Austria Wien</t>
  </si>
  <si>
    <t>AUT</t>
  </si>
  <si>
    <t>Sillhövda</t>
  </si>
  <si>
    <t>Spezia</t>
  </si>
  <si>
    <t>Brescia</t>
  </si>
  <si>
    <t>Avesta</t>
  </si>
  <si>
    <t>Kulladal</t>
  </si>
  <si>
    <t>St Liege</t>
  </si>
  <si>
    <t>Genk</t>
  </si>
  <si>
    <t>Herttha BSC</t>
  </si>
  <si>
    <t>CSKA Moskva</t>
  </si>
  <si>
    <t>Excelsior</t>
  </si>
  <si>
    <t>AGF Aarhus</t>
  </si>
  <si>
    <t>Werder Bremen</t>
  </si>
  <si>
    <t>Wolfsberger</t>
  </si>
  <si>
    <t>Grebbestad</t>
  </si>
  <si>
    <t>Cartagena</t>
  </si>
  <si>
    <t>Skene</t>
  </si>
  <si>
    <t>Antwerpen</t>
  </si>
  <si>
    <t>Lommel</t>
  </si>
  <si>
    <t>Lecce</t>
  </si>
  <si>
    <t>Hamburg</t>
  </si>
  <si>
    <t>Willem II</t>
  </si>
  <si>
    <t>AZ Aalkmaar</t>
  </si>
  <si>
    <t>Pescara</t>
  </si>
  <si>
    <t>Hannover</t>
  </si>
  <si>
    <t>Hansa Rostock</t>
  </si>
  <si>
    <t>Boo</t>
  </si>
  <si>
    <t>Levski Sofia</t>
  </si>
  <si>
    <t>BUL</t>
  </si>
  <si>
    <t>Leeds</t>
  </si>
  <si>
    <t>Wiener Neustadt</t>
  </si>
  <si>
    <t>Waxholm</t>
  </si>
  <si>
    <t>Dyn Moskva</t>
  </si>
  <si>
    <t>AFK Linköping</t>
  </si>
  <si>
    <t>Aalborg</t>
  </si>
  <si>
    <t>Cincinnatti</t>
  </si>
  <si>
    <t>Rotherham</t>
  </si>
  <si>
    <t>Aston Villa</t>
  </si>
  <si>
    <t>Brightom</t>
  </si>
  <si>
    <t>Carl (HEL) Johansson</t>
  </si>
  <si>
    <t>Carl (KFF) Johansson</t>
  </si>
  <si>
    <t>Daniel (BP) Svensson</t>
  </si>
  <si>
    <t>Isak Ssewankambo</t>
  </si>
  <si>
    <t>Joe Mendes</t>
  </si>
  <si>
    <t>Joseph Baffo</t>
  </si>
  <si>
    <t>Ludvig Öhman</t>
  </si>
  <si>
    <t>Mattias Andersson</t>
  </si>
  <si>
    <t>Oliver Zanden</t>
  </si>
  <si>
    <t>Rami Al-Hajj</t>
  </si>
  <si>
    <t>Thomas Isherwood</t>
  </si>
  <si>
    <t>Blomstermåla</t>
  </si>
  <si>
    <t>Holstein Kiel</t>
  </si>
  <si>
    <t>Braga</t>
  </si>
  <si>
    <t>Nagoya</t>
  </si>
  <si>
    <t>Darmstadt</t>
  </si>
  <si>
    <t>Utl</t>
  </si>
  <si>
    <t>Lk ma</t>
  </si>
  <si>
    <t>4dm</t>
  </si>
  <si>
    <t>Nättraby</t>
  </si>
  <si>
    <t>Lödde</t>
  </si>
  <si>
    <t>Halmia</t>
  </si>
  <si>
    <t>Tottenham</t>
  </si>
  <si>
    <t>Vallen</t>
  </si>
  <si>
    <t>Arboga Södra</t>
  </si>
  <si>
    <t>AFC</t>
  </si>
  <si>
    <t>Åmål</t>
  </si>
  <si>
    <t>City</t>
  </si>
  <si>
    <t>Sleipner</t>
  </si>
  <si>
    <t>IFK Umeå</t>
  </si>
  <si>
    <t>Lidköping</t>
  </si>
  <si>
    <t>Sturehov</t>
  </si>
  <si>
    <t>Lärje-Angered</t>
  </si>
  <si>
    <t>Chelsea</t>
  </si>
  <si>
    <t>Valencia</t>
  </si>
  <si>
    <t>Schalke</t>
  </si>
  <si>
    <t>Swansea</t>
  </si>
  <si>
    <t>Skoftebyn</t>
  </si>
  <si>
    <t>GÄST</t>
  </si>
  <si>
    <t>Åbyggeby</t>
  </si>
  <si>
    <t>GEF</t>
  </si>
  <si>
    <t>Sölvesborg</t>
  </si>
  <si>
    <t>Kristinehamn</t>
  </si>
  <si>
    <t>Ass Turabdin</t>
  </si>
  <si>
    <t>AsTu</t>
  </si>
  <si>
    <t>KRI</t>
  </si>
  <si>
    <t>Segeltorp</t>
  </si>
  <si>
    <t>FBK Karlstad</t>
  </si>
  <si>
    <t>Alexander Michel</t>
  </si>
  <si>
    <t>Albin Mörfelt</t>
  </si>
  <si>
    <t>Dennis (SUN) Olsson</t>
  </si>
  <si>
    <t>All deb</t>
  </si>
  <si>
    <t>Markus Sandberg</t>
  </si>
  <si>
    <t>Niklas Bärkroth</t>
  </si>
  <si>
    <t>Malkom Moenza</t>
  </si>
  <si>
    <t>Markus Astvald</t>
  </si>
  <si>
    <t>Per (AIK) Karlsson</t>
  </si>
  <si>
    <t>Serge-Junior Ngouali</t>
  </si>
  <si>
    <t>Tim Rönning</t>
  </si>
  <si>
    <t>SYFC</t>
  </si>
  <si>
    <t>Rönnäng</t>
  </si>
  <si>
    <t>HÄLS</t>
  </si>
  <si>
    <t>Kilafors</t>
  </si>
  <si>
    <t>Lk deb</t>
  </si>
  <si>
    <t>Elit åld</t>
  </si>
  <si>
    <t>Akad åld</t>
  </si>
  <si>
    <t>se</t>
  </si>
  <si>
    <t>pro</t>
  </si>
  <si>
    <t>Höganäs</t>
  </si>
  <si>
    <t>dubbel</t>
  </si>
  <si>
    <t>Column Labels</t>
  </si>
  <si>
    <t>Count of Distrikt</t>
  </si>
  <si>
    <t>Total Count of Distrikt</t>
  </si>
  <si>
    <t>Total Count of Distrikt2</t>
  </si>
  <si>
    <t>Count of Distrikt2</t>
  </si>
  <si>
    <t>(blank)</t>
  </si>
  <si>
    <t>Född 5år</t>
  </si>
  <si>
    <t>1990-94</t>
  </si>
  <si>
    <t>1995-99</t>
  </si>
  <si>
    <t>Count of Akad div</t>
  </si>
  <si>
    <t>Count of Akad div2</t>
  </si>
  <si>
    <t>Count of Elit åld</t>
  </si>
  <si>
    <t>Upro lag</t>
  </si>
  <si>
    <t>Sort lag</t>
  </si>
  <si>
    <t>Atrupp</t>
  </si>
  <si>
    <t>Astart</t>
  </si>
  <si>
    <t>Avän</t>
  </si>
  <si>
    <t>2000-05</t>
  </si>
  <si>
    <t>1976-89</t>
  </si>
  <si>
    <t>NBOTT</t>
  </si>
  <si>
    <t>JÄMT/H</t>
  </si>
  <si>
    <t>Coventry</t>
  </si>
  <si>
    <t>Mechelen</t>
  </si>
  <si>
    <t>Vålerenga</t>
  </si>
  <si>
    <t>Oxford</t>
  </si>
  <si>
    <t>båda Total</t>
  </si>
  <si>
    <t>(blank) Total</t>
  </si>
  <si>
    <t>Count of Namn LA</t>
  </si>
  <si>
    <t>kvar</t>
  </si>
  <si>
    <t>akad 17 år</t>
  </si>
  <si>
    <t>delta</t>
  </si>
  <si>
    <t>kommentar</t>
  </si>
  <si>
    <t>5st kom 18-19 år</t>
  </si>
  <si>
    <t>18-20 år</t>
  </si>
  <si>
    <t>kom</t>
  </si>
  <si>
    <t>12st till andra akad 17 år varav 7st Upro 5st DIF</t>
  </si>
  <si>
    <t>10st till ENG Akad från Elitlag 7st från Ulag Div</t>
  </si>
  <si>
    <t>andel%</t>
  </si>
  <si>
    <t>ack%</t>
  </si>
  <si>
    <t>12 år%</t>
  </si>
  <si>
    <t>4st kom 18-20 år</t>
  </si>
  <si>
    <t>DIF bara Hellqvist 1a Elit! 5st från BP till akad</t>
  </si>
  <si>
    <t>5st akad 12 år, men 1Elit SE 2011 1a gången!</t>
  </si>
  <si>
    <t>"båda" är spelare som både har spelat i U21 och sedan också i landslaget, 93st av totalt 234st.</t>
  </si>
  <si>
    <t>Lenny 2023-12-18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</si>
</sst>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4" borderId="0" xfId="0" applyFont="1" applyFill="1"/>
    <xf numFmtId="0" fontId="3" fillId="5" borderId="0" xfId="0" applyFont="1" applyFill="1"/>
    <xf numFmtId="1" fontId="4" fillId="6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1" fontId="4" fillId="8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165" fontId="4" fillId="10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left" indent="1"/>
    </xf>
    <xf numFmtId="9" fontId="0" fillId="0" borderId="0" xfId="1" applyFont="1"/>
    <xf numFmtId="9" fontId="6" fillId="0" borderId="0" xfId="1" applyFont="1"/>
    <xf numFmtId="9" fontId="6" fillId="0" borderId="0" xfId="0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qh/l5d5pf457pdb48gml9fqs0qr0000gq/T/com.microsoft.Outlook/Outlook%20Temp/Landslaget%20och%20U21%20a&#778;ren%202011-2022%5b3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Asp" refreshedDate="45277.369115162037" createdVersion="8" refreshedVersion="8" minRefreshableVersion="3" recordCount="418" xr:uid="{47625C53-F623-403B-9459-BD7B6E24BD0B}">
  <cacheSource type="worksheet">
    <worksheetSource ref="A6:AG424" sheet=".xlsx]Data LA" r:id="rId2"/>
  </cacheSource>
  <cacheFields count="33">
    <cacheField name="Namn LA" numFmtId="0">
      <sharedItems/>
    </cacheField>
    <cacheField name="Född" numFmtId="0">
      <sharedItems containsSemiMixedTypes="0" containsString="0" containsNumber="1" containsInteger="1" minValue="1976" maxValue="2005"/>
    </cacheField>
    <cacheField name="Lag" numFmtId="0">
      <sharedItems count="3">
        <s v="U21"/>
        <s v="ALand"/>
        <s v="båda" u="1"/>
      </sharedItems>
    </cacheField>
    <cacheField name="dubbel" numFmtId="0">
      <sharedItems containsBlank="1" count="2">
        <m/>
        <s v="båda"/>
      </sharedItems>
    </cacheField>
    <cacheField name="Sort lag" numFmtId="0">
      <sharedItems containsBlank="1" count="5">
        <s v="U21"/>
        <s v="Astart"/>
        <m/>
        <s v="Atrupp"/>
        <s v="Avän"/>
      </sharedItems>
    </cacheField>
    <cacheField name="Pos" numFmtId="0">
      <sharedItems/>
    </cacheField>
    <cacheField name="Lk deb" numFmtId="0">
      <sharedItems containsString="0" containsBlank="1" containsNumber="1" containsInteger="1" minValue="2000" maxValue="2023"/>
    </cacheField>
    <cacheField name="Lk ma" numFmtId="0">
      <sharedItems containsString="0" containsBlank="1" containsNumber="1" minValue="0" maxValue="82.000600000000006"/>
    </cacheField>
    <cacheField name="All deb" numFmtId="0">
      <sharedItems containsString="0" containsBlank="1" containsNumber="1" containsInteger="1" minValue="1996" maxValue="2023"/>
    </cacheField>
    <cacheField name="All ma" numFmtId="0">
      <sharedItems containsMixedTypes="1" containsNumber="1" containsInteger="1" minValue="0" maxValue="352"/>
    </cacheField>
    <cacheField name="Distrikt" numFmtId="0">
      <sharedItems count="23">
        <s v="SKÅNE"/>
        <s v="VGÖT"/>
        <s v="GÖTE"/>
        <s v="VMAN"/>
        <s v="STHLM"/>
        <s v="BLEK"/>
        <s v="BOHUS"/>
        <s v="ÖREB"/>
        <s v="UPPL"/>
        <s v="SMÅL"/>
        <s v="HALL"/>
        <s v="VBOTT"/>
        <s v="SÖMAN"/>
        <s v="HÄLS"/>
        <s v="DALA"/>
        <s v="ÖGÖT"/>
        <s v="DALS"/>
        <s v="ÅNGMA"/>
        <s v="MPAD"/>
        <s v="VÄRM"/>
        <s v="Utl"/>
        <s v="GÄST"/>
        <s v="GOTL"/>
      </sharedItems>
    </cacheField>
    <cacheField name="Dist lag" numFmtId="0">
      <sharedItems/>
    </cacheField>
    <cacheField name="Elit lag" numFmtId="0">
      <sharedItems count="43">
        <s v="MFF"/>
        <s v="HEL"/>
        <s v="GBG"/>
        <s v="VSK"/>
        <s v="AIK"/>
        <s v="MAIF"/>
        <s v="ENG"/>
        <s v="HAM"/>
        <s v="LBOIS"/>
        <s v="BP"/>
        <s v="ÖSK"/>
        <s v="KFF"/>
        <s v="SIR"/>
        <s v="AFC"/>
        <s v="HBK"/>
        <s v="BKH"/>
        <s v="FALK"/>
        <s v="TFF"/>
        <s v="ELF"/>
        <s v="ÖIS"/>
        <s v="DEG"/>
        <s v="ÅFF"/>
        <s v="SUN"/>
        <s v="ESP"/>
        <s v="NKP"/>
        <s v="ÖIF"/>
        <s v="GAIS"/>
        <s v="Brann"/>
        <s v="BRAG"/>
        <s v="JKP"/>
        <s v="ASSY"/>
        <s v="VMO"/>
        <s v="SYFC"/>
        <s v="DIF"/>
        <s v="Utl"/>
        <s v="GEF"/>
        <s v="FRÖL"/>
        <s v="ÄNG"/>
        <s v="DEN"/>
        <s v="Väsby"/>
        <s v="NOR"/>
        <s v="UME"/>
        <s v="Bunkeflo" u="1"/>
      </sharedItems>
    </cacheField>
    <cacheField name="Akad lag" numFmtId="0">
      <sharedItems count="95">
        <s v="DEN"/>
        <s v="HEL"/>
        <s v="GBG"/>
        <s v="AIK"/>
        <s v="MAIF"/>
        <s v="ENG"/>
        <s v="HAM"/>
        <s v="BP"/>
        <s v="MFF"/>
        <s v="ÖSK"/>
        <s v="KFF"/>
        <s v="SIR"/>
        <s v="LBOIS"/>
        <s v="AFC"/>
        <s v="AsTu"/>
        <s v="Halmia"/>
        <s v="QVI"/>
        <s v="NED"/>
        <s v="ELF"/>
        <s v="Angered"/>
        <s v="HBK"/>
        <s v="ÖIS"/>
        <s v="ITA"/>
        <s v="DEG"/>
        <s v="ÅFF"/>
        <s v="UME"/>
        <s v="VAS"/>
        <s v="Djursholm"/>
        <s v="ESP"/>
        <s v="NKP"/>
        <s v="ÖIF"/>
        <s v="KaLu"/>
        <s v="FALK"/>
        <s v="GAIS"/>
        <s v="GER"/>
        <s v="DIF"/>
        <s v="BRAG"/>
        <s v="VSK"/>
        <s v="BKH"/>
        <s v="EskM"/>
        <s v="Fässberg"/>
        <s v="City"/>
        <s v="NYK"/>
        <s v="Åmål"/>
        <s v="ENK"/>
        <s v="SUN"/>
        <s v="JKP"/>
        <s v="Waxholm"/>
        <s v="FORW"/>
        <s v="ASSY"/>
        <s v="BUNK"/>
        <s v="Falun"/>
        <s v="VMO"/>
        <s v="Högadal"/>
        <s v="SYFC"/>
        <s v="TFF"/>
        <s v="GEF"/>
        <s v="TroH"/>
        <s v="FRÖL"/>
        <s v="IFK Eskilstuna"/>
        <s v="ÄNG"/>
        <s v="Ulvåker"/>
        <s v="Köping"/>
        <s v="Högaborg"/>
        <s v="Skiljebo"/>
        <s v="Simrishamn"/>
        <s v="Gute"/>
        <s v="Kongahälla"/>
        <s v="Nybro"/>
        <s v="IFK Skövde"/>
        <s v="Masthugget"/>
        <s v="Sleipner"/>
        <s v="Holmalund"/>
        <s v="Spårvägen"/>
        <s v="Håbo"/>
        <s v="Bayern" u="1"/>
        <s v="Arsenal" u="1"/>
        <s v="FC Köpenhamn" u="1"/>
        <s v="Heerenveen" u="1"/>
        <s v="Utl" u="1"/>
        <s v="Liverpool" u="1"/>
        <s v="Tottenham" u="1"/>
        <s v="Man City" u="1"/>
        <s v="Chelsea" u="1"/>
        <s v="Fulham" u="1"/>
        <s v="Schalke" u="1"/>
        <s v="Swansea" u="1"/>
        <s v="Aston Villa" u="1"/>
        <s v="Feyenoord" u="1"/>
        <s v="Nottingham" u="1"/>
        <s v="Sunderland" u="1"/>
        <s v="Valencia" u="1"/>
        <s v="Atalanta" u="1"/>
        <s v="Groningen" u="1"/>
        <s v="Man Utd" u="1"/>
      </sharedItems>
    </cacheField>
    <cacheField name="Akad div" numFmtId="0">
      <sharedItems count="5">
        <s v="0.Upro"/>
        <s v="1.All"/>
        <s v="2.SE"/>
        <s v="4.Div"/>
        <s v="3.Ettan"/>
      </sharedItems>
    </cacheField>
    <cacheField name="Elit åld" numFmtId="0">
      <sharedItems containsSemiMixedTypes="0" containsString="0" containsNumber="1" containsInteger="1" minValue="12" maxValue="20" count="9">
        <n v="14"/>
        <n v="16"/>
        <n v="12"/>
        <n v="15"/>
        <n v="17"/>
        <n v="13"/>
        <n v="19"/>
        <n v="18"/>
        <n v="20"/>
      </sharedItems>
    </cacheField>
    <cacheField name="Akad åld" numFmtId="0">
      <sharedItems containsMixedTypes="1" containsNumber="1" containsInteger="1" minValue="12" maxValue="17"/>
    </cacheField>
    <cacheField name="Född 5år" numFmtId="0">
      <sharedItems count="9">
        <s v="2000-05"/>
        <s v="1995-99"/>
        <s v="1990-94"/>
        <s v="1976-89"/>
        <s v="1975-79" u="1"/>
        <s v="1980-84" u="1"/>
        <s v="1985-89" u="1"/>
        <s v="2000-04" u="1"/>
        <s v="2005-09" u="1"/>
      </sharedItems>
    </cacheField>
    <cacheField name="Pro säs" numFmtId="0">
      <sharedItems containsString="0" containsBlank="1" containsNumber="1" containsInteger="1" minValue="1" maxValue="22"/>
    </cacheField>
    <cacheField name="Pro från" numFmtId="0">
      <sharedItems containsBlank="1"/>
    </cacheField>
    <cacheField name="Pro år" numFmtId="0">
      <sharedItems containsString="0" containsBlank="1" containsNumber="1" containsInteger="1" minValue="1997" maxValue="2023"/>
    </cacheField>
    <cacheField name="Pro lag" numFmtId="0">
      <sharedItems containsBlank="1"/>
    </cacheField>
    <cacheField name="Pro land" numFmtId="0">
      <sharedItems containsBlank="1"/>
    </cacheField>
    <cacheField name="Upro lag" numFmtId="0">
      <sharedItems containsBlank="1"/>
    </cacheField>
    <cacheField name="Name" numFmtId="0">
      <sharedItems count="325">
        <s v="Roony Bardghji"/>
        <s v="Casper Widell"/>
        <s v="Hussein Carneil"/>
        <s v="Jesper Tolinsson"/>
        <s v="Johan Bångsbo"/>
        <s v="Samuel Dahl"/>
        <s v="Yasin Ayari"/>
        <s v="Otto Rosengren"/>
        <s v="Anthony Elanga"/>
        <s v="Aimar Sher"/>
        <s v="Alper Demirol"/>
        <s v="Armin Gigovic"/>
        <s v="Daniel Svensson"/>
        <s v="David Edvardsson"/>
        <s v="Dennis Collander"/>
        <s v="Erik Ring"/>
        <s v="Hussein Ali"/>
        <s v="Isak Jansson"/>
        <s v="Josafat Mendes"/>
        <s v="Mayckel Lahdo"/>
        <s v="Niclas Bergmark"/>
        <s v="Noah Eile"/>
        <s v="Oliver Dovin"/>
        <s v="Omar Faraj"/>
        <s v="Oscar Uddenäs"/>
        <s v="Paulos Abraham"/>
        <s v="Sebastian Nanasi"/>
        <s v="Tim Prica"/>
        <s v="Hannes Sveijer"/>
        <s v="Jacob Ondrejka"/>
        <s v="Wille Jakobsson"/>
        <s v="Noah Shamoun"/>
        <s v="Noel Törnqvist"/>
        <s v="Patrik Wålemark"/>
        <s v="Rami Al Hajj"/>
        <s v="Amel Mujanic"/>
        <s v="Amin Sarr"/>
        <s v="Benjamin Nygren"/>
        <s v="Eric Kahl"/>
        <s v="Oliver Zandén"/>
        <s v="Yahya Kalley"/>
        <s v="Gustaf Lagerbielke"/>
        <s v="Pavle Vagic"/>
        <s v="Aiham Ousou"/>
        <s v="Emil Holm"/>
        <s v="Edvin Kurtulus"/>
        <s v="Jens-Lys Michel Cajuste"/>
        <s v="Dejan Kulusevski"/>
        <s v="Hampus Finndell"/>
        <s v="Benjamin Mbunga Kimpioka"/>
        <s v="Chriss-Albin Mörfelt"/>
        <s v="Bilal Hussein"/>
        <s v="Carl Gustafsson"/>
        <s v="Edvin Crona"/>
        <s v="Jakob Tånnander"/>
        <s v="Samuel Brolin"/>
        <s v="Adam Carlén"/>
        <s v="Nils Fröling"/>
        <s v="Anton Eriksson"/>
        <s v="Pontus Dahlberg"/>
        <s v="Gabriel Gudmundsson"/>
        <s v="Isak Hien"/>
        <s v="Mattias Svanberg"/>
        <s v="Alexander Isak"/>
        <s v="Anel Ahmedhodzic"/>
        <s v="Leopold Wahlstedt"/>
        <s v="Joel Asoro"/>
        <s v="Kalle Björklund"/>
        <s v="Arvid Brorsson"/>
        <s v="Hugo Andersson"/>
        <s v="Johan Stenmark"/>
        <s v="Pontus Almqvist"/>
        <s v="Tim Rönning "/>
        <s v="Filip Örnblom"/>
        <s v="Jake Larsson"/>
        <s v="Viktor Johansson"/>
        <s v="Jesper Karlsson"/>
        <s v="Hjalmar Ekdal"/>
        <s v="Viktor Gyökeres"/>
        <s v="Kristopher Da Graca"/>
        <s v="August Erlingmark"/>
        <s v="Daleho Irandust"/>
        <s v="Carl Johansson"/>
        <s v="Thomas Poppler Isherwood"/>
        <s v="Emil Hansson"/>
        <s v="Adam Hellborg"/>
        <s v="Anton Kralj"/>
        <s v="Besard Sabovic"/>
        <s v="Dennis Hadzikadunic"/>
        <s v="Felix Beijmo"/>
        <s v="Gustav Henriksson"/>
        <s v="Joseph Ceesay"/>
        <s v="Kalle Joelsson"/>
        <s v="Leo Bengtsson"/>
        <s v="Marko Johansson"/>
        <s v="Max Svensson"/>
        <s v="Samuel Adrian"/>
        <s v="Svante Ingelsson"/>
        <s v="Alexander Jallow"/>
        <s v="John Björkengren"/>
        <s v="Marcus Degerlund"/>
        <s v="Jordan Larsson"/>
        <s v="Filip Dagerstål"/>
        <s v="Gustav Berggren"/>
        <s v="Isak Pettersson"/>
        <s v="Tesfaldet Tekie"/>
        <s v="Gustaf Nilsson"/>
        <s v="Oscar Linnér"/>
        <s v="Adnan Maric"/>
        <s v="Alexander Leksell"/>
        <s v="Eric Smith"/>
        <s v="Simon Olsson"/>
        <s v="Joel Andersson"/>
        <s v="Linus Wahlqvist Egnell"/>
        <s v="Adam Andersson"/>
        <s v="Anton Salétros"/>
        <s v="Franz Brorsson"/>
        <s v="Gustav Engvall"/>
        <s v="Jonathan Augustinsson"/>
        <s v="Tim Erlandsson"/>
        <s v="Jonathan Levi"/>
        <s v="Isak Ssali Ssewankambo"/>
        <s v="Andreas Bengtsson"/>
        <s v="Carlos Strandberg"/>
        <s v="Elias Andersson"/>
        <s v="Erdal Rakip"/>
        <s v="Noah Sonko Sundberg"/>
        <s v="Valmir Berisha"/>
        <s v="Muamer Tankovic"/>
        <s v="Carl Starfelt"/>
        <s v="Jesper Karlström"/>
        <s v="Samuel Gustafson"/>
        <s v="Kristoffer Olsson"/>
        <s v="Hosam Aiesh"/>
        <s v="Melker Hallberg"/>
        <s v="Simon Gustafson"/>
        <s v="Sebastian Starke Hedlund"/>
        <s v="Arber Zeneli"/>
        <s v="Niclas Eliasson"/>
        <s v="Jesper Manns"/>
        <s v="Pontus Nordenberg"/>
        <s v="Egzon Binaku"/>
        <s v="Kerim Mrabti"/>
        <s v="Alexander Fransson"/>
        <s v="Joakim Nilsson"/>
        <s v="Emil Krafth"/>
        <s v="Ludwig Augustinsson"/>
        <s v="Victor Nilsson Lindelöf"/>
        <s v="Adam Lundqvist"/>
        <s v="David Moberg Karlsson"/>
        <s v="Dino Islamovic"/>
        <s v="Jacob Une Larsson"/>
        <s v="Pa Konate"/>
        <s v="Simon Sandberg"/>
        <s v="Simon Tibbling"/>
        <s v="Darijan Bojanic"/>
        <s v="Amin Affane"/>
        <s v="Kristoffer Peterson"/>
        <s v="Linus Müller"/>
        <s v="Oliver Silverholt"/>
        <s v="Pawel Cibicki"/>
        <s v="Anton Cajtoft"/>
        <s v="Dennis Olsson"/>
        <s v="Ferhad Ayaz"/>
        <s v="Jesper Johansson"/>
        <s v="Sam Lundholm"/>
        <s v="Jacob Rinne"/>
        <s v="Sam Larsson"/>
        <s v="Andreas Linde"/>
        <s v="Branimir Hrgota"/>
        <s v="Mikael Ishak"/>
        <s v="Ken Sema"/>
        <s v="Filip Helander"/>
        <s v="Robin Quaison"/>
        <s v="Emil Bergström"/>
        <s v="Simon Hedlund"/>
        <s v="Alexander Jeremejeff"/>
        <s v="Kalle Holmberg"/>
        <s v="Saman Ghoddos"/>
        <s v="Amin Nazari"/>
        <s v="Davor Blazevic"/>
        <s v="Jonathan Azulay"/>
        <s v="Mathias Andersson"/>
        <s v="Måns Söderqvist"/>
        <s v="Simon Kroon"/>
        <s v="Malkolm Moenza"/>
        <s v="Sebastian Holmén"/>
        <s v="Patrik Carlgren"/>
        <s v="Abdul Rahman Khalili"/>
        <s v="Mattias Johansson"/>
        <s v="Christoffer Nyman"/>
        <s v="Alexander Milosevic"/>
        <s v="Isaac Thelin"/>
        <s v="Oscar Lewicki"/>
        <s v="Oscar Hiljemark"/>
        <s v="John Guidetti"/>
        <s v="Viktor Claesson"/>
        <s v="Joel Allansson"/>
        <s v="Nicklas Bärkroth"/>
        <s v="Per Frick"/>
        <s v="Robert Gojani"/>
        <s v="Simon Thern"/>
        <s v="Andreas Blomqvist"/>
        <s v="Dardan Rexhepi"/>
        <s v="Serge-Junior Martinsson Ngouali"/>
        <s v="Tobias Malm"/>
        <s v="Alexander Lundin"/>
        <s v="Joseph Baffoe"/>
        <s v="Philip Andersson"/>
        <s v="Alexander Michel Melki"/>
        <s v="August Strömberg"/>
        <s v="David Mitov Nilsson"/>
        <s v="Anton Tinnerholm"/>
        <s v="Nabil Bahoui "/>
        <s v="Marcus Rohdén"/>
        <s v="Sebastian Andersson"/>
        <s v="Alexander Kacaniklic"/>
        <s v="Pontus Jansson"/>
        <s v="Emil Forsberg"/>
        <s v="Mikael Dyrestam"/>
        <s v="Robin Jansson"/>
        <s v="Robin Söder"/>
        <s v="Viktor Noring"/>
        <s v="Anton Lans"/>
        <s v="Ludvig Öhman Silwerfeldt"/>
        <s v="Philip Hellqvist"/>
        <s v="Richard Magyar"/>
        <s v="Tim Björkström"/>
        <s v="Viktor Lundberg"/>
        <s v="Emil Berger"/>
        <s v="Loret Sadiku"/>
        <s v="Johan Larsson"/>
        <s v="Niklas Hult"/>
        <s v="Karl-Johan Johnsson"/>
        <s v="Magnus Eriksson"/>
        <s v="Samuel Armenteros Nunez Jansson"/>
        <s v="Sotirios Papagiannopoulos"/>
        <s v="Riccardo Gagliolo"/>
        <s v="Daniel Sundgren"/>
        <s v="Jakob Olsson Johansson"/>
        <s v="Robin Olsen"/>
        <s v="Oscar Jansson"/>
        <s v="Erdin Demir"/>
        <s v="Rasmus Jönsson"/>
        <s v="Rasmus Lindkvist"/>
        <s v="Ivo Dominik Pekalski"/>
        <s v="Jiloan Mohamed Hamad"/>
        <s v="Astrit Ajdarevic"/>
        <s v="Marcus Törnstrand"/>
        <s v="Marcus Astvald"/>
        <s v="Marcus Sandberg"/>
        <s v="Miiko Albornoz"/>
        <s v="Ole Söderberg"/>
        <s v="Jonathan Asp"/>
        <s v="Marcus Hansson"/>
        <s v="Mervan Celik"/>
        <s v="Tom Pettersson"/>
        <s v="Tobias Sana"/>
        <s v="Kristoffer Nordfeldt"/>
        <s v="Marcus Danielson"/>
        <s v="Jimmy Durmaz"/>
        <s v="Albin Ekdal"/>
        <s v="Joel Ekstrand"/>
        <s v="Sebastian Eriksson"/>
        <s v="Emil Salomonsson"/>
        <s v="Johan Mårtensson"/>
        <s v="Erton Fejzullahu"/>
        <s v="Michael Almebäck"/>
        <s v="Emir Kujovic"/>
        <s v="Erik Berg"/>
        <s v="Emir Bajrami"/>
        <s v="Pierre Bengtsson"/>
        <s v="Rasmus Elm"/>
        <s v="Martin Olsson"/>
        <s v="Guillermo Federico Molins Palmeiro"/>
        <s v="Marcus Nilsson"/>
        <s v="Peter Abrahamsson"/>
        <s v="Simon Lundevall"/>
        <s v="Viktor Prodell"/>
        <s v="Marcus Olsson"/>
        <s v="Niklas Backman"/>
        <s v="Gustav Svensson"/>
        <s v="Daniel Larsson"/>
        <s v="Johannes Hopf"/>
        <s v="Rasmus Bengtsson"/>
        <s v="Johan Dahlin"/>
        <s v="Alexander Gerndt"/>
        <s v="Pär Hansson"/>
        <s v="Pontus Wernbloom"/>
        <s v="Ola Toivonen"/>
        <s v="Marcus Berg"/>
        <s v="Mikael Lustig"/>
        <s v="Per Karlsson"/>
        <s v="Emil Johansson"/>
        <s v="Erik Friberg"/>
        <s v="Viktor Elm"/>
        <s v="Oscar Wendt"/>
        <s v="Erkan Zengin"/>
        <s v="Behrang Safari"/>
        <s v="Andreas Granqvist"/>
        <s v="Sebastian Larsson"/>
        <s v="Markus Holgersson"/>
        <s v="Mathias Ranégie"/>
        <s v="Samuel Holmén"/>
        <s v="Martin Lorentzson"/>
        <s v="Fredrik Stenman"/>
        <s v="Adam Johansson"/>
        <s v="Jonas Olsson"/>
        <s v="Nordin Gerzic"/>
        <s v="Stefan Ishizaki"/>
        <s v="Tobias Hysén"/>
        <s v="Markus Rosenberg"/>
        <s v="Per Nilsson"/>
        <s v="Kim Källström"/>
        <s v="Johan Sellberg-Wiland"/>
        <s v="Mikael Antonsson"/>
        <s v="Johan Elmander"/>
        <s v="Zlatan Ibrahimovic"/>
        <s v="Andreas Isaksson"/>
        <s v="Daniel Örlund"/>
        <s v="Nils-Eric Johansson"/>
        <s v="Christian Wilhelmsson"/>
        <s v="Daniel Majstorovic"/>
        <s v="Olof Mellberg"/>
        <s v="Anders Svensson"/>
      </sharedItems>
    </cacheField>
    <cacheField name="U21" numFmtId="0">
      <sharedItems containsString="0" containsBlank="1" containsNumber="1" containsInteger="1" minValue="1" maxValue="1"/>
    </cacheField>
    <cacheField name="P19" numFmtId="0">
      <sharedItems containsString="0" containsBlank="1" containsNumber="1" containsInteger="1" minValue="1" maxValue="1"/>
    </cacheField>
    <cacheField name="P18" numFmtId="0">
      <sharedItems containsString="0" containsBlank="1" containsNumber="1" containsInteger="1" minValue="1" maxValue="1"/>
    </cacheField>
    <cacheField name="P17" numFmtId="0">
      <sharedItems containsString="0" containsBlank="1" containsNumber="1" containsInteger="1" minValue="1" maxValue="1"/>
    </cacheField>
    <cacheField name="P16" numFmtId="0">
      <sharedItems containsString="0" containsBlank="1" containsNumber="1" containsInteger="1" minValue="1" maxValue="1"/>
    </cacheField>
    <cacheField name="P15" numFmtId="0">
      <sharedItems containsString="0" containsBlank="1" containsNumber="1" containsInteger="1" minValue="1" maxValue="1"/>
    </cacheField>
    <cacheField name="Birth date" numFmtId="164">
      <sharedItems containsSemiMixedTypes="0" containsNonDate="0" containsDate="1" containsString="0" minDate="1976-07-17T00:00:00" maxDate="2005-11-16T00:00:00"/>
    </cacheField>
    <cacheField name="Quarter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s v="Roony Bardghji"/>
    <n v="2005"/>
    <x v="0"/>
    <x v="0"/>
    <x v="0"/>
    <s v="5om"/>
    <m/>
    <m/>
    <m/>
    <s v="pro"/>
    <x v="0"/>
    <s v="MFF"/>
    <x v="0"/>
    <x v="0"/>
    <x v="0"/>
    <x v="0"/>
    <n v="15"/>
    <x v="0"/>
    <n v="2"/>
    <s v="MFF"/>
    <n v="2020"/>
    <s v="FC Köpenhamn"/>
    <s v="DEN"/>
    <s v="FC Köpenhamn"/>
    <x v="0"/>
    <m/>
    <m/>
    <m/>
    <n v="1"/>
    <n v="1"/>
    <m/>
    <d v="2005-11-15T00:00:00"/>
    <n v="4"/>
  </r>
  <r>
    <s v="Casper Widell"/>
    <n v="2003"/>
    <x v="0"/>
    <x v="0"/>
    <x v="0"/>
    <s v="3mb"/>
    <m/>
    <m/>
    <n v="2020"/>
    <n v="26"/>
    <x v="0"/>
    <s v="HEL"/>
    <x v="1"/>
    <x v="1"/>
    <x v="1"/>
    <x v="0"/>
    <n v="14"/>
    <x v="0"/>
    <n v="1"/>
    <s v="HEL"/>
    <n v="2023"/>
    <s v="Excelsior"/>
    <s v="NED"/>
    <m/>
    <x v="1"/>
    <m/>
    <n v="1"/>
    <n v="1"/>
    <n v="1"/>
    <n v="1"/>
    <n v="1"/>
    <d v="2003-05-05T00:00:00"/>
    <n v="2"/>
  </r>
  <r>
    <s v="Hussein Carneil"/>
    <n v="2003"/>
    <x v="0"/>
    <x v="0"/>
    <x v="0"/>
    <s v="4mm"/>
    <m/>
    <m/>
    <n v="2022"/>
    <n v="17"/>
    <x v="1"/>
    <s v="Skoftebyn"/>
    <x v="2"/>
    <x v="2"/>
    <x v="1"/>
    <x v="1"/>
    <n v="16"/>
    <x v="0"/>
    <m/>
    <m/>
    <m/>
    <m/>
    <m/>
    <m/>
    <x v="2"/>
    <m/>
    <m/>
    <m/>
    <m/>
    <m/>
    <m/>
    <d v="2003-05-09T00:00:00"/>
    <n v="2"/>
  </r>
  <r>
    <s v="Jesper Tolinsson"/>
    <n v="2003"/>
    <x v="0"/>
    <x v="0"/>
    <x v="0"/>
    <s v="3mb"/>
    <m/>
    <m/>
    <n v="2020"/>
    <n v="20"/>
    <x v="2"/>
    <s v="GBG"/>
    <x v="2"/>
    <x v="2"/>
    <x v="1"/>
    <x v="2"/>
    <n v="12"/>
    <x v="0"/>
    <n v="2"/>
    <s v="GBG"/>
    <n v="2021"/>
    <s v="Lommel"/>
    <s v="BEL"/>
    <m/>
    <x v="3"/>
    <m/>
    <m/>
    <m/>
    <n v="1"/>
    <n v="1"/>
    <n v="1"/>
    <d v="2003-02-28T00:00:00"/>
    <n v="1"/>
  </r>
  <r>
    <s v="Johan Bångsbo"/>
    <n v="2003"/>
    <x v="0"/>
    <x v="0"/>
    <x v="0"/>
    <s v="3mb"/>
    <m/>
    <m/>
    <n v="2022"/>
    <n v="36"/>
    <x v="2"/>
    <s v="GBG"/>
    <x v="2"/>
    <x v="2"/>
    <x v="1"/>
    <x v="2"/>
    <n v="12"/>
    <x v="0"/>
    <m/>
    <m/>
    <m/>
    <m/>
    <m/>
    <m/>
    <x v="4"/>
    <m/>
    <n v="1"/>
    <m/>
    <m/>
    <m/>
    <m/>
    <d v="2003-02-10T00:00:00"/>
    <n v="1"/>
  </r>
  <r>
    <s v="Samuel Dahl"/>
    <n v="2003"/>
    <x v="0"/>
    <x v="0"/>
    <x v="0"/>
    <s v="2yb"/>
    <m/>
    <m/>
    <n v="2023"/>
    <n v="13"/>
    <x v="3"/>
    <s v="VSK"/>
    <x v="3"/>
    <x v="3"/>
    <x v="1"/>
    <x v="3"/>
    <n v="17"/>
    <x v="0"/>
    <m/>
    <m/>
    <m/>
    <m/>
    <m/>
    <m/>
    <x v="5"/>
    <m/>
    <n v="1"/>
    <n v="1"/>
    <n v="1"/>
    <n v="1"/>
    <n v="1"/>
    <d v="2003-03-04T00:00:00"/>
    <n v="1"/>
  </r>
  <r>
    <s v="Yasin Ayari"/>
    <n v="2003"/>
    <x v="0"/>
    <x v="0"/>
    <x v="0"/>
    <s v="4mm"/>
    <m/>
    <m/>
    <n v="2020"/>
    <n v="19"/>
    <x v="4"/>
    <s v="AIK"/>
    <x v="4"/>
    <x v="3"/>
    <x v="1"/>
    <x v="2"/>
    <n v="12"/>
    <x v="0"/>
    <n v="1"/>
    <s v="AIK"/>
    <n v="2023"/>
    <s v="Brightom"/>
    <s v="ENG"/>
    <m/>
    <x v="6"/>
    <m/>
    <n v="1"/>
    <n v="1"/>
    <m/>
    <m/>
    <m/>
    <d v="2003-10-06T00:00:00"/>
    <n v="4"/>
  </r>
  <r>
    <s v="Otto Rosengren"/>
    <n v="2003"/>
    <x v="0"/>
    <x v="0"/>
    <x v="0"/>
    <s v="4mm"/>
    <m/>
    <m/>
    <n v="2021"/>
    <n v="34"/>
    <x v="5"/>
    <s v="Sölvesborg"/>
    <x v="5"/>
    <x v="4"/>
    <x v="2"/>
    <x v="1"/>
    <n v="16"/>
    <x v="0"/>
    <m/>
    <m/>
    <m/>
    <m/>
    <m/>
    <m/>
    <x v="7"/>
    <m/>
    <m/>
    <m/>
    <m/>
    <m/>
    <m/>
    <d v="2003-05-16T00:00:00"/>
    <n v="2"/>
  </r>
  <r>
    <s v="Anthony Elanga"/>
    <n v="2002"/>
    <x v="1"/>
    <x v="0"/>
    <x v="1"/>
    <s v="5om"/>
    <n v="2022"/>
    <n v="1.0701000000000001"/>
    <m/>
    <s v="pro"/>
    <x v="0"/>
    <s v="MFF"/>
    <x v="6"/>
    <x v="5"/>
    <x v="0"/>
    <x v="2"/>
    <n v="13"/>
    <x v="0"/>
    <n v="4"/>
    <s v="MFF"/>
    <n v="2015"/>
    <s v="Man Utd"/>
    <s v="ENG"/>
    <s v="Man Utd"/>
    <x v="8"/>
    <n v="1"/>
    <m/>
    <m/>
    <n v="1"/>
    <n v="1"/>
    <m/>
    <d v="2002-04-27T00:00:00"/>
    <n v="2"/>
  </r>
  <r>
    <s v="Anthony Elanga"/>
    <n v="2002"/>
    <x v="0"/>
    <x v="1"/>
    <x v="2"/>
    <s v="5om"/>
    <n v="2022"/>
    <n v="1.0701000000000001"/>
    <m/>
    <s v="pro"/>
    <x v="0"/>
    <s v="MFF"/>
    <x v="6"/>
    <x v="5"/>
    <x v="0"/>
    <x v="2"/>
    <n v="13"/>
    <x v="0"/>
    <n v="4"/>
    <s v="MFF"/>
    <n v="2015"/>
    <s v="Man Utd"/>
    <s v="ENG"/>
    <s v="Man Utd"/>
    <x v="8"/>
    <m/>
    <m/>
    <m/>
    <n v="1"/>
    <n v="1"/>
    <m/>
    <d v="2002-04-27T00:00:00"/>
    <n v="2"/>
  </r>
  <r>
    <s v="Aimar Sher"/>
    <n v="2002"/>
    <x v="0"/>
    <x v="0"/>
    <x v="0"/>
    <s v="4mm"/>
    <m/>
    <m/>
    <n v="2020"/>
    <n v="14"/>
    <x v="4"/>
    <s v="HAM"/>
    <x v="7"/>
    <x v="6"/>
    <x v="1"/>
    <x v="2"/>
    <n v="12"/>
    <x v="0"/>
    <n v="2"/>
    <s v="HAM"/>
    <n v="2021"/>
    <s v="Spezia"/>
    <s v="ITA"/>
    <m/>
    <x v="9"/>
    <m/>
    <m/>
    <n v="1"/>
    <n v="1"/>
    <n v="1"/>
    <m/>
    <d v="2002-12-20T00:00:00"/>
    <n v="4"/>
  </r>
  <r>
    <s v="Alper Demirol"/>
    <n v="2002"/>
    <x v="0"/>
    <x v="0"/>
    <x v="0"/>
    <s v="4mm"/>
    <m/>
    <m/>
    <n v="2020"/>
    <n v="12"/>
    <x v="4"/>
    <s v="HAM"/>
    <x v="7"/>
    <x v="7"/>
    <x v="1"/>
    <x v="2"/>
    <n v="15"/>
    <x v="0"/>
    <m/>
    <m/>
    <m/>
    <m/>
    <m/>
    <m/>
    <x v="10"/>
    <m/>
    <m/>
    <m/>
    <m/>
    <m/>
    <m/>
    <d v="2002-10-01T00:00:00"/>
    <n v="4"/>
  </r>
  <r>
    <s v="Armin Gigovic"/>
    <n v="2002"/>
    <x v="0"/>
    <x v="0"/>
    <x v="0"/>
    <s v="4mm"/>
    <m/>
    <m/>
    <n v="2019"/>
    <n v="42"/>
    <x v="0"/>
    <s v="HEL"/>
    <x v="8"/>
    <x v="1"/>
    <x v="1"/>
    <x v="2"/>
    <n v="15"/>
    <x v="0"/>
    <n v="3"/>
    <s v="HEL"/>
    <n v="2020"/>
    <s v="Rostov"/>
    <s v="RUS"/>
    <m/>
    <x v="11"/>
    <m/>
    <m/>
    <m/>
    <n v="1"/>
    <m/>
    <m/>
    <d v="2002-04-06T00:00:00"/>
    <n v="2"/>
  </r>
  <r>
    <s v="Daniel (BP) Svensson"/>
    <n v="2002"/>
    <x v="0"/>
    <x v="0"/>
    <x v="0"/>
    <s v="2yb"/>
    <m/>
    <m/>
    <m/>
    <s v="pro"/>
    <x v="4"/>
    <s v="BP"/>
    <x v="9"/>
    <x v="7"/>
    <x v="1"/>
    <x v="2"/>
    <n v="12"/>
    <x v="0"/>
    <n v="4"/>
    <s v="BP"/>
    <n v="2020"/>
    <s v="Nordsjälland"/>
    <s v="DEN"/>
    <m/>
    <x v="12"/>
    <m/>
    <m/>
    <n v="1"/>
    <n v="1"/>
    <m/>
    <m/>
    <d v="2002-02-12T00:00:00"/>
    <n v="1"/>
  </r>
  <r>
    <s v="David Edvardsson"/>
    <n v="2002"/>
    <x v="0"/>
    <x v="0"/>
    <x v="0"/>
    <s v="4mm"/>
    <m/>
    <m/>
    <n v="2022"/>
    <n v="1"/>
    <x v="6"/>
    <s v="Grebbestad"/>
    <x v="0"/>
    <x v="8"/>
    <x v="1"/>
    <x v="1"/>
    <n v="16"/>
    <x v="0"/>
    <m/>
    <m/>
    <m/>
    <m/>
    <m/>
    <m/>
    <x v="13"/>
    <m/>
    <m/>
    <n v="1"/>
    <n v="1"/>
    <n v="1"/>
    <n v="1"/>
    <d v="2002-03-05T00:00:00"/>
    <n v="1"/>
  </r>
  <r>
    <s v="Dennis Collander"/>
    <n v="2002"/>
    <x v="0"/>
    <x v="0"/>
    <x v="0"/>
    <s v="4mm"/>
    <m/>
    <m/>
    <n v="2020"/>
    <n v="27"/>
    <x v="3"/>
    <s v="Skiljebo"/>
    <x v="10"/>
    <x v="9"/>
    <x v="1"/>
    <x v="4"/>
    <n v="17"/>
    <x v="0"/>
    <m/>
    <m/>
    <m/>
    <m/>
    <m/>
    <m/>
    <x v="14"/>
    <m/>
    <m/>
    <m/>
    <n v="1"/>
    <n v="1"/>
    <n v="1"/>
    <d v="2002-05-09T00:00:00"/>
    <n v="2"/>
  </r>
  <r>
    <s v="Erik Ring"/>
    <n v="2002"/>
    <x v="0"/>
    <x v="0"/>
    <x v="0"/>
    <s v="6f"/>
    <m/>
    <m/>
    <n v="2020"/>
    <n v="25"/>
    <x v="4"/>
    <s v="Segeltorp"/>
    <x v="4"/>
    <x v="3"/>
    <x v="1"/>
    <x v="1"/>
    <n v="16"/>
    <x v="0"/>
    <m/>
    <m/>
    <m/>
    <m/>
    <m/>
    <m/>
    <x v="15"/>
    <m/>
    <m/>
    <m/>
    <m/>
    <m/>
    <m/>
    <d v="2002-04-24T00:00:00"/>
    <n v="2"/>
  </r>
  <r>
    <s v="Hussein Ali"/>
    <n v="2002"/>
    <x v="0"/>
    <x v="0"/>
    <x v="0"/>
    <s v="2yb"/>
    <m/>
    <m/>
    <n v="2019"/>
    <n v="32"/>
    <x v="0"/>
    <s v="MFF"/>
    <x v="0"/>
    <x v="9"/>
    <x v="1"/>
    <x v="2"/>
    <n v="17"/>
    <x v="0"/>
    <n v="2"/>
    <s v="ÖSK"/>
    <n v="2022"/>
    <s v="Heerenveen"/>
    <s v="NED"/>
    <m/>
    <x v="16"/>
    <m/>
    <m/>
    <n v="1"/>
    <n v="1"/>
    <n v="1"/>
    <m/>
    <d v="2002-03-01T00:00:00"/>
    <n v="1"/>
  </r>
  <r>
    <s v="Isak Jansson"/>
    <n v="2002"/>
    <x v="0"/>
    <x v="0"/>
    <x v="0"/>
    <s v="5om"/>
    <m/>
    <m/>
    <n v="2020"/>
    <n v="45"/>
    <x v="1"/>
    <s v="Skene"/>
    <x v="11"/>
    <x v="10"/>
    <x v="1"/>
    <x v="1"/>
    <n v="16"/>
    <x v="0"/>
    <n v="2"/>
    <s v="KFF"/>
    <n v="2022"/>
    <s v="Cartagena"/>
    <s v="ESP"/>
    <m/>
    <x v="17"/>
    <m/>
    <m/>
    <m/>
    <n v="1"/>
    <n v="1"/>
    <n v="1"/>
    <d v="2002-01-31T00:00:00"/>
    <n v="1"/>
  </r>
  <r>
    <s v="Joe Mendes"/>
    <n v="2002"/>
    <x v="0"/>
    <x v="0"/>
    <x v="0"/>
    <s v="2yb"/>
    <m/>
    <m/>
    <n v="2022"/>
    <n v="18"/>
    <x v="4"/>
    <s v="AIK"/>
    <x v="4"/>
    <x v="3"/>
    <x v="1"/>
    <x v="2"/>
    <n v="12"/>
    <x v="0"/>
    <n v="1"/>
    <s v="AIK"/>
    <n v="2023"/>
    <s v="Braga"/>
    <s v="POR"/>
    <m/>
    <x v="18"/>
    <m/>
    <m/>
    <m/>
    <m/>
    <m/>
    <m/>
    <d v="2002-12-31T00:00:00"/>
    <n v="4"/>
  </r>
  <r>
    <s v="Mayckel Lahdo"/>
    <n v="2002"/>
    <x v="0"/>
    <x v="0"/>
    <x v="0"/>
    <s v="5om"/>
    <m/>
    <m/>
    <n v="2022"/>
    <n v="4"/>
    <x v="4"/>
    <s v="HAM"/>
    <x v="7"/>
    <x v="6"/>
    <x v="1"/>
    <x v="2"/>
    <n v="12"/>
    <x v="0"/>
    <n v="2"/>
    <s v="HAM"/>
    <n v="2022"/>
    <s v="AZ Aalkmaar"/>
    <s v="NED"/>
    <m/>
    <x v="19"/>
    <m/>
    <m/>
    <m/>
    <m/>
    <m/>
    <m/>
    <d v="2002-12-30T00:00:00"/>
    <n v="4"/>
  </r>
  <r>
    <s v="Niclas Bergmark"/>
    <n v="2002"/>
    <x v="0"/>
    <x v="0"/>
    <x v="0"/>
    <s v="3mb"/>
    <m/>
    <m/>
    <n v="2019"/>
    <n v="9"/>
    <x v="7"/>
    <s v="ÖSK"/>
    <x v="10"/>
    <x v="9"/>
    <x v="1"/>
    <x v="0"/>
    <n v="14"/>
    <x v="0"/>
    <m/>
    <m/>
    <m/>
    <m/>
    <m/>
    <m/>
    <x v="20"/>
    <m/>
    <m/>
    <n v="1"/>
    <n v="1"/>
    <n v="1"/>
    <m/>
    <d v="2002-01-07T00:00:00"/>
    <n v="1"/>
  </r>
  <r>
    <s v="Noah Eile"/>
    <n v="2002"/>
    <x v="0"/>
    <x v="0"/>
    <x v="0"/>
    <s v="3mb"/>
    <m/>
    <m/>
    <n v="2022"/>
    <n v="44"/>
    <x v="0"/>
    <s v="MFF"/>
    <x v="0"/>
    <x v="8"/>
    <x v="1"/>
    <x v="5"/>
    <n v="13"/>
    <x v="0"/>
    <m/>
    <m/>
    <m/>
    <m/>
    <m/>
    <m/>
    <x v="21"/>
    <m/>
    <m/>
    <n v="1"/>
    <n v="1"/>
    <n v="1"/>
    <m/>
    <d v="2002-07-19T00:00:00"/>
    <n v="3"/>
  </r>
  <r>
    <s v="Oliver Dovin"/>
    <n v="2002"/>
    <x v="0"/>
    <x v="0"/>
    <x v="0"/>
    <s v="1v"/>
    <m/>
    <m/>
    <n v="2020"/>
    <n v="55"/>
    <x v="4"/>
    <s v="HAM"/>
    <x v="7"/>
    <x v="6"/>
    <x v="1"/>
    <x v="5"/>
    <n v="13"/>
    <x v="0"/>
    <m/>
    <m/>
    <m/>
    <m/>
    <m/>
    <m/>
    <x v="22"/>
    <m/>
    <m/>
    <n v="1"/>
    <n v="1"/>
    <n v="1"/>
    <n v="1"/>
    <d v="2002-07-11T00:00:00"/>
    <n v="3"/>
  </r>
  <r>
    <s v="Omar Faraj"/>
    <n v="2002"/>
    <x v="0"/>
    <x v="0"/>
    <x v="0"/>
    <s v="6f"/>
    <m/>
    <m/>
    <n v="2022"/>
    <n v="28"/>
    <x v="4"/>
    <s v="BP"/>
    <x v="9"/>
    <x v="7"/>
    <x v="1"/>
    <x v="2"/>
    <n v="12"/>
    <x v="0"/>
    <m/>
    <m/>
    <m/>
    <m/>
    <m/>
    <m/>
    <x v="23"/>
    <m/>
    <m/>
    <m/>
    <m/>
    <m/>
    <m/>
    <d v="2002-03-09T00:00:00"/>
    <n v="1"/>
  </r>
  <r>
    <s v="Oscar Uddenäs"/>
    <n v="2002"/>
    <x v="0"/>
    <x v="0"/>
    <x v="0"/>
    <s v="5om"/>
    <m/>
    <m/>
    <n v="2022"/>
    <n v="25"/>
    <x v="0"/>
    <s v="MFF"/>
    <x v="0"/>
    <x v="8"/>
    <x v="1"/>
    <x v="2"/>
    <n v="12"/>
    <x v="0"/>
    <n v="1"/>
    <s v="BKH"/>
    <n v="2023"/>
    <s v="Excelsior"/>
    <s v="NED"/>
    <m/>
    <x v="24"/>
    <m/>
    <m/>
    <m/>
    <n v="1"/>
    <n v="1"/>
    <m/>
    <d v="2002-08-17T00:00:00"/>
    <n v="3"/>
  </r>
  <r>
    <s v="Paulos Abraham"/>
    <n v="2002"/>
    <x v="0"/>
    <x v="0"/>
    <x v="0"/>
    <s v="5om"/>
    <m/>
    <m/>
    <n v="2020"/>
    <n v="22"/>
    <x v="4"/>
    <s v="BP"/>
    <x v="9"/>
    <x v="7"/>
    <x v="1"/>
    <x v="2"/>
    <n v="12"/>
    <x v="0"/>
    <n v="3"/>
    <s v="AIK"/>
    <n v="2021"/>
    <s v="Groningen"/>
    <s v="NED"/>
    <m/>
    <x v="25"/>
    <m/>
    <m/>
    <m/>
    <n v="1"/>
    <m/>
    <m/>
    <d v="2002-07-16T00:00:00"/>
    <n v="3"/>
  </r>
  <r>
    <s v="Sebastian Nanasi"/>
    <n v="2002"/>
    <x v="0"/>
    <x v="0"/>
    <x v="0"/>
    <s v="5om"/>
    <m/>
    <m/>
    <n v="2021"/>
    <n v="52"/>
    <x v="0"/>
    <s v="KRI"/>
    <x v="0"/>
    <x v="8"/>
    <x v="1"/>
    <x v="4"/>
    <n v="17"/>
    <x v="0"/>
    <m/>
    <m/>
    <m/>
    <m/>
    <m/>
    <m/>
    <x v="26"/>
    <m/>
    <m/>
    <n v="1"/>
    <n v="1"/>
    <n v="1"/>
    <m/>
    <d v="2002-05-16T00:00:00"/>
    <n v="2"/>
  </r>
  <r>
    <s v="Tim Prica"/>
    <n v="2002"/>
    <x v="0"/>
    <x v="0"/>
    <x v="0"/>
    <s v="6f"/>
    <m/>
    <m/>
    <n v="2020"/>
    <n v="2"/>
    <x v="0"/>
    <s v="MFF"/>
    <x v="0"/>
    <x v="8"/>
    <x v="1"/>
    <x v="2"/>
    <n v="12"/>
    <x v="0"/>
    <n v="4"/>
    <s v="MFF"/>
    <n v="2020"/>
    <s v="Aalborg"/>
    <s v="DEN"/>
    <m/>
    <x v="27"/>
    <m/>
    <m/>
    <n v="1"/>
    <n v="1"/>
    <n v="1"/>
    <n v="1"/>
    <d v="2002-04-23T00:00:00"/>
    <n v="2"/>
  </r>
  <r>
    <s v="Hannes Sveijer"/>
    <n v="2002"/>
    <x v="0"/>
    <x v="0"/>
    <x v="0"/>
    <s v="1v"/>
    <m/>
    <m/>
    <n v="2020"/>
    <n v="10"/>
    <x v="8"/>
    <s v="SIR"/>
    <x v="12"/>
    <x v="11"/>
    <x v="2"/>
    <x v="2"/>
    <n v="12"/>
    <x v="0"/>
    <m/>
    <m/>
    <m/>
    <m/>
    <m/>
    <m/>
    <x v="28"/>
    <m/>
    <m/>
    <m/>
    <m/>
    <m/>
    <m/>
    <d v="2002-04-28T00:00:00"/>
    <n v="2"/>
  </r>
  <r>
    <s v="Jacob Ondrejka"/>
    <n v="2002"/>
    <x v="0"/>
    <x v="0"/>
    <x v="0"/>
    <s v="5om"/>
    <m/>
    <m/>
    <n v="2020"/>
    <n v="30"/>
    <x v="0"/>
    <s v="LBOIS"/>
    <x v="8"/>
    <x v="12"/>
    <x v="2"/>
    <x v="2"/>
    <n v="12"/>
    <x v="0"/>
    <n v="1"/>
    <s v="ELF"/>
    <n v="2023"/>
    <s v="Antwerpen"/>
    <s v="Pro"/>
    <m/>
    <x v="29"/>
    <m/>
    <m/>
    <n v="1"/>
    <n v="1"/>
    <m/>
    <m/>
    <d v="2002-09-02T00:00:00"/>
    <n v="3"/>
  </r>
  <r>
    <s v="Wille Jakobsson"/>
    <n v="2002"/>
    <x v="0"/>
    <x v="0"/>
    <x v="0"/>
    <s v="1v"/>
    <m/>
    <m/>
    <n v="2023"/>
    <n v="0"/>
    <x v="3"/>
    <s v="Arboga Södra"/>
    <x v="13"/>
    <x v="13"/>
    <x v="2"/>
    <x v="1"/>
    <n v="16"/>
    <x v="0"/>
    <m/>
    <m/>
    <m/>
    <m/>
    <m/>
    <m/>
    <x v="30"/>
    <m/>
    <m/>
    <m/>
    <m/>
    <m/>
    <m/>
    <d v="2002-01-07T00:00:00"/>
    <n v="1"/>
  </r>
  <r>
    <s v="Noah Shamoun"/>
    <n v="2002"/>
    <x v="0"/>
    <x v="0"/>
    <x v="0"/>
    <s v="5om"/>
    <m/>
    <m/>
    <n v="2021"/>
    <n v="30"/>
    <x v="9"/>
    <s v="Ass Turabdin"/>
    <x v="11"/>
    <x v="14"/>
    <x v="3"/>
    <x v="6"/>
    <s v="div"/>
    <x v="0"/>
    <m/>
    <m/>
    <m/>
    <m/>
    <m/>
    <m/>
    <x v="31"/>
    <m/>
    <m/>
    <m/>
    <m/>
    <m/>
    <m/>
    <d v="2002-12-08T00:00:00"/>
    <n v="4"/>
  </r>
  <r>
    <s v="Noel Törnqvist"/>
    <n v="2002"/>
    <x v="0"/>
    <x v="0"/>
    <x v="0"/>
    <s v="1v"/>
    <m/>
    <m/>
    <n v="2022"/>
    <n v="28"/>
    <x v="10"/>
    <s v="HBK"/>
    <x v="14"/>
    <x v="15"/>
    <x v="3"/>
    <x v="2"/>
    <s v="div"/>
    <x v="0"/>
    <m/>
    <m/>
    <m/>
    <m/>
    <m/>
    <m/>
    <x v="32"/>
    <m/>
    <m/>
    <m/>
    <n v="1"/>
    <m/>
    <m/>
    <d v="2002-02-01T00:00:00"/>
    <n v="1"/>
  </r>
  <r>
    <s v="Patrik Wålemark"/>
    <n v="2001"/>
    <x v="1"/>
    <x v="0"/>
    <x v="3"/>
    <s v="5om"/>
    <n v="2022"/>
    <n v="2.0000000000000001E-4"/>
    <n v="2020"/>
    <n v="36"/>
    <x v="2"/>
    <s v="Qviding"/>
    <x v="15"/>
    <x v="16"/>
    <x v="4"/>
    <x v="6"/>
    <s v="div"/>
    <x v="0"/>
    <n v="3"/>
    <s v="BKH"/>
    <n v="2021"/>
    <s v="Feyenoord"/>
    <s v="NED"/>
    <m/>
    <x v="33"/>
    <n v="1"/>
    <m/>
    <m/>
    <m/>
    <m/>
    <m/>
    <d v="2001-10-14T00:00:00"/>
    <n v="4"/>
  </r>
  <r>
    <s v="Patrik Wålemark"/>
    <n v="2001"/>
    <x v="0"/>
    <x v="1"/>
    <x v="2"/>
    <s v="5om"/>
    <n v="2022"/>
    <n v="2.0000000000000001E-4"/>
    <n v="2020"/>
    <n v="36"/>
    <x v="2"/>
    <s v="Qviding"/>
    <x v="15"/>
    <x v="16"/>
    <x v="4"/>
    <x v="6"/>
    <s v="div"/>
    <x v="0"/>
    <n v="3"/>
    <s v="BKH"/>
    <n v="2021"/>
    <s v="Feyenoord"/>
    <s v="NED"/>
    <m/>
    <x v="33"/>
    <m/>
    <m/>
    <m/>
    <m/>
    <m/>
    <m/>
    <d v="2001-10-14T00:00:00"/>
    <n v="4"/>
  </r>
  <r>
    <s v="Rami Al-Hajj"/>
    <n v="2001"/>
    <x v="0"/>
    <x v="0"/>
    <x v="0"/>
    <s v="4mm"/>
    <m/>
    <m/>
    <m/>
    <s v="pro"/>
    <x v="10"/>
    <s v="FALK"/>
    <x v="16"/>
    <x v="17"/>
    <x v="0"/>
    <x v="2"/>
    <n v="17"/>
    <x v="0"/>
    <n v="4"/>
    <s v="FALK"/>
    <n v="2018"/>
    <s v="Heerenveen"/>
    <s v="NED"/>
    <s v="Heerenveen"/>
    <x v="34"/>
    <m/>
    <n v="1"/>
    <n v="1"/>
    <m/>
    <m/>
    <m/>
    <d v="2001-09-17T00:00:00"/>
    <n v="3"/>
  </r>
  <r>
    <s v="Amel Mujanic"/>
    <n v="2001"/>
    <x v="0"/>
    <x v="0"/>
    <x v="0"/>
    <s v="4mm"/>
    <m/>
    <m/>
    <m/>
    <s v="se"/>
    <x v="0"/>
    <s v="MFF"/>
    <x v="0"/>
    <x v="8"/>
    <x v="1"/>
    <x v="2"/>
    <n v="12"/>
    <x v="0"/>
    <m/>
    <m/>
    <m/>
    <m/>
    <m/>
    <m/>
    <x v="35"/>
    <m/>
    <n v="1"/>
    <n v="1"/>
    <n v="1"/>
    <n v="1"/>
    <m/>
    <d v="2001-04-01T00:00:00"/>
    <n v="2"/>
  </r>
  <r>
    <s v="Amin Sarr"/>
    <n v="2001"/>
    <x v="0"/>
    <x v="0"/>
    <x v="0"/>
    <s v="6f"/>
    <m/>
    <m/>
    <n v="2020"/>
    <n v="24"/>
    <x v="0"/>
    <s v="Kulladal"/>
    <x v="17"/>
    <x v="8"/>
    <x v="1"/>
    <x v="1"/>
    <n v="17"/>
    <x v="0"/>
    <n v="3"/>
    <s v="MFF"/>
    <n v="2021"/>
    <s v="Heerenveen"/>
    <s v="NED"/>
    <m/>
    <x v="36"/>
    <m/>
    <m/>
    <n v="1"/>
    <m/>
    <m/>
    <m/>
    <d v="2001-03-11T00:00:00"/>
    <n v="1"/>
  </r>
  <r>
    <s v="Benjamin Nygren"/>
    <n v="2001"/>
    <x v="0"/>
    <x v="0"/>
    <x v="0"/>
    <s v="6f"/>
    <m/>
    <m/>
    <n v="2018"/>
    <n v="14"/>
    <x v="2"/>
    <s v="GBG"/>
    <x v="2"/>
    <x v="2"/>
    <x v="1"/>
    <x v="2"/>
    <n v="12"/>
    <x v="0"/>
    <n v="5"/>
    <s v="GBG"/>
    <n v="2019"/>
    <s v="Genk"/>
    <s v="BEL"/>
    <m/>
    <x v="37"/>
    <m/>
    <n v="1"/>
    <n v="1"/>
    <n v="1"/>
    <n v="1"/>
    <n v="1"/>
    <d v="2001-07-08T00:00:00"/>
    <n v="3"/>
  </r>
  <r>
    <s v="Eric Kahl"/>
    <n v="2001"/>
    <x v="0"/>
    <x v="0"/>
    <x v="0"/>
    <s v="2yb"/>
    <m/>
    <m/>
    <n v="2020"/>
    <n v="25"/>
    <x v="4"/>
    <s v="AIK"/>
    <x v="4"/>
    <x v="3"/>
    <x v="1"/>
    <x v="2"/>
    <n v="12"/>
    <x v="0"/>
    <n v="3"/>
    <s v="AIK"/>
    <n v="2021"/>
    <s v="AGF Aarhus"/>
    <s v="DEN"/>
    <m/>
    <x v="38"/>
    <m/>
    <m/>
    <m/>
    <m/>
    <m/>
    <m/>
    <d v="2001-09-27T00:00:00"/>
    <n v="3"/>
  </r>
  <r>
    <s v="Oliver Zanden"/>
    <n v="2001"/>
    <x v="0"/>
    <x v="0"/>
    <x v="0"/>
    <s v="2yb"/>
    <m/>
    <m/>
    <n v="2021"/>
    <n v="12"/>
    <x v="1"/>
    <s v="ELF"/>
    <x v="18"/>
    <x v="18"/>
    <x v="1"/>
    <x v="3"/>
    <n v="15"/>
    <x v="0"/>
    <n v="2"/>
    <s v="ELF"/>
    <n v="2022"/>
    <s v="Toulouse"/>
    <s v="FRA"/>
    <m/>
    <x v="39"/>
    <m/>
    <m/>
    <n v="1"/>
    <n v="1"/>
    <n v="1"/>
    <n v="1"/>
    <d v="2001-08-14T00:00:00"/>
    <n v="3"/>
  </r>
  <r>
    <s v="Yahya Kalley"/>
    <n v="2001"/>
    <x v="0"/>
    <x v="0"/>
    <x v="0"/>
    <s v="2yb"/>
    <m/>
    <m/>
    <n v="2020"/>
    <n v="21"/>
    <x v="0"/>
    <s v="MFF"/>
    <x v="0"/>
    <x v="8"/>
    <x v="1"/>
    <x v="2"/>
    <n v="12"/>
    <x v="0"/>
    <n v="2"/>
    <s v="GBG"/>
    <n v="2021"/>
    <s v="Groningen"/>
    <s v="NED"/>
    <m/>
    <x v="40"/>
    <m/>
    <m/>
    <m/>
    <n v="1"/>
    <m/>
    <m/>
    <d v="2001-03-20T00:00:00"/>
    <n v="1"/>
  </r>
  <r>
    <s v="Gustaf Lagerbielke"/>
    <n v="2000"/>
    <x v="0"/>
    <x v="0"/>
    <x v="0"/>
    <s v="3mb"/>
    <n v="2023"/>
    <n v="0"/>
    <n v="2022"/>
    <n v="33"/>
    <x v="4"/>
    <s v="Djursholm"/>
    <x v="4"/>
    <x v="3"/>
    <x v="1"/>
    <x v="4"/>
    <n v="17"/>
    <x v="0"/>
    <n v="1"/>
    <s v="ELF"/>
    <n v="2023"/>
    <s v="Celtic"/>
    <s v="SCO"/>
    <m/>
    <x v="41"/>
    <m/>
    <n v="1"/>
    <m/>
    <n v="1"/>
    <m/>
    <m/>
    <d v="2000-04-10T00:00:00"/>
    <n v="2"/>
  </r>
  <r>
    <s v="Pavle Vagic"/>
    <n v="2000"/>
    <x v="1"/>
    <x v="0"/>
    <x v="3"/>
    <s v="3mb"/>
    <n v="2022"/>
    <n v="1E-4"/>
    <n v="2019"/>
    <n v="9"/>
    <x v="0"/>
    <s v="MFF"/>
    <x v="0"/>
    <x v="8"/>
    <x v="1"/>
    <x v="2"/>
    <n v="12"/>
    <x v="0"/>
    <m/>
    <m/>
    <m/>
    <m/>
    <m/>
    <m/>
    <x v="42"/>
    <m/>
    <n v="1"/>
    <m/>
    <n v="1"/>
    <m/>
    <m/>
    <d v="2000-01-24T00:00:00"/>
    <n v="1"/>
  </r>
  <r>
    <s v="Aiham Ousou"/>
    <n v="2000"/>
    <x v="1"/>
    <x v="0"/>
    <x v="3"/>
    <s v="3mb"/>
    <n v="2022"/>
    <n v="3.0000000000000003E-4"/>
    <n v="2023"/>
    <n v="7"/>
    <x v="2"/>
    <s v="Angered"/>
    <x v="15"/>
    <x v="19"/>
    <x v="3"/>
    <x v="7"/>
    <s v="div"/>
    <x v="0"/>
    <n v="2"/>
    <s v="BKH"/>
    <n v="2021"/>
    <s v="Slavia Prag"/>
    <s v="CZE"/>
    <m/>
    <x v="43"/>
    <n v="1"/>
    <n v="1"/>
    <n v="1"/>
    <m/>
    <m/>
    <m/>
    <d v="2000-01-09T00:00:00"/>
    <n v="1"/>
  </r>
  <r>
    <s v="Aiham Ousou"/>
    <n v="2000"/>
    <x v="0"/>
    <x v="1"/>
    <x v="2"/>
    <s v="3mb"/>
    <n v="2022"/>
    <n v="3.0000000000000003E-4"/>
    <n v="2023"/>
    <n v="7"/>
    <x v="2"/>
    <s v="Angered"/>
    <x v="15"/>
    <x v="19"/>
    <x v="3"/>
    <x v="7"/>
    <s v="div"/>
    <x v="0"/>
    <n v="2"/>
    <s v="BKH"/>
    <n v="2021"/>
    <s v="Slavia Prag"/>
    <s v="CZE"/>
    <m/>
    <x v="43"/>
    <m/>
    <n v="1"/>
    <n v="1"/>
    <m/>
    <m/>
    <m/>
    <d v="2000-01-09T00:00:00"/>
    <n v="1"/>
  </r>
  <r>
    <s v="Emil Holm"/>
    <n v="2000"/>
    <x v="1"/>
    <x v="0"/>
    <x v="3"/>
    <s v="2yb"/>
    <n v="2023"/>
    <n v="0.02"/>
    <n v="2019"/>
    <n v="9"/>
    <x v="2"/>
    <s v="GBG"/>
    <x v="2"/>
    <x v="2"/>
    <x v="1"/>
    <x v="2"/>
    <n v="12"/>
    <x v="0"/>
    <n v="3"/>
    <s v="GBG"/>
    <n v="2021"/>
    <s v="Sönderjyske"/>
    <s v="DEN"/>
    <m/>
    <x v="44"/>
    <n v="1"/>
    <n v="1"/>
    <n v="1"/>
    <m/>
    <m/>
    <m/>
    <d v="2000-05-13T00:00:00"/>
    <n v="2"/>
  </r>
  <r>
    <s v="Emil Holm"/>
    <n v="2000"/>
    <x v="0"/>
    <x v="1"/>
    <x v="2"/>
    <s v="2yb"/>
    <n v="2023"/>
    <n v="0.02"/>
    <n v="2019"/>
    <n v="9"/>
    <x v="2"/>
    <s v="GBG"/>
    <x v="2"/>
    <x v="2"/>
    <x v="1"/>
    <x v="2"/>
    <n v="12"/>
    <x v="0"/>
    <n v="3"/>
    <s v="GBG"/>
    <n v="2021"/>
    <s v="Sönderjyske"/>
    <s v="DEN"/>
    <m/>
    <x v="44"/>
    <m/>
    <n v="1"/>
    <n v="1"/>
    <m/>
    <m/>
    <m/>
    <d v="2000-05-13T00:00:00"/>
    <n v="2"/>
  </r>
  <r>
    <s v="Edvin Kurtulus"/>
    <n v="2000"/>
    <x v="1"/>
    <x v="0"/>
    <x v="1"/>
    <s v="3mb"/>
    <n v="2022"/>
    <n v="1.0105999999999999"/>
    <n v="2021"/>
    <n v="79"/>
    <x v="10"/>
    <s v="HBK"/>
    <x v="14"/>
    <x v="20"/>
    <x v="1"/>
    <x v="2"/>
    <n v="12"/>
    <x v="0"/>
    <m/>
    <m/>
    <m/>
    <m/>
    <m/>
    <m/>
    <x v="45"/>
    <m/>
    <m/>
    <m/>
    <m/>
    <m/>
    <m/>
    <d v="2000-03-05T00:00:00"/>
    <n v="1"/>
  </r>
  <r>
    <s v="Jens Cajuste"/>
    <n v="2000"/>
    <x v="0"/>
    <x v="1"/>
    <x v="2"/>
    <s v="4mm"/>
    <n v="2020"/>
    <n v="9.0201999999999991"/>
    <m/>
    <s v="pro"/>
    <x v="2"/>
    <s v="ÖIS"/>
    <x v="19"/>
    <x v="21"/>
    <x v="2"/>
    <x v="2"/>
    <n v="12"/>
    <x v="0"/>
    <n v="6"/>
    <s v="ÖIS"/>
    <n v="2018"/>
    <s v="Midtjylland"/>
    <s v="DEN"/>
    <m/>
    <x v="46"/>
    <m/>
    <m/>
    <m/>
    <m/>
    <m/>
    <m/>
    <d v="2000-08-10T00:00:00"/>
    <n v="3"/>
  </r>
  <r>
    <s v="Dejan Kulusevski"/>
    <n v="2000"/>
    <x v="1"/>
    <x v="0"/>
    <x v="1"/>
    <s v="5om"/>
    <n v="2020"/>
    <n v="26.020099999999999"/>
    <m/>
    <s v="pro"/>
    <x v="4"/>
    <s v="BP"/>
    <x v="9"/>
    <x v="22"/>
    <x v="0"/>
    <x v="2"/>
    <n v="16"/>
    <x v="0"/>
    <n v="5"/>
    <s v="BP"/>
    <n v="2016"/>
    <s v="Atalanta"/>
    <s v="ITA"/>
    <s v="Atalanta"/>
    <x v="47"/>
    <n v="1"/>
    <n v="1"/>
    <n v="1"/>
    <n v="1"/>
    <n v="1"/>
    <n v="1"/>
    <d v="2000-04-25T00:00:00"/>
    <n v="2"/>
  </r>
  <r>
    <s v="Dejan Kulusevski"/>
    <n v="2000"/>
    <x v="0"/>
    <x v="1"/>
    <x v="2"/>
    <s v="5om"/>
    <n v="2020"/>
    <n v="26.020099999999999"/>
    <m/>
    <s v="pro"/>
    <x v="4"/>
    <s v="BP"/>
    <x v="9"/>
    <x v="22"/>
    <x v="0"/>
    <x v="2"/>
    <n v="16"/>
    <x v="0"/>
    <n v="5"/>
    <s v="BP"/>
    <n v="2016"/>
    <s v="Atalanta"/>
    <s v="ITA"/>
    <s v="Atalanta"/>
    <x v="47"/>
    <m/>
    <n v="1"/>
    <n v="1"/>
    <n v="1"/>
    <n v="1"/>
    <n v="1"/>
    <d v="2000-04-25T00:00:00"/>
    <n v="2"/>
  </r>
  <r>
    <s v="Hampus Finndell"/>
    <n v="2000"/>
    <x v="0"/>
    <x v="0"/>
    <x v="0"/>
    <s v="4mm"/>
    <m/>
    <m/>
    <n v="2021"/>
    <n v="72"/>
    <x v="4"/>
    <s v="BP"/>
    <x v="9"/>
    <x v="17"/>
    <x v="0"/>
    <x v="2"/>
    <n v="16"/>
    <x v="0"/>
    <m/>
    <s v="BP"/>
    <n v="2016"/>
    <s v="Groningen"/>
    <s v="NED"/>
    <s v="Groningen"/>
    <x v="48"/>
    <m/>
    <n v="1"/>
    <n v="1"/>
    <n v="1"/>
    <n v="1"/>
    <n v="1"/>
    <d v="2000-06-06T00:00:00"/>
    <n v="2"/>
  </r>
  <r>
    <s v="Benjamin Mbunga Kimpioka"/>
    <n v="2000"/>
    <x v="0"/>
    <x v="0"/>
    <x v="0"/>
    <s v="6f"/>
    <m/>
    <m/>
    <n v="2022"/>
    <n v="5"/>
    <x v="8"/>
    <s v="SIR"/>
    <x v="12"/>
    <x v="5"/>
    <x v="0"/>
    <x v="2"/>
    <n v="16"/>
    <x v="0"/>
    <n v="3"/>
    <s v="SIR"/>
    <n v="2016"/>
    <s v="Sunderland"/>
    <s v="ENG"/>
    <s v="Sunderland"/>
    <x v="49"/>
    <m/>
    <n v="1"/>
    <n v="1"/>
    <n v="1"/>
    <m/>
    <m/>
    <d v="2000-02-21T00:00:00"/>
    <n v="1"/>
  </r>
  <r>
    <s v="Albin Mörfelt"/>
    <n v="2000"/>
    <x v="0"/>
    <x v="0"/>
    <x v="0"/>
    <s v="5om"/>
    <m/>
    <m/>
    <n v="2021"/>
    <n v="12"/>
    <x v="4"/>
    <s v="AIK"/>
    <x v="4"/>
    <x v="3"/>
    <x v="1"/>
    <x v="2"/>
    <n v="12"/>
    <x v="0"/>
    <m/>
    <m/>
    <m/>
    <m/>
    <m/>
    <m/>
    <x v="50"/>
    <m/>
    <m/>
    <m/>
    <n v="1"/>
    <n v="1"/>
    <m/>
    <d v="2000-01-10T00:00:00"/>
    <n v="1"/>
  </r>
  <r>
    <s v="Bilal Hussein"/>
    <n v="2000"/>
    <x v="0"/>
    <x v="0"/>
    <x v="0"/>
    <s v="5om"/>
    <m/>
    <m/>
    <n v="2019"/>
    <n v="96"/>
    <x v="4"/>
    <s v="AIK"/>
    <x v="4"/>
    <x v="3"/>
    <x v="1"/>
    <x v="0"/>
    <n v="14"/>
    <x v="0"/>
    <n v="1"/>
    <s v="AIK"/>
    <n v="2023"/>
    <s v="Herttha BSC"/>
    <s v="GER"/>
    <m/>
    <x v="51"/>
    <m/>
    <n v="1"/>
    <n v="1"/>
    <n v="1"/>
    <m/>
    <m/>
    <d v="2000-04-22T00:00:00"/>
    <n v="2"/>
  </r>
  <r>
    <s v="Carl Gustafsson"/>
    <n v="2000"/>
    <x v="0"/>
    <x v="0"/>
    <x v="0"/>
    <s v="4mm"/>
    <m/>
    <m/>
    <n v="2019"/>
    <n v="76"/>
    <x v="9"/>
    <s v="KFF"/>
    <x v="11"/>
    <x v="10"/>
    <x v="1"/>
    <x v="5"/>
    <n v="13"/>
    <x v="0"/>
    <m/>
    <m/>
    <m/>
    <m/>
    <m/>
    <m/>
    <x v="52"/>
    <m/>
    <m/>
    <m/>
    <m/>
    <n v="1"/>
    <m/>
    <d v="2000-03-18T00:00:00"/>
    <n v="1"/>
  </r>
  <r>
    <s v="Edvin Crona"/>
    <n v="2000"/>
    <x v="0"/>
    <x v="0"/>
    <x v="0"/>
    <s v="5om"/>
    <m/>
    <m/>
    <n v="2017"/>
    <n v="10"/>
    <x v="9"/>
    <s v="KFF"/>
    <x v="11"/>
    <x v="10"/>
    <x v="1"/>
    <x v="3"/>
    <n v="15"/>
    <x v="0"/>
    <m/>
    <m/>
    <m/>
    <m/>
    <m/>
    <m/>
    <x v="53"/>
    <m/>
    <m/>
    <m/>
    <n v="1"/>
    <n v="1"/>
    <n v="1"/>
    <d v="2000-01-25T00:00:00"/>
    <n v="1"/>
  </r>
  <r>
    <s v="Jakob Tånnander"/>
    <n v="2000"/>
    <x v="0"/>
    <x v="0"/>
    <x v="0"/>
    <s v="1v"/>
    <m/>
    <m/>
    <n v="2023"/>
    <n v="19"/>
    <x v="0"/>
    <s v="MFF"/>
    <x v="0"/>
    <x v="8"/>
    <x v="1"/>
    <x v="3"/>
    <n v="15"/>
    <x v="0"/>
    <m/>
    <m/>
    <m/>
    <m/>
    <m/>
    <m/>
    <x v="54"/>
    <m/>
    <n v="1"/>
    <n v="1"/>
    <n v="1"/>
    <n v="1"/>
    <n v="1"/>
    <d v="2000-08-10T00:00:00"/>
    <n v="3"/>
  </r>
  <r>
    <s v="Samuel Brolin"/>
    <n v="2000"/>
    <x v="0"/>
    <x v="0"/>
    <x v="0"/>
    <s v="1v"/>
    <m/>
    <m/>
    <n v="2021"/>
    <n v="39"/>
    <x v="4"/>
    <s v="AIK"/>
    <x v="4"/>
    <x v="3"/>
    <x v="1"/>
    <x v="0"/>
    <n v="14"/>
    <x v="0"/>
    <m/>
    <m/>
    <m/>
    <m/>
    <m/>
    <m/>
    <x v="55"/>
    <m/>
    <n v="1"/>
    <n v="1"/>
    <n v="1"/>
    <n v="1"/>
    <m/>
    <d v="2000-09-29T00:00:00"/>
    <n v="3"/>
  </r>
  <r>
    <s v="Adam Carlén"/>
    <n v="2000"/>
    <x v="0"/>
    <x v="0"/>
    <x v="0"/>
    <s v="4mm"/>
    <m/>
    <m/>
    <n v="2021"/>
    <n v="77"/>
    <x v="1"/>
    <s v="Mariestad"/>
    <x v="20"/>
    <x v="23"/>
    <x v="2"/>
    <x v="4"/>
    <n v="17"/>
    <x v="0"/>
    <m/>
    <m/>
    <m/>
    <m/>
    <m/>
    <m/>
    <x v="56"/>
    <m/>
    <m/>
    <m/>
    <m/>
    <m/>
    <m/>
    <d v="2000-06-27T00:00:00"/>
    <n v="2"/>
  </r>
  <r>
    <s v="Nils Fröling"/>
    <n v="2000"/>
    <x v="0"/>
    <x v="0"/>
    <x v="0"/>
    <s v="5om"/>
    <m/>
    <m/>
    <n v="2018"/>
    <n v="57"/>
    <x v="4"/>
    <s v="Boo"/>
    <x v="21"/>
    <x v="24"/>
    <x v="2"/>
    <x v="1"/>
    <n v="16"/>
    <x v="0"/>
    <n v="2"/>
    <s v="KFF"/>
    <n v="2022"/>
    <s v="Hansa Rostock"/>
    <s v="GER"/>
    <m/>
    <x v="57"/>
    <m/>
    <m/>
    <n v="1"/>
    <m/>
    <m/>
    <m/>
    <d v="2000-04-20T00:00:00"/>
    <n v="2"/>
  </r>
  <r>
    <s v="Anton Eriksson"/>
    <n v="2000"/>
    <x v="0"/>
    <x v="0"/>
    <x v="0"/>
    <s v="3mb"/>
    <m/>
    <m/>
    <n v="2022"/>
    <n v="54"/>
    <x v="11"/>
    <s v="IFK Umeå"/>
    <x v="22"/>
    <x v="25"/>
    <x v="4"/>
    <x v="8"/>
    <n v="16"/>
    <x v="0"/>
    <m/>
    <m/>
    <m/>
    <m/>
    <m/>
    <m/>
    <x v="58"/>
    <m/>
    <n v="1"/>
    <n v="1"/>
    <n v="1"/>
    <m/>
    <m/>
    <d v="2000-03-05T00:00:00"/>
    <n v="1"/>
  </r>
  <r>
    <s v="Pontus Dahlberg"/>
    <n v="1999"/>
    <x v="1"/>
    <x v="0"/>
    <x v="3"/>
    <s v="1v"/>
    <n v="2021"/>
    <n v="0"/>
    <n v="2017"/>
    <n v="89"/>
    <x v="2"/>
    <s v="GBG"/>
    <x v="2"/>
    <x v="2"/>
    <x v="1"/>
    <x v="3"/>
    <n v="15"/>
    <x v="1"/>
    <n v="4"/>
    <s v="GBG"/>
    <n v="2018"/>
    <s v="Watford"/>
    <s v="ENG"/>
    <m/>
    <x v="59"/>
    <n v="1"/>
    <m/>
    <m/>
    <n v="1"/>
    <n v="1"/>
    <n v="1"/>
    <d v="1999-01-21T00:00:00"/>
    <n v="1"/>
  </r>
  <r>
    <s v="Pontus Dahlberg"/>
    <n v="1999"/>
    <x v="0"/>
    <x v="1"/>
    <x v="2"/>
    <s v="1v"/>
    <n v="2021"/>
    <n v="0"/>
    <n v="2017"/>
    <n v="89"/>
    <x v="2"/>
    <s v="GBG"/>
    <x v="2"/>
    <x v="2"/>
    <x v="1"/>
    <x v="3"/>
    <n v="15"/>
    <x v="1"/>
    <n v="4"/>
    <s v="GBG"/>
    <n v="2018"/>
    <s v="Watford"/>
    <s v="ENG"/>
    <m/>
    <x v="59"/>
    <m/>
    <m/>
    <m/>
    <n v="1"/>
    <n v="1"/>
    <n v="1"/>
    <d v="1999-01-21T00:00:00"/>
    <n v="1"/>
  </r>
  <r>
    <s v="Gabriel Gudmundsson"/>
    <n v="1999"/>
    <x v="1"/>
    <x v="0"/>
    <x v="1"/>
    <s v="5om"/>
    <n v="2022"/>
    <n v="2.0204"/>
    <n v="2017"/>
    <n v="12"/>
    <x v="10"/>
    <s v="HBK"/>
    <x v="14"/>
    <x v="20"/>
    <x v="1"/>
    <x v="2"/>
    <n v="12"/>
    <x v="1"/>
    <n v="5"/>
    <s v="HBK"/>
    <n v="2019"/>
    <s v="Groningen"/>
    <s v="NED"/>
    <m/>
    <x v="60"/>
    <n v="1"/>
    <n v="1"/>
    <n v="1"/>
    <n v="1"/>
    <m/>
    <n v="1"/>
    <d v="1999-04-29T00:00:00"/>
    <n v="2"/>
  </r>
  <r>
    <s v="Gabriel Gudmundsson"/>
    <n v="1999"/>
    <x v="0"/>
    <x v="1"/>
    <x v="2"/>
    <s v="5om"/>
    <n v="2022"/>
    <n v="2.0204"/>
    <n v="2017"/>
    <n v="12"/>
    <x v="10"/>
    <s v="HBK"/>
    <x v="14"/>
    <x v="20"/>
    <x v="1"/>
    <x v="2"/>
    <n v="12"/>
    <x v="1"/>
    <n v="5"/>
    <s v="HBK"/>
    <n v="2019"/>
    <s v="Groningen"/>
    <s v="NED"/>
    <m/>
    <x v="60"/>
    <m/>
    <n v="1"/>
    <n v="1"/>
    <n v="1"/>
    <m/>
    <n v="1"/>
    <d v="1999-04-29T00:00:00"/>
    <n v="2"/>
  </r>
  <r>
    <s v="Isak Hien"/>
    <n v="1999"/>
    <x v="1"/>
    <x v="0"/>
    <x v="1"/>
    <s v="3mb"/>
    <n v="2022"/>
    <n v="5"/>
    <n v="2022"/>
    <n v="14"/>
    <x v="4"/>
    <s v="AIK"/>
    <x v="4"/>
    <x v="26"/>
    <x v="4"/>
    <x v="2"/>
    <n v="17"/>
    <x v="1"/>
    <n v="2"/>
    <s v="DIF"/>
    <n v="2022"/>
    <s v="Verona"/>
    <s v="ITA"/>
    <m/>
    <x v="61"/>
    <m/>
    <m/>
    <m/>
    <m/>
    <m/>
    <m/>
    <d v="1999-01-13T00:00:00"/>
    <n v="1"/>
  </r>
  <r>
    <s v="Jens Cajuste"/>
    <n v="1999"/>
    <x v="1"/>
    <x v="0"/>
    <x v="1"/>
    <s v="4mm"/>
    <n v="2020"/>
    <n v="9.0201999999999991"/>
    <m/>
    <s v="pro"/>
    <x v="2"/>
    <s v="ÖIS"/>
    <x v="19"/>
    <x v="21"/>
    <x v="2"/>
    <x v="2"/>
    <n v="12"/>
    <x v="1"/>
    <n v="6"/>
    <s v="ÖIS"/>
    <n v="2018"/>
    <s v="Midtjylland"/>
    <s v="DEN"/>
    <m/>
    <x v="46"/>
    <n v="1"/>
    <m/>
    <m/>
    <m/>
    <m/>
    <m/>
    <d v="1999-08-10T00:00:00"/>
    <n v="3"/>
  </r>
  <r>
    <s v="Mattias Svanberg"/>
    <n v="1999"/>
    <x v="1"/>
    <x v="0"/>
    <x v="1"/>
    <s v="5om"/>
    <n v="2018"/>
    <n v="11.050699999999999"/>
    <n v="2016"/>
    <n v="21"/>
    <x v="0"/>
    <s v="MFF"/>
    <x v="0"/>
    <x v="8"/>
    <x v="1"/>
    <x v="0"/>
    <n v="14"/>
    <x v="1"/>
    <n v="6"/>
    <s v="MFF"/>
    <n v="2018"/>
    <s v="Bologna"/>
    <s v="ITA"/>
    <m/>
    <x v="62"/>
    <n v="1"/>
    <n v="1"/>
    <n v="1"/>
    <n v="1"/>
    <n v="1"/>
    <n v="1"/>
    <d v="1999-01-05T00:00:00"/>
    <n v="1"/>
  </r>
  <r>
    <s v="Mattias Svanberg"/>
    <n v="1999"/>
    <x v="0"/>
    <x v="1"/>
    <x v="2"/>
    <s v="5om"/>
    <n v="2018"/>
    <n v="11.050699999999999"/>
    <n v="2016"/>
    <n v="21"/>
    <x v="0"/>
    <s v="MFF"/>
    <x v="0"/>
    <x v="8"/>
    <x v="1"/>
    <x v="0"/>
    <n v="14"/>
    <x v="1"/>
    <n v="6"/>
    <s v="MFF"/>
    <n v="2018"/>
    <s v="Bologna"/>
    <s v="ITA"/>
    <m/>
    <x v="62"/>
    <m/>
    <n v="1"/>
    <n v="1"/>
    <n v="1"/>
    <n v="1"/>
    <n v="1"/>
    <d v="1999-01-05T00:00:00"/>
    <n v="1"/>
  </r>
  <r>
    <s v="Alexander Isak"/>
    <n v="1999"/>
    <x v="1"/>
    <x v="0"/>
    <x v="1"/>
    <s v="6f"/>
    <n v="2019"/>
    <n v="27.090199999999999"/>
    <n v="2016"/>
    <n v="19"/>
    <x v="4"/>
    <s v="AIK"/>
    <x v="4"/>
    <x v="3"/>
    <x v="1"/>
    <x v="2"/>
    <n v="12"/>
    <x v="1"/>
    <n v="7"/>
    <s v="AIK"/>
    <n v="2017"/>
    <s v="Dortmund"/>
    <s v="GER"/>
    <m/>
    <x v="63"/>
    <n v="1"/>
    <m/>
    <m/>
    <n v="1"/>
    <n v="1"/>
    <m/>
    <d v="1999-09-21T00:00:00"/>
    <n v="3"/>
  </r>
  <r>
    <s v="Alexander Isak"/>
    <n v="1999"/>
    <x v="0"/>
    <x v="1"/>
    <x v="2"/>
    <s v="6f"/>
    <n v="2019"/>
    <n v="27.090199999999999"/>
    <n v="2016"/>
    <n v="19"/>
    <x v="4"/>
    <s v="AIK"/>
    <x v="4"/>
    <x v="3"/>
    <x v="1"/>
    <x v="2"/>
    <n v="12"/>
    <x v="1"/>
    <n v="7"/>
    <s v="AIK"/>
    <n v="2017"/>
    <s v="Dortmund"/>
    <s v="GER"/>
    <m/>
    <x v="63"/>
    <m/>
    <m/>
    <m/>
    <n v="1"/>
    <n v="1"/>
    <m/>
    <d v="1999-09-21T00:00:00"/>
    <n v="3"/>
  </r>
  <r>
    <s v="Anel Ahmedhodzic"/>
    <n v="1999"/>
    <x v="1"/>
    <x v="0"/>
    <x v="4"/>
    <s v="3mb"/>
    <m/>
    <m/>
    <n v="2020"/>
    <n v="54"/>
    <x v="0"/>
    <s v="MFF"/>
    <x v="0"/>
    <x v="5"/>
    <x v="0"/>
    <x v="2"/>
    <n v="17"/>
    <x v="1"/>
    <n v="4"/>
    <s v="MFF"/>
    <n v="2022"/>
    <s v="Sheffield U"/>
    <s v="ENG"/>
    <s v="Nottingham"/>
    <x v="64"/>
    <n v="1"/>
    <n v="1"/>
    <n v="1"/>
    <n v="1"/>
    <n v="1"/>
    <n v="1"/>
    <d v="1999-03-26T00:00:00"/>
    <n v="1"/>
  </r>
  <r>
    <s v="Leopold Wahlstedt"/>
    <n v="1999"/>
    <x v="1"/>
    <x v="0"/>
    <x v="4"/>
    <s v="1v"/>
    <m/>
    <m/>
    <m/>
    <s v="pro"/>
    <x v="4"/>
    <s v="AIK"/>
    <x v="4"/>
    <x v="27"/>
    <x v="3"/>
    <x v="2"/>
    <s v="div"/>
    <x v="1"/>
    <n v="5"/>
    <s v="DALK"/>
    <n v="2019"/>
    <s v="Arendal"/>
    <s v="NOR"/>
    <m/>
    <x v="65"/>
    <m/>
    <m/>
    <n v="1"/>
    <m/>
    <m/>
    <m/>
    <d v="1999-07-04T00:00:00"/>
    <n v="3"/>
  </r>
  <r>
    <s v="Anel Ahmedhodzic"/>
    <n v="1999"/>
    <x v="0"/>
    <x v="1"/>
    <x v="2"/>
    <s v="3mb"/>
    <m/>
    <m/>
    <n v="2020"/>
    <n v="54"/>
    <x v="0"/>
    <s v="MFF"/>
    <x v="0"/>
    <x v="5"/>
    <x v="0"/>
    <x v="2"/>
    <n v="17"/>
    <x v="1"/>
    <n v="4"/>
    <s v="MFF"/>
    <n v="2022"/>
    <s v="Sheffield U"/>
    <s v="ENG"/>
    <s v="Nottingham"/>
    <x v="64"/>
    <m/>
    <n v="1"/>
    <n v="1"/>
    <n v="1"/>
    <n v="1"/>
    <n v="1"/>
    <d v="1999-03-26T00:00:00"/>
    <n v="1"/>
  </r>
  <r>
    <s v="Joel Asoro"/>
    <n v="1999"/>
    <x v="0"/>
    <x v="0"/>
    <x v="0"/>
    <s v="6f"/>
    <m/>
    <m/>
    <n v="2021"/>
    <n v="36"/>
    <x v="4"/>
    <s v="BP"/>
    <x v="9"/>
    <x v="5"/>
    <x v="0"/>
    <x v="2"/>
    <n v="16"/>
    <x v="1"/>
    <n v="6"/>
    <s v="BP"/>
    <n v="2015"/>
    <s v="Sunderland"/>
    <s v="ENG"/>
    <s v="Sunderland"/>
    <x v="66"/>
    <m/>
    <m/>
    <m/>
    <n v="1"/>
    <n v="1"/>
    <n v="1"/>
    <d v="1999-04-27T00:00:00"/>
    <n v="2"/>
  </r>
  <r>
    <s v="Kalle Björklund"/>
    <n v="1999"/>
    <x v="0"/>
    <x v="0"/>
    <x v="0"/>
    <s v="3mb"/>
    <m/>
    <m/>
    <n v="2020"/>
    <n v="6"/>
    <x v="9"/>
    <s v="ÖIF"/>
    <x v="23"/>
    <x v="28"/>
    <x v="0"/>
    <x v="2"/>
    <n v="12"/>
    <x v="1"/>
    <m/>
    <m/>
    <m/>
    <m/>
    <m/>
    <s v="Valencia"/>
    <x v="67"/>
    <m/>
    <n v="1"/>
    <n v="1"/>
    <m/>
    <m/>
    <m/>
    <d v="1999-05-31T00:00:00"/>
    <n v="2"/>
  </r>
  <r>
    <s v="Arvid Brorsson"/>
    <n v="1999"/>
    <x v="0"/>
    <x v="0"/>
    <x v="0"/>
    <s v="3mb"/>
    <m/>
    <m/>
    <n v="2017"/>
    <n v="47"/>
    <x v="7"/>
    <s v="Sturehov"/>
    <x v="10"/>
    <x v="9"/>
    <x v="1"/>
    <x v="1"/>
    <n v="16"/>
    <x v="1"/>
    <m/>
    <m/>
    <m/>
    <m/>
    <m/>
    <m/>
    <x v="68"/>
    <m/>
    <n v="1"/>
    <n v="1"/>
    <n v="1"/>
    <m/>
    <m/>
    <d v="1999-05-08T00:00:00"/>
    <n v="2"/>
  </r>
  <r>
    <s v="Hugo Andersson"/>
    <n v="1999"/>
    <x v="0"/>
    <x v="0"/>
    <x v="0"/>
    <s v="3mb"/>
    <m/>
    <m/>
    <n v="2018"/>
    <n v="1"/>
    <x v="0"/>
    <s v="MFF"/>
    <x v="0"/>
    <x v="8"/>
    <x v="1"/>
    <x v="2"/>
    <n v="12"/>
    <x v="1"/>
    <n v="3"/>
    <s v="MFF"/>
    <n v="2020"/>
    <s v="Randers"/>
    <s v="DEN"/>
    <m/>
    <x v="69"/>
    <m/>
    <n v="1"/>
    <n v="1"/>
    <n v="1"/>
    <n v="1"/>
    <n v="1"/>
    <d v="1999-01-01T00:00:00"/>
    <n v="1"/>
  </r>
  <r>
    <s v="Johan Stenmark"/>
    <n v="1999"/>
    <x v="0"/>
    <x v="0"/>
    <x v="0"/>
    <s v="3mb"/>
    <m/>
    <m/>
    <n v="2018"/>
    <n v="20"/>
    <x v="9"/>
    <s v="KFF"/>
    <x v="11"/>
    <x v="10"/>
    <x v="1"/>
    <x v="5"/>
    <n v="13"/>
    <x v="1"/>
    <m/>
    <m/>
    <m/>
    <m/>
    <m/>
    <m/>
    <x v="70"/>
    <m/>
    <m/>
    <m/>
    <n v="1"/>
    <n v="1"/>
    <n v="1"/>
    <d v="1999-02-26T00:00:00"/>
    <n v="1"/>
  </r>
  <r>
    <s v="Pontus Almqvist"/>
    <n v="1999"/>
    <x v="0"/>
    <x v="0"/>
    <x v="0"/>
    <s v="5om"/>
    <m/>
    <m/>
    <n v="2020"/>
    <n v="5"/>
    <x v="12"/>
    <s v="NYK"/>
    <x v="24"/>
    <x v="29"/>
    <x v="1"/>
    <x v="1"/>
    <n v="16"/>
    <x v="1"/>
    <n v="4"/>
    <s v="NKP"/>
    <n v="2020"/>
    <s v="Rostov"/>
    <s v="RUS"/>
    <m/>
    <x v="71"/>
    <m/>
    <n v="1"/>
    <m/>
    <m/>
    <m/>
    <m/>
    <d v="1999-07-10T00:00:00"/>
    <n v="3"/>
  </r>
  <r>
    <s v="Tim Rönning"/>
    <n v="1999"/>
    <x v="0"/>
    <x v="0"/>
    <x v="0"/>
    <s v="1v"/>
    <m/>
    <m/>
    <n v="2019"/>
    <n v="80"/>
    <x v="13"/>
    <s v="Kilafors"/>
    <x v="18"/>
    <x v="18"/>
    <x v="1"/>
    <x v="1"/>
    <n v="16"/>
    <x v="1"/>
    <m/>
    <m/>
    <m/>
    <m/>
    <m/>
    <m/>
    <x v="72"/>
    <m/>
    <m/>
    <m/>
    <m/>
    <m/>
    <m/>
    <d v="1999-02-15T00:00:00"/>
    <n v="1"/>
  </r>
  <r>
    <s v="Filip Örnblom"/>
    <n v="1999"/>
    <x v="0"/>
    <x v="0"/>
    <x v="0"/>
    <s v="3mb"/>
    <m/>
    <m/>
    <m/>
    <s v="se"/>
    <x v="9"/>
    <s v="ÖIF"/>
    <x v="25"/>
    <x v="30"/>
    <x v="2"/>
    <x v="0"/>
    <n v="14"/>
    <x v="1"/>
    <m/>
    <m/>
    <m/>
    <m/>
    <m/>
    <m/>
    <x v="73"/>
    <m/>
    <m/>
    <m/>
    <n v="1"/>
    <n v="1"/>
    <n v="1"/>
    <d v="1999-03-11T00:00:00"/>
    <n v="1"/>
  </r>
  <r>
    <s v="Jake Larsson"/>
    <n v="1999"/>
    <x v="0"/>
    <x v="0"/>
    <x v="0"/>
    <s v="5om"/>
    <m/>
    <m/>
    <n v="2019"/>
    <n v="51"/>
    <x v="7"/>
    <s v="Karlslund"/>
    <x v="7"/>
    <x v="31"/>
    <x v="4"/>
    <x v="6"/>
    <s v="div"/>
    <x v="1"/>
    <m/>
    <m/>
    <m/>
    <m/>
    <m/>
    <m/>
    <x v="74"/>
    <m/>
    <m/>
    <m/>
    <m/>
    <m/>
    <m/>
    <d v="1999-01-09T00:00:00"/>
    <n v="1"/>
  </r>
  <r>
    <s v="Viktor Johansson"/>
    <n v="1998"/>
    <x v="0"/>
    <x v="0"/>
    <x v="0"/>
    <s v="1v"/>
    <n v="2023"/>
    <n v="2.0000000000000001E-4"/>
    <m/>
    <s v="pro"/>
    <x v="4"/>
    <s v="HAM"/>
    <x v="7"/>
    <x v="5"/>
    <x v="0"/>
    <x v="0"/>
    <n v="16"/>
    <x v="1"/>
    <n v="4"/>
    <s v="HAM"/>
    <n v="2014"/>
    <s v="Rotherham"/>
    <s v="ENG"/>
    <s v="Aston Villa"/>
    <x v="75"/>
    <m/>
    <n v="1"/>
    <n v="1"/>
    <m/>
    <m/>
    <n v="1"/>
    <d v="1998-09-14T00:00:00"/>
    <n v="3"/>
  </r>
  <r>
    <s v="Jesper Karlsson"/>
    <n v="1998"/>
    <x v="1"/>
    <x v="0"/>
    <x v="3"/>
    <s v="6f"/>
    <n v="2021"/>
    <n v="2.0199999999999999E-2"/>
    <n v="2016"/>
    <n v="63"/>
    <x v="10"/>
    <s v="Böljan"/>
    <x v="16"/>
    <x v="32"/>
    <x v="2"/>
    <x v="4"/>
    <n v="17"/>
    <x v="1"/>
    <n v="4"/>
    <s v="ELF"/>
    <n v="2020"/>
    <s v="AZ Alkmaar"/>
    <s v="NED"/>
    <m/>
    <x v="76"/>
    <n v="1"/>
    <n v="1"/>
    <n v="1"/>
    <n v="1"/>
    <m/>
    <m/>
    <d v="1998-07-25T00:00:00"/>
    <n v="3"/>
  </r>
  <r>
    <s v="Jesper Karlsson"/>
    <n v="1998"/>
    <x v="0"/>
    <x v="1"/>
    <x v="2"/>
    <s v="6f"/>
    <n v="2021"/>
    <n v="2.0199999999999999E-2"/>
    <n v="2016"/>
    <n v="63"/>
    <x v="10"/>
    <s v="Böljan"/>
    <x v="16"/>
    <x v="32"/>
    <x v="2"/>
    <x v="4"/>
    <n v="17"/>
    <x v="1"/>
    <n v="4"/>
    <s v="ELF"/>
    <n v="2020"/>
    <s v="AZ Alkmaar"/>
    <s v="NED"/>
    <m/>
    <x v="76"/>
    <m/>
    <n v="1"/>
    <n v="1"/>
    <n v="1"/>
    <m/>
    <m/>
    <d v="1998-07-25T00:00:00"/>
    <n v="3"/>
  </r>
  <r>
    <s v="Hjalmar Ekdal"/>
    <n v="1998"/>
    <x v="1"/>
    <x v="0"/>
    <x v="1"/>
    <s v="3mb"/>
    <n v="2022"/>
    <n v="4.0002000000000004"/>
    <n v="2020"/>
    <n v="70"/>
    <x v="4"/>
    <s v="BP"/>
    <x v="9"/>
    <x v="7"/>
    <x v="1"/>
    <x v="2"/>
    <n v="12"/>
    <x v="1"/>
    <n v="1"/>
    <s v="DIF"/>
    <n v="2023"/>
    <s v="Burnley"/>
    <s v="ENG"/>
    <m/>
    <x v="77"/>
    <n v="1"/>
    <m/>
    <m/>
    <m/>
    <m/>
    <m/>
    <d v="1998-10-21T00:00:00"/>
    <n v="4"/>
  </r>
  <r>
    <s v="Hjalmar Ekdal"/>
    <n v="1998"/>
    <x v="0"/>
    <x v="1"/>
    <x v="2"/>
    <s v="3mb"/>
    <n v="2022"/>
    <n v="4.0002000000000004"/>
    <n v="2020"/>
    <n v="70"/>
    <x v="4"/>
    <s v="BP"/>
    <x v="9"/>
    <x v="7"/>
    <x v="1"/>
    <x v="2"/>
    <n v="12"/>
    <x v="1"/>
    <n v="1"/>
    <s v="DIF"/>
    <n v="2023"/>
    <s v="Burnley"/>
    <s v="ENG"/>
    <m/>
    <x v="77"/>
    <m/>
    <m/>
    <m/>
    <m/>
    <m/>
    <m/>
    <d v="1998-10-21T00:00:00"/>
    <n v="4"/>
  </r>
  <r>
    <s v="Viktor Gyökeres"/>
    <n v="1998"/>
    <x v="1"/>
    <x v="0"/>
    <x v="1"/>
    <s v="6f"/>
    <n v="2021"/>
    <n v="7.0400999999999998"/>
    <m/>
    <s v="pro"/>
    <x v="4"/>
    <s v="Aspudden"/>
    <x v="9"/>
    <x v="7"/>
    <x v="1"/>
    <x v="1"/>
    <n v="16"/>
    <x v="1"/>
    <n v="6"/>
    <s v="BP"/>
    <n v="2018"/>
    <s v="Brighton"/>
    <s v="ENG"/>
    <m/>
    <x v="78"/>
    <n v="1"/>
    <n v="1"/>
    <n v="1"/>
    <n v="1"/>
    <m/>
    <m/>
    <d v="1998-06-04T00:00:00"/>
    <n v="2"/>
  </r>
  <r>
    <s v="Viktor Gyökeres"/>
    <n v="1998"/>
    <x v="0"/>
    <x v="1"/>
    <x v="2"/>
    <s v="6f"/>
    <n v="2021"/>
    <n v="7.0400999999999998"/>
    <m/>
    <s v="pro"/>
    <x v="4"/>
    <s v="Aspudden"/>
    <x v="9"/>
    <x v="7"/>
    <x v="1"/>
    <x v="1"/>
    <n v="16"/>
    <x v="1"/>
    <n v="6"/>
    <s v="BP"/>
    <n v="2018"/>
    <s v="Brighton"/>
    <s v="ENG"/>
    <m/>
    <x v="78"/>
    <m/>
    <n v="1"/>
    <n v="1"/>
    <n v="1"/>
    <m/>
    <m/>
    <d v="1998-06-04T00:00:00"/>
    <n v="2"/>
  </r>
  <r>
    <s v="Kristopher Da Graca"/>
    <n v="1998"/>
    <x v="1"/>
    <x v="0"/>
    <x v="4"/>
    <s v="3mb"/>
    <m/>
    <m/>
    <n v="2017"/>
    <n v="52"/>
    <x v="2"/>
    <s v="Hisingsbacka"/>
    <x v="15"/>
    <x v="5"/>
    <x v="0"/>
    <x v="0"/>
    <n v="16"/>
    <x v="1"/>
    <n v="2"/>
    <s v="GBG"/>
    <n v="2021"/>
    <s v="Venlo"/>
    <s v="Pro"/>
    <s v="Arsenal"/>
    <x v="79"/>
    <n v="1"/>
    <n v="1"/>
    <m/>
    <n v="1"/>
    <n v="1"/>
    <n v="1"/>
    <d v="1998-01-16T00:00:00"/>
    <n v="1"/>
  </r>
  <r>
    <s v="August Erlingmark"/>
    <n v="1998"/>
    <x v="1"/>
    <x v="0"/>
    <x v="4"/>
    <s v="4mm"/>
    <m/>
    <m/>
    <n v="2017"/>
    <n v="91"/>
    <x v="2"/>
    <s v="Sävedalen"/>
    <x v="2"/>
    <x v="2"/>
    <x v="1"/>
    <x v="4"/>
    <n v="17"/>
    <x v="1"/>
    <n v="2"/>
    <s v="GBG"/>
    <n v="2022"/>
    <s v="Atromitos"/>
    <s v="GRE"/>
    <m/>
    <x v="80"/>
    <n v="1"/>
    <m/>
    <n v="1"/>
    <m/>
    <m/>
    <m/>
    <d v="1998-04-22T00:00:00"/>
    <n v="2"/>
  </r>
  <r>
    <s v="Daleho Irandust"/>
    <n v="1998"/>
    <x v="1"/>
    <x v="0"/>
    <x v="4"/>
    <s v="5om"/>
    <m/>
    <m/>
    <n v="2017"/>
    <n v="95"/>
    <x v="2"/>
    <s v="GAIS"/>
    <x v="26"/>
    <x v="33"/>
    <x v="2"/>
    <x v="5"/>
    <n v="13"/>
    <x v="1"/>
    <n v="3"/>
    <s v="BKH"/>
    <n v="2021"/>
    <s v="Groningen"/>
    <s v="NED"/>
    <m/>
    <x v="81"/>
    <n v="1"/>
    <m/>
    <n v="1"/>
    <n v="1"/>
    <m/>
    <m/>
    <d v="1998-06-04T00:00:00"/>
    <n v="2"/>
  </r>
  <r>
    <s v="Kristopher Da Graca"/>
    <n v="1998"/>
    <x v="0"/>
    <x v="1"/>
    <x v="2"/>
    <s v="3mb"/>
    <m/>
    <m/>
    <n v="2017"/>
    <n v="52"/>
    <x v="2"/>
    <s v="Hisingsbacka"/>
    <x v="15"/>
    <x v="5"/>
    <x v="0"/>
    <x v="0"/>
    <n v="16"/>
    <x v="1"/>
    <n v="2"/>
    <s v="GBG"/>
    <n v="2021"/>
    <s v="Venlo"/>
    <s v="Pro"/>
    <s v="Arsenal"/>
    <x v="79"/>
    <m/>
    <n v="1"/>
    <m/>
    <n v="1"/>
    <n v="1"/>
    <n v="1"/>
    <d v="1998-01-16T00:00:00"/>
    <n v="1"/>
  </r>
  <r>
    <s v="August Erlingmark"/>
    <n v="1998"/>
    <x v="0"/>
    <x v="1"/>
    <x v="2"/>
    <s v="4mm"/>
    <m/>
    <m/>
    <n v="2017"/>
    <n v="91"/>
    <x v="2"/>
    <s v="Sävedalen"/>
    <x v="2"/>
    <x v="2"/>
    <x v="1"/>
    <x v="4"/>
    <n v="17"/>
    <x v="1"/>
    <n v="2"/>
    <s v="GBG"/>
    <n v="2022"/>
    <s v="Atromitos"/>
    <s v="GRE"/>
    <m/>
    <x v="80"/>
    <m/>
    <m/>
    <n v="1"/>
    <m/>
    <m/>
    <m/>
    <d v="1998-04-22T00:00:00"/>
    <n v="2"/>
  </r>
  <r>
    <s v="Carl (KFF) Johansson"/>
    <n v="1998"/>
    <x v="0"/>
    <x v="1"/>
    <x v="2"/>
    <s v="5om"/>
    <m/>
    <m/>
    <n v="2016"/>
    <n v="9"/>
    <x v="9"/>
    <s v="Blomstermåla"/>
    <x v="11"/>
    <x v="10"/>
    <x v="1"/>
    <x v="1"/>
    <n v="16"/>
    <x v="1"/>
    <n v="2"/>
    <s v="ÖIF"/>
    <n v="2021"/>
    <s v="Venlo"/>
    <s v="NED"/>
    <m/>
    <x v="82"/>
    <m/>
    <n v="1"/>
    <n v="1"/>
    <n v="1"/>
    <m/>
    <m/>
    <d v="1998-06-17T00:00:00"/>
    <n v="2"/>
  </r>
  <r>
    <s v="Daleho Irandust"/>
    <n v="1998"/>
    <x v="0"/>
    <x v="1"/>
    <x v="2"/>
    <s v="5om"/>
    <m/>
    <m/>
    <n v="2017"/>
    <n v="95"/>
    <x v="2"/>
    <s v="GAIS"/>
    <x v="26"/>
    <x v="33"/>
    <x v="2"/>
    <x v="5"/>
    <n v="13"/>
    <x v="1"/>
    <n v="3"/>
    <s v="BKH"/>
    <n v="2021"/>
    <s v="Groningen"/>
    <s v="NED"/>
    <m/>
    <x v="81"/>
    <m/>
    <m/>
    <n v="1"/>
    <n v="1"/>
    <m/>
    <m/>
    <d v="1998-06-04T00:00:00"/>
    <n v="2"/>
  </r>
  <r>
    <s v="Thomas Isherwood"/>
    <n v="1998"/>
    <x v="0"/>
    <x v="0"/>
    <x v="0"/>
    <s v="3mb"/>
    <m/>
    <m/>
    <n v="2019"/>
    <n v="41"/>
    <x v="4"/>
    <s v="BP"/>
    <x v="9"/>
    <x v="34"/>
    <x v="0"/>
    <x v="0"/>
    <n v="17"/>
    <x v="1"/>
    <n v="3"/>
    <s v="ÖFK"/>
    <n v="2021"/>
    <s v="Darmstadt"/>
    <s v="GER"/>
    <s v="Bayern"/>
    <x v="83"/>
    <m/>
    <n v="1"/>
    <n v="1"/>
    <n v="1"/>
    <n v="1"/>
    <n v="1"/>
    <d v="1998-01-28T00:00:00"/>
    <n v="1"/>
  </r>
  <r>
    <s v="Emil Hansson"/>
    <n v="1998"/>
    <x v="0"/>
    <x v="0"/>
    <x v="0"/>
    <s v="5om"/>
    <m/>
    <m/>
    <m/>
    <s v="pro"/>
    <x v="9"/>
    <s v="KFF"/>
    <x v="27"/>
    <x v="17"/>
    <x v="0"/>
    <x v="2"/>
    <n v="17"/>
    <x v="1"/>
    <m/>
    <m/>
    <m/>
    <m/>
    <m/>
    <s v="Feyenoord"/>
    <x v="84"/>
    <m/>
    <m/>
    <m/>
    <m/>
    <m/>
    <n v="1"/>
    <d v="1998-06-15T00:00:00"/>
    <n v="2"/>
  </r>
  <r>
    <s v="Adam Hellborg"/>
    <n v="1998"/>
    <x v="0"/>
    <x v="0"/>
    <x v="0"/>
    <s v="5om"/>
    <m/>
    <m/>
    <n v="2018"/>
    <n v="55"/>
    <x v="9"/>
    <s v="KFF"/>
    <x v="11"/>
    <x v="10"/>
    <x v="1"/>
    <x v="3"/>
    <n v="15"/>
    <x v="1"/>
    <m/>
    <m/>
    <m/>
    <m/>
    <m/>
    <m/>
    <x v="85"/>
    <m/>
    <m/>
    <m/>
    <n v="1"/>
    <n v="1"/>
    <n v="1"/>
    <d v="1998-07-30T00:00:00"/>
    <n v="3"/>
  </r>
  <r>
    <s v="Anton Kralj"/>
    <n v="1998"/>
    <x v="0"/>
    <x v="0"/>
    <x v="0"/>
    <s v="2yb"/>
    <m/>
    <m/>
    <n v="2021"/>
    <n v="28"/>
    <x v="0"/>
    <s v="MFF"/>
    <x v="0"/>
    <x v="8"/>
    <x v="1"/>
    <x v="2"/>
    <n v="12"/>
    <x v="1"/>
    <m/>
    <m/>
    <m/>
    <m/>
    <m/>
    <m/>
    <x v="86"/>
    <m/>
    <n v="1"/>
    <n v="1"/>
    <n v="1"/>
    <n v="1"/>
    <m/>
    <d v="1998-03-12T00:00:00"/>
    <n v="1"/>
  </r>
  <r>
    <s v="Besard Sabovic"/>
    <n v="1998"/>
    <x v="0"/>
    <x v="0"/>
    <x v="0"/>
    <s v="4mm"/>
    <m/>
    <m/>
    <n v="2016"/>
    <n v="36"/>
    <x v="4"/>
    <s v="BP"/>
    <x v="9"/>
    <x v="35"/>
    <x v="1"/>
    <x v="2"/>
    <n v="17"/>
    <x v="1"/>
    <m/>
    <m/>
    <m/>
    <m/>
    <m/>
    <m/>
    <x v="87"/>
    <m/>
    <n v="1"/>
    <n v="1"/>
    <n v="1"/>
    <n v="1"/>
    <n v="1"/>
    <d v="1998-01-05T00:00:00"/>
    <n v="1"/>
  </r>
  <r>
    <s v="Dennis Hadzikadunic"/>
    <n v="1998"/>
    <x v="0"/>
    <x v="0"/>
    <x v="0"/>
    <s v="3mb"/>
    <m/>
    <m/>
    <n v="2017"/>
    <n v="34"/>
    <x v="0"/>
    <s v="MFF"/>
    <x v="0"/>
    <x v="8"/>
    <x v="1"/>
    <x v="0"/>
    <n v="14"/>
    <x v="1"/>
    <n v="5"/>
    <s v="MFF"/>
    <n v="2018"/>
    <s v="Rostov"/>
    <s v="RUS"/>
    <m/>
    <x v="88"/>
    <m/>
    <n v="1"/>
    <n v="1"/>
    <n v="1"/>
    <n v="1"/>
    <m/>
    <d v="1998-07-09T00:00:00"/>
    <n v="3"/>
  </r>
  <r>
    <s v="Felix Beijmo"/>
    <n v="1998"/>
    <x v="0"/>
    <x v="0"/>
    <x v="0"/>
    <s v="2yb"/>
    <m/>
    <m/>
    <n v="2017"/>
    <n v="79"/>
    <x v="4"/>
    <s v="BP"/>
    <x v="9"/>
    <x v="7"/>
    <x v="1"/>
    <x v="2"/>
    <n v="12"/>
    <x v="1"/>
    <n v="3"/>
    <s v="DIF"/>
    <n v="2018"/>
    <s v="Werder Bremen"/>
    <s v="GER"/>
    <m/>
    <x v="89"/>
    <m/>
    <n v="1"/>
    <n v="1"/>
    <n v="1"/>
    <n v="1"/>
    <m/>
    <d v="1998-01-31T00:00:00"/>
    <n v="1"/>
  </r>
  <r>
    <s v="Gustav Henriksson"/>
    <n v="1998"/>
    <x v="0"/>
    <x v="0"/>
    <x v="0"/>
    <s v="3mb"/>
    <m/>
    <m/>
    <n v="2018"/>
    <n v="29"/>
    <x v="6"/>
    <s v="Grebbestad"/>
    <x v="18"/>
    <x v="18"/>
    <x v="1"/>
    <x v="1"/>
    <n v="16"/>
    <x v="1"/>
    <n v="2"/>
    <s v="ELF"/>
    <n v="2020"/>
    <s v="Wolfsberger"/>
    <s v="AUT"/>
    <m/>
    <x v="90"/>
    <m/>
    <m/>
    <m/>
    <m/>
    <n v="1"/>
    <m/>
    <d v="1998-02-03T00:00:00"/>
    <n v="1"/>
  </r>
  <r>
    <s v="Joseph Ceesay"/>
    <n v="1998"/>
    <x v="0"/>
    <x v="0"/>
    <x v="0"/>
    <s v="2yb"/>
    <m/>
    <m/>
    <n v="2020"/>
    <n v="37"/>
    <x v="4"/>
    <s v="DIF"/>
    <x v="9"/>
    <x v="35"/>
    <x v="1"/>
    <x v="2"/>
    <n v="15"/>
    <x v="1"/>
    <m/>
    <m/>
    <m/>
    <m/>
    <m/>
    <m/>
    <x v="91"/>
    <m/>
    <n v="1"/>
    <n v="1"/>
    <m/>
    <m/>
    <m/>
    <d v="1998-06-03T00:00:00"/>
    <n v="2"/>
  </r>
  <r>
    <s v="Kalle Joelsson"/>
    <n v="1998"/>
    <x v="0"/>
    <x v="0"/>
    <x v="0"/>
    <s v="1v"/>
    <m/>
    <m/>
    <n v="2019"/>
    <n v="41"/>
    <x v="0"/>
    <s v="Lödde"/>
    <x v="1"/>
    <x v="1"/>
    <x v="1"/>
    <x v="1"/>
    <n v="16"/>
    <x v="1"/>
    <m/>
    <m/>
    <m/>
    <m/>
    <m/>
    <m/>
    <x v="92"/>
    <m/>
    <m/>
    <m/>
    <n v="1"/>
    <m/>
    <m/>
    <d v="1998-03-21T00:00:00"/>
    <n v="1"/>
  </r>
  <r>
    <s v="Leo Bengtsson"/>
    <n v="1998"/>
    <x v="0"/>
    <x v="0"/>
    <x v="0"/>
    <s v="5om"/>
    <m/>
    <m/>
    <n v="2017"/>
    <n v="70"/>
    <x v="4"/>
    <s v="HAM"/>
    <x v="7"/>
    <x v="6"/>
    <x v="1"/>
    <x v="2"/>
    <n v="12"/>
    <x v="1"/>
    <n v="2"/>
    <s v="BKH"/>
    <n v="2022"/>
    <s v="Aris Limassol"/>
    <s v="CYP"/>
    <m/>
    <x v="93"/>
    <m/>
    <n v="1"/>
    <n v="1"/>
    <m/>
    <m/>
    <m/>
    <d v="1998-05-26T00:00:00"/>
    <n v="2"/>
  </r>
  <r>
    <s v="Marko Johansson"/>
    <n v="1998"/>
    <x v="0"/>
    <x v="0"/>
    <x v="0"/>
    <s v="1v"/>
    <m/>
    <m/>
    <n v="2018"/>
    <n v="73"/>
    <x v="0"/>
    <s v="MFF"/>
    <x v="0"/>
    <x v="8"/>
    <x v="1"/>
    <x v="2"/>
    <n v="12"/>
    <x v="1"/>
    <n v="2"/>
    <s v="MFF"/>
    <n v="2021"/>
    <s v="Hamburg"/>
    <s v="GER"/>
    <m/>
    <x v="94"/>
    <m/>
    <n v="1"/>
    <n v="1"/>
    <n v="1"/>
    <n v="1"/>
    <n v="1"/>
    <d v="1998-08-25T00:00:00"/>
    <n v="3"/>
  </r>
  <r>
    <s v="Max Svensson"/>
    <n v="1998"/>
    <x v="0"/>
    <x v="0"/>
    <x v="0"/>
    <s v="6f"/>
    <m/>
    <m/>
    <n v="2019"/>
    <n v="51"/>
    <x v="0"/>
    <s v="HEL"/>
    <x v="1"/>
    <x v="1"/>
    <x v="1"/>
    <x v="2"/>
    <n v="12"/>
    <x v="1"/>
    <n v="3"/>
    <s v="HEL"/>
    <n v="2021"/>
    <s v="Willem II"/>
    <s v="NED"/>
    <m/>
    <x v="95"/>
    <m/>
    <n v="1"/>
    <n v="1"/>
    <m/>
    <m/>
    <m/>
    <d v="1998-06-19T00:00:00"/>
    <n v="2"/>
  </r>
  <r>
    <s v="Samuel Adrian"/>
    <n v="1998"/>
    <x v="0"/>
    <x v="0"/>
    <x v="0"/>
    <s v="5om"/>
    <m/>
    <m/>
    <n v="2018"/>
    <n v="5"/>
    <x v="0"/>
    <s v="MFF"/>
    <x v="0"/>
    <x v="8"/>
    <x v="1"/>
    <x v="2"/>
    <n v="12"/>
    <x v="1"/>
    <m/>
    <m/>
    <m/>
    <m/>
    <m/>
    <m/>
    <x v="96"/>
    <m/>
    <n v="1"/>
    <m/>
    <m/>
    <m/>
    <m/>
    <d v="1998-03-02T00:00:00"/>
    <n v="1"/>
  </r>
  <r>
    <s v="Svante Ingelsson"/>
    <n v="1998"/>
    <x v="0"/>
    <x v="0"/>
    <x v="0"/>
    <s v="5om"/>
    <m/>
    <m/>
    <n v="2016"/>
    <n v="27"/>
    <x v="9"/>
    <s v="KFF"/>
    <x v="11"/>
    <x v="10"/>
    <x v="1"/>
    <x v="0"/>
    <n v="14"/>
    <x v="1"/>
    <n v="6"/>
    <s v="KFF"/>
    <n v="2017"/>
    <s v="Udinese"/>
    <s v="ITA"/>
    <m/>
    <x v="97"/>
    <m/>
    <n v="1"/>
    <n v="1"/>
    <n v="1"/>
    <n v="1"/>
    <m/>
    <d v="1998-06-14T00:00:00"/>
    <n v="2"/>
  </r>
  <r>
    <s v="Alexander Jallow"/>
    <n v="1998"/>
    <x v="0"/>
    <x v="0"/>
    <x v="0"/>
    <s v="2yb"/>
    <m/>
    <m/>
    <n v="2017"/>
    <n v="76"/>
    <x v="14"/>
    <s v="Avesta"/>
    <x v="28"/>
    <x v="36"/>
    <x v="2"/>
    <x v="4"/>
    <n v="17"/>
    <x v="1"/>
    <n v="2"/>
    <s v="GBG"/>
    <n v="2022"/>
    <s v="Brescia"/>
    <s v="ITA"/>
    <m/>
    <x v="98"/>
    <m/>
    <n v="1"/>
    <n v="1"/>
    <n v="1"/>
    <m/>
    <m/>
    <d v="1998-03-03T00:00:00"/>
    <n v="1"/>
  </r>
  <r>
    <s v="John Björkengren"/>
    <n v="1998"/>
    <x v="0"/>
    <x v="0"/>
    <x v="0"/>
    <s v="4mm"/>
    <m/>
    <m/>
    <n v="2019"/>
    <n v="49"/>
    <x v="10"/>
    <s v="FALK"/>
    <x v="16"/>
    <x v="32"/>
    <x v="2"/>
    <x v="0"/>
    <n v="14"/>
    <x v="1"/>
    <n v="4"/>
    <s v="FALK"/>
    <n v="2020"/>
    <s v="Lecce"/>
    <s v="ITA"/>
    <m/>
    <x v="99"/>
    <m/>
    <m/>
    <m/>
    <m/>
    <m/>
    <m/>
    <d v="1998-12-09T00:00:00"/>
    <n v="4"/>
  </r>
  <r>
    <s v="Marcus Degerlund"/>
    <n v="1998"/>
    <x v="0"/>
    <x v="0"/>
    <x v="0"/>
    <s v="3mb"/>
    <m/>
    <m/>
    <n v="2017"/>
    <n v="18"/>
    <x v="3"/>
    <s v="VSK"/>
    <x v="3"/>
    <x v="37"/>
    <x v="2"/>
    <x v="3"/>
    <n v="15"/>
    <x v="1"/>
    <m/>
    <m/>
    <m/>
    <m/>
    <m/>
    <m/>
    <x v="100"/>
    <m/>
    <n v="1"/>
    <n v="1"/>
    <n v="1"/>
    <m/>
    <m/>
    <d v="1998-03-16T00:00:00"/>
    <n v="1"/>
  </r>
  <r>
    <s v="Jordan Larsson"/>
    <n v="1997"/>
    <x v="1"/>
    <x v="0"/>
    <x v="3"/>
    <s v="6f"/>
    <n v="2020"/>
    <n v="3.0000000000000003E-4"/>
    <n v="2015"/>
    <n v="81"/>
    <x v="0"/>
    <s v="Högaborg"/>
    <x v="1"/>
    <x v="1"/>
    <x v="1"/>
    <x v="4"/>
    <n v="17"/>
    <x v="1"/>
    <n v="6"/>
    <s v="NKP"/>
    <n v="2019"/>
    <s v="Spartak Moskva"/>
    <s v="RUS"/>
    <m/>
    <x v="101"/>
    <n v="1"/>
    <n v="1"/>
    <n v="1"/>
    <n v="1"/>
    <n v="1"/>
    <n v="1"/>
    <d v="1997-06-20T00:00:00"/>
    <n v="2"/>
  </r>
  <r>
    <s v="Jordan Larsson"/>
    <n v="1997"/>
    <x v="0"/>
    <x v="1"/>
    <x v="2"/>
    <s v="6f"/>
    <n v="2020"/>
    <n v="3.0000000000000003E-4"/>
    <n v="2015"/>
    <n v="81"/>
    <x v="0"/>
    <s v="Högaborg"/>
    <x v="1"/>
    <x v="1"/>
    <x v="1"/>
    <x v="4"/>
    <n v="17"/>
    <x v="1"/>
    <n v="6"/>
    <s v="NKP"/>
    <n v="2019"/>
    <s v="Spartak Moskva"/>
    <s v="RUS"/>
    <m/>
    <x v="101"/>
    <m/>
    <n v="1"/>
    <n v="1"/>
    <n v="1"/>
    <n v="1"/>
    <n v="1"/>
    <d v="1997-06-20T00:00:00"/>
    <n v="2"/>
  </r>
  <r>
    <s v="Filip Dagerstål"/>
    <n v="1997"/>
    <x v="1"/>
    <x v="0"/>
    <x v="4"/>
    <s v="3mb"/>
    <m/>
    <m/>
    <n v="2015"/>
    <n v="130"/>
    <x v="15"/>
    <s v="NKP"/>
    <x v="24"/>
    <x v="29"/>
    <x v="1"/>
    <x v="2"/>
    <n v="12"/>
    <x v="1"/>
    <n v="2"/>
    <s v="NKP"/>
    <n v="2021"/>
    <s v="Khimki"/>
    <s v="RUS"/>
    <m/>
    <x v="102"/>
    <n v="1"/>
    <n v="1"/>
    <n v="1"/>
    <n v="1"/>
    <n v="1"/>
    <m/>
    <d v="1997-02-01T00:00:00"/>
    <n v="1"/>
  </r>
  <r>
    <s v="Gustav Berggren"/>
    <n v="1997"/>
    <x v="1"/>
    <x v="0"/>
    <x v="4"/>
    <s v="4mm"/>
    <m/>
    <m/>
    <n v="2016"/>
    <n v="94"/>
    <x v="2"/>
    <s v="BKH"/>
    <x v="26"/>
    <x v="38"/>
    <x v="1"/>
    <x v="2"/>
    <n v="15"/>
    <x v="1"/>
    <n v="2"/>
    <s v="BKH"/>
    <n v="2022"/>
    <s v="Rakow"/>
    <s v="POL"/>
    <m/>
    <x v="103"/>
    <m/>
    <n v="1"/>
    <n v="1"/>
    <n v="1"/>
    <m/>
    <m/>
    <d v="1997-09-07T00:00:00"/>
    <n v="3"/>
  </r>
  <r>
    <s v="Isak Pettersson"/>
    <n v="1997"/>
    <x v="1"/>
    <x v="0"/>
    <x v="4"/>
    <s v="1v"/>
    <m/>
    <m/>
    <n v="2017"/>
    <n v="116"/>
    <x v="10"/>
    <s v="Genevad"/>
    <x v="14"/>
    <x v="20"/>
    <x v="1"/>
    <x v="1"/>
    <n v="16"/>
    <x v="1"/>
    <n v="3"/>
    <s v="NKP"/>
    <n v="2021"/>
    <s v="Toulouse"/>
    <s v="FRA"/>
    <m/>
    <x v="104"/>
    <n v="1"/>
    <n v="1"/>
    <n v="1"/>
    <m/>
    <m/>
    <m/>
    <d v="1997-06-06T00:00:00"/>
    <n v="2"/>
  </r>
  <r>
    <s v="Tesfaldet Tekie"/>
    <n v="1997"/>
    <x v="1"/>
    <x v="0"/>
    <x v="4"/>
    <s v="4mm"/>
    <m/>
    <m/>
    <n v="2015"/>
    <n v="57"/>
    <x v="2"/>
    <s v="Gunnilse"/>
    <x v="24"/>
    <x v="29"/>
    <x v="1"/>
    <x v="1"/>
    <n v="16"/>
    <x v="1"/>
    <n v="5"/>
    <s v="NKP"/>
    <n v="2017"/>
    <s v="Gent"/>
    <s v="BEL"/>
    <m/>
    <x v="105"/>
    <n v="1"/>
    <n v="1"/>
    <n v="1"/>
    <m/>
    <m/>
    <n v="1"/>
    <d v="1997-06-04T00:00:00"/>
    <n v="2"/>
  </r>
  <r>
    <s v="Gustaf Nilsson"/>
    <n v="1997"/>
    <x v="1"/>
    <x v="0"/>
    <x v="4"/>
    <s v="6f"/>
    <m/>
    <m/>
    <n v="2015"/>
    <n v="29"/>
    <x v="10"/>
    <s v="FALK"/>
    <x v="16"/>
    <x v="32"/>
    <x v="2"/>
    <x v="2"/>
    <n v="12"/>
    <x v="1"/>
    <n v="6"/>
    <s v="FALK"/>
    <n v="2016"/>
    <s v="Bröndby"/>
    <s v="DEN"/>
    <m/>
    <x v="106"/>
    <n v="1"/>
    <n v="1"/>
    <n v="1"/>
    <n v="1"/>
    <m/>
    <m/>
    <d v="1997-05-23T00:00:00"/>
    <n v="2"/>
  </r>
  <r>
    <s v="Oscar Linnér"/>
    <n v="1997"/>
    <x v="1"/>
    <x v="0"/>
    <x v="4"/>
    <s v="1v"/>
    <m/>
    <m/>
    <n v="2015"/>
    <n v="84"/>
    <x v="4"/>
    <s v="Djursholm"/>
    <x v="9"/>
    <x v="27"/>
    <x v="3"/>
    <x v="5"/>
    <s v="div"/>
    <x v="1"/>
    <n v="3"/>
    <s v="AIK"/>
    <n v="2020"/>
    <s v="Bielefeld"/>
    <s v="GER"/>
    <m/>
    <x v="107"/>
    <n v="1"/>
    <n v="1"/>
    <n v="1"/>
    <m/>
    <m/>
    <m/>
    <d v="1997-02-23T00:00:00"/>
    <n v="1"/>
  </r>
  <r>
    <s v="Filip Dagerstål"/>
    <n v="1997"/>
    <x v="0"/>
    <x v="1"/>
    <x v="2"/>
    <s v="3mb"/>
    <m/>
    <m/>
    <n v="2015"/>
    <n v="130"/>
    <x v="15"/>
    <s v="NKP"/>
    <x v="24"/>
    <x v="29"/>
    <x v="1"/>
    <x v="2"/>
    <n v="12"/>
    <x v="1"/>
    <n v="2"/>
    <s v="NKP"/>
    <n v="2021"/>
    <s v="Khimki"/>
    <s v="RUS"/>
    <m/>
    <x v="102"/>
    <m/>
    <n v="1"/>
    <n v="1"/>
    <n v="1"/>
    <n v="1"/>
    <m/>
    <d v="1997-02-01T00:00:00"/>
    <n v="1"/>
  </r>
  <r>
    <s v="Isak Pettersson"/>
    <n v="1997"/>
    <x v="0"/>
    <x v="1"/>
    <x v="2"/>
    <s v="1v"/>
    <m/>
    <m/>
    <n v="2017"/>
    <n v="116"/>
    <x v="10"/>
    <s v="Genevad"/>
    <x v="14"/>
    <x v="20"/>
    <x v="1"/>
    <x v="1"/>
    <n v="16"/>
    <x v="1"/>
    <n v="3"/>
    <s v="NKP"/>
    <n v="2021"/>
    <s v="Toulouse"/>
    <s v="FRA"/>
    <m/>
    <x v="104"/>
    <m/>
    <n v="1"/>
    <n v="1"/>
    <m/>
    <m/>
    <m/>
    <d v="1997-06-06T00:00:00"/>
    <n v="2"/>
  </r>
  <r>
    <s v="Tesfaldet Tekie"/>
    <n v="1997"/>
    <x v="0"/>
    <x v="1"/>
    <x v="2"/>
    <s v="4mm"/>
    <m/>
    <m/>
    <n v="2015"/>
    <n v="57"/>
    <x v="2"/>
    <s v="Gunnilse"/>
    <x v="24"/>
    <x v="29"/>
    <x v="1"/>
    <x v="1"/>
    <n v="16"/>
    <x v="1"/>
    <n v="5"/>
    <s v="NKP"/>
    <n v="2017"/>
    <s v="Gent"/>
    <s v="BEL"/>
    <m/>
    <x v="105"/>
    <m/>
    <n v="1"/>
    <n v="1"/>
    <m/>
    <m/>
    <n v="1"/>
    <d v="1997-06-04T00:00:00"/>
    <n v="2"/>
  </r>
  <r>
    <s v="Gustaf Nilsson"/>
    <n v="1997"/>
    <x v="0"/>
    <x v="1"/>
    <x v="2"/>
    <s v="6f"/>
    <m/>
    <m/>
    <n v="2015"/>
    <n v="29"/>
    <x v="10"/>
    <s v="FALK"/>
    <x v="16"/>
    <x v="32"/>
    <x v="2"/>
    <x v="2"/>
    <n v="12"/>
    <x v="1"/>
    <n v="6"/>
    <s v="FALK"/>
    <n v="2016"/>
    <s v="Bröndby"/>
    <s v="DEN"/>
    <m/>
    <x v="106"/>
    <m/>
    <n v="1"/>
    <n v="1"/>
    <n v="1"/>
    <m/>
    <m/>
    <d v="1997-05-23T00:00:00"/>
    <n v="2"/>
  </r>
  <r>
    <s v="Oscar Linnér"/>
    <n v="1997"/>
    <x v="0"/>
    <x v="1"/>
    <x v="2"/>
    <s v="1v"/>
    <m/>
    <m/>
    <n v="2015"/>
    <n v="84"/>
    <x v="4"/>
    <s v="Djursholm"/>
    <x v="9"/>
    <x v="27"/>
    <x v="3"/>
    <x v="2"/>
    <s v="div"/>
    <x v="1"/>
    <n v="3"/>
    <s v="AIK"/>
    <n v="2020"/>
    <s v="Bielefeld"/>
    <s v="GER"/>
    <m/>
    <x v="107"/>
    <m/>
    <n v="1"/>
    <n v="1"/>
    <m/>
    <m/>
    <m/>
    <d v="1997-02-23T00:00:00"/>
    <n v="1"/>
  </r>
  <r>
    <s v="Adnan Maric"/>
    <n v="1997"/>
    <x v="0"/>
    <x v="0"/>
    <x v="0"/>
    <s v="4mm"/>
    <m/>
    <m/>
    <n v="2020"/>
    <n v="1"/>
    <x v="2"/>
    <s v="Gunnilse"/>
    <x v="26"/>
    <x v="5"/>
    <x v="0"/>
    <x v="1"/>
    <n v="17"/>
    <x v="1"/>
    <n v="2"/>
    <s v="Gunnilse"/>
    <n v="2012"/>
    <s v="Swansea"/>
    <s v="ENG"/>
    <s v="Swansea"/>
    <x v="108"/>
    <m/>
    <n v="1"/>
    <n v="1"/>
    <n v="1"/>
    <n v="1"/>
    <n v="1"/>
    <d v="1997-02-17T00:00:00"/>
    <n v="1"/>
  </r>
  <r>
    <s v="Alexander Leksell"/>
    <n v="1997"/>
    <x v="0"/>
    <x v="0"/>
    <x v="0"/>
    <s v="3mb"/>
    <m/>
    <m/>
    <m/>
    <s v="se"/>
    <x v="2"/>
    <s v="Zenith"/>
    <x v="2"/>
    <x v="2"/>
    <x v="1"/>
    <x v="1"/>
    <n v="16"/>
    <x v="1"/>
    <m/>
    <m/>
    <m/>
    <m/>
    <m/>
    <m/>
    <x v="109"/>
    <m/>
    <n v="1"/>
    <n v="1"/>
    <n v="1"/>
    <n v="1"/>
    <n v="1"/>
    <d v="1997-02-14T00:00:00"/>
    <n v="1"/>
  </r>
  <r>
    <s v="Eric Smith"/>
    <n v="1997"/>
    <x v="0"/>
    <x v="0"/>
    <x v="0"/>
    <s v="4mm"/>
    <m/>
    <m/>
    <n v="2015"/>
    <n v="67"/>
    <x v="10"/>
    <s v="HBK"/>
    <x v="14"/>
    <x v="20"/>
    <x v="1"/>
    <x v="2"/>
    <n v="12"/>
    <x v="1"/>
    <n v="5"/>
    <s v="NKP"/>
    <n v="2018"/>
    <s v="Gent"/>
    <s v="BEL"/>
    <m/>
    <x v="110"/>
    <m/>
    <n v="1"/>
    <n v="1"/>
    <n v="1"/>
    <n v="1"/>
    <m/>
    <d v="1997-01-08T00:00:00"/>
    <n v="1"/>
  </r>
  <r>
    <s v="Simon Olsson"/>
    <n v="1997"/>
    <x v="0"/>
    <x v="0"/>
    <x v="0"/>
    <s v="4mm"/>
    <m/>
    <m/>
    <n v="2016"/>
    <n v="131"/>
    <x v="15"/>
    <s v="AFK Linköping"/>
    <x v="18"/>
    <x v="18"/>
    <x v="1"/>
    <x v="4"/>
    <n v="17"/>
    <x v="1"/>
    <n v="2"/>
    <s v="ELF"/>
    <n v="2022"/>
    <s v="Heerenveen"/>
    <s v="NED"/>
    <m/>
    <x v="111"/>
    <m/>
    <m/>
    <m/>
    <m/>
    <m/>
    <m/>
    <d v="1997-09-14T00:00:00"/>
    <n v="3"/>
  </r>
  <r>
    <s v="Joel Andersson"/>
    <n v="1996"/>
    <x v="1"/>
    <x v="0"/>
    <x v="1"/>
    <s v="2yb"/>
    <n v="2022"/>
    <n v="3.0003000000000002"/>
    <n v="2015"/>
    <n v="73"/>
    <x v="2"/>
    <s v="FRÖL"/>
    <x v="15"/>
    <x v="38"/>
    <x v="1"/>
    <x v="4"/>
    <n v="17"/>
    <x v="1"/>
    <n v="6"/>
    <s v="BKH"/>
    <n v="2018"/>
    <s v="Midtjylland"/>
    <s v="DEN"/>
    <m/>
    <x v="112"/>
    <n v="1"/>
    <n v="1"/>
    <n v="1"/>
    <m/>
    <m/>
    <n v="1"/>
    <d v="1996-11-11T00:00:00"/>
    <n v="4"/>
  </r>
  <r>
    <s v="Joel Andersson"/>
    <n v="1996"/>
    <x v="0"/>
    <x v="1"/>
    <x v="2"/>
    <s v="2yb"/>
    <n v="2022"/>
    <n v="3.0003000000000002"/>
    <n v="2015"/>
    <n v="73"/>
    <x v="2"/>
    <s v="FRÖL"/>
    <x v="15"/>
    <x v="38"/>
    <x v="1"/>
    <x v="4"/>
    <n v="17"/>
    <x v="1"/>
    <n v="6"/>
    <s v="BKH"/>
    <n v="2018"/>
    <s v="Midtjylland"/>
    <s v="DEN"/>
    <m/>
    <x v="112"/>
    <m/>
    <n v="1"/>
    <n v="1"/>
    <m/>
    <m/>
    <n v="1"/>
    <d v="1996-11-11T00:00:00"/>
    <n v="4"/>
  </r>
  <r>
    <s v="Linus Wahlqvist"/>
    <n v="1996"/>
    <x v="1"/>
    <x v="0"/>
    <x v="1"/>
    <s v="2yb"/>
    <n v="2016"/>
    <n v="7.0000999999999998"/>
    <n v="2014"/>
    <n v="188"/>
    <x v="15"/>
    <s v="NKP"/>
    <x v="24"/>
    <x v="29"/>
    <x v="1"/>
    <x v="2"/>
    <n v="12"/>
    <x v="1"/>
    <n v="3"/>
    <s v="NKP"/>
    <n v="2018"/>
    <s v="Dresden"/>
    <s v="GER"/>
    <m/>
    <x v="113"/>
    <n v="1"/>
    <n v="1"/>
    <n v="1"/>
    <n v="1"/>
    <n v="1"/>
    <n v="1"/>
    <d v="1996-11-11T00:00:00"/>
    <n v="4"/>
  </r>
  <r>
    <s v="Linus Wahlqvist"/>
    <n v="1996"/>
    <x v="0"/>
    <x v="1"/>
    <x v="2"/>
    <s v="2yb"/>
    <n v="2016"/>
    <n v="7.0000999999999998"/>
    <n v="2014"/>
    <n v="188"/>
    <x v="15"/>
    <s v="NKP"/>
    <x v="24"/>
    <x v="29"/>
    <x v="1"/>
    <x v="2"/>
    <n v="12"/>
    <x v="1"/>
    <n v="3"/>
    <s v="NKP"/>
    <n v="2018"/>
    <s v="Dresden"/>
    <s v="GER"/>
    <m/>
    <x v="113"/>
    <m/>
    <n v="1"/>
    <n v="1"/>
    <n v="1"/>
    <n v="1"/>
    <n v="1"/>
    <d v="1996-11-11T00:00:00"/>
    <n v="4"/>
  </r>
  <r>
    <s v="Adam Andersson"/>
    <n v="1996"/>
    <x v="1"/>
    <x v="0"/>
    <x v="4"/>
    <s v="2yb"/>
    <m/>
    <m/>
    <n v="2015"/>
    <n v="64"/>
    <x v="2"/>
    <s v="FRÖL"/>
    <x v="15"/>
    <x v="38"/>
    <x v="1"/>
    <x v="4"/>
    <n v="17"/>
    <x v="1"/>
    <n v="3"/>
    <s v="BKH"/>
    <n v="2021"/>
    <s v="Rosenborg"/>
    <s v="NOR"/>
    <m/>
    <x v="114"/>
    <m/>
    <n v="1"/>
    <m/>
    <m/>
    <m/>
    <m/>
    <d v="1996-11-11T00:00:00"/>
    <n v="4"/>
  </r>
  <r>
    <s v="Anton Saletros"/>
    <n v="1996"/>
    <x v="1"/>
    <x v="0"/>
    <x v="4"/>
    <s v="4mm"/>
    <m/>
    <m/>
    <n v="2014"/>
    <n v="69"/>
    <x v="4"/>
    <s v="AIK"/>
    <x v="4"/>
    <x v="3"/>
    <x v="1"/>
    <x v="5"/>
    <n v="13"/>
    <x v="1"/>
    <n v="4"/>
    <s v="AIK"/>
    <n v="2018"/>
    <s v="Rostov"/>
    <s v="RUS"/>
    <m/>
    <x v="115"/>
    <n v="1"/>
    <n v="1"/>
    <n v="1"/>
    <n v="1"/>
    <n v="1"/>
    <n v="1"/>
    <d v="1996-04-12T00:00:00"/>
    <n v="2"/>
  </r>
  <r>
    <s v="Franz Brorsson"/>
    <n v="1996"/>
    <x v="1"/>
    <x v="0"/>
    <x v="4"/>
    <s v="3mb"/>
    <m/>
    <m/>
    <n v="2015"/>
    <n v="96"/>
    <x v="0"/>
    <s v="MFF"/>
    <x v="17"/>
    <x v="8"/>
    <x v="1"/>
    <x v="2"/>
    <n v="14"/>
    <x v="1"/>
    <n v="2"/>
    <s v="MFF"/>
    <n v="2022"/>
    <s v="Aris Limassol"/>
    <s v="CYP"/>
    <m/>
    <x v="116"/>
    <n v="1"/>
    <n v="1"/>
    <m/>
    <n v="1"/>
    <m/>
    <n v="1"/>
    <d v="1996-01-30T00:00:00"/>
    <n v="1"/>
  </r>
  <r>
    <s v="Gustav Engvall"/>
    <n v="1996"/>
    <x v="1"/>
    <x v="0"/>
    <x v="4"/>
    <s v="6f"/>
    <m/>
    <m/>
    <n v="2013"/>
    <n v="96"/>
    <x v="9"/>
    <s v="Färjestaden"/>
    <x v="2"/>
    <x v="2"/>
    <x v="1"/>
    <x v="1"/>
    <n v="16"/>
    <x v="1"/>
    <n v="6"/>
    <s v="GBG"/>
    <n v="2016"/>
    <s v="Bristol C"/>
    <s v="ENG"/>
    <m/>
    <x v="117"/>
    <n v="1"/>
    <n v="1"/>
    <n v="1"/>
    <n v="1"/>
    <n v="1"/>
    <n v="1"/>
    <d v="1996-04-29T00:00:00"/>
    <n v="2"/>
  </r>
  <r>
    <s v="Jonathan Augustinsson"/>
    <n v="1996"/>
    <x v="1"/>
    <x v="0"/>
    <x v="4"/>
    <s v="2yb"/>
    <m/>
    <m/>
    <n v="2016"/>
    <n v="61"/>
    <x v="4"/>
    <s v="BP"/>
    <x v="9"/>
    <x v="7"/>
    <x v="1"/>
    <x v="2"/>
    <n v="12"/>
    <x v="1"/>
    <n v="1"/>
    <s v="DIF"/>
    <n v="2021"/>
    <s v="Rosenborg"/>
    <s v="NOR"/>
    <m/>
    <x v="118"/>
    <n v="1"/>
    <n v="1"/>
    <m/>
    <m/>
    <m/>
    <m/>
    <d v="1996-03-30T00:00:00"/>
    <n v="1"/>
  </r>
  <r>
    <s v="Tim Erlandsson"/>
    <n v="1996"/>
    <x v="1"/>
    <x v="0"/>
    <x v="4"/>
    <s v="1v"/>
    <m/>
    <m/>
    <n v="2017"/>
    <n v="13"/>
    <x v="10"/>
    <s v="HBK"/>
    <x v="14"/>
    <x v="20"/>
    <x v="1"/>
    <x v="2"/>
    <n v="12"/>
    <x v="1"/>
    <m/>
    <m/>
    <m/>
    <m/>
    <m/>
    <m/>
    <x v="119"/>
    <n v="1"/>
    <n v="1"/>
    <n v="1"/>
    <n v="1"/>
    <m/>
    <m/>
    <d v="1996-12-25T00:00:00"/>
    <n v="4"/>
  </r>
  <r>
    <s v="Jonathan Levi"/>
    <n v="1996"/>
    <x v="1"/>
    <x v="0"/>
    <x v="4"/>
    <s v="5om"/>
    <m/>
    <m/>
    <n v="2019"/>
    <n v="86"/>
    <x v="0"/>
    <s v="Eskilsminne"/>
    <x v="8"/>
    <x v="39"/>
    <x v="3"/>
    <x v="8"/>
    <s v="div"/>
    <x v="1"/>
    <n v="1"/>
    <s v="NKP"/>
    <n v="2023"/>
    <s v="Puskas"/>
    <s v="HUN"/>
    <m/>
    <x v="120"/>
    <n v="1"/>
    <m/>
    <m/>
    <m/>
    <m/>
    <m/>
    <d v="1996-01-23T00:00:00"/>
    <n v="1"/>
  </r>
  <r>
    <s v="Anton Saletros"/>
    <n v="1996"/>
    <x v="0"/>
    <x v="1"/>
    <x v="2"/>
    <s v="4mm"/>
    <m/>
    <m/>
    <n v="2014"/>
    <n v="69"/>
    <x v="4"/>
    <s v="AIK"/>
    <x v="4"/>
    <x v="3"/>
    <x v="1"/>
    <x v="5"/>
    <n v="13"/>
    <x v="1"/>
    <n v="4"/>
    <s v="AIK"/>
    <n v="2018"/>
    <s v="Rostov"/>
    <s v="RUS"/>
    <m/>
    <x v="115"/>
    <m/>
    <n v="1"/>
    <n v="1"/>
    <n v="1"/>
    <n v="1"/>
    <n v="1"/>
    <d v="1996-04-12T00:00:00"/>
    <n v="2"/>
  </r>
  <r>
    <s v="Franz Brorsson"/>
    <n v="1996"/>
    <x v="0"/>
    <x v="1"/>
    <x v="2"/>
    <s v="3mb"/>
    <m/>
    <m/>
    <n v="2015"/>
    <n v="96"/>
    <x v="0"/>
    <s v="MFF"/>
    <x v="17"/>
    <x v="8"/>
    <x v="1"/>
    <x v="2"/>
    <n v="14"/>
    <x v="1"/>
    <n v="2"/>
    <s v="MFF"/>
    <n v="2022"/>
    <s v="Aris Limassol"/>
    <s v="CYP"/>
    <m/>
    <x v="116"/>
    <m/>
    <n v="1"/>
    <m/>
    <n v="1"/>
    <m/>
    <n v="1"/>
    <d v="1996-01-30T00:00:00"/>
    <n v="1"/>
  </r>
  <r>
    <s v="Gustav Engvall"/>
    <n v="1996"/>
    <x v="0"/>
    <x v="1"/>
    <x v="2"/>
    <s v="6f"/>
    <m/>
    <m/>
    <n v="2013"/>
    <n v="96"/>
    <x v="9"/>
    <s v="Färjestaden"/>
    <x v="2"/>
    <x v="2"/>
    <x v="1"/>
    <x v="1"/>
    <n v="16"/>
    <x v="1"/>
    <n v="6"/>
    <s v="GBG"/>
    <n v="2016"/>
    <s v="Bristol C"/>
    <s v="ENG"/>
    <m/>
    <x v="117"/>
    <m/>
    <n v="1"/>
    <n v="1"/>
    <n v="1"/>
    <n v="1"/>
    <n v="1"/>
    <d v="1996-04-29T00:00:00"/>
    <n v="2"/>
  </r>
  <r>
    <s v="Jonathan Augustinsson"/>
    <n v="1996"/>
    <x v="0"/>
    <x v="1"/>
    <x v="2"/>
    <s v="2yb"/>
    <m/>
    <m/>
    <n v="2016"/>
    <n v="61"/>
    <x v="4"/>
    <s v="BP"/>
    <x v="9"/>
    <x v="7"/>
    <x v="1"/>
    <x v="2"/>
    <n v="12"/>
    <x v="1"/>
    <n v="1"/>
    <s v="DIF"/>
    <n v="2021"/>
    <s v="Rosenborg"/>
    <s v="NOR"/>
    <m/>
    <x v="118"/>
    <m/>
    <n v="1"/>
    <m/>
    <m/>
    <m/>
    <m/>
    <d v="1996-03-30T00:00:00"/>
    <n v="1"/>
  </r>
  <r>
    <s v="Tim Erlandsson"/>
    <n v="1996"/>
    <x v="0"/>
    <x v="1"/>
    <x v="2"/>
    <s v="1v"/>
    <m/>
    <m/>
    <n v="2017"/>
    <n v="13"/>
    <x v="10"/>
    <s v="HBK"/>
    <x v="14"/>
    <x v="20"/>
    <x v="1"/>
    <x v="2"/>
    <n v="12"/>
    <x v="1"/>
    <m/>
    <m/>
    <m/>
    <m/>
    <m/>
    <m/>
    <x v="119"/>
    <m/>
    <n v="1"/>
    <n v="1"/>
    <n v="1"/>
    <m/>
    <m/>
    <d v="1996-12-25T00:00:00"/>
    <n v="4"/>
  </r>
  <r>
    <s v="Jonathan Levi"/>
    <n v="1996"/>
    <x v="0"/>
    <x v="1"/>
    <x v="2"/>
    <s v="5om"/>
    <m/>
    <m/>
    <n v="2019"/>
    <n v="86"/>
    <x v="0"/>
    <s v="Eskilsminne"/>
    <x v="8"/>
    <x v="39"/>
    <x v="3"/>
    <x v="8"/>
    <s v="div"/>
    <x v="1"/>
    <n v="1"/>
    <s v="NKP"/>
    <n v="2023"/>
    <s v="Puskas"/>
    <s v="HUN"/>
    <m/>
    <x v="120"/>
    <m/>
    <m/>
    <m/>
    <m/>
    <m/>
    <m/>
    <d v="1996-01-23T00:00:00"/>
    <n v="1"/>
  </r>
  <r>
    <s v="Isak Ssewankambo"/>
    <n v="1996"/>
    <x v="0"/>
    <x v="0"/>
    <x v="0"/>
    <s v="3mb"/>
    <m/>
    <m/>
    <n v="2018"/>
    <n v="75"/>
    <x v="2"/>
    <s v="Lärje-Angered"/>
    <x v="6"/>
    <x v="5"/>
    <x v="0"/>
    <x v="0"/>
    <n v="14"/>
    <x v="1"/>
    <n v="5"/>
    <s v="Lärje-Angered"/>
    <n v="2010"/>
    <s v="Chelsea"/>
    <s v="ENG"/>
    <s v="Chelsea"/>
    <x v="121"/>
    <m/>
    <n v="1"/>
    <m/>
    <n v="1"/>
    <n v="1"/>
    <m/>
    <d v="1996-02-27T00:00:00"/>
    <n v="1"/>
  </r>
  <r>
    <s v="Andreas Bengtsson"/>
    <n v="1996"/>
    <x v="0"/>
    <x v="0"/>
    <x v="0"/>
    <s v="2yb"/>
    <m/>
    <m/>
    <n v="2015"/>
    <n v="62"/>
    <x v="10"/>
    <s v="HBK"/>
    <x v="14"/>
    <x v="20"/>
    <x v="1"/>
    <x v="5"/>
    <n v="13"/>
    <x v="1"/>
    <m/>
    <m/>
    <m/>
    <m/>
    <m/>
    <m/>
    <x v="122"/>
    <m/>
    <n v="1"/>
    <n v="1"/>
    <m/>
    <m/>
    <m/>
    <d v="1996-02-22T00:00:00"/>
    <n v="1"/>
  </r>
  <r>
    <s v="Carlos Strandberg"/>
    <n v="1996"/>
    <x v="0"/>
    <x v="0"/>
    <x v="0"/>
    <s v="6f"/>
    <m/>
    <m/>
    <n v="2013"/>
    <n v="56"/>
    <x v="2"/>
    <s v="Hisingsbacka"/>
    <x v="15"/>
    <x v="38"/>
    <x v="1"/>
    <x v="1"/>
    <n v="16"/>
    <x v="1"/>
    <n v="7"/>
    <s v="BKH"/>
    <n v="2015"/>
    <s v="CSKA Moskva"/>
    <s v="RUS"/>
    <m/>
    <x v="123"/>
    <m/>
    <n v="1"/>
    <n v="1"/>
    <n v="1"/>
    <m/>
    <m/>
    <d v="1996-04-14T00:00:00"/>
    <n v="2"/>
  </r>
  <r>
    <s v="Elias Andersson"/>
    <n v="1996"/>
    <x v="0"/>
    <x v="0"/>
    <x v="0"/>
    <s v="2yb"/>
    <m/>
    <m/>
    <n v="2014"/>
    <n v="114"/>
    <x v="0"/>
    <s v="HEL"/>
    <x v="1"/>
    <x v="1"/>
    <x v="1"/>
    <x v="0"/>
    <n v="14"/>
    <x v="1"/>
    <n v="1"/>
    <s v="DIF"/>
    <n v="2023"/>
    <s v="Lech Poznan"/>
    <s v="POL"/>
    <m/>
    <x v="124"/>
    <m/>
    <n v="1"/>
    <n v="1"/>
    <n v="1"/>
    <n v="1"/>
    <n v="1"/>
    <d v="1996-01-31T00:00:00"/>
    <n v="1"/>
  </r>
  <r>
    <s v="Erdal Rakip"/>
    <n v="1996"/>
    <x v="0"/>
    <x v="0"/>
    <x v="0"/>
    <s v="4mm"/>
    <m/>
    <m/>
    <n v="2013"/>
    <n v="111"/>
    <x v="0"/>
    <s v="MFF"/>
    <x v="0"/>
    <x v="8"/>
    <x v="1"/>
    <x v="2"/>
    <n v="12"/>
    <x v="1"/>
    <n v="2"/>
    <s v="MFF"/>
    <n v="2018"/>
    <s v="Benfica"/>
    <s v="POR"/>
    <m/>
    <x v="125"/>
    <m/>
    <n v="1"/>
    <n v="1"/>
    <n v="1"/>
    <m/>
    <n v="1"/>
    <d v="1996-02-13T00:00:00"/>
    <n v="1"/>
  </r>
  <r>
    <s v="Noah Sonko Sundberg"/>
    <n v="1996"/>
    <x v="0"/>
    <x v="0"/>
    <x v="0"/>
    <s v="3mb"/>
    <m/>
    <m/>
    <n v="2014"/>
    <n v="163"/>
    <x v="4"/>
    <s v="AIK"/>
    <x v="4"/>
    <x v="3"/>
    <x v="1"/>
    <x v="0"/>
    <n v="14"/>
    <x v="1"/>
    <n v="2"/>
    <s v="ÖFK"/>
    <n v="2022"/>
    <s v="Levski Sofia"/>
    <s v="BUL"/>
    <m/>
    <x v="126"/>
    <m/>
    <n v="1"/>
    <n v="1"/>
    <n v="1"/>
    <n v="1"/>
    <n v="1"/>
    <d v="1996-06-06T00:00:00"/>
    <n v="2"/>
  </r>
  <r>
    <s v="Valmir Berisha"/>
    <n v="1996"/>
    <x v="0"/>
    <x v="0"/>
    <x v="0"/>
    <s v="6f"/>
    <m/>
    <m/>
    <m/>
    <s v="pro"/>
    <x v="10"/>
    <s v="HBK"/>
    <x v="14"/>
    <x v="20"/>
    <x v="1"/>
    <x v="2"/>
    <n v="12"/>
    <x v="1"/>
    <m/>
    <m/>
    <m/>
    <m/>
    <m/>
    <m/>
    <x v="127"/>
    <m/>
    <n v="1"/>
    <n v="1"/>
    <n v="1"/>
    <m/>
    <m/>
    <d v="1996-06-06T00:00:00"/>
    <n v="2"/>
  </r>
  <r>
    <s v="Muamer Tankovic"/>
    <n v="1995"/>
    <x v="1"/>
    <x v="0"/>
    <x v="1"/>
    <s v="6f"/>
    <n v="2019"/>
    <n v="1.0004"/>
    <n v="2017"/>
    <n v="82"/>
    <x v="15"/>
    <s v="NKP"/>
    <x v="24"/>
    <x v="5"/>
    <x v="0"/>
    <x v="2"/>
    <n v="16"/>
    <x v="1"/>
    <n v="7"/>
    <s v="NKP"/>
    <n v="2011"/>
    <s v="Fulham"/>
    <s v="ENG"/>
    <s v="Fulham"/>
    <x v="128"/>
    <n v="1"/>
    <n v="1"/>
    <n v="1"/>
    <n v="1"/>
    <n v="1"/>
    <n v="1"/>
    <d v="1995-02-22T00:00:00"/>
    <n v="1"/>
  </r>
  <r>
    <s v="Carl Starfelt"/>
    <n v="1995"/>
    <x v="1"/>
    <x v="0"/>
    <x v="1"/>
    <s v="3mb"/>
    <n v="2022"/>
    <n v="1.0004"/>
    <n v="2014"/>
    <n v="57"/>
    <x v="4"/>
    <s v="BP"/>
    <x v="9"/>
    <x v="7"/>
    <x v="1"/>
    <x v="2"/>
    <n v="12"/>
    <x v="1"/>
    <n v="5"/>
    <s v="GBG"/>
    <n v="2019"/>
    <s v="Rubin Kazan"/>
    <s v="RUS"/>
    <m/>
    <x v="129"/>
    <m/>
    <n v="1"/>
    <m/>
    <m/>
    <m/>
    <m/>
    <d v="1995-06-01T00:00:00"/>
    <n v="2"/>
  </r>
  <r>
    <s v="Muamer Tankovic"/>
    <n v="1995"/>
    <x v="0"/>
    <x v="1"/>
    <x v="2"/>
    <s v="6f"/>
    <n v="2019"/>
    <n v="1.0004"/>
    <n v="2017"/>
    <n v="82"/>
    <x v="15"/>
    <s v="NKP"/>
    <x v="24"/>
    <x v="5"/>
    <x v="0"/>
    <x v="2"/>
    <n v="16"/>
    <x v="1"/>
    <n v="7"/>
    <s v="NKP"/>
    <n v="2011"/>
    <s v="Fulham"/>
    <s v="ENG"/>
    <s v="Fulham"/>
    <x v="128"/>
    <m/>
    <n v="1"/>
    <n v="1"/>
    <n v="1"/>
    <n v="1"/>
    <n v="1"/>
    <d v="1995-02-22T00:00:00"/>
    <n v="1"/>
  </r>
  <r>
    <s v="Jesper Karlström"/>
    <n v="1995"/>
    <x v="1"/>
    <x v="0"/>
    <x v="1"/>
    <s v="4mm"/>
    <n v="2022"/>
    <n v="4.0401999999999996"/>
    <n v="2013"/>
    <n v="154"/>
    <x v="4"/>
    <s v="BP"/>
    <x v="9"/>
    <x v="7"/>
    <x v="1"/>
    <x v="2"/>
    <n v="12"/>
    <x v="1"/>
    <n v="3"/>
    <s v="DIF"/>
    <n v="2021"/>
    <s v="Lech Poznan"/>
    <s v="POL"/>
    <m/>
    <x v="130"/>
    <n v="1"/>
    <n v="1"/>
    <n v="1"/>
    <n v="1"/>
    <m/>
    <m/>
    <d v="1995-06-21T00:00:00"/>
    <n v="2"/>
  </r>
  <r>
    <s v="Jesper Karlström"/>
    <n v="1995"/>
    <x v="0"/>
    <x v="1"/>
    <x v="2"/>
    <s v="4mm"/>
    <n v="2022"/>
    <n v="4.0401999999999996"/>
    <n v="2013"/>
    <n v="154"/>
    <x v="4"/>
    <s v="BP"/>
    <x v="9"/>
    <x v="7"/>
    <x v="1"/>
    <x v="2"/>
    <n v="12"/>
    <x v="1"/>
    <n v="3"/>
    <s v="DIF"/>
    <n v="2021"/>
    <s v="Lech Poznan"/>
    <s v="POL"/>
    <m/>
    <x v="130"/>
    <m/>
    <n v="1"/>
    <n v="1"/>
    <n v="1"/>
    <m/>
    <m/>
    <d v="1995-06-21T00:00:00"/>
    <n v="2"/>
  </r>
  <r>
    <s v="Samuel Gustafsson"/>
    <n v="1995"/>
    <x v="1"/>
    <x v="0"/>
    <x v="1"/>
    <s v="4mm"/>
    <n v="2023"/>
    <n v="5"/>
    <n v="2013"/>
    <n v="112"/>
    <x v="2"/>
    <s v="Fässberg"/>
    <x v="15"/>
    <x v="40"/>
    <x v="3"/>
    <x v="7"/>
    <s v="div"/>
    <x v="1"/>
    <n v="6"/>
    <s v="BKH"/>
    <n v="2016"/>
    <s v="Torino"/>
    <s v="ITA"/>
    <m/>
    <x v="131"/>
    <n v="1"/>
    <m/>
    <m/>
    <m/>
    <m/>
    <m/>
    <d v="1995-01-11T00:00:00"/>
    <n v="1"/>
  </r>
  <r>
    <s v="Kristoffer Olsson"/>
    <n v="1995"/>
    <x v="1"/>
    <x v="0"/>
    <x v="1"/>
    <s v="4mm"/>
    <n v="2018"/>
    <n v="34.030299999999997"/>
    <n v="2017"/>
    <n v="57"/>
    <x v="15"/>
    <s v="NKP"/>
    <x v="24"/>
    <x v="5"/>
    <x v="0"/>
    <x v="2"/>
    <n v="16"/>
    <x v="1"/>
    <n v="8"/>
    <s v="AIK"/>
    <n v="2019"/>
    <s v="Krasnodar"/>
    <s v="RUS"/>
    <s v="Arsenal"/>
    <x v="132"/>
    <n v="1"/>
    <n v="1"/>
    <n v="1"/>
    <n v="1"/>
    <n v="1"/>
    <n v="1"/>
    <d v="1995-06-30T00:00:00"/>
    <n v="2"/>
  </r>
  <r>
    <s v="Kristoffer Olsson"/>
    <n v="1995"/>
    <x v="0"/>
    <x v="1"/>
    <x v="2"/>
    <s v="4mm"/>
    <n v="2018"/>
    <n v="34.030299999999997"/>
    <n v="2017"/>
    <n v="57"/>
    <x v="15"/>
    <s v="NKP"/>
    <x v="24"/>
    <x v="5"/>
    <x v="0"/>
    <x v="2"/>
    <n v="16"/>
    <x v="1"/>
    <n v="8"/>
    <s v="AIK"/>
    <n v="2019"/>
    <s v="Krasnodar"/>
    <s v="RUS"/>
    <s v="Arsenal"/>
    <x v="132"/>
    <m/>
    <n v="1"/>
    <m/>
    <n v="1"/>
    <n v="1"/>
    <n v="1"/>
    <d v="1995-06-30T00:00:00"/>
    <n v="2"/>
  </r>
  <r>
    <s v="Hosam Aiesh"/>
    <n v="1995"/>
    <x v="1"/>
    <x v="0"/>
    <x v="4"/>
    <s v="5om"/>
    <m/>
    <m/>
    <n v="2016"/>
    <n v="111"/>
    <x v="2"/>
    <s v="BKH"/>
    <x v="15"/>
    <x v="38"/>
    <x v="1"/>
    <x v="2"/>
    <n v="12"/>
    <x v="1"/>
    <n v="1"/>
    <s v="GBG"/>
    <n v="2023"/>
    <s v="Seoul"/>
    <s v="KOR"/>
    <m/>
    <x v="133"/>
    <m/>
    <n v="1"/>
    <m/>
    <m/>
    <m/>
    <m/>
    <d v="1995-04-14T00:00:00"/>
    <n v="2"/>
  </r>
  <r>
    <s v="Melker Hallberg"/>
    <n v="1995"/>
    <x v="1"/>
    <x v="0"/>
    <x v="4"/>
    <s v="4mm"/>
    <m/>
    <m/>
    <n v="2012"/>
    <n v="105"/>
    <x v="9"/>
    <s v="KFF"/>
    <x v="11"/>
    <x v="10"/>
    <x v="1"/>
    <x v="3"/>
    <n v="15"/>
    <x v="1"/>
    <n v="6"/>
    <s v="KFF"/>
    <n v="2014"/>
    <s v="Udinese"/>
    <s v="ITA"/>
    <m/>
    <x v="134"/>
    <n v="1"/>
    <n v="1"/>
    <m/>
    <n v="1"/>
    <n v="1"/>
    <n v="1"/>
    <d v="1995-10-20T00:00:00"/>
    <n v="4"/>
  </r>
  <r>
    <s v="Simon Gustafsson"/>
    <n v="1995"/>
    <x v="1"/>
    <x v="0"/>
    <x v="4"/>
    <s v="4mm"/>
    <m/>
    <m/>
    <n v="2013"/>
    <n v="76"/>
    <x v="2"/>
    <s v="Fässberg"/>
    <x v="15"/>
    <x v="40"/>
    <x v="3"/>
    <x v="7"/>
    <s v="div"/>
    <x v="1"/>
    <n v="7"/>
    <s v="BKH"/>
    <n v="2015"/>
    <s v="Feyenoord"/>
    <s v="NED"/>
    <m/>
    <x v="135"/>
    <n v="1"/>
    <n v="1"/>
    <n v="1"/>
    <n v="1"/>
    <m/>
    <m/>
    <d v="1995-01-11T00:00:00"/>
    <n v="1"/>
  </r>
  <r>
    <s v="Melker Hallberg"/>
    <n v="1995"/>
    <x v="0"/>
    <x v="1"/>
    <x v="2"/>
    <s v="4mm"/>
    <m/>
    <m/>
    <n v="2012"/>
    <n v="105"/>
    <x v="9"/>
    <s v="KFF"/>
    <x v="11"/>
    <x v="10"/>
    <x v="1"/>
    <x v="3"/>
    <n v="15"/>
    <x v="1"/>
    <n v="6"/>
    <s v="KFF"/>
    <n v="2014"/>
    <s v="Udinese"/>
    <s v="ITA"/>
    <m/>
    <x v="134"/>
    <m/>
    <n v="1"/>
    <m/>
    <n v="1"/>
    <n v="1"/>
    <n v="1"/>
    <d v="1995-10-20T00:00:00"/>
    <n v="4"/>
  </r>
  <r>
    <s v="Simon Gustafsson"/>
    <n v="1995"/>
    <x v="0"/>
    <x v="1"/>
    <x v="2"/>
    <s v="4mm"/>
    <m/>
    <m/>
    <n v="2013"/>
    <n v="76"/>
    <x v="2"/>
    <s v="Fässberg"/>
    <x v="15"/>
    <x v="40"/>
    <x v="3"/>
    <x v="7"/>
    <s v="div"/>
    <x v="1"/>
    <n v="7"/>
    <s v="BKH"/>
    <n v="2015"/>
    <s v="Feyenoord"/>
    <s v="NED"/>
    <m/>
    <x v="135"/>
    <m/>
    <n v="1"/>
    <n v="1"/>
    <n v="1"/>
    <m/>
    <m/>
    <d v="1995-01-11T00:00:00"/>
    <n v="1"/>
  </r>
  <r>
    <s v="Sebastian Starke Hedlund"/>
    <n v="1995"/>
    <x v="0"/>
    <x v="0"/>
    <x v="0"/>
    <s v="3mb"/>
    <m/>
    <m/>
    <n v="2016"/>
    <n v="9"/>
    <x v="4"/>
    <s v="BP"/>
    <x v="9"/>
    <x v="34"/>
    <x v="0"/>
    <x v="0"/>
    <n v="17"/>
    <x v="1"/>
    <n v="4"/>
    <s v="BP"/>
    <n v="2012"/>
    <s v="Schalke"/>
    <s v="GER"/>
    <s v="Schalke"/>
    <x v="136"/>
    <m/>
    <n v="1"/>
    <n v="1"/>
    <n v="1"/>
    <n v="1"/>
    <n v="1"/>
    <d v="1995-04-05T00:00:00"/>
    <n v="2"/>
  </r>
  <r>
    <s v="Arber Zeneli"/>
    <n v="1995"/>
    <x v="0"/>
    <x v="0"/>
    <x v="0"/>
    <s v="5om"/>
    <m/>
    <m/>
    <n v="2014"/>
    <n v="32"/>
    <x v="1"/>
    <s v="ELF"/>
    <x v="18"/>
    <x v="18"/>
    <x v="1"/>
    <x v="2"/>
    <n v="12"/>
    <x v="1"/>
    <n v="8"/>
    <s v="ELF"/>
    <n v="2016"/>
    <s v="Heerenveen"/>
    <s v="NED"/>
    <m/>
    <x v="137"/>
    <m/>
    <n v="1"/>
    <n v="1"/>
    <n v="1"/>
    <n v="1"/>
    <n v="1"/>
    <d v="1995-02-25T00:00:00"/>
    <n v="1"/>
  </r>
  <r>
    <s v="Niclas Eliasson"/>
    <n v="1995"/>
    <x v="0"/>
    <x v="0"/>
    <x v="0"/>
    <s v="5om"/>
    <m/>
    <m/>
    <n v="2014"/>
    <n v="37"/>
    <x v="10"/>
    <s v="FALK"/>
    <x v="16"/>
    <x v="32"/>
    <x v="2"/>
    <x v="2"/>
    <n v="12"/>
    <x v="1"/>
    <n v="7"/>
    <s v="NKP"/>
    <n v="2017"/>
    <s v="Bristol C"/>
    <s v="ENG"/>
    <m/>
    <x v="138"/>
    <m/>
    <n v="1"/>
    <n v="1"/>
    <n v="1"/>
    <m/>
    <m/>
    <d v="1995-12-07T00:00:00"/>
    <n v="4"/>
  </r>
  <r>
    <s v="Jesper Manns"/>
    <n v="1995"/>
    <x v="0"/>
    <x v="0"/>
    <x v="0"/>
    <s v="2yb"/>
    <m/>
    <m/>
    <n v="2015"/>
    <n v="55"/>
    <x v="12"/>
    <s v="City"/>
    <x v="29"/>
    <x v="41"/>
    <x v="4"/>
    <x v="7"/>
    <s v="div"/>
    <x v="1"/>
    <m/>
    <m/>
    <m/>
    <m/>
    <m/>
    <m/>
    <x v="139"/>
    <m/>
    <n v="1"/>
    <n v="1"/>
    <n v="1"/>
    <n v="1"/>
    <m/>
    <d v="1995-08-05T00:00:00"/>
    <n v="3"/>
  </r>
  <r>
    <s v="Pontus Nordenberg"/>
    <n v="1995"/>
    <x v="0"/>
    <x v="0"/>
    <x v="0"/>
    <s v="2yb"/>
    <m/>
    <m/>
    <n v="2014"/>
    <n v="21"/>
    <x v="12"/>
    <s v="NKP"/>
    <x v="24"/>
    <x v="42"/>
    <x v="4"/>
    <x v="2"/>
    <n v="16"/>
    <x v="1"/>
    <m/>
    <m/>
    <m/>
    <m/>
    <m/>
    <m/>
    <x v="140"/>
    <m/>
    <n v="1"/>
    <n v="1"/>
    <n v="1"/>
    <n v="1"/>
    <n v="1"/>
    <d v="1995-02-16T00:00:00"/>
    <n v="1"/>
  </r>
  <r>
    <s v="Egzon Binaku"/>
    <n v="1995"/>
    <x v="0"/>
    <x v="0"/>
    <x v="0"/>
    <s v="2yb"/>
    <m/>
    <m/>
    <n v="2015"/>
    <n v="44"/>
    <x v="16"/>
    <s v="Åmål"/>
    <x v="15"/>
    <x v="43"/>
    <x v="3"/>
    <x v="6"/>
    <s v="div"/>
    <x v="1"/>
    <m/>
    <m/>
    <m/>
    <m/>
    <m/>
    <m/>
    <x v="141"/>
    <m/>
    <n v="1"/>
    <m/>
    <m/>
    <m/>
    <m/>
    <d v="1995-08-27T00:00:00"/>
    <n v="3"/>
  </r>
  <r>
    <s v="Kerim Mrabti"/>
    <n v="1994"/>
    <x v="1"/>
    <x v="0"/>
    <x v="3"/>
    <s v="5om"/>
    <n v="2021"/>
    <n v="0"/>
    <n v="2015"/>
    <n v="74"/>
    <x v="8"/>
    <s v="ENK"/>
    <x v="12"/>
    <x v="44"/>
    <x v="4"/>
    <x v="6"/>
    <n v="12"/>
    <x v="2"/>
    <n v="5"/>
    <s v="DIF"/>
    <n v="2019"/>
    <s v="Birmingham"/>
    <s v="ENG"/>
    <m/>
    <x v="142"/>
    <n v="1"/>
    <n v="1"/>
    <m/>
    <n v="1"/>
    <m/>
    <m/>
    <d v="1994-05-20T00:00:00"/>
    <n v="2"/>
  </r>
  <r>
    <s v="Kerim Mrabti"/>
    <n v="1994"/>
    <x v="0"/>
    <x v="1"/>
    <x v="2"/>
    <s v="5om"/>
    <n v="2021"/>
    <n v="0"/>
    <n v="2015"/>
    <n v="74"/>
    <x v="8"/>
    <s v="ENK"/>
    <x v="12"/>
    <x v="44"/>
    <x v="4"/>
    <x v="6"/>
    <n v="12"/>
    <x v="2"/>
    <n v="5"/>
    <s v="DIF"/>
    <n v="2019"/>
    <s v="Birmingham"/>
    <s v="ENG"/>
    <m/>
    <x v="142"/>
    <m/>
    <n v="1"/>
    <m/>
    <n v="1"/>
    <m/>
    <m/>
    <d v="1994-05-20T00:00:00"/>
    <n v="2"/>
  </r>
  <r>
    <s v="Alexander Fransson"/>
    <n v="1994"/>
    <x v="1"/>
    <x v="0"/>
    <x v="1"/>
    <s v="4mm"/>
    <n v="2016"/>
    <n v="1.0104"/>
    <n v="2013"/>
    <n v="152"/>
    <x v="15"/>
    <s v="NKP"/>
    <x v="24"/>
    <x v="29"/>
    <x v="1"/>
    <x v="0"/>
    <n v="14"/>
    <x v="2"/>
    <n v="4"/>
    <s v="NKP"/>
    <n v="2016"/>
    <s v="Basel"/>
    <s v="SUI"/>
    <m/>
    <x v="143"/>
    <n v="1"/>
    <n v="1"/>
    <n v="1"/>
    <m/>
    <m/>
    <m/>
    <d v="1994-04-02T00:00:00"/>
    <n v="2"/>
  </r>
  <r>
    <s v="Alexander Fransson"/>
    <n v="1994"/>
    <x v="0"/>
    <x v="1"/>
    <x v="2"/>
    <s v="4mm"/>
    <n v="2016"/>
    <n v="1.0104"/>
    <n v="2013"/>
    <n v="152"/>
    <x v="15"/>
    <s v="NKP"/>
    <x v="24"/>
    <x v="29"/>
    <x v="1"/>
    <x v="0"/>
    <n v="14"/>
    <x v="2"/>
    <n v="4"/>
    <s v="NKP"/>
    <n v="2016"/>
    <s v="Basel"/>
    <s v="SUI"/>
    <m/>
    <x v="143"/>
    <m/>
    <n v="1"/>
    <n v="1"/>
    <m/>
    <m/>
    <m/>
    <d v="1994-04-02T00:00:00"/>
    <n v="2"/>
  </r>
  <r>
    <s v="Joakim (SUN) Nilsson"/>
    <n v="1994"/>
    <x v="1"/>
    <x v="0"/>
    <x v="1"/>
    <s v="3mb"/>
    <n v="2021"/>
    <n v="7"/>
    <n v="2015"/>
    <n v="99"/>
    <x v="17"/>
    <s v="Älgarna"/>
    <x v="22"/>
    <x v="45"/>
    <x v="2"/>
    <x v="1"/>
    <n v="16"/>
    <x v="2"/>
    <n v="5"/>
    <s v="ELF"/>
    <n v="2019"/>
    <s v="Bielefeld"/>
    <s v="GER"/>
    <m/>
    <x v="144"/>
    <n v="1"/>
    <n v="1"/>
    <m/>
    <m/>
    <m/>
    <m/>
    <d v="1994-02-06T00:00:00"/>
    <n v="1"/>
  </r>
  <r>
    <s v="Joakim (SUN) Nilsson"/>
    <n v="1994"/>
    <x v="0"/>
    <x v="1"/>
    <x v="2"/>
    <s v="3mb"/>
    <n v="2021"/>
    <n v="7"/>
    <n v="2015"/>
    <n v="99"/>
    <x v="17"/>
    <s v="Älgarna"/>
    <x v="22"/>
    <x v="45"/>
    <x v="2"/>
    <x v="1"/>
    <n v="16"/>
    <x v="2"/>
    <n v="5"/>
    <s v="ELF"/>
    <n v="2019"/>
    <s v="Bielefeld"/>
    <s v="GER"/>
    <m/>
    <x v="144"/>
    <m/>
    <n v="1"/>
    <m/>
    <m/>
    <m/>
    <m/>
    <d v="1994-02-06T00:00:00"/>
    <n v="1"/>
  </r>
  <r>
    <s v="Emil Krafth"/>
    <n v="1994"/>
    <x v="1"/>
    <x v="0"/>
    <x v="1"/>
    <s v="2yb"/>
    <n v="2018"/>
    <n v="15.0723"/>
    <n v="2012"/>
    <n v="74"/>
    <x v="9"/>
    <s v="Lagan"/>
    <x v="25"/>
    <x v="30"/>
    <x v="2"/>
    <x v="1"/>
    <n v="16"/>
    <x v="2"/>
    <n v="9"/>
    <s v="HEL"/>
    <n v="2015"/>
    <s v="Bologna"/>
    <s v="ITA"/>
    <m/>
    <x v="145"/>
    <n v="1"/>
    <n v="1"/>
    <n v="1"/>
    <n v="1"/>
    <m/>
    <m/>
    <d v="1994-08-02T00:00:00"/>
    <n v="3"/>
  </r>
  <r>
    <s v="Emil Krafth"/>
    <n v="1994"/>
    <x v="0"/>
    <x v="1"/>
    <x v="2"/>
    <s v="2yb"/>
    <n v="2018"/>
    <n v="15.0723"/>
    <n v="2012"/>
    <n v="74"/>
    <x v="9"/>
    <s v="Lagan"/>
    <x v="25"/>
    <x v="30"/>
    <x v="2"/>
    <x v="1"/>
    <n v="16"/>
    <x v="2"/>
    <n v="9"/>
    <s v="HEL"/>
    <n v="2015"/>
    <s v="Bologna"/>
    <s v="ITA"/>
    <m/>
    <x v="145"/>
    <m/>
    <n v="1"/>
    <n v="1"/>
    <n v="1"/>
    <m/>
    <m/>
    <d v="1994-08-02T00:00:00"/>
    <n v="3"/>
  </r>
  <r>
    <s v="Ludwig Augustinsson"/>
    <n v="1994"/>
    <x v="1"/>
    <x v="0"/>
    <x v="1"/>
    <s v="2yb"/>
    <n v="2015"/>
    <n v="45.010800000000003"/>
    <n v="2013"/>
    <n v="29"/>
    <x v="4"/>
    <s v="BP"/>
    <x v="9"/>
    <x v="7"/>
    <x v="1"/>
    <x v="2"/>
    <n v="12"/>
    <x v="2"/>
    <n v="9"/>
    <s v="GBG"/>
    <n v="2015"/>
    <s v="FC Köpenhamn"/>
    <s v="DEN"/>
    <m/>
    <x v="146"/>
    <n v="1"/>
    <n v="1"/>
    <n v="1"/>
    <n v="1"/>
    <n v="1"/>
    <n v="1"/>
    <d v="1994-04-21T00:00:00"/>
    <n v="2"/>
  </r>
  <r>
    <s v="Victor Nilsson Lindelöf"/>
    <n v="1994"/>
    <x v="1"/>
    <x v="0"/>
    <x v="1"/>
    <s v="3mb"/>
    <n v="2016"/>
    <n v="54.00030000000001"/>
    <m/>
    <s v="pro"/>
    <x v="3"/>
    <s v="VSK"/>
    <x v="3"/>
    <x v="37"/>
    <x v="2"/>
    <x v="5"/>
    <n v="13"/>
    <x v="2"/>
    <n v="12"/>
    <s v="VSK"/>
    <n v="2012"/>
    <s v="Benfica"/>
    <s v="POR"/>
    <m/>
    <x v="147"/>
    <n v="1"/>
    <n v="1"/>
    <n v="1"/>
    <n v="1"/>
    <n v="1"/>
    <m/>
    <d v="1994-07-17T00:00:00"/>
    <n v="3"/>
  </r>
  <r>
    <s v="Victor Nilsson Lindelöf"/>
    <n v="1994"/>
    <x v="0"/>
    <x v="1"/>
    <x v="2"/>
    <s v="3mb"/>
    <n v="2016"/>
    <n v="54.00030000000001"/>
    <m/>
    <s v="pro"/>
    <x v="3"/>
    <s v="VSK"/>
    <x v="3"/>
    <x v="37"/>
    <x v="2"/>
    <x v="5"/>
    <n v="13"/>
    <x v="2"/>
    <n v="12"/>
    <s v="VSK"/>
    <n v="2012"/>
    <s v="Benfica"/>
    <s v="POR"/>
    <m/>
    <x v="147"/>
    <m/>
    <n v="1"/>
    <n v="1"/>
    <n v="1"/>
    <n v="1"/>
    <m/>
    <d v="1994-07-17T00:00:00"/>
    <n v="3"/>
  </r>
  <r>
    <s v="Adam Lundqvist"/>
    <n v="1994"/>
    <x v="1"/>
    <x v="0"/>
    <x v="4"/>
    <s v="2yb"/>
    <m/>
    <m/>
    <n v="2013"/>
    <n v="102"/>
    <x v="12"/>
    <s v="NYK"/>
    <x v="18"/>
    <x v="18"/>
    <x v="1"/>
    <x v="1"/>
    <n v="16"/>
    <x v="2"/>
    <n v="6"/>
    <s v="ELF"/>
    <n v="2018"/>
    <s v="Houston"/>
    <s v="USA"/>
    <m/>
    <x v="148"/>
    <n v="1"/>
    <n v="1"/>
    <n v="1"/>
    <n v="1"/>
    <m/>
    <m/>
    <d v="1994-03-20T00:00:00"/>
    <n v="1"/>
  </r>
  <r>
    <s v="David Moberg Karlsson"/>
    <n v="1994"/>
    <x v="1"/>
    <x v="0"/>
    <x v="4"/>
    <s v="6f"/>
    <m/>
    <m/>
    <n v="2012"/>
    <n v="71"/>
    <x v="1"/>
    <s v="Mariestad"/>
    <x v="2"/>
    <x v="2"/>
    <x v="1"/>
    <x v="1"/>
    <n v="16"/>
    <x v="2"/>
    <n v="8"/>
    <s v="GBG"/>
    <n v="2013"/>
    <s v="Sunderland"/>
    <s v="ENG"/>
    <m/>
    <x v="149"/>
    <n v="1"/>
    <n v="1"/>
    <n v="1"/>
    <n v="1"/>
    <m/>
    <n v="1"/>
    <d v="1994-03-20T00:00:00"/>
    <n v="1"/>
  </r>
  <r>
    <s v="Dino Islamovic"/>
    <n v="1994"/>
    <x v="1"/>
    <x v="0"/>
    <x v="4"/>
    <s v="6f"/>
    <m/>
    <m/>
    <n v="2018"/>
    <n v="39"/>
    <x v="0"/>
    <s v="MFF"/>
    <x v="0"/>
    <x v="8"/>
    <x v="1"/>
    <x v="2"/>
    <n v="12"/>
    <x v="2"/>
    <n v="6"/>
    <s v="ÖFK"/>
    <n v="2020"/>
    <s v="Rosenborg"/>
    <s v="NOR"/>
    <m/>
    <x v="150"/>
    <n v="1"/>
    <m/>
    <n v="1"/>
    <n v="1"/>
    <n v="1"/>
    <n v="1"/>
    <d v="1994-01-17T00:00:00"/>
    <n v="1"/>
  </r>
  <r>
    <s v="Jacob Une Larsson"/>
    <n v="1994"/>
    <x v="1"/>
    <x v="0"/>
    <x v="4"/>
    <s v="3mb"/>
    <m/>
    <m/>
    <n v="2013"/>
    <n v="209"/>
    <x v="4"/>
    <s v="BP"/>
    <x v="9"/>
    <x v="7"/>
    <x v="1"/>
    <x v="2"/>
    <n v="12"/>
    <x v="2"/>
    <n v="1"/>
    <s v="DIF"/>
    <n v="2022"/>
    <s v="Panetolikos"/>
    <s v="GRE"/>
    <m/>
    <x v="151"/>
    <n v="1"/>
    <m/>
    <n v="1"/>
    <n v="1"/>
    <n v="1"/>
    <n v="1"/>
    <d v="1994-04-08T00:00:00"/>
    <n v="2"/>
  </r>
  <r>
    <s v="Pa Konate"/>
    <n v="1994"/>
    <x v="1"/>
    <x v="0"/>
    <x v="4"/>
    <s v="2yb"/>
    <m/>
    <m/>
    <n v="2013"/>
    <n v="59"/>
    <x v="0"/>
    <s v="MFF"/>
    <x v="0"/>
    <x v="8"/>
    <x v="1"/>
    <x v="2"/>
    <n v="12"/>
    <x v="2"/>
    <n v="6"/>
    <s v="MFF"/>
    <n v="2017"/>
    <s v="SPAL"/>
    <s v="ITA"/>
    <m/>
    <x v="152"/>
    <n v="1"/>
    <m/>
    <m/>
    <m/>
    <m/>
    <m/>
    <d v="1994-04-25T00:00:00"/>
    <n v="2"/>
  </r>
  <r>
    <s v="Simon Sandberg"/>
    <n v="1994"/>
    <x v="1"/>
    <x v="0"/>
    <x v="4"/>
    <s v="2yb"/>
    <m/>
    <m/>
    <n v="2013"/>
    <n v="179"/>
    <x v="2"/>
    <s v="BKH"/>
    <x v="15"/>
    <x v="38"/>
    <x v="1"/>
    <x v="3"/>
    <n v="15"/>
    <x v="2"/>
    <n v="1"/>
    <s v="BKH"/>
    <n v="2016"/>
    <s v="Levski Sofia"/>
    <s v="BUL"/>
    <m/>
    <x v="153"/>
    <n v="1"/>
    <n v="1"/>
    <n v="1"/>
    <n v="1"/>
    <m/>
    <m/>
    <d v="1994-05-25T00:00:00"/>
    <n v="2"/>
  </r>
  <r>
    <s v="Simon Tibbling"/>
    <n v="1994"/>
    <x v="1"/>
    <x v="0"/>
    <x v="4"/>
    <s v="4mm"/>
    <m/>
    <m/>
    <n v="2012"/>
    <n v="69"/>
    <x v="4"/>
    <s v="BP"/>
    <x v="9"/>
    <x v="35"/>
    <x v="1"/>
    <x v="2"/>
    <n v="17"/>
    <x v="2"/>
    <n v="9"/>
    <s v="DIF"/>
    <n v="2015"/>
    <s v="Groningen"/>
    <s v="NED"/>
    <m/>
    <x v="154"/>
    <n v="1"/>
    <n v="1"/>
    <n v="1"/>
    <n v="1"/>
    <n v="1"/>
    <n v="1"/>
    <d v="1994-09-07T00:00:00"/>
    <n v="3"/>
  </r>
  <r>
    <s v="Darijan Bojanic"/>
    <n v="1994"/>
    <x v="1"/>
    <x v="0"/>
    <x v="4"/>
    <s v="4mm"/>
    <m/>
    <m/>
    <n v="2013"/>
    <n v="143"/>
    <x v="9"/>
    <s v="Gislaved"/>
    <x v="25"/>
    <x v="30"/>
    <x v="2"/>
    <x v="1"/>
    <n v="16"/>
    <x v="2"/>
    <n v="1"/>
    <s v="HAM"/>
    <n v="2023"/>
    <s v="Ulsan"/>
    <s v="KOR"/>
    <m/>
    <x v="155"/>
    <m/>
    <n v="1"/>
    <n v="1"/>
    <n v="1"/>
    <m/>
    <m/>
    <d v="1994-12-28T00:00:00"/>
    <n v="4"/>
  </r>
  <r>
    <s v="Adam Lundqvist"/>
    <n v="1994"/>
    <x v="0"/>
    <x v="1"/>
    <x v="2"/>
    <s v="2yb"/>
    <m/>
    <m/>
    <n v="2013"/>
    <n v="102"/>
    <x v="12"/>
    <s v="NYK"/>
    <x v="18"/>
    <x v="18"/>
    <x v="1"/>
    <x v="1"/>
    <n v="16"/>
    <x v="2"/>
    <n v="6"/>
    <s v="ELF"/>
    <n v="2018"/>
    <s v="Houston"/>
    <s v="USA"/>
    <m/>
    <x v="148"/>
    <m/>
    <n v="1"/>
    <n v="1"/>
    <n v="1"/>
    <m/>
    <m/>
    <d v="1994-03-20T00:00:00"/>
    <n v="1"/>
  </r>
  <r>
    <s v="David Moberg Karlsson"/>
    <n v="1994"/>
    <x v="0"/>
    <x v="1"/>
    <x v="2"/>
    <s v="6f"/>
    <m/>
    <m/>
    <n v="2012"/>
    <n v="71"/>
    <x v="1"/>
    <s v="Mariestad"/>
    <x v="2"/>
    <x v="2"/>
    <x v="1"/>
    <x v="1"/>
    <n v="16"/>
    <x v="2"/>
    <n v="8"/>
    <s v="GBG"/>
    <n v="2013"/>
    <s v="Sunderland"/>
    <s v="ENG"/>
    <m/>
    <x v="149"/>
    <m/>
    <n v="1"/>
    <n v="1"/>
    <n v="1"/>
    <m/>
    <n v="1"/>
    <d v="1994-03-20T00:00:00"/>
    <n v="1"/>
  </r>
  <r>
    <s v="Dino Islamovic"/>
    <n v="1994"/>
    <x v="0"/>
    <x v="1"/>
    <x v="2"/>
    <s v="6f"/>
    <m/>
    <m/>
    <n v="2018"/>
    <n v="39"/>
    <x v="0"/>
    <s v="MFF"/>
    <x v="0"/>
    <x v="8"/>
    <x v="1"/>
    <x v="2"/>
    <n v="12"/>
    <x v="2"/>
    <n v="6"/>
    <s v="ÖFK"/>
    <n v="2020"/>
    <s v="Rosenborg"/>
    <s v="NOR"/>
    <m/>
    <x v="150"/>
    <m/>
    <m/>
    <n v="1"/>
    <n v="1"/>
    <n v="1"/>
    <n v="1"/>
    <d v="1994-01-17T00:00:00"/>
    <n v="1"/>
  </r>
  <r>
    <s v="Jacob Une Larsson"/>
    <n v="1994"/>
    <x v="0"/>
    <x v="1"/>
    <x v="2"/>
    <s v="3mb"/>
    <m/>
    <m/>
    <n v="2013"/>
    <n v="209"/>
    <x v="4"/>
    <s v="BP"/>
    <x v="9"/>
    <x v="7"/>
    <x v="1"/>
    <x v="2"/>
    <n v="12"/>
    <x v="2"/>
    <n v="1"/>
    <s v="DIF"/>
    <n v="2022"/>
    <s v="Panetolikos"/>
    <s v="GRE"/>
    <m/>
    <x v="151"/>
    <m/>
    <m/>
    <n v="1"/>
    <n v="1"/>
    <n v="1"/>
    <n v="1"/>
    <d v="1994-04-08T00:00:00"/>
    <n v="2"/>
  </r>
  <r>
    <s v="Pa Konate"/>
    <n v="1994"/>
    <x v="0"/>
    <x v="1"/>
    <x v="2"/>
    <s v="2yb"/>
    <m/>
    <m/>
    <n v="2013"/>
    <n v="59"/>
    <x v="0"/>
    <s v="MFF"/>
    <x v="0"/>
    <x v="8"/>
    <x v="1"/>
    <x v="2"/>
    <n v="12"/>
    <x v="2"/>
    <n v="6"/>
    <s v="MFF"/>
    <n v="2017"/>
    <s v="SPAL"/>
    <s v="ITA"/>
    <m/>
    <x v="152"/>
    <m/>
    <m/>
    <m/>
    <m/>
    <m/>
    <m/>
    <d v="1994-04-25T00:00:00"/>
    <n v="2"/>
  </r>
  <r>
    <s v="Simon Sandberg"/>
    <n v="1994"/>
    <x v="0"/>
    <x v="1"/>
    <x v="2"/>
    <s v="2yb"/>
    <m/>
    <m/>
    <n v="2013"/>
    <n v="179"/>
    <x v="2"/>
    <s v="BKH"/>
    <x v="15"/>
    <x v="38"/>
    <x v="1"/>
    <x v="3"/>
    <n v="15"/>
    <x v="2"/>
    <m/>
    <m/>
    <m/>
    <m/>
    <m/>
    <m/>
    <x v="153"/>
    <m/>
    <n v="1"/>
    <n v="1"/>
    <n v="1"/>
    <m/>
    <m/>
    <d v="1994-03-25T00:00:00"/>
    <n v="1"/>
  </r>
  <r>
    <s v="Simon Tibbling"/>
    <n v="1994"/>
    <x v="0"/>
    <x v="1"/>
    <x v="2"/>
    <s v="4mm"/>
    <m/>
    <m/>
    <n v="2012"/>
    <n v="69"/>
    <x v="4"/>
    <s v="BP"/>
    <x v="9"/>
    <x v="35"/>
    <x v="1"/>
    <x v="2"/>
    <n v="17"/>
    <x v="2"/>
    <n v="9"/>
    <s v="DIF"/>
    <n v="2015"/>
    <s v="Groningen"/>
    <s v="NED"/>
    <m/>
    <x v="154"/>
    <m/>
    <n v="1"/>
    <n v="1"/>
    <n v="1"/>
    <n v="1"/>
    <n v="1"/>
    <d v="1994-09-07T00:00:00"/>
    <n v="3"/>
  </r>
  <r>
    <s v="Amin Affane"/>
    <n v="1994"/>
    <x v="0"/>
    <x v="0"/>
    <x v="0"/>
    <s v="5om"/>
    <m/>
    <m/>
    <n v="2016"/>
    <n v="30"/>
    <x v="2"/>
    <s v="Lärje-Angered"/>
    <x v="6"/>
    <x v="5"/>
    <x v="0"/>
    <x v="1"/>
    <n v="16"/>
    <x v="2"/>
    <n v="3"/>
    <s v="Lärje-Angered"/>
    <n v="2010"/>
    <s v="Chelsea"/>
    <s v="ENG"/>
    <s v="Chelsea"/>
    <x v="156"/>
    <m/>
    <n v="1"/>
    <n v="1"/>
    <n v="1"/>
    <n v="1"/>
    <n v="1"/>
    <d v="1994-01-21T00:00:00"/>
    <n v="1"/>
  </r>
  <r>
    <s v="Kristoffer Peterson"/>
    <n v="1994"/>
    <x v="0"/>
    <x v="0"/>
    <x v="0"/>
    <s v="6f"/>
    <m/>
    <m/>
    <m/>
    <s v="pro"/>
    <x v="2"/>
    <s v="Sävedalen"/>
    <x v="6"/>
    <x v="5"/>
    <x v="0"/>
    <x v="4"/>
    <n v="17"/>
    <x v="2"/>
    <n v="11"/>
    <s v="Sävedalen"/>
    <n v="2011"/>
    <s v="Liverpool"/>
    <s v="ENG"/>
    <s v="Liverpool"/>
    <x v="157"/>
    <m/>
    <m/>
    <m/>
    <n v="1"/>
    <n v="1"/>
    <n v="1"/>
    <d v="1994-11-28T00:00:00"/>
    <n v="4"/>
  </r>
  <r>
    <s v="Carl (HEL) Johansson"/>
    <n v="1994"/>
    <x v="0"/>
    <x v="0"/>
    <x v="0"/>
    <s v="3mb"/>
    <m/>
    <m/>
    <n v="2013"/>
    <n v="123"/>
    <x v="0"/>
    <s v="HEL"/>
    <x v="1"/>
    <x v="1"/>
    <x v="1"/>
    <x v="3"/>
    <n v="15"/>
    <x v="2"/>
    <n v="1"/>
    <s v="GBG"/>
    <n v="2023"/>
    <s v="Holstein Kiel"/>
    <s v="GER"/>
    <m/>
    <x v="82"/>
    <m/>
    <n v="1"/>
    <m/>
    <m/>
    <m/>
    <m/>
    <d v="1994-05-23T00:00:00"/>
    <n v="2"/>
  </r>
  <r>
    <s v="Linus Müller"/>
    <n v="1994"/>
    <x v="0"/>
    <x v="0"/>
    <x v="0"/>
    <s v="1v"/>
    <m/>
    <m/>
    <m/>
    <s v="se"/>
    <x v="0"/>
    <s v="Höganäs"/>
    <x v="1"/>
    <x v="1"/>
    <x v="1"/>
    <x v="3"/>
    <n v="15"/>
    <x v="2"/>
    <m/>
    <m/>
    <m/>
    <m/>
    <m/>
    <m/>
    <x v="158"/>
    <m/>
    <n v="1"/>
    <n v="1"/>
    <n v="1"/>
    <n v="1"/>
    <m/>
    <d v="1994-01-12T00:00:00"/>
    <n v="1"/>
  </r>
  <r>
    <s v="Oliver Silverholt"/>
    <n v="1994"/>
    <x v="0"/>
    <x v="0"/>
    <x v="0"/>
    <s v="2yb"/>
    <m/>
    <m/>
    <n v="2013"/>
    <n v="51"/>
    <x v="10"/>
    <s v="HBK"/>
    <x v="14"/>
    <x v="20"/>
    <x v="1"/>
    <x v="3"/>
    <n v="15"/>
    <x v="2"/>
    <m/>
    <m/>
    <m/>
    <m/>
    <m/>
    <m/>
    <x v="159"/>
    <m/>
    <n v="1"/>
    <n v="1"/>
    <m/>
    <m/>
    <m/>
    <d v="1994-06-22T00:00:00"/>
    <n v="2"/>
  </r>
  <r>
    <s v="Pawel Cibicki"/>
    <n v="1994"/>
    <x v="0"/>
    <x v="0"/>
    <x v="0"/>
    <s v="5om"/>
    <m/>
    <m/>
    <n v="2013"/>
    <n v="68"/>
    <x v="0"/>
    <s v="MFF"/>
    <x v="0"/>
    <x v="8"/>
    <x v="1"/>
    <x v="2"/>
    <n v="12"/>
    <x v="2"/>
    <n v="4"/>
    <s v="MFF"/>
    <n v="2017"/>
    <s v="Leeds"/>
    <s v="ENG"/>
    <m/>
    <x v="160"/>
    <m/>
    <m/>
    <m/>
    <m/>
    <m/>
    <m/>
    <d v="1994-01-09T00:00:00"/>
    <n v="1"/>
  </r>
  <r>
    <s v="Anton Cajtoft"/>
    <n v="1994"/>
    <x v="0"/>
    <x v="0"/>
    <x v="0"/>
    <s v="1v"/>
    <m/>
    <m/>
    <n v="2016"/>
    <n v="26"/>
    <x v="9"/>
    <s v="JKP"/>
    <x v="29"/>
    <x v="46"/>
    <x v="2"/>
    <x v="0"/>
    <n v="14"/>
    <x v="2"/>
    <m/>
    <m/>
    <m/>
    <m/>
    <m/>
    <m/>
    <x v="161"/>
    <m/>
    <n v="1"/>
    <m/>
    <m/>
    <m/>
    <m/>
    <d v="1994-02-13T00:00:00"/>
    <n v="1"/>
  </r>
  <r>
    <s v="Dennis (SUN) Olsson"/>
    <n v="1994"/>
    <x v="0"/>
    <x v="0"/>
    <x v="0"/>
    <s v="2yb"/>
    <m/>
    <m/>
    <n v="2015"/>
    <n v="100"/>
    <x v="18"/>
    <s v="SUN"/>
    <x v="22"/>
    <x v="45"/>
    <x v="2"/>
    <x v="2"/>
    <n v="12"/>
    <x v="2"/>
    <m/>
    <m/>
    <m/>
    <m/>
    <m/>
    <m/>
    <x v="162"/>
    <m/>
    <n v="1"/>
    <m/>
    <n v="1"/>
    <m/>
    <m/>
    <d v="1994-10-03T00:00:00"/>
    <n v="4"/>
  </r>
  <r>
    <s v="Ferhad Ayaz"/>
    <n v="1994"/>
    <x v="0"/>
    <x v="0"/>
    <x v="0"/>
    <s v="5om"/>
    <m/>
    <m/>
    <n v="2021"/>
    <n v="31"/>
    <x v="19"/>
    <s v="Kristinehamn"/>
    <x v="20"/>
    <x v="23"/>
    <x v="2"/>
    <x v="4"/>
    <n v="17"/>
    <x v="2"/>
    <m/>
    <m/>
    <m/>
    <m/>
    <m/>
    <m/>
    <x v="163"/>
    <m/>
    <n v="1"/>
    <m/>
    <m/>
    <m/>
    <m/>
    <d v="1994-10-10T00:00:00"/>
    <n v="4"/>
  </r>
  <r>
    <s v="Jesper Johansson"/>
    <n v="1994"/>
    <x v="0"/>
    <x v="0"/>
    <x v="0"/>
    <s v="1v"/>
    <m/>
    <m/>
    <m/>
    <s v="se"/>
    <x v="5"/>
    <s v="MAIF"/>
    <x v="5"/>
    <x v="4"/>
    <x v="2"/>
    <x v="2"/>
    <n v="12"/>
    <x v="2"/>
    <m/>
    <m/>
    <m/>
    <m/>
    <m/>
    <m/>
    <x v="164"/>
    <m/>
    <m/>
    <m/>
    <m/>
    <m/>
    <m/>
    <d v="1994-05-30T00:00:00"/>
    <n v="2"/>
  </r>
  <r>
    <s v="Sam Lundholm"/>
    <n v="1994"/>
    <x v="0"/>
    <x v="0"/>
    <x v="0"/>
    <s v="5om"/>
    <m/>
    <m/>
    <n v="2014"/>
    <n v="55"/>
    <x v="4"/>
    <s v="Waxholm"/>
    <x v="4"/>
    <x v="47"/>
    <x v="3"/>
    <x v="7"/>
    <s v="div"/>
    <x v="2"/>
    <n v="3"/>
    <s v="AIK"/>
    <n v="2015"/>
    <s v="NEC"/>
    <s v="NED"/>
    <m/>
    <x v="165"/>
    <m/>
    <n v="1"/>
    <m/>
    <m/>
    <m/>
    <m/>
    <d v="1994-07-01T00:00:00"/>
    <n v="3"/>
  </r>
  <r>
    <s v="Jacob Rinne"/>
    <n v="1993"/>
    <x v="1"/>
    <x v="0"/>
    <x v="3"/>
    <s v="1v"/>
    <n v="2022"/>
    <n v="2.0000000000000001E-4"/>
    <n v="2014"/>
    <n v="35"/>
    <x v="7"/>
    <s v="Laxå"/>
    <x v="10"/>
    <x v="48"/>
    <x v="4"/>
    <x v="8"/>
    <n v="17"/>
    <x v="2"/>
    <n v="8"/>
    <s v="ÖSK"/>
    <n v="2016"/>
    <s v="Gent"/>
    <s v="BEL"/>
    <m/>
    <x v="166"/>
    <n v="1"/>
    <n v="1"/>
    <m/>
    <m/>
    <m/>
    <m/>
    <d v="1993-06-20T00:00:00"/>
    <n v="2"/>
  </r>
  <r>
    <s v="Jacob Rinne"/>
    <n v="1993"/>
    <x v="0"/>
    <x v="1"/>
    <x v="2"/>
    <s v="1v"/>
    <n v="2022"/>
    <n v="2.0000000000000001E-4"/>
    <n v="2014"/>
    <n v="35"/>
    <x v="7"/>
    <s v="Laxå"/>
    <x v="10"/>
    <x v="48"/>
    <x v="4"/>
    <x v="8"/>
    <n v="17"/>
    <x v="2"/>
    <n v="8"/>
    <s v="ÖSK"/>
    <n v="2016"/>
    <s v="Gent"/>
    <s v="BEL"/>
    <m/>
    <x v="166"/>
    <m/>
    <n v="1"/>
    <m/>
    <m/>
    <m/>
    <m/>
    <d v="1993-06-20T00:00:00"/>
    <n v="2"/>
  </r>
  <r>
    <s v="Sam Larsson"/>
    <n v="1993"/>
    <x v="1"/>
    <x v="0"/>
    <x v="3"/>
    <s v="5om"/>
    <n v="2019"/>
    <n v="6.0000000000000006E-4"/>
    <n v="2013"/>
    <n v="41"/>
    <x v="2"/>
    <s v="Zenith"/>
    <x v="2"/>
    <x v="2"/>
    <x v="1"/>
    <x v="4"/>
    <n v="17"/>
    <x v="2"/>
    <n v="10"/>
    <s v="GBG"/>
    <n v="2014"/>
    <s v="Heerenveen"/>
    <s v="NED"/>
    <m/>
    <x v="167"/>
    <n v="1"/>
    <n v="1"/>
    <m/>
    <m/>
    <m/>
    <m/>
    <d v="1993-04-10T00:00:00"/>
    <n v="2"/>
  </r>
  <r>
    <s v="Sam Larsson"/>
    <n v="1993"/>
    <x v="0"/>
    <x v="1"/>
    <x v="2"/>
    <s v="5om"/>
    <n v="2019"/>
    <n v="6.0000000000000006E-4"/>
    <n v="2013"/>
    <n v="41"/>
    <x v="2"/>
    <s v="Zenith"/>
    <x v="2"/>
    <x v="2"/>
    <x v="1"/>
    <x v="4"/>
    <n v="17"/>
    <x v="2"/>
    <n v="10"/>
    <s v="GBG"/>
    <n v="2014"/>
    <s v="Heerenveen"/>
    <s v="NED"/>
    <m/>
    <x v="167"/>
    <m/>
    <n v="1"/>
    <m/>
    <m/>
    <m/>
    <m/>
    <d v="1993-04-10T00:00:00"/>
    <n v="2"/>
  </r>
  <r>
    <s v="Andreas Linde"/>
    <n v="1993"/>
    <x v="1"/>
    <x v="0"/>
    <x v="3"/>
    <s v="1v"/>
    <n v="2022"/>
    <n v="9.0000000000000019E-4"/>
    <n v="2014"/>
    <n v="2"/>
    <x v="0"/>
    <s v="HEL"/>
    <x v="1"/>
    <x v="1"/>
    <x v="1"/>
    <x v="3"/>
    <n v="15"/>
    <x v="2"/>
    <n v="9"/>
    <s v="HEL"/>
    <n v="2015"/>
    <s v="Molde"/>
    <s v="NOR"/>
    <m/>
    <x v="168"/>
    <n v="1"/>
    <n v="1"/>
    <n v="1"/>
    <n v="1"/>
    <m/>
    <m/>
    <d v="1993-07-24T00:00:00"/>
    <n v="3"/>
  </r>
  <r>
    <s v="Andreas Linde"/>
    <n v="1993"/>
    <x v="0"/>
    <x v="1"/>
    <x v="2"/>
    <s v="1v"/>
    <n v="2022"/>
    <n v="9.0000000000000019E-4"/>
    <n v="2014"/>
    <n v="2"/>
    <x v="0"/>
    <s v="HEL"/>
    <x v="1"/>
    <x v="1"/>
    <x v="1"/>
    <x v="3"/>
    <n v="15"/>
    <x v="2"/>
    <n v="9"/>
    <s v="HEL"/>
    <n v="2015"/>
    <s v="Molde"/>
    <s v="NOR"/>
    <m/>
    <x v="168"/>
    <m/>
    <n v="1"/>
    <n v="1"/>
    <n v="1"/>
    <m/>
    <m/>
    <d v="1993-07-24T00:00:00"/>
    <n v="3"/>
  </r>
  <r>
    <s v="Branimir Hrgota"/>
    <n v="1993"/>
    <x v="1"/>
    <x v="0"/>
    <x v="3"/>
    <s v="6f"/>
    <n v="2014"/>
    <n v="1.09E-2"/>
    <m/>
    <s v="pro"/>
    <x v="9"/>
    <s v="JKP"/>
    <x v="29"/>
    <x v="46"/>
    <x v="2"/>
    <x v="3"/>
    <n v="15"/>
    <x v="2"/>
    <n v="13"/>
    <s v="JKP"/>
    <n v="2012"/>
    <s v="M'Gladbach"/>
    <s v="GER"/>
    <m/>
    <x v="169"/>
    <n v="1"/>
    <n v="1"/>
    <n v="1"/>
    <m/>
    <m/>
    <m/>
    <d v="1993-01-12T00:00:00"/>
    <n v="1"/>
  </r>
  <r>
    <s v="Branimir Hrgota"/>
    <n v="1993"/>
    <x v="0"/>
    <x v="1"/>
    <x v="2"/>
    <s v="6f"/>
    <n v="2014"/>
    <n v="1.09E-2"/>
    <m/>
    <s v="pro"/>
    <x v="9"/>
    <s v="JKP"/>
    <x v="29"/>
    <x v="46"/>
    <x v="2"/>
    <x v="3"/>
    <n v="15"/>
    <x v="2"/>
    <n v="13"/>
    <s v="JKP"/>
    <n v="2012"/>
    <s v="M'Gladbach"/>
    <s v="GER"/>
    <m/>
    <x v="169"/>
    <m/>
    <n v="1"/>
    <n v="1"/>
    <m/>
    <m/>
    <m/>
    <d v="1993-01-12T00:00:00"/>
    <n v="1"/>
  </r>
  <r>
    <s v="Mikael Ishak"/>
    <n v="1993"/>
    <x v="1"/>
    <x v="0"/>
    <x v="3"/>
    <s v="6f"/>
    <n v="2022"/>
    <n v="2.01E-2"/>
    <m/>
    <s v="pro"/>
    <x v="12"/>
    <s v="ASSY"/>
    <x v="30"/>
    <x v="49"/>
    <x v="2"/>
    <x v="2"/>
    <n v="12"/>
    <x v="2"/>
    <n v="12"/>
    <s v="ASSY"/>
    <n v="2012"/>
    <s v="Köln"/>
    <s v="GER"/>
    <m/>
    <x v="170"/>
    <n v="1"/>
    <n v="1"/>
    <n v="1"/>
    <m/>
    <m/>
    <m/>
    <d v="1993-03-31T00:00:00"/>
    <n v="1"/>
  </r>
  <r>
    <s v="Mikael Ishak"/>
    <n v="1993"/>
    <x v="0"/>
    <x v="1"/>
    <x v="2"/>
    <s v="6f"/>
    <n v="2022"/>
    <n v="2.01E-2"/>
    <m/>
    <s v="pro"/>
    <x v="12"/>
    <s v="ASSY"/>
    <x v="30"/>
    <x v="49"/>
    <x v="2"/>
    <x v="2"/>
    <n v="12"/>
    <x v="2"/>
    <n v="12"/>
    <s v="ASSY"/>
    <n v="2012"/>
    <s v="Köln"/>
    <s v="GER"/>
    <m/>
    <x v="170"/>
    <m/>
    <n v="1"/>
    <n v="1"/>
    <m/>
    <m/>
    <m/>
    <d v="1993-03-31T00:00:00"/>
    <n v="1"/>
  </r>
  <r>
    <s v="Ken Sema"/>
    <n v="1993"/>
    <x v="1"/>
    <x v="0"/>
    <x v="1"/>
    <s v="5om"/>
    <n v="2020"/>
    <n v="4.0114999999999998"/>
    <n v="2016"/>
    <n v="49"/>
    <x v="15"/>
    <s v="NKP"/>
    <x v="24"/>
    <x v="29"/>
    <x v="1"/>
    <x v="2"/>
    <n v="12"/>
    <x v="2"/>
    <n v="6"/>
    <s v="ÖFK"/>
    <n v="2018"/>
    <s v="Watford"/>
    <s v="ENG"/>
    <m/>
    <x v="171"/>
    <n v="1"/>
    <m/>
    <m/>
    <m/>
    <m/>
    <m/>
    <d v="1993-09-30T00:00:00"/>
    <n v="3"/>
  </r>
  <r>
    <s v="Ken Sema"/>
    <n v="1993"/>
    <x v="0"/>
    <x v="1"/>
    <x v="2"/>
    <s v="5om"/>
    <n v="2020"/>
    <n v="4.0114999999999998"/>
    <n v="2016"/>
    <n v="49"/>
    <x v="15"/>
    <s v="NKP"/>
    <x v="24"/>
    <x v="29"/>
    <x v="1"/>
    <x v="2"/>
    <n v="12"/>
    <x v="2"/>
    <n v="6"/>
    <s v="ÖFK"/>
    <n v="2018"/>
    <s v="Watford"/>
    <s v="ENG"/>
    <m/>
    <x v="171"/>
    <m/>
    <m/>
    <m/>
    <m/>
    <m/>
    <m/>
    <d v="1993-09-30T00:00:00"/>
    <n v="3"/>
  </r>
  <r>
    <s v="Filip Helander"/>
    <n v="1993"/>
    <x v="1"/>
    <x v="0"/>
    <x v="1"/>
    <s v="3mb"/>
    <n v="2017"/>
    <n v="13.042899999999998"/>
    <n v="2011"/>
    <n v="65"/>
    <x v="0"/>
    <s v="MFF"/>
    <x v="0"/>
    <x v="8"/>
    <x v="1"/>
    <x v="0"/>
    <n v="14"/>
    <x v="2"/>
    <n v="9"/>
    <s v="MFF"/>
    <n v="2015"/>
    <s v="Verona"/>
    <s v="ITA"/>
    <m/>
    <x v="172"/>
    <n v="1"/>
    <n v="1"/>
    <n v="1"/>
    <n v="1"/>
    <m/>
    <m/>
    <d v="1993-04-22T00:00:00"/>
    <n v="2"/>
  </r>
  <r>
    <s v="Filip Helander"/>
    <n v="1993"/>
    <x v="0"/>
    <x v="1"/>
    <x v="2"/>
    <s v="3mb"/>
    <n v="2017"/>
    <n v="13.042899999999998"/>
    <n v="2011"/>
    <n v="65"/>
    <x v="0"/>
    <s v="MFF"/>
    <x v="0"/>
    <x v="8"/>
    <x v="1"/>
    <x v="0"/>
    <n v="14"/>
    <x v="2"/>
    <n v="9"/>
    <s v="MFF"/>
    <n v="2015"/>
    <s v="Verona"/>
    <s v="ITA"/>
    <m/>
    <x v="172"/>
    <m/>
    <n v="1"/>
    <n v="1"/>
    <n v="1"/>
    <m/>
    <m/>
    <d v="1993-04-22T00:00:00"/>
    <n v="2"/>
  </r>
  <r>
    <s v="Robin Quaison"/>
    <n v="1993"/>
    <x v="1"/>
    <x v="0"/>
    <x v="1"/>
    <s v="5om"/>
    <n v="2021"/>
    <n v="17.050899999999999"/>
    <n v="2012"/>
    <n v="36"/>
    <x v="4"/>
    <s v="AIK"/>
    <x v="4"/>
    <x v="3"/>
    <x v="1"/>
    <x v="2"/>
    <n v="12"/>
    <x v="2"/>
    <n v="10"/>
    <s v="AIK"/>
    <n v="2014"/>
    <s v="Palermo"/>
    <s v="ITA"/>
    <m/>
    <x v="173"/>
    <n v="1"/>
    <n v="1"/>
    <m/>
    <m/>
    <m/>
    <m/>
    <d v="1993-10-09T00:00:00"/>
    <n v="4"/>
  </r>
  <r>
    <s v="Robin Quaison"/>
    <n v="1993"/>
    <x v="0"/>
    <x v="1"/>
    <x v="2"/>
    <s v="5om"/>
    <n v="2021"/>
    <n v="17.050899999999999"/>
    <n v="2012"/>
    <n v="36"/>
    <x v="4"/>
    <s v="AIK"/>
    <x v="4"/>
    <x v="3"/>
    <x v="1"/>
    <x v="2"/>
    <n v="12"/>
    <x v="2"/>
    <n v="10"/>
    <s v="AIK"/>
    <n v="2014"/>
    <s v="Palermo"/>
    <s v="ITA"/>
    <m/>
    <x v="173"/>
    <m/>
    <n v="1"/>
    <m/>
    <m/>
    <m/>
    <m/>
    <d v="1993-10-09T00:00:00"/>
    <n v="4"/>
  </r>
  <r>
    <s v="Emil Bergström"/>
    <n v="1993"/>
    <x v="1"/>
    <x v="0"/>
    <x v="4"/>
    <s v="3mb"/>
    <m/>
    <m/>
    <n v="2011"/>
    <n v="115"/>
    <x v="4"/>
    <s v="DIF"/>
    <x v="9"/>
    <x v="35"/>
    <x v="1"/>
    <x v="2"/>
    <n v="14"/>
    <x v="2"/>
    <n v="8"/>
    <s v="DIF"/>
    <n v="2016"/>
    <s v="Rubin Kazan"/>
    <s v="RUS"/>
    <m/>
    <x v="174"/>
    <n v="1"/>
    <n v="1"/>
    <n v="1"/>
    <n v="1"/>
    <m/>
    <m/>
    <d v="1993-05-19T00:00:00"/>
    <n v="2"/>
  </r>
  <r>
    <s v="Simon Hedlund"/>
    <n v="1993"/>
    <x v="1"/>
    <x v="0"/>
    <x v="4"/>
    <s v="5om"/>
    <m/>
    <m/>
    <n v="2012"/>
    <n v="69"/>
    <x v="1"/>
    <s v="TroH"/>
    <x v="18"/>
    <x v="18"/>
    <x v="1"/>
    <x v="1"/>
    <n v="16"/>
    <x v="2"/>
    <n v="6"/>
    <s v="ELF"/>
    <n v="2017"/>
    <s v="Union Berlin"/>
    <s v="GER"/>
    <m/>
    <x v="175"/>
    <n v="1"/>
    <n v="1"/>
    <n v="1"/>
    <n v="1"/>
    <n v="1"/>
    <n v="1"/>
    <d v="1993-03-11T00:00:00"/>
    <n v="1"/>
  </r>
  <r>
    <s v="Alexander Jeremejeff"/>
    <n v="1993"/>
    <x v="1"/>
    <x v="0"/>
    <x v="4"/>
    <s v="6f"/>
    <m/>
    <m/>
    <n v="2014"/>
    <n v="138"/>
    <x v="2"/>
    <s v="ÖIS"/>
    <x v="19"/>
    <x v="21"/>
    <x v="2"/>
    <x v="5"/>
    <n v="13"/>
    <x v="2"/>
    <n v="3"/>
    <s v="BKH"/>
    <n v="2019"/>
    <s v="Dresden"/>
    <s v="GER"/>
    <m/>
    <x v="176"/>
    <m/>
    <m/>
    <m/>
    <m/>
    <m/>
    <m/>
    <d v="1993-10-12T00:00:00"/>
    <n v="4"/>
  </r>
  <r>
    <s v="Kalle Holmberg"/>
    <n v="1993"/>
    <x v="1"/>
    <x v="0"/>
    <x v="4"/>
    <s v="6f"/>
    <m/>
    <m/>
    <n v="2012"/>
    <n v="163"/>
    <x v="7"/>
    <s v="Karlslund"/>
    <x v="10"/>
    <x v="31"/>
    <x v="4"/>
    <x v="7"/>
    <s v="div"/>
    <x v="2"/>
    <m/>
    <m/>
    <m/>
    <m/>
    <m/>
    <m/>
    <x v="177"/>
    <n v="1"/>
    <n v="1"/>
    <n v="1"/>
    <n v="1"/>
    <m/>
    <m/>
    <d v="1993-03-03T00:00:00"/>
    <n v="1"/>
  </r>
  <r>
    <s v="Saman Ghoddos"/>
    <n v="1993"/>
    <x v="1"/>
    <x v="0"/>
    <x v="4"/>
    <s v="5om"/>
    <m/>
    <m/>
    <n v="2016"/>
    <n v="60"/>
    <x v="0"/>
    <s v="BUNK"/>
    <x v="17"/>
    <x v="50"/>
    <x v="4"/>
    <x v="8"/>
    <s v="div"/>
    <x v="2"/>
    <n v="6"/>
    <s v="ÖFK"/>
    <n v="2018"/>
    <s v="Amiens"/>
    <s v="FRA"/>
    <m/>
    <x v="178"/>
    <m/>
    <m/>
    <m/>
    <m/>
    <m/>
    <m/>
    <d v="1993-09-06T00:00:00"/>
    <n v="3"/>
  </r>
  <r>
    <s v="Emil Bergström"/>
    <n v="1993"/>
    <x v="0"/>
    <x v="1"/>
    <x v="2"/>
    <s v="3mb"/>
    <m/>
    <m/>
    <n v="2011"/>
    <n v="115"/>
    <x v="4"/>
    <s v="DIF"/>
    <x v="9"/>
    <x v="35"/>
    <x v="1"/>
    <x v="2"/>
    <n v="14"/>
    <x v="2"/>
    <n v="8"/>
    <s v="DIF"/>
    <n v="2016"/>
    <s v="Rubin Kazan"/>
    <s v="RUS"/>
    <m/>
    <x v="174"/>
    <m/>
    <n v="1"/>
    <n v="1"/>
    <n v="1"/>
    <m/>
    <m/>
    <d v="1993-05-19T00:00:00"/>
    <n v="2"/>
  </r>
  <r>
    <s v="Simon Hedlund"/>
    <n v="1993"/>
    <x v="0"/>
    <x v="1"/>
    <x v="2"/>
    <s v="5om"/>
    <m/>
    <m/>
    <n v="2012"/>
    <n v="69"/>
    <x v="1"/>
    <s v="TroH"/>
    <x v="18"/>
    <x v="18"/>
    <x v="1"/>
    <x v="1"/>
    <n v="16"/>
    <x v="2"/>
    <n v="6"/>
    <s v="ELF"/>
    <n v="2017"/>
    <s v="Union Berlin"/>
    <s v="GER"/>
    <m/>
    <x v="175"/>
    <m/>
    <n v="1"/>
    <n v="1"/>
    <n v="1"/>
    <n v="1"/>
    <n v="1"/>
    <d v="1993-03-11T00:00:00"/>
    <n v="1"/>
  </r>
  <r>
    <s v="Kalle Holmberg"/>
    <n v="1993"/>
    <x v="0"/>
    <x v="1"/>
    <x v="2"/>
    <s v="6f"/>
    <m/>
    <m/>
    <n v="2012"/>
    <n v="163"/>
    <x v="7"/>
    <s v="Karlslund"/>
    <x v="10"/>
    <x v="31"/>
    <x v="4"/>
    <x v="7"/>
    <s v="div"/>
    <x v="2"/>
    <m/>
    <m/>
    <m/>
    <m/>
    <m/>
    <m/>
    <x v="177"/>
    <m/>
    <n v="1"/>
    <n v="1"/>
    <n v="1"/>
    <m/>
    <m/>
    <d v="1993-03-03T00:00:00"/>
    <n v="1"/>
  </r>
  <r>
    <s v="Amin Nazari"/>
    <n v="1993"/>
    <x v="0"/>
    <x v="0"/>
    <x v="0"/>
    <s v="5om"/>
    <m/>
    <m/>
    <n v="2011"/>
    <n v="27"/>
    <x v="0"/>
    <s v="MFF"/>
    <x v="0"/>
    <x v="8"/>
    <x v="1"/>
    <x v="2"/>
    <n v="12"/>
    <x v="2"/>
    <m/>
    <m/>
    <m/>
    <m/>
    <m/>
    <m/>
    <x v="179"/>
    <m/>
    <n v="1"/>
    <n v="1"/>
    <n v="1"/>
    <n v="1"/>
    <m/>
    <d v="1993-04-26T00:00:00"/>
    <n v="2"/>
  </r>
  <r>
    <s v="Davor Blazevic"/>
    <n v="1993"/>
    <x v="0"/>
    <x v="0"/>
    <x v="0"/>
    <s v="1v"/>
    <m/>
    <m/>
    <n v="2014"/>
    <n v="54"/>
    <x v="4"/>
    <s v="BP"/>
    <x v="9"/>
    <x v="7"/>
    <x v="1"/>
    <x v="2"/>
    <n v="12"/>
    <x v="2"/>
    <m/>
    <m/>
    <m/>
    <m/>
    <m/>
    <m/>
    <x v="180"/>
    <m/>
    <n v="1"/>
    <n v="1"/>
    <n v="1"/>
    <n v="1"/>
    <m/>
    <d v="1993-02-07T00:00:00"/>
    <n v="1"/>
  </r>
  <r>
    <s v="Jonathan Azulay"/>
    <n v="1993"/>
    <x v="0"/>
    <x v="0"/>
    <x v="0"/>
    <s v="3mb"/>
    <m/>
    <m/>
    <m/>
    <s v="se"/>
    <x v="2"/>
    <s v="GBG"/>
    <x v="2"/>
    <x v="2"/>
    <x v="1"/>
    <x v="3"/>
    <n v="15"/>
    <x v="2"/>
    <m/>
    <m/>
    <m/>
    <m/>
    <m/>
    <m/>
    <x v="181"/>
    <m/>
    <n v="1"/>
    <n v="1"/>
    <n v="1"/>
    <n v="1"/>
    <n v="1"/>
    <d v="1993-05-05T00:00:00"/>
    <n v="2"/>
  </r>
  <r>
    <s v="Mattias Andersson"/>
    <n v="1993"/>
    <x v="0"/>
    <x v="0"/>
    <x v="0"/>
    <s v="3mb"/>
    <m/>
    <m/>
    <m/>
    <s v="pro"/>
    <x v="0"/>
    <s v="MFF"/>
    <x v="0"/>
    <x v="8"/>
    <x v="1"/>
    <x v="3"/>
    <n v="15"/>
    <x v="2"/>
    <n v="7"/>
    <s v="MFF"/>
    <n v="2016"/>
    <s v="Juventus"/>
    <s v="ITA"/>
    <m/>
    <x v="182"/>
    <m/>
    <n v="1"/>
    <n v="1"/>
    <m/>
    <m/>
    <m/>
    <d v="1993-04-05T00:00:00"/>
    <n v="2"/>
  </r>
  <r>
    <s v="Måns Söderqvist"/>
    <n v="1993"/>
    <x v="0"/>
    <x v="0"/>
    <x v="0"/>
    <s v="6f"/>
    <m/>
    <m/>
    <n v="2011"/>
    <n v="116"/>
    <x v="9"/>
    <s v="Emmaboda"/>
    <x v="11"/>
    <x v="10"/>
    <x v="1"/>
    <x v="1"/>
    <n v="16"/>
    <x v="2"/>
    <m/>
    <m/>
    <m/>
    <m/>
    <m/>
    <m/>
    <x v="183"/>
    <m/>
    <n v="1"/>
    <n v="1"/>
    <n v="1"/>
    <n v="1"/>
    <n v="1"/>
    <d v="1993-02-08T00:00:00"/>
    <n v="1"/>
  </r>
  <r>
    <s v="Simon Kroon"/>
    <n v="1993"/>
    <x v="0"/>
    <x v="0"/>
    <x v="0"/>
    <s v="5om"/>
    <m/>
    <m/>
    <n v="2011"/>
    <n v="40"/>
    <x v="0"/>
    <s v="MFF"/>
    <x v="0"/>
    <x v="8"/>
    <x v="1"/>
    <x v="2"/>
    <n v="12"/>
    <x v="2"/>
    <n v="2"/>
    <s v="MFF"/>
    <n v="2016"/>
    <s v="Sönderjyske"/>
    <s v="DEN"/>
    <m/>
    <x v="184"/>
    <m/>
    <n v="1"/>
    <n v="1"/>
    <m/>
    <m/>
    <m/>
    <d v="1993-06-16T00:00:00"/>
    <n v="2"/>
  </r>
  <r>
    <s v="Malkom Moenza"/>
    <n v="1993"/>
    <x v="0"/>
    <x v="0"/>
    <x v="0"/>
    <s v="4mm"/>
    <m/>
    <m/>
    <n v="2012"/>
    <n v="28"/>
    <x v="2"/>
    <s v="GAIS"/>
    <x v="26"/>
    <x v="33"/>
    <x v="2"/>
    <x v="5"/>
    <n v="13"/>
    <x v="2"/>
    <m/>
    <m/>
    <m/>
    <m/>
    <m/>
    <m/>
    <x v="185"/>
    <m/>
    <n v="1"/>
    <m/>
    <m/>
    <m/>
    <m/>
    <d v="1993-11-15T00:00:00"/>
    <n v="4"/>
  </r>
  <r>
    <s v="Sebastian Holmén"/>
    <n v="1992"/>
    <x v="0"/>
    <x v="0"/>
    <x v="0"/>
    <s v="3mb"/>
    <n v="2017"/>
    <n v="6.0000000000000006E-4"/>
    <n v="2013"/>
    <n v="117"/>
    <x v="1"/>
    <s v="ELF"/>
    <x v="18"/>
    <x v="18"/>
    <x v="1"/>
    <x v="3"/>
    <n v="15"/>
    <x v="2"/>
    <n v="6"/>
    <s v="ELF"/>
    <n v="2016"/>
    <s v="Dyn Moskva"/>
    <s v="RUS"/>
    <m/>
    <x v="186"/>
    <m/>
    <m/>
    <m/>
    <m/>
    <m/>
    <m/>
    <d v="1992-04-29T00:00:00"/>
    <n v="2"/>
  </r>
  <r>
    <s v="Patrik Carlgren"/>
    <n v="1992"/>
    <x v="1"/>
    <x v="0"/>
    <x v="3"/>
    <s v="1v"/>
    <n v="2015"/>
    <n v="9.0000000000000008E-4"/>
    <n v="2013"/>
    <n v="75"/>
    <x v="14"/>
    <s v="Falun"/>
    <x v="28"/>
    <x v="51"/>
    <x v="4"/>
    <x v="7"/>
    <s v="div"/>
    <x v="2"/>
    <n v="7"/>
    <s v="AIK"/>
    <n v="2017"/>
    <s v="Nordsjälland"/>
    <s v="DEN"/>
    <m/>
    <x v="187"/>
    <n v="1"/>
    <m/>
    <m/>
    <m/>
    <m/>
    <m/>
    <d v="1992-01-08T00:00:00"/>
    <n v="1"/>
  </r>
  <r>
    <s v="Patrik Carlgren"/>
    <n v="1992"/>
    <x v="0"/>
    <x v="1"/>
    <x v="2"/>
    <s v="1v"/>
    <n v="2015"/>
    <n v="9.0000000000000008E-4"/>
    <n v="2013"/>
    <n v="75"/>
    <x v="14"/>
    <s v="Falun"/>
    <x v="28"/>
    <x v="51"/>
    <x v="4"/>
    <x v="7"/>
    <s v="div"/>
    <x v="2"/>
    <n v="7"/>
    <s v="AIK"/>
    <n v="2017"/>
    <s v="Nordsjälland"/>
    <s v="DEN"/>
    <m/>
    <x v="187"/>
    <m/>
    <m/>
    <m/>
    <m/>
    <m/>
    <m/>
    <d v="1992-01-08T00:00:00"/>
    <n v="1"/>
  </r>
  <r>
    <s v="Abdul Khalili"/>
    <n v="1992"/>
    <x v="1"/>
    <x v="0"/>
    <x v="3"/>
    <s v="5om"/>
    <n v="2015"/>
    <n v="1.0399999999999998E-2"/>
    <n v="2014"/>
    <n v="59"/>
    <x v="0"/>
    <s v="Högaborg"/>
    <x v="1"/>
    <x v="1"/>
    <x v="1"/>
    <x v="4"/>
    <n v="17"/>
    <x v="2"/>
    <n v="7"/>
    <s v="HEL"/>
    <n v="2014"/>
    <s v="Mersin"/>
    <s v="TUR"/>
    <m/>
    <x v="188"/>
    <n v="1"/>
    <n v="1"/>
    <n v="1"/>
    <n v="1"/>
    <n v="1"/>
    <m/>
    <d v="1992-06-07T00:00:00"/>
    <n v="2"/>
  </r>
  <r>
    <s v="Abdul Khalili"/>
    <n v="1992"/>
    <x v="0"/>
    <x v="1"/>
    <x v="2"/>
    <s v="5om"/>
    <n v="2015"/>
    <n v="1.0399999999999998E-2"/>
    <n v="2014"/>
    <n v="59"/>
    <x v="0"/>
    <s v="Högaborg"/>
    <x v="1"/>
    <x v="1"/>
    <x v="1"/>
    <x v="4"/>
    <n v="17"/>
    <x v="2"/>
    <n v="7"/>
    <s v="HEL"/>
    <n v="2014"/>
    <s v="Mersin"/>
    <s v="TUR"/>
    <m/>
    <x v="188"/>
    <m/>
    <n v="1"/>
    <n v="1"/>
    <n v="1"/>
    <n v="1"/>
    <m/>
    <d v="1992-06-07T00:00:00"/>
    <n v="2"/>
  </r>
  <r>
    <s v="Mattias Johansson"/>
    <n v="1992"/>
    <x v="1"/>
    <x v="0"/>
    <x v="1"/>
    <s v="2yb"/>
    <n v="2014"/>
    <n v="1.0102"/>
    <n v="2009"/>
    <n v="37"/>
    <x v="9"/>
    <s v="Hallby"/>
    <x v="11"/>
    <x v="10"/>
    <x v="1"/>
    <x v="1"/>
    <n v="16"/>
    <x v="2"/>
    <n v="12"/>
    <s v="KFF"/>
    <n v="2012"/>
    <s v="AZ Alkmaar"/>
    <s v="NED"/>
    <m/>
    <x v="189"/>
    <n v="1"/>
    <n v="1"/>
    <n v="1"/>
    <n v="1"/>
    <n v="1"/>
    <n v="1"/>
    <d v="1992-02-16T00:00:00"/>
    <n v="1"/>
  </r>
  <r>
    <s v="Mattias Johansson"/>
    <n v="1992"/>
    <x v="0"/>
    <x v="1"/>
    <x v="2"/>
    <s v="2yb"/>
    <n v="2014"/>
    <n v="1.0102"/>
    <n v="2009"/>
    <n v="37"/>
    <x v="9"/>
    <s v="Hallby"/>
    <x v="11"/>
    <x v="10"/>
    <x v="1"/>
    <x v="1"/>
    <n v="16"/>
    <x v="2"/>
    <n v="12"/>
    <s v="KFF"/>
    <n v="2012"/>
    <s v="AZ Alkmaar"/>
    <s v="NED"/>
    <m/>
    <x v="189"/>
    <m/>
    <n v="1"/>
    <n v="1"/>
    <n v="1"/>
    <n v="1"/>
    <n v="1"/>
    <d v="1992-02-16T00:00:00"/>
    <n v="1"/>
  </r>
  <r>
    <s v="Christoffer Nyman"/>
    <n v="1992"/>
    <x v="1"/>
    <x v="0"/>
    <x v="1"/>
    <s v="6f"/>
    <n v="2016"/>
    <n v="1.0206"/>
    <n v="2011"/>
    <n v="215"/>
    <x v="15"/>
    <s v="NKP"/>
    <x v="24"/>
    <x v="29"/>
    <x v="1"/>
    <x v="2"/>
    <n v="12"/>
    <x v="2"/>
    <n v="3"/>
    <s v="NKP"/>
    <n v="2016"/>
    <s v="E Braunschweig"/>
    <s v="GER"/>
    <m/>
    <x v="190"/>
    <n v="1"/>
    <n v="1"/>
    <m/>
    <m/>
    <m/>
    <m/>
    <d v="1992-10-05T00:00:00"/>
    <n v="4"/>
  </r>
  <r>
    <s v="Christoffer Nyman"/>
    <n v="1992"/>
    <x v="0"/>
    <x v="1"/>
    <x v="2"/>
    <s v="6f"/>
    <n v="2016"/>
    <n v="1.0206"/>
    <n v="2011"/>
    <n v="215"/>
    <x v="15"/>
    <s v="NKP"/>
    <x v="24"/>
    <x v="29"/>
    <x v="1"/>
    <x v="2"/>
    <n v="12"/>
    <x v="2"/>
    <n v="3"/>
    <s v="NKP"/>
    <n v="2016"/>
    <s v="E Braunschweig"/>
    <s v="GER"/>
    <m/>
    <x v="190"/>
    <m/>
    <n v="1"/>
    <m/>
    <m/>
    <m/>
    <m/>
    <d v="1992-10-05T00:00:00"/>
    <n v="4"/>
  </r>
  <r>
    <s v="Alexander Milosevic"/>
    <n v="1992"/>
    <x v="1"/>
    <x v="0"/>
    <x v="1"/>
    <s v="3mb"/>
    <n v="2022"/>
    <n v="2.0103999999999997"/>
    <n v="2011"/>
    <n v="170"/>
    <x v="4"/>
    <s v="VAS"/>
    <x v="4"/>
    <x v="26"/>
    <x v="4"/>
    <x v="6"/>
    <n v="12"/>
    <x v="2"/>
    <n v="5"/>
    <s v="AIK"/>
    <n v="2015"/>
    <s v="Besiktas"/>
    <s v="TUR"/>
    <m/>
    <x v="191"/>
    <n v="1"/>
    <n v="1"/>
    <m/>
    <m/>
    <m/>
    <m/>
    <d v="1992-01-30T00:00:00"/>
    <n v="1"/>
  </r>
  <r>
    <s v="Alexander Milosevic"/>
    <n v="1992"/>
    <x v="0"/>
    <x v="1"/>
    <x v="2"/>
    <s v="3mb"/>
    <n v="2022"/>
    <n v="2.0103999999999997"/>
    <n v="2011"/>
    <n v="170"/>
    <x v="4"/>
    <s v="VAS"/>
    <x v="4"/>
    <x v="26"/>
    <x v="4"/>
    <x v="6"/>
    <n v="12"/>
    <x v="2"/>
    <n v="5"/>
    <s v="AIK"/>
    <n v="2015"/>
    <s v="Besiktas"/>
    <s v="TUR"/>
    <m/>
    <x v="191"/>
    <m/>
    <n v="1"/>
    <m/>
    <m/>
    <m/>
    <m/>
    <d v="1992-01-30T00:00:00"/>
    <n v="1"/>
  </r>
  <r>
    <s v="Isaac Kiese Thelin"/>
    <n v="1992"/>
    <x v="1"/>
    <x v="0"/>
    <x v="1"/>
    <s v="6f"/>
    <n v="2017"/>
    <n v="3.1605999999999996"/>
    <n v="2012"/>
    <n v="101"/>
    <x v="7"/>
    <s v="Karlslund"/>
    <x v="24"/>
    <x v="31"/>
    <x v="4"/>
    <x v="6"/>
    <s v="div"/>
    <x v="2"/>
    <n v="5"/>
    <s v="MFF"/>
    <n v="2015"/>
    <s v="Bordeaux"/>
    <s v="FRA"/>
    <m/>
    <x v="192"/>
    <n v="1"/>
    <m/>
    <m/>
    <m/>
    <n v="1"/>
    <m/>
    <d v="1992-06-24T00:00:00"/>
    <n v="2"/>
  </r>
  <r>
    <s v="Isaac Kiese Thelin"/>
    <n v="1992"/>
    <x v="0"/>
    <x v="1"/>
    <x v="2"/>
    <s v="6f"/>
    <n v="2017"/>
    <n v="3.1605999999999996"/>
    <n v="2012"/>
    <n v="101"/>
    <x v="7"/>
    <s v="Karlslund"/>
    <x v="24"/>
    <x v="31"/>
    <x v="4"/>
    <x v="6"/>
    <s v="div"/>
    <x v="2"/>
    <n v="5"/>
    <s v="MFF"/>
    <n v="2015"/>
    <s v="Bordeaux"/>
    <s v="FRA"/>
    <m/>
    <x v="192"/>
    <m/>
    <m/>
    <m/>
    <m/>
    <n v="1"/>
    <m/>
    <d v="1992-06-24T00:00:00"/>
    <n v="2"/>
  </r>
  <r>
    <s v="Oscar Lewicki"/>
    <n v="1992"/>
    <x v="1"/>
    <x v="0"/>
    <x v="1"/>
    <s v="4dm"/>
    <n v="2015"/>
    <n v="4.0204000000000004"/>
    <n v="2012"/>
    <n v="224"/>
    <x v="0"/>
    <s v="MFF"/>
    <x v="0"/>
    <x v="34"/>
    <x v="0"/>
    <x v="5"/>
    <n v="16"/>
    <x v="2"/>
    <n v="1"/>
    <s v="MFF"/>
    <n v="2008"/>
    <s v="Bayern"/>
    <s v="GER"/>
    <s v="Bayern"/>
    <x v="193"/>
    <n v="1"/>
    <n v="1"/>
    <n v="1"/>
    <n v="1"/>
    <n v="1"/>
    <n v="1"/>
    <d v="1992-07-14T00:00:00"/>
    <n v="3"/>
  </r>
  <r>
    <s v="Oscar Lewicki"/>
    <n v="1992"/>
    <x v="0"/>
    <x v="1"/>
    <x v="2"/>
    <s v="4dm"/>
    <n v="2015"/>
    <n v="4.0204000000000004"/>
    <n v="2012"/>
    <n v="224"/>
    <x v="0"/>
    <s v="MFF"/>
    <x v="0"/>
    <x v="34"/>
    <x v="0"/>
    <x v="5"/>
    <n v="16"/>
    <x v="2"/>
    <n v="1"/>
    <s v="MFF"/>
    <n v="2008"/>
    <s v="Bayern"/>
    <s v="GER"/>
    <s v="Bayern"/>
    <x v="193"/>
    <m/>
    <n v="1"/>
    <n v="1"/>
    <n v="1"/>
    <n v="1"/>
    <n v="1"/>
    <d v="1992-07-14T00:00:00"/>
    <n v="3"/>
  </r>
  <r>
    <s v="Oscar Hiljemark"/>
    <n v="1992"/>
    <x v="1"/>
    <x v="0"/>
    <x v="1"/>
    <s v="4mm"/>
    <n v="2017"/>
    <n v="4.0512000000000006"/>
    <n v="2010"/>
    <n v="53"/>
    <x v="9"/>
    <s v="Gislaved"/>
    <x v="18"/>
    <x v="18"/>
    <x v="1"/>
    <x v="1"/>
    <n v="16"/>
    <x v="2"/>
    <n v="8"/>
    <s v="ELF"/>
    <n v="2013"/>
    <s v="PSV"/>
    <s v="NED"/>
    <m/>
    <x v="194"/>
    <n v="1"/>
    <n v="1"/>
    <n v="1"/>
    <n v="1"/>
    <n v="1"/>
    <m/>
    <d v="1992-06-28T00:00:00"/>
    <n v="2"/>
  </r>
  <r>
    <s v="Oscar Hiljemark"/>
    <n v="1992"/>
    <x v="0"/>
    <x v="1"/>
    <x v="2"/>
    <s v="4mm"/>
    <n v="2017"/>
    <n v="4.0512000000000006"/>
    <n v="2010"/>
    <n v="53"/>
    <x v="9"/>
    <s v="Gislaved"/>
    <x v="18"/>
    <x v="18"/>
    <x v="1"/>
    <x v="1"/>
    <n v="16"/>
    <x v="2"/>
    <n v="8"/>
    <s v="ELF"/>
    <n v="2013"/>
    <s v="PSV"/>
    <s v="NED"/>
    <m/>
    <x v="194"/>
    <m/>
    <n v="1"/>
    <n v="1"/>
    <n v="1"/>
    <n v="1"/>
    <m/>
    <d v="1992-06-28T00:00:00"/>
    <n v="2"/>
  </r>
  <r>
    <s v="John Guidetti"/>
    <n v="1992"/>
    <x v="1"/>
    <x v="0"/>
    <x v="1"/>
    <s v="6f"/>
    <n v="2018"/>
    <n v="5.1316999999999995"/>
    <n v="2010"/>
    <n v="26"/>
    <x v="4"/>
    <s v="BP"/>
    <x v="9"/>
    <x v="5"/>
    <x v="0"/>
    <x v="2"/>
    <n v="16"/>
    <x v="2"/>
    <n v="11"/>
    <s v="BP"/>
    <n v="2008"/>
    <s v="Man City"/>
    <s v="ENG"/>
    <s v="Man City"/>
    <x v="195"/>
    <n v="1"/>
    <n v="1"/>
    <n v="1"/>
    <n v="1"/>
    <n v="1"/>
    <n v="1"/>
    <d v="1992-04-15T00:00:00"/>
    <n v="2"/>
  </r>
  <r>
    <s v="John Guidetti"/>
    <n v="1992"/>
    <x v="0"/>
    <x v="1"/>
    <x v="2"/>
    <s v="6f"/>
    <n v="2018"/>
    <n v="5.1316999999999995"/>
    <n v="2010"/>
    <n v="26"/>
    <x v="4"/>
    <s v="BP"/>
    <x v="9"/>
    <x v="5"/>
    <x v="0"/>
    <x v="2"/>
    <n v="16"/>
    <x v="2"/>
    <n v="11"/>
    <s v="BP"/>
    <n v="2008"/>
    <s v="Man City"/>
    <s v="ENG"/>
    <s v="Man City"/>
    <x v="195"/>
    <m/>
    <n v="1"/>
    <n v="1"/>
    <n v="1"/>
    <n v="1"/>
    <n v="1"/>
    <d v="1992-04-15T00:00:00"/>
    <n v="2"/>
  </r>
  <r>
    <s v="Viktor Claesson"/>
    <n v="1992"/>
    <x v="1"/>
    <x v="0"/>
    <x v="1"/>
    <s v="4mm"/>
    <n v="2016"/>
    <n v="34.070400000000006"/>
    <n v="2012"/>
    <n v="112"/>
    <x v="9"/>
    <s v="VMO"/>
    <x v="31"/>
    <x v="52"/>
    <x v="2"/>
    <x v="6"/>
    <n v="12"/>
    <x v="2"/>
    <n v="7"/>
    <s v="ELF"/>
    <n v="2017"/>
    <s v="Krasnodar"/>
    <s v="RUS"/>
    <m/>
    <x v="196"/>
    <n v="1"/>
    <n v="1"/>
    <n v="1"/>
    <n v="1"/>
    <n v="1"/>
    <m/>
    <d v="1992-01-02T00:00:00"/>
    <n v="1"/>
  </r>
  <r>
    <s v="Viktor Claesson"/>
    <n v="1992"/>
    <x v="0"/>
    <x v="1"/>
    <x v="2"/>
    <s v="4mm"/>
    <n v="2016"/>
    <n v="34.070400000000006"/>
    <n v="2012"/>
    <n v="112"/>
    <x v="9"/>
    <s v="VMO"/>
    <x v="31"/>
    <x v="52"/>
    <x v="2"/>
    <x v="6"/>
    <n v="12"/>
    <x v="2"/>
    <n v="7"/>
    <s v="ELF"/>
    <n v="2017"/>
    <s v="Krasnodar"/>
    <s v="RUS"/>
    <m/>
    <x v="196"/>
    <m/>
    <n v="1"/>
    <n v="1"/>
    <n v="1"/>
    <n v="1"/>
    <m/>
    <d v="1992-01-02T00:00:00"/>
    <n v="1"/>
  </r>
  <r>
    <s v="Joel Allansson"/>
    <n v="1992"/>
    <x v="1"/>
    <x v="0"/>
    <x v="4"/>
    <s v="5om"/>
    <m/>
    <m/>
    <n v="2011"/>
    <n v="81"/>
    <x v="9"/>
    <s v="Nybro"/>
    <x v="2"/>
    <x v="2"/>
    <x v="1"/>
    <x v="1"/>
    <n v="16"/>
    <x v="2"/>
    <n v="4"/>
    <s v="GBG"/>
    <n v="2015"/>
    <s v="Randers"/>
    <s v="DEN"/>
    <m/>
    <x v="197"/>
    <n v="1"/>
    <n v="1"/>
    <m/>
    <n v="1"/>
    <m/>
    <m/>
    <d v="1992-11-03T00:00:00"/>
    <n v="4"/>
  </r>
  <r>
    <s v="Niklas Bärkroth"/>
    <n v="1992"/>
    <x v="1"/>
    <x v="0"/>
    <x v="4"/>
    <s v="5om"/>
    <m/>
    <m/>
    <n v="2007"/>
    <n v="142"/>
    <x v="2"/>
    <s v="GBG"/>
    <x v="2"/>
    <x v="2"/>
    <x v="1"/>
    <x v="3"/>
    <n v="15"/>
    <x v="2"/>
    <m/>
    <m/>
    <m/>
    <m/>
    <m/>
    <m/>
    <x v="198"/>
    <n v="1"/>
    <n v="1"/>
    <n v="1"/>
    <n v="1"/>
    <n v="1"/>
    <n v="1"/>
    <d v="1992-01-19T00:00:00"/>
    <n v="1"/>
  </r>
  <r>
    <s v="Per Frick"/>
    <n v="1992"/>
    <x v="1"/>
    <x v="0"/>
    <x v="4"/>
    <s v="6f"/>
    <m/>
    <m/>
    <n v="2014"/>
    <n v="169"/>
    <x v="19"/>
    <s v="FBK Karlstad"/>
    <x v="18"/>
    <x v="18"/>
    <x v="1"/>
    <x v="4"/>
    <n v="17"/>
    <x v="2"/>
    <m/>
    <m/>
    <m/>
    <m/>
    <m/>
    <m/>
    <x v="199"/>
    <n v="1"/>
    <m/>
    <m/>
    <n v="1"/>
    <m/>
    <m/>
    <d v="1992-04-14T00:00:00"/>
    <n v="2"/>
  </r>
  <r>
    <s v="Robert Gojani"/>
    <n v="1992"/>
    <x v="1"/>
    <x v="0"/>
    <x v="4"/>
    <s v="4mm"/>
    <m/>
    <m/>
    <n v="2016"/>
    <n v="148"/>
    <x v="9"/>
    <s v="JKP"/>
    <x v="29"/>
    <x v="46"/>
    <x v="2"/>
    <x v="2"/>
    <n v="12"/>
    <x v="2"/>
    <m/>
    <m/>
    <m/>
    <m/>
    <m/>
    <m/>
    <x v="200"/>
    <m/>
    <m/>
    <m/>
    <m/>
    <m/>
    <m/>
    <d v="1992-10-19T00:00:00"/>
    <n v="4"/>
  </r>
  <r>
    <s v="Simon Thern"/>
    <n v="1992"/>
    <x v="1"/>
    <x v="0"/>
    <x v="4"/>
    <s v="5om"/>
    <m/>
    <m/>
    <n v="2011"/>
    <n v="205"/>
    <x v="9"/>
    <s v="VMO"/>
    <x v="1"/>
    <x v="52"/>
    <x v="2"/>
    <x v="6"/>
    <n v="12"/>
    <x v="2"/>
    <n v="2"/>
    <s v="MFF"/>
    <n v="2015"/>
    <s v="Heerenveen"/>
    <s v="NED"/>
    <m/>
    <x v="201"/>
    <n v="1"/>
    <m/>
    <n v="1"/>
    <m/>
    <n v="1"/>
    <m/>
    <d v="1992-09-18T00:00:00"/>
    <n v="3"/>
  </r>
  <r>
    <s v="Andreas Blomqvist"/>
    <n v="1992"/>
    <x v="1"/>
    <x v="0"/>
    <x v="4"/>
    <s v="4mm"/>
    <m/>
    <m/>
    <n v="2012"/>
    <n v="102"/>
    <x v="5"/>
    <s v="Högadal"/>
    <x v="5"/>
    <x v="53"/>
    <x v="3"/>
    <x v="7"/>
    <s v="div"/>
    <x v="2"/>
    <m/>
    <m/>
    <m/>
    <m/>
    <m/>
    <m/>
    <x v="202"/>
    <n v="1"/>
    <m/>
    <m/>
    <m/>
    <m/>
    <m/>
    <d v="1992-05-05T00:00:00"/>
    <n v="2"/>
  </r>
  <r>
    <s v="Joel Allansson"/>
    <n v="1992"/>
    <x v="0"/>
    <x v="1"/>
    <x v="2"/>
    <s v="5om"/>
    <m/>
    <m/>
    <n v="2011"/>
    <n v="81"/>
    <x v="9"/>
    <s v="Nybro"/>
    <x v="2"/>
    <x v="2"/>
    <x v="1"/>
    <x v="1"/>
    <n v="16"/>
    <x v="2"/>
    <n v="4"/>
    <s v="GBG"/>
    <n v="2015"/>
    <s v="Randers"/>
    <s v="DEN"/>
    <m/>
    <x v="197"/>
    <m/>
    <m/>
    <m/>
    <m/>
    <m/>
    <m/>
    <d v="1992-11-03T00:00:00"/>
    <n v="4"/>
  </r>
  <r>
    <s v="Niklas Bärkroth"/>
    <n v="1992"/>
    <x v="0"/>
    <x v="1"/>
    <x v="2"/>
    <s v="5om"/>
    <m/>
    <m/>
    <n v="2007"/>
    <n v="142"/>
    <x v="2"/>
    <s v="GBG"/>
    <x v="2"/>
    <x v="2"/>
    <x v="1"/>
    <x v="3"/>
    <n v="15"/>
    <x v="2"/>
    <m/>
    <m/>
    <m/>
    <m/>
    <m/>
    <m/>
    <x v="198"/>
    <m/>
    <n v="1"/>
    <n v="1"/>
    <n v="1"/>
    <n v="1"/>
    <n v="1"/>
    <d v="1992-01-19T00:00:00"/>
    <n v="1"/>
  </r>
  <r>
    <s v="Per Frick"/>
    <n v="1992"/>
    <x v="0"/>
    <x v="1"/>
    <x v="2"/>
    <s v="6f"/>
    <m/>
    <m/>
    <n v="2014"/>
    <n v="169"/>
    <x v="19"/>
    <s v="FBK Karlstad"/>
    <x v="18"/>
    <x v="18"/>
    <x v="1"/>
    <x v="4"/>
    <n v="17"/>
    <x v="2"/>
    <m/>
    <m/>
    <m/>
    <m/>
    <m/>
    <m/>
    <x v="199"/>
    <m/>
    <m/>
    <m/>
    <m/>
    <m/>
    <m/>
    <d v="1992-04-14T00:00:00"/>
    <n v="2"/>
  </r>
  <r>
    <s v="Simon Thern"/>
    <n v="1992"/>
    <x v="0"/>
    <x v="1"/>
    <x v="2"/>
    <s v="5om"/>
    <m/>
    <m/>
    <n v="2011"/>
    <n v="205"/>
    <x v="9"/>
    <s v="VMO"/>
    <x v="1"/>
    <x v="52"/>
    <x v="2"/>
    <x v="6"/>
    <n v="12"/>
    <x v="2"/>
    <n v="2"/>
    <s v="MFF"/>
    <n v="2015"/>
    <s v="Heerenveen"/>
    <s v="NED"/>
    <m/>
    <x v="201"/>
    <m/>
    <m/>
    <n v="1"/>
    <m/>
    <n v="1"/>
    <m/>
    <d v="1992-09-18T00:00:00"/>
    <n v="3"/>
  </r>
  <r>
    <s v="Andreas Blomqvist"/>
    <n v="1992"/>
    <x v="0"/>
    <x v="1"/>
    <x v="2"/>
    <s v="4mm"/>
    <m/>
    <m/>
    <n v="2012"/>
    <n v="102"/>
    <x v="5"/>
    <s v="Högadal"/>
    <x v="5"/>
    <x v="53"/>
    <x v="3"/>
    <x v="7"/>
    <s v="div"/>
    <x v="2"/>
    <m/>
    <m/>
    <m/>
    <m/>
    <m/>
    <m/>
    <x v="202"/>
    <m/>
    <m/>
    <m/>
    <m/>
    <m/>
    <m/>
    <d v="1992-05-05T00:00:00"/>
    <n v="2"/>
  </r>
  <r>
    <s v="Dardan Rexhepi"/>
    <n v="1992"/>
    <x v="0"/>
    <x v="0"/>
    <x v="0"/>
    <s v="6f"/>
    <m/>
    <m/>
    <n v="2010"/>
    <n v="47"/>
    <x v="0"/>
    <s v="Lund"/>
    <x v="0"/>
    <x v="8"/>
    <x v="1"/>
    <x v="4"/>
    <n v="17"/>
    <x v="2"/>
    <m/>
    <m/>
    <m/>
    <m/>
    <m/>
    <m/>
    <x v="203"/>
    <m/>
    <n v="1"/>
    <n v="1"/>
    <m/>
    <m/>
    <m/>
    <d v="1992-01-16T00:00:00"/>
    <n v="1"/>
  </r>
  <r>
    <s v="Serge-Junior Ngouali"/>
    <n v="1992"/>
    <x v="0"/>
    <x v="0"/>
    <x v="0"/>
    <s v="4mm"/>
    <m/>
    <m/>
    <n v="2010"/>
    <n v="113"/>
    <x v="4"/>
    <s v="BP"/>
    <x v="9"/>
    <x v="7"/>
    <x v="1"/>
    <x v="2"/>
    <n v="12"/>
    <x v="2"/>
    <m/>
    <m/>
    <m/>
    <m/>
    <m/>
    <m/>
    <x v="204"/>
    <m/>
    <n v="1"/>
    <n v="1"/>
    <n v="1"/>
    <m/>
    <m/>
    <d v="1992-01-23T00:00:00"/>
    <n v="1"/>
  </r>
  <r>
    <s v="Tobias Malm"/>
    <n v="1992"/>
    <x v="0"/>
    <x v="0"/>
    <x v="0"/>
    <s v="3mb"/>
    <m/>
    <m/>
    <n v="2011"/>
    <n v="1"/>
    <x v="0"/>
    <s v="MFF"/>
    <x v="0"/>
    <x v="8"/>
    <x v="1"/>
    <x v="2"/>
    <n v="12"/>
    <x v="2"/>
    <m/>
    <m/>
    <m/>
    <m/>
    <m/>
    <m/>
    <x v="205"/>
    <m/>
    <n v="1"/>
    <m/>
    <m/>
    <m/>
    <m/>
    <d v="1992-01-21T00:00:00"/>
    <n v="1"/>
  </r>
  <r>
    <s v="Alexander Lundin"/>
    <n v="1992"/>
    <x v="0"/>
    <x v="0"/>
    <x v="0"/>
    <s v="1v"/>
    <m/>
    <m/>
    <n v="2013"/>
    <n v="18"/>
    <x v="5"/>
    <s v="Nättraby"/>
    <x v="5"/>
    <x v="4"/>
    <x v="2"/>
    <x v="4"/>
    <n v="17"/>
    <x v="2"/>
    <m/>
    <m/>
    <m/>
    <m/>
    <m/>
    <m/>
    <x v="206"/>
    <m/>
    <n v="1"/>
    <m/>
    <m/>
    <m/>
    <m/>
    <d v="1992-10-25T00:00:00"/>
    <n v="4"/>
  </r>
  <r>
    <s v="Joseph Baffo"/>
    <n v="1992"/>
    <x v="0"/>
    <x v="0"/>
    <x v="0"/>
    <s v="2yb"/>
    <m/>
    <m/>
    <n v="2011"/>
    <n v="107"/>
    <x v="9"/>
    <s v="VMO"/>
    <x v="31"/>
    <x v="52"/>
    <x v="2"/>
    <x v="6"/>
    <n v="12"/>
    <x v="2"/>
    <n v="5"/>
    <s v="HBK"/>
    <n v="2015"/>
    <s v="E Braunschweig"/>
    <s v="GER"/>
    <m/>
    <x v="207"/>
    <m/>
    <m/>
    <m/>
    <m/>
    <m/>
    <m/>
    <d v="1992-11-07T00:00:00"/>
    <n v="4"/>
  </r>
  <r>
    <s v="Philip Andersson"/>
    <n v="1992"/>
    <x v="0"/>
    <x v="0"/>
    <x v="0"/>
    <s v="3mb"/>
    <m/>
    <m/>
    <m/>
    <s v="se"/>
    <x v="0"/>
    <s v="LBOIS"/>
    <x v="8"/>
    <x v="12"/>
    <x v="2"/>
    <x v="3"/>
    <n v="15"/>
    <x v="2"/>
    <m/>
    <m/>
    <m/>
    <m/>
    <m/>
    <m/>
    <x v="208"/>
    <m/>
    <n v="1"/>
    <n v="1"/>
    <n v="1"/>
    <m/>
    <m/>
    <d v="1992-05-12T00:00:00"/>
    <n v="2"/>
  </r>
  <r>
    <s v="Alexander Michel"/>
    <n v="1992"/>
    <x v="0"/>
    <x v="0"/>
    <x v="0"/>
    <s v="4mm"/>
    <m/>
    <m/>
    <n v="2011"/>
    <n v="57"/>
    <x v="12"/>
    <s v="SYFC"/>
    <x v="32"/>
    <x v="54"/>
    <x v="4"/>
    <x v="6"/>
    <n v="12"/>
    <x v="2"/>
    <m/>
    <m/>
    <m/>
    <m/>
    <m/>
    <m/>
    <x v="209"/>
    <m/>
    <n v="1"/>
    <m/>
    <m/>
    <m/>
    <m/>
    <d v="1992-11-14T00:00:00"/>
    <n v="4"/>
  </r>
  <r>
    <s v="August Strömberg"/>
    <n v="1992"/>
    <x v="0"/>
    <x v="0"/>
    <x v="0"/>
    <s v="1v"/>
    <m/>
    <m/>
    <n v="2020"/>
    <n v="16"/>
    <x v="2"/>
    <s v="Qviding"/>
    <x v="2"/>
    <x v="16"/>
    <x v="4"/>
    <x v="7"/>
    <s v="div"/>
    <x v="2"/>
    <m/>
    <m/>
    <m/>
    <m/>
    <m/>
    <m/>
    <x v="210"/>
    <m/>
    <n v="1"/>
    <n v="1"/>
    <m/>
    <n v="1"/>
    <m/>
    <d v="1992-02-28T00:00:00"/>
    <n v="1"/>
  </r>
  <r>
    <s v="David Mitov Nilsson"/>
    <n v="1991"/>
    <x v="1"/>
    <x v="0"/>
    <x v="3"/>
    <s v="1v"/>
    <n v="2013"/>
    <n v="2.0000000000000001E-4"/>
    <n v="2012"/>
    <n v="167"/>
    <x v="15"/>
    <s v="NKP"/>
    <x v="24"/>
    <x v="29"/>
    <x v="1"/>
    <x v="2"/>
    <n v="12"/>
    <x v="2"/>
    <m/>
    <m/>
    <m/>
    <m/>
    <m/>
    <m/>
    <x v="211"/>
    <n v="1"/>
    <n v="1"/>
    <n v="1"/>
    <m/>
    <n v="1"/>
    <m/>
    <d v="1991-01-12T00:00:00"/>
    <n v="1"/>
  </r>
  <r>
    <s v="David Mitov Nilsson"/>
    <n v="1991"/>
    <x v="0"/>
    <x v="1"/>
    <x v="2"/>
    <s v="1v"/>
    <n v="2013"/>
    <n v="2.0000000000000001E-4"/>
    <n v="2012"/>
    <n v="167"/>
    <x v="15"/>
    <s v="NKP"/>
    <x v="24"/>
    <x v="29"/>
    <x v="1"/>
    <x v="2"/>
    <n v="12"/>
    <x v="2"/>
    <m/>
    <m/>
    <m/>
    <m/>
    <m/>
    <m/>
    <x v="211"/>
    <m/>
    <n v="1"/>
    <n v="1"/>
    <m/>
    <n v="1"/>
    <m/>
    <d v="1991-01-12T00:00:00"/>
    <n v="1"/>
  </r>
  <r>
    <s v="Anton Tinnerholm"/>
    <n v="1991"/>
    <x v="1"/>
    <x v="0"/>
    <x v="3"/>
    <s v="2yb"/>
    <n v="2015"/>
    <n v="1.06E-2"/>
    <n v="2010"/>
    <n v="163"/>
    <x v="15"/>
    <s v="Östria Lambohov"/>
    <x v="21"/>
    <x v="24"/>
    <x v="2"/>
    <x v="1"/>
    <n v="16"/>
    <x v="2"/>
    <n v="5"/>
    <s v="MFF"/>
    <n v="2018"/>
    <s v="NY City"/>
    <s v="USA"/>
    <m/>
    <x v="212"/>
    <m/>
    <m/>
    <m/>
    <m/>
    <m/>
    <m/>
    <d v="1991-02-26T00:00:00"/>
    <n v="1"/>
  </r>
  <r>
    <s v="Nabil Bahoui"/>
    <n v="1991"/>
    <x v="1"/>
    <x v="0"/>
    <x v="1"/>
    <s v="5om"/>
    <n v="2014"/>
    <n v="1.0102"/>
    <n v="2009"/>
    <n v="122"/>
    <x v="4"/>
    <s v="BP"/>
    <x v="9"/>
    <x v="7"/>
    <x v="1"/>
    <x v="2"/>
    <n v="12"/>
    <x v="2"/>
    <n v="3"/>
    <s v="AIK"/>
    <n v="2015"/>
    <s v="Al Ahli"/>
    <s v="KSA"/>
    <m/>
    <x v="213"/>
    <m/>
    <n v="1"/>
    <m/>
    <m/>
    <m/>
    <m/>
    <d v="1991-02-05T00:00:00"/>
    <n v="1"/>
  </r>
  <r>
    <s v="Marcus Rohdén"/>
    <n v="1991"/>
    <x v="1"/>
    <x v="0"/>
    <x v="1"/>
    <s v="4mm"/>
    <n v="2016"/>
    <n v="1.0218"/>
    <n v="2012"/>
    <n v="97"/>
    <x v="1"/>
    <s v="ELF"/>
    <x v="18"/>
    <x v="18"/>
    <x v="1"/>
    <x v="3"/>
    <n v="15"/>
    <x v="2"/>
    <n v="8"/>
    <s v="ELF"/>
    <n v="2016"/>
    <s v="Crotone"/>
    <s v="ITA"/>
    <m/>
    <x v="214"/>
    <n v="1"/>
    <m/>
    <m/>
    <m/>
    <n v="1"/>
    <m/>
    <d v="1991-05-11T00:00:00"/>
    <n v="2"/>
  </r>
  <r>
    <s v="Marcus Rohdén"/>
    <n v="1991"/>
    <x v="0"/>
    <x v="1"/>
    <x v="2"/>
    <s v="4mm"/>
    <n v="2016"/>
    <n v="1.0218"/>
    <n v="2012"/>
    <n v="97"/>
    <x v="1"/>
    <s v="ELF"/>
    <x v="18"/>
    <x v="18"/>
    <x v="1"/>
    <x v="3"/>
    <n v="15"/>
    <x v="2"/>
    <n v="8"/>
    <s v="ELF"/>
    <n v="2016"/>
    <s v="Crotone"/>
    <s v="ITA"/>
    <m/>
    <x v="214"/>
    <m/>
    <m/>
    <m/>
    <m/>
    <n v="1"/>
    <m/>
    <d v="1991-05-11T00:00:00"/>
    <n v="2"/>
  </r>
  <r>
    <s v="Sebastian Andersson"/>
    <n v="1991"/>
    <x v="1"/>
    <x v="0"/>
    <x v="1"/>
    <s v="6f"/>
    <n v="2018"/>
    <n v="1.0506"/>
    <n v="2012"/>
    <n v="79"/>
    <x v="0"/>
    <s v="ÄNG"/>
    <x v="1"/>
    <x v="1"/>
    <x v="1"/>
    <x v="1"/>
    <n v="16"/>
    <x v="2"/>
    <n v="6"/>
    <s v="NKP"/>
    <n v="2017"/>
    <s v="Kaiserslautern"/>
    <s v="GER"/>
    <m/>
    <x v="215"/>
    <n v="1"/>
    <m/>
    <m/>
    <m/>
    <m/>
    <m/>
    <d v="1991-07-15T00:00:00"/>
    <n v="3"/>
  </r>
  <r>
    <s v="Sebastian Andersson"/>
    <n v="1991"/>
    <x v="0"/>
    <x v="1"/>
    <x v="2"/>
    <s v="6f"/>
    <n v="2018"/>
    <n v="1.0506"/>
    <n v="2012"/>
    <n v="79"/>
    <x v="0"/>
    <s v="ÄNG"/>
    <x v="1"/>
    <x v="1"/>
    <x v="1"/>
    <x v="1"/>
    <n v="16"/>
    <x v="2"/>
    <n v="6"/>
    <s v="NKP"/>
    <n v="2017"/>
    <s v="Kaiserslautern"/>
    <s v="GER"/>
    <m/>
    <x v="215"/>
    <m/>
    <m/>
    <m/>
    <m/>
    <m/>
    <m/>
    <d v="1991-07-15T00:00:00"/>
    <n v="3"/>
  </r>
  <r>
    <s v="Alexander Kacaniklic"/>
    <n v="1991"/>
    <x v="1"/>
    <x v="0"/>
    <x v="1"/>
    <s v="5om"/>
    <n v="2012"/>
    <n v="9.0301999999999989"/>
    <n v="2019"/>
    <n v="40"/>
    <x v="0"/>
    <s v="HEL"/>
    <x v="1"/>
    <x v="5"/>
    <x v="0"/>
    <x v="2"/>
    <n v="16"/>
    <x v="2"/>
    <n v="10"/>
    <s v="HEL"/>
    <n v="2007"/>
    <s v="Liverpool"/>
    <s v="ENG"/>
    <s v="Liverpool"/>
    <x v="216"/>
    <m/>
    <n v="1"/>
    <n v="1"/>
    <n v="1"/>
    <n v="1"/>
    <n v="1"/>
    <d v="1991-08-13T00:00:00"/>
    <n v="3"/>
  </r>
  <r>
    <s v="Pontus Jansson"/>
    <n v="1991"/>
    <x v="1"/>
    <x v="0"/>
    <x v="1"/>
    <s v="3mb"/>
    <n v="2019"/>
    <n v="10.022"/>
    <n v="2009"/>
    <n v="102"/>
    <x v="0"/>
    <s v="MFF"/>
    <x v="0"/>
    <x v="8"/>
    <x v="1"/>
    <x v="3"/>
    <n v="15"/>
    <x v="2"/>
    <n v="9"/>
    <s v="MFF"/>
    <n v="2014"/>
    <s v="Torino"/>
    <s v="ITA"/>
    <m/>
    <x v="217"/>
    <n v="1"/>
    <n v="1"/>
    <n v="1"/>
    <n v="1"/>
    <n v="1"/>
    <m/>
    <d v="1991-02-13T00:00:00"/>
    <n v="1"/>
  </r>
  <r>
    <s v="Pontus Jansson"/>
    <n v="1991"/>
    <x v="0"/>
    <x v="1"/>
    <x v="2"/>
    <s v="3mb"/>
    <n v="2019"/>
    <n v="10.022"/>
    <n v="2009"/>
    <n v="102"/>
    <x v="0"/>
    <s v="MFF"/>
    <x v="0"/>
    <x v="8"/>
    <x v="1"/>
    <x v="3"/>
    <n v="15"/>
    <x v="2"/>
    <n v="9"/>
    <s v="MFF"/>
    <n v="2014"/>
    <s v="Torino"/>
    <s v="ITA"/>
    <m/>
    <x v="217"/>
    <m/>
    <n v="1"/>
    <n v="1"/>
    <n v="1"/>
    <n v="1"/>
    <m/>
    <d v="1991-02-13T00:00:00"/>
    <n v="1"/>
  </r>
  <r>
    <s v="Ludwig Augustinsson"/>
    <n v="1991"/>
    <x v="0"/>
    <x v="1"/>
    <x v="2"/>
    <s v="2yb"/>
    <n v="2015"/>
    <n v="45.010800000000003"/>
    <n v="2013"/>
    <n v="29"/>
    <x v="4"/>
    <s v="BP"/>
    <x v="9"/>
    <x v="7"/>
    <x v="1"/>
    <x v="2"/>
    <n v="12"/>
    <x v="2"/>
    <n v="9"/>
    <s v="GBG"/>
    <n v="2015"/>
    <s v="FC Köpenhamn"/>
    <s v="DEN"/>
    <m/>
    <x v="146"/>
    <m/>
    <n v="1"/>
    <n v="1"/>
    <n v="1"/>
    <n v="1"/>
    <n v="1"/>
    <d v="1991-10-09T00:00:00"/>
    <n v="4"/>
  </r>
  <r>
    <s v="Emil Forsberg"/>
    <n v="1991"/>
    <x v="1"/>
    <x v="0"/>
    <x v="1"/>
    <s v="5om"/>
    <n v="2015"/>
    <n v="65.0304"/>
    <n v="2012"/>
    <n v="66"/>
    <x v="18"/>
    <s v="SUN"/>
    <x v="22"/>
    <x v="45"/>
    <x v="2"/>
    <x v="2"/>
    <n v="12"/>
    <x v="2"/>
    <n v="9"/>
    <s v="MFF"/>
    <n v="2015"/>
    <s v="Leipzig"/>
    <s v="GER"/>
    <m/>
    <x v="218"/>
    <m/>
    <n v="1"/>
    <n v="1"/>
    <m/>
    <m/>
    <m/>
    <d v="1991-10-23T00:00:00"/>
    <n v="4"/>
  </r>
  <r>
    <s v="Mikael Dyrestam"/>
    <n v="1991"/>
    <x v="1"/>
    <x v="0"/>
    <x v="4"/>
    <s v="3mb"/>
    <m/>
    <m/>
    <n v="2009"/>
    <n v="91"/>
    <x v="2"/>
    <s v="GBG"/>
    <x v="2"/>
    <x v="2"/>
    <x v="1"/>
    <x v="2"/>
    <n v="12"/>
    <x v="2"/>
    <n v="8"/>
    <s v="GBG"/>
    <n v="2014"/>
    <s v="Aalesund"/>
    <s v="NOR"/>
    <m/>
    <x v="219"/>
    <n v="1"/>
    <m/>
    <n v="1"/>
    <n v="1"/>
    <m/>
    <m/>
    <d v="1991-12-10T00:00:00"/>
    <n v="4"/>
  </r>
  <r>
    <s v="Robin Jansson"/>
    <n v="1991"/>
    <x v="1"/>
    <x v="0"/>
    <x v="4"/>
    <s v="3mb"/>
    <m/>
    <m/>
    <n v="2018"/>
    <n v="25"/>
    <x v="16"/>
    <s v="Mellerud"/>
    <x v="15"/>
    <x v="38"/>
    <x v="1"/>
    <x v="4"/>
    <n v="17"/>
    <x v="2"/>
    <n v="5"/>
    <s v="AIK"/>
    <n v="2019"/>
    <s v="Orlando"/>
    <s v="USA"/>
    <m/>
    <x v="220"/>
    <m/>
    <m/>
    <m/>
    <m/>
    <m/>
    <m/>
    <d v="1991-11-15T00:00:00"/>
    <n v="4"/>
  </r>
  <r>
    <s v="Robin Söder"/>
    <n v="1991"/>
    <x v="1"/>
    <x v="0"/>
    <x v="4"/>
    <s v="6f"/>
    <m/>
    <m/>
    <n v="2008"/>
    <n v="125"/>
    <x v="6"/>
    <s v="Stenungsund"/>
    <x v="2"/>
    <x v="2"/>
    <x v="1"/>
    <x v="1"/>
    <n v="16"/>
    <x v="2"/>
    <n v="4"/>
    <s v="GBG"/>
    <n v="2014"/>
    <s v="Esbjerg"/>
    <s v="DEN"/>
    <m/>
    <x v="221"/>
    <n v="1"/>
    <m/>
    <m/>
    <n v="1"/>
    <n v="1"/>
    <n v="1"/>
    <d v="1991-04-01T00:00:00"/>
    <n v="2"/>
  </r>
  <r>
    <s v="Viktor Noring"/>
    <n v="1991"/>
    <x v="1"/>
    <x v="0"/>
    <x v="4"/>
    <s v="1v"/>
    <m/>
    <m/>
    <n v="2009"/>
    <n v="95"/>
    <x v="0"/>
    <s v="TFF"/>
    <x v="17"/>
    <x v="55"/>
    <x v="2"/>
    <x v="0"/>
    <n v="14"/>
    <x v="2"/>
    <n v="6"/>
    <s v="TFF"/>
    <n v="2013"/>
    <s v="Celtic"/>
    <s v="SCO"/>
    <m/>
    <x v="222"/>
    <n v="1"/>
    <n v="1"/>
    <m/>
    <n v="1"/>
    <n v="1"/>
    <n v="1"/>
    <d v="1991-02-03T00:00:00"/>
    <n v="1"/>
  </r>
  <r>
    <s v="Mikael Dyrestam"/>
    <n v="1991"/>
    <x v="0"/>
    <x v="1"/>
    <x v="2"/>
    <s v="3mb"/>
    <m/>
    <m/>
    <n v="2009"/>
    <n v="91"/>
    <x v="2"/>
    <s v="GBG"/>
    <x v="2"/>
    <x v="2"/>
    <x v="1"/>
    <x v="2"/>
    <n v="12"/>
    <x v="2"/>
    <n v="8"/>
    <s v="GBG"/>
    <n v="2014"/>
    <s v="Aalesund"/>
    <s v="NOR"/>
    <m/>
    <x v="219"/>
    <m/>
    <m/>
    <n v="1"/>
    <n v="1"/>
    <m/>
    <m/>
    <d v="1991-12-10T00:00:00"/>
    <n v="4"/>
  </r>
  <r>
    <s v="Viktor Noring"/>
    <n v="1991"/>
    <x v="0"/>
    <x v="1"/>
    <x v="2"/>
    <s v="1v"/>
    <m/>
    <m/>
    <n v="2009"/>
    <n v="95"/>
    <x v="0"/>
    <s v="TFF"/>
    <x v="17"/>
    <x v="55"/>
    <x v="2"/>
    <x v="0"/>
    <n v="14"/>
    <x v="2"/>
    <n v="6"/>
    <s v="TFF"/>
    <n v="2013"/>
    <s v="Celtic"/>
    <s v="SCO"/>
    <m/>
    <x v="222"/>
    <m/>
    <n v="1"/>
    <m/>
    <n v="1"/>
    <n v="1"/>
    <n v="1"/>
    <d v="1991-02-03T00:00:00"/>
    <n v="1"/>
  </r>
  <r>
    <s v="Anton Lans"/>
    <n v="1991"/>
    <x v="0"/>
    <x v="0"/>
    <x v="0"/>
    <s v="3mb"/>
    <m/>
    <m/>
    <n v="2010"/>
    <n v="29"/>
    <x v="1"/>
    <s v="Lidköping"/>
    <x v="18"/>
    <x v="18"/>
    <x v="1"/>
    <x v="1"/>
    <n v="16"/>
    <x v="2"/>
    <m/>
    <m/>
    <m/>
    <m/>
    <m/>
    <m/>
    <x v="223"/>
    <m/>
    <n v="1"/>
    <n v="1"/>
    <n v="1"/>
    <n v="1"/>
    <n v="1"/>
    <d v="1991-04-17T00:00:00"/>
    <n v="2"/>
  </r>
  <r>
    <s v="Ludvig Öhman"/>
    <n v="1991"/>
    <x v="0"/>
    <x v="0"/>
    <x v="0"/>
    <s v="3mb"/>
    <m/>
    <m/>
    <n v="2010"/>
    <n v="94"/>
    <x v="11"/>
    <s v="Sandåkern"/>
    <x v="11"/>
    <x v="10"/>
    <x v="1"/>
    <x v="1"/>
    <n v="16"/>
    <x v="2"/>
    <n v="3"/>
    <s v="KFF"/>
    <n v="2016"/>
    <s v="Nagoya"/>
    <s v="JAP"/>
    <m/>
    <x v="224"/>
    <m/>
    <n v="1"/>
    <n v="1"/>
    <n v="1"/>
    <n v="1"/>
    <m/>
    <d v="1991-10-09T00:00:00"/>
    <n v="4"/>
  </r>
  <r>
    <s v="Philip Hellqvist"/>
    <n v="1991"/>
    <x v="0"/>
    <x v="0"/>
    <x v="0"/>
    <s v="5om"/>
    <m/>
    <m/>
    <n v="2008"/>
    <n v="69"/>
    <x v="4"/>
    <s v="DIF"/>
    <x v="33"/>
    <x v="35"/>
    <x v="1"/>
    <x v="2"/>
    <n v="12"/>
    <x v="2"/>
    <n v="2"/>
    <s v="DIF"/>
    <n v="2015"/>
    <s v="Wiener Neustadt"/>
    <s v="AUT"/>
    <m/>
    <x v="225"/>
    <m/>
    <n v="1"/>
    <n v="1"/>
    <m/>
    <n v="1"/>
    <m/>
    <d v="1991-05-21T00:00:00"/>
    <n v="2"/>
  </r>
  <r>
    <s v="Richard Magyar"/>
    <n v="1991"/>
    <x v="0"/>
    <x v="0"/>
    <x v="0"/>
    <s v="3mb"/>
    <m/>
    <m/>
    <n v="2010"/>
    <n v="157"/>
    <x v="0"/>
    <s v="Lund"/>
    <x v="14"/>
    <x v="20"/>
    <x v="1"/>
    <x v="4"/>
    <n v="17"/>
    <x v="2"/>
    <m/>
    <m/>
    <m/>
    <m/>
    <m/>
    <m/>
    <x v="226"/>
    <m/>
    <n v="1"/>
    <m/>
    <m/>
    <m/>
    <m/>
    <d v="1991-05-03T00:00:00"/>
    <n v="2"/>
  </r>
  <r>
    <s v="Tim Björkström"/>
    <n v="1991"/>
    <x v="0"/>
    <x v="0"/>
    <x v="0"/>
    <s v="2yb"/>
    <m/>
    <m/>
    <n v="2009"/>
    <n v="265"/>
    <x v="4"/>
    <s v="BP"/>
    <x v="9"/>
    <x v="7"/>
    <x v="1"/>
    <x v="2"/>
    <n v="12"/>
    <x v="2"/>
    <m/>
    <m/>
    <m/>
    <m/>
    <m/>
    <m/>
    <x v="227"/>
    <m/>
    <n v="1"/>
    <n v="1"/>
    <n v="1"/>
    <n v="1"/>
    <n v="1"/>
    <d v="1991-01-08T00:00:00"/>
    <n v="1"/>
  </r>
  <r>
    <s v="Viktor Lundberg"/>
    <n v="1991"/>
    <x v="0"/>
    <x v="0"/>
    <x v="0"/>
    <s v="6f"/>
    <m/>
    <m/>
    <n v="2009"/>
    <n v="82"/>
    <x v="4"/>
    <s v="AIK"/>
    <x v="4"/>
    <x v="3"/>
    <x v="1"/>
    <x v="2"/>
    <n v="12"/>
    <x v="2"/>
    <n v="5"/>
    <s v="AIK"/>
    <n v="2013"/>
    <s v="Randers"/>
    <s v="DEN"/>
    <m/>
    <x v="228"/>
    <m/>
    <n v="1"/>
    <n v="1"/>
    <n v="1"/>
    <n v="1"/>
    <n v="1"/>
    <d v="1991-03-04T00:00:00"/>
    <n v="1"/>
  </r>
  <r>
    <s v="Emil Berger"/>
    <n v="1991"/>
    <x v="0"/>
    <x v="0"/>
    <x v="0"/>
    <s v="4mm"/>
    <m/>
    <m/>
    <n v="2011"/>
    <n v="21"/>
    <x v="19"/>
    <s v="DEG"/>
    <x v="20"/>
    <x v="23"/>
    <x v="2"/>
    <x v="2"/>
    <n v="12"/>
    <x v="2"/>
    <m/>
    <m/>
    <m/>
    <m/>
    <m/>
    <m/>
    <x v="229"/>
    <m/>
    <m/>
    <m/>
    <m/>
    <m/>
    <m/>
    <d v="1991-05-23T00:00:00"/>
    <n v="2"/>
  </r>
  <r>
    <s v="Loret Sadiku"/>
    <n v="1991"/>
    <x v="0"/>
    <x v="0"/>
    <x v="0"/>
    <s v="3mb"/>
    <m/>
    <m/>
    <n v="2012"/>
    <n v="95"/>
    <x v="9"/>
    <s v="VMO"/>
    <x v="31"/>
    <x v="52"/>
    <x v="2"/>
    <x v="8"/>
    <n v="12"/>
    <x v="2"/>
    <n v="8"/>
    <s v="HEL"/>
    <n v="2014"/>
    <s v="Mersin"/>
    <s v="TUR"/>
    <m/>
    <x v="230"/>
    <m/>
    <m/>
    <m/>
    <m/>
    <m/>
    <m/>
    <d v="1991-07-28T00:00:00"/>
    <n v="3"/>
  </r>
  <r>
    <s v="Johan Larsson"/>
    <n v="1990"/>
    <x v="1"/>
    <x v="0"/>
    <x v="3"/>
    <s v="2yb"/>
    <n v="2017"/>
    <n v="1E-4"/>
    <n v="2010"/>
    <n v="238"/>
    <x v="1"/>
    <s v="Kinna"/>
    <x v="18"/>
    <x v="18"/>
    <x v="1"/>
    <x v="1"/>
    <n v="16"/>
    <x v="2"/>
    <n v="5"/>
    <s v="ELF"/>
    <n v="2015"/>
    <s v="Bröndby"/>
    <s v="DEN"/>
    <m/>
    <x v="231"/>
    <n v="1"/>
    <m/>
    <m/>
    <m/>
    <m/>
    <m/>
    <d v="1990-05-05T00:00:00"/>
    <n v="2"/>
  </r>
  <r>
    <s v="Johan Larsson"/>
    <n v="1990"/>
    <x v="0"/>
    <x v="1"/>
    <x v="2"/>
    <s v="2yb"/>
    <n v="2017"/>
    <n v="1E-4"/>
    <n v="2010"/>
    <n v="238"/>
    <x v="1"/>
    <s v="Kinna"/>
    <x v="18"/>
    <x v="18"/>
    <x v="1"/>
    <x v="1"/>
    <n v="16"/>
    <x v="2"/>
    <n v="5"/>
    <s v="ELF"/>
    <n v="2015"/>
    <s v="Bröndby"/>
    <s v="DEN"/>
    <m/>
    <x v="231"/>
    <m/>
    <m/>
    <m/>
    <m/>
    <m/>
    <m/>
    <d v="1990-05-05T00:00:00"/>
    <n v="2"/>
  </r>
  <r>
    <s v="Niklas Hult"/>
    <n v="1990"/>
    <x v="1"/>
    <x v="0"/>
    <x v="3"/>
    <s v="2yb"/>
    <n v="2019"/>
    <n v="9.0000000000000008E-4"/>
    <n v="2010"/>
    <n v="115"/>
    <x v="9"/>
    <s v="VMO"/>
    <x v="18"/>
    <x v="52"/>
    <x v="2"/>
    <x v="6"/>
    <n v="12"/>
    <x v="2"/>
    <n v="8"/>
    <s v="ELF"/>
    <n v="2014"/>
    <s v="Nice"/>
    <s v="FRA"/>
    <m/>
    <x v="232"/>
    <n v="1"/>
    <n v="1"/>
    <n v="1"/>
    <m/>
    <n v="1"/>
    <m/>
    <d v="1990-02-13T00:00:00"/>
    <n v="1"/>
  </r>
  <r>
    <s v="Niklas Hult"/>
    <n v="1990"/>
    <x v="0"/>
    <x v="1"/>
    <x v="2"/>
    <s v="2yb"/>
    <n v="2019"/>
    <n v="9.0000000000000008E-4"/>
    <n v="2010"/>
    <n v="115"/>
    <x v="9"/>
    <s v="VMO"/>
    <x v="18"/>
    <x v="52"/>
    <x v="2"/>
    <x v="6"/>
    <n v="12"/>
    <x v="2"/>
    <n v="8"/>
    <s v="ELF"/>
    <n v="2014"/>
    <s v="Nice"/>
    <s v="FRA"/>
    <m/>
    <x v="232"/>
    <m/>
    <n v="1"/>
    <n v="1"/>
    <m/>
    <n v="1"/>
    <m/>
    <d v="1990-02-13T00:00:00"/>
    <n v="1"/>
  </r>
  <r>
    <s v="Karl-Johan Johnsson"/>
    <n v="1990"/>
    <x v="1"/>
    <x v="0"/>
    <x v="3"/>
    <s v="1v"/>
    <n v="2016"/>
    <n v="3.5000000000000005E-3"/>
    <n v="2008"/>
    <n v="33"/>
    <x v="10"/>
    <s v="HBK"/>
    <x v="14"/>
    <x v="20"/>
    <x v="1"/>
    <x v="3"/>
    <n v="15"/>
    <x v="2"/>
    <n v="11"/>
    <s v="HBK"/>
    <n v="2013"/>
    <s v="NEC"/>
    <s v="NED"/>
    <m/>
    <x v="233"/>
    <n v="1"/>
    <n v="1"/>
    <n v="1"/>
    <n v="1"/>
    <m/>
    <m/>
    <d v="1990-01-28T00:00:00"/>
    <n v="1"/>
  </r>
  <r>
    <s v="Karl-Johan Johnsson"/>
    <n v="1990"/>
    <x v="0"/>
    <x v="1"/>
    <x v="2"/>
    <s v="1v"/>
    <n v="2016"/>
    <n v="3.5000000000000005E-3"/>
    <n v="2008"/>
    <n v="33"/>
    <x v="10"/>
    <s v="HBK"/>
    <x v="14"/>
    <x v="20"/>
    <x v="1"/>
    <x v="3"/>
    <n v="15"/>
    <x v="2"/>
    <n v="11"/>
    <s v="HBK"/>
    <n v="2013"/>
    <s v="NEC"/>
    <s v="NED"/>
    <m/>
    <x v="233"/>
    <m/>
    <n v="1"/>
    <n v="1"/>
    <n v="1"/>
    <m/>
    <m/>
    <d v="1990-01-28T00:00:00"/>
    <n v="1"/>
  </r>
  <r>
    <s v="Magnus Eriksson"/>
    <n v="1990"/>
    <x v="1"/>
    <x v="0"/>
    <x v="3"/>
    <s v="4mm"/>
    <n v="2021"/>
    <n v="0.01"/>
    <n v="2012"/>
    <n v="212"/>
    <x v="4"/>
    <s v="AIK"/>
    <x v="4"/>
    <x v="3"/>
    <x v="1"/>
    <x v="2"/>
    <n v="12"/>
    <x v="2"/>
    <n v="4"/>
    <s v="MFF"/>
    <n v="2015"/>
    <s v="GZ Renhe"/>
    <s v="CHN"/>
    <m/>
    <x v="234"/>
    <n v="1"/>
    <n v="1"/>
    <n v="1"/>
    <n v="1"/>
    <n v="1"/>
    <n v="1"/>
    <d v="1990-04-08T00:00:00"/>
    <n v="2"/>
  </r>
  <r>
    <s v="Magnus Eriksson"/>
    <n v="1990"/>
    <x v="0"/>
    <x v="1"/>
    <x v="2"/>
    <s v="4mm"/>
    <n v="2021"/>
    <n v="0.01"/>
    <n v="2012"/>
    <n v="212"/>
    <x v="4"/>
    <s v="AIK"/>
    <x v="4"/>
    <x v="3"/>
    <x v="1"/>
    <x v="2"/>
    <n v="12"/>
    <x v="2"/>
    <n v="4"/>
    <s v="MFF"/>
    <n v="2015"/>
    <s v="GZ Renhe"/>
    <s v="CHN"/>
    <m/>
    <x v="234"/>
    <m/>
    <n v="1"/>
    <n v="1"/>
    <n v="1"/>
    <n v="1"/>
    <n v="1"/>
    <d v="1990-04-08T00:00:00"/>
    <n v="2"/>
  </r>
  <r>
    <s v="Samuel Armenteros"/>
    <n v="1990"/>
    <x v="1"/>
    <x v="0"/>
    <x v="3"/>
    <s v="6f"/>
    <n v="2017"/>
    <n v="1.01E-2"/>
    <m/>
    <s v="pro"/>
    <x v="9"/>
    <s v="HUSQ"/>
    <x v="19"/>
    <x v="17"/>
    <x v="0"/>
    <x v="2"/>
    <n v="16"/>
    <x v="2"/>
    <n v="15"/>
    <s v="HUSQ"/>
    <n v="2006"/>
    <s v="Heerenveen"/>
    <s v="NED"/>
    <s v="Heerenveen"/>
    <x v="235"/>
    <n v="1"/>
    <m/>
    <n v="1"/>
    <m/>
    <n v="1"/>
    <n v="1"/>
    <d v="1990-05-27T00:00:00"/>
    <n v="2"/>
  </r>
  <r>
    <s v="Samuel Armenteros"/>
    <n v="1990"/>
    <x v="0"/>
    <x v="1"/>
    <x v="2"/>
    <s v="6f"/>
    <n v="2017"/>
    <n v="1.01E-2"/>
    <m/>
    <s v="pro"/>
    <x v="9"/>
    <s v="HUSQ"/>
    <x v="19"/>
    <x v="17"/>
    <x v="0"/>
    <x v="2"/>
    <n v="16"/>
    <x v="2"/>
    <n v="15"/>
    <s v="HUSQ"/>
    <n v="2006"/>
    <s v="Heerenveen"/>
    <s v="NED"/>
    <s v="Heerenveen"/>
    <x v="235"/>
    <m/>
    <m/>
    <n v="1"/>
    <m/>
    <n v="1"/>
    <n v="1"/>
    <d v="1990-05-27T00:00:00"/>
    <n v="2"/>
  </r>
  <r>
    <s v="Sotirios Papagiannopoulos"/>
    <n v="1990"/>
    <x v="1"/>
    <x v="0"/>
    <x v="3"/>
    <s v="3mb"/>
    <n v="2022"/>
    <n v="1.04E-2"/>
    <n v="2016"/>
    <n v="143"/>
    <x v="4"/>
    <s v="AIK"/>
    <x v="4"/>
    <x v="3"/>
    <x v="1"/>
    <x v="2"/>
    <n v="12"/>
    <x v="2"/>
    <n v="2"/>
    <s v="ÖFK"/>
    <n v="2018"/>
    <s v="FC Köpenhamn"/>
    <s v="DEN"/>
    <m/>
    <x v="236"/>
    <m/>
    <n v="1"/>
    <m/>
    <m/>
    <m/>
    <m/>
    <d v="1990-09-05T00:00:00"/>
    <n v="3"/>
  </r>
  <r>
    <s v="Riccardo Gagliolo"/>
    <n v="1990"/>
    <x v="1"/>
    <x v="0"/>
    <x v="1"/>
    <s v="2yb"/>
    <n v="2019"/>
    <n v="1.0003"/>
    <m/>
    <s v="pro"/>
    <x v="20"/>
    <s v="Utl"/>
    <x v="34"/>
    <x v="22"/>
    <x v="0"/>
    <x v="8"/>
    <s v="div"/>
    <x v="2"/>
    <m/>
    <m/>
    <m/>
    <m/>
    <m/>
    <s v="Utl"/>
    <x v="237"/>
    <m/>
    <m/>
    <m/>
    <m/>
    <m/>
    <m/>
    <d v="1990-04-28T00:00:00"/>
    <n v="2"/>
  </r>
  <r>
    <s v="Daniel Sundgren"/>
    <n v="1990"/>
    <x v="1"/>
    <x v="0"/>
    <x v="1"/>
    <s v="2yb"/>
    <n v="2021"/>
    <n v="1.0004"/>
    <n v="2016"/>
    <n v="88"/>
    <x v="4"/>
    <s v="AIK"/>
    <x v="4"/>
    <x v="3"/>
    <x v="1"/>
    <x v="2"/>
    <n v="12"/>
    <x v="2"/>
    <n v="5"/>
    <s v="AIK"/>
    <n v="2019"/>
    <s v="Aris"/>
    <s v="GRE"/>
    <m/>
    <x v="238"/>
    <m/>
    <m/>
    <m/>
    <m/>
    <m/>
    <m/>
    <d v="1990-11-22T00:00:00"/>
    <n v="4"/>
  </r>
  <r>
    <s v="Jakob Johansson"/>
    <n v="1990"/>
    <x v="1"/>
    <x v="0"/>
    <x v="1"/>
    <s v="4mm"/>
    <n v="2016"/>
    <n v="9.0303000000000004"/>
    <n v="2007"/>
    <n v="148"/>
    <x v="1"/>
    <s v="TroH"/>
    <x v="2"/>
    <x v="2"/>
    <x v="1"/>
    <x v="4"/>
    <n v="17"/>
    <x v="2"/>
    <n v="5"/>
    <s v="GBG"/>
    <n v="2015"/>
    <s v="AEK Athen"/>
    <s v="GRE"/>
    <m/>
    <x v="239"/>
    <m/>
    <m/>
    <m/>
    <m/>
    <m/>
    <m/>
    <d v="1990-06-21T00:00:00"/>
    <n v="2"/>
  </r>
  <r>
    <s v="Jakob Johansson"/>
    <n v="1990"/>
    <x v="0"/>
    <x v="1"/>
    <x v="2"/>
    <s v="4mm"/>
    <n v="2016"/>
    <n v="9.0303000000000004"/>
    <n v="2007"/>
    <n v="148"/>
    <x v="1"/>
    <s v="TroH"/>
    <x v="2"/>
    <x v="2"/>
    <x v="1"/>
    <x v="4"/>
    <n v="17"/>
    <x v="2"/>
    <n v="5"/>
    <s v="GBG"/>
    <n v="2015"/>
    <s v="AEK Athen"/>
    <s v="GRE"/>
    <m/>
    <x v="239"/>
    <m/>
    <n v="1"/>
    <n v="1"/>
    <n v="1"/>
    <n v="1"/>
    <m/>
    <d v="1990-06-21T00:00:00"/>
    <n v="2"/>
  </r>
  <r>
    <s v="Robin Olsen"/>
    <n v="1990"/>
    <x v="1"/>
    <x v="0"/>
    <x v="1"/>
    <s v="1v"/>
    <n v="2022"/>
    <n v="62.001200000000004"/>
    <n v="2012"/>
    <n v="51"/>
    <x v="0"/>
    <s v="MFF"/>
    <x v="0"/>
    <x v="50"/>
    <x v="2"/>
    <x v="2"/>
    <n v="17"/>
    <x v="2"/>
    <n v="9"/>
    <s v="MFF"/>
    <n v="2015"/>
    <s v="PAOK"/>
    <s v="GRE"/>
    <m/>
    <x v="240"/>
    <m/>
    <m/>
    <m/>
    <m/>
    <m/>
    <m/>
    <d v="1990-01-08T00:00:00"/>
    <n v="1"/>
  </r>
  <r>
    <s v="Oscar Jansson"/>
    <n v="1990"/>
    <x v="1"/>
    <x v="0"/>
    <x v="4"/>
    <s v="1v"/>
    <m/>
    <m/>
    <n v="2014"/>
    <n v="265"/>
    <x v="7"/>
    <s v="Karlslund"/>
    <x v="6"/>
    <x v="5"/>
    <x v="0"/>
    <x v="4"/>
    <n v="17"/>
    <x v="2"/>
    <n v="3"/>
    <s v="Karlslund"/>
    <n v="2007"/>
    <s v="Tottenham"/>
    <s v="ENG"/>
    <s v="Tottenham"/>
    <x v="241"/>
    <n v="1"/>
    <n v="1"/>
    <n v="1"/>
    <n v="1"/>
    <n v="1"/>
    <n v="1"/>
    <d v="1990-12-23T00:00:00"/>
    <n v="4"/>
  </r>
  <r>
    <s v="Erdin Demir"/>
    <n v="1990"/>
    <x v="1"/>
    <x v="0"/>
    <x v="4"/>
    <s v="2yb"/>
    <m/>
    <m/>
    <n v="2011"/>
    <n v="27"/>
    <x v="0"/>
    <s v="MFF"/>
    <x v="0"/>
    <x v="8"/>
    <x v="1"/>
    <x v="2"/>
    <n v="12"/>
    <x v="2"/>
    <n v="9"/>
    <s v="TFF"/>
    <n v="2012"/>
    <s v="Brann"/>
    <s v="NOR"/>
    <m/>
    <x v="242"/>
    <n v="1"/>
    <n v="1"/>
    <n v="1"/>
    <n v="1"/>
    <m/>
    <m/>
    <d v="1990-03-27T00:00:00"/>
    <n v="1"/>
  </r>
  <r>
    <s v="Rasmus Jönsson"/>
    <n v="1990"/>
    <x v="1"/>
    <x v="0"/>
    <x v="4"/>
    <s v="6f"/>
    <m/>
    <m/>
    <n v="2008"/>
    <n v="130"/>
    <x v="0"/>
    <s v="HEL"/>
    <x v="1"/>
    <x v="1"/>
    <x v="1"/>
    <x v="2"/>
    <n v="12"/>
    <x v="2"/>
    <n v="7"/>
    <s v="HEL"/>
    <n v="2011"/>
    <s v="Wolfsburg"/>
    <s v="GER"/>
    <m/>
    <x v="243"/>
    <n v="1"/>
    <n v="1"/>
    <n v="1"/>
    <m/>
    <n v="1"/>
    <m/>
    <d v="1990-01-27T00:00:00"/>
    <n v="1"/>
  </r>
  <r>
    <s v="Rasmus Lindkvist"/>
    <n v="1990"/>
    <x v="1"/>
    <x v="0"/>
    <x v="4"/>
    <s v="2yb"/>
    <m/>
    <m/>
    <n v="2017"/>
    <n v="76"/>
    <x v="4"/>
    <s v="BP"/>
    <x v="9"/>
    <x v="35"/>
    <x v="1"/>
    <x v="2"/>
    <n v="16"/>
    <x v="2"/>
    <n v="5"/>
    <s v="ÖFK"/>
    <n v="2014"/>
    <s v="Vålerenga"/>
    <s v="NOR"/>
    <m/>
    <x v="244"/>
    <m/>
    <m/>
    <m/>
    <m/>
    <m/>
    <m/>
    <d v="1990-05-16T00:00:00"/>
    <n v="2"/>
  </r>
  <r>
    <s v="Ivo Pekalski"/>
    <n v="1990"/>
    <x v="1"/>
    <x v="0"/>
    <x v="4"/>
    <s v="4mm"/>
    <m/>
    <m/>
    <n v="2010"/>
    <n v="82"/>
    <x v="0"/>
    <s v="LBOIS"/>
    <x v="8"/>
    <x v="12"/>
    <x v="2"/>
    <x v="3"/>
    <n v="15"/>
    <x v="2"/>
    <n v="2"/>
    <s v="HBK"/>
    <n v="2017"/>
    <s v="Oxford"/>
    <s v="ENG"/>
    <m/>
    <x v="245"/>
    <n v="1"/>
    <n v="1"/>
    <n v="1"/>
    <n v="1"/>
    <n v="1"/>
    <n v="1"/>
    <d v="1990-11-03T00:00:00"/>
    <n v="4"/>
  </r>
  <r>
    <s v="Jiloan Hamad"/>
    <n v="1990"/>
    <x v="1"/>
    <x v="0"/>
    <x v="4"/>
    <s v="5om"/>
    <m/>
    <m/>
    <n v="2009"/>
    <n v="172"/>
    <x v="7"/>
    <s v="FORW"/>
    <x v="0"/>
    <x v="48"/>
    <x v="4"/>
    <x v="7"/>
    <n v="12"/>
    <x v="2"/>
    <n v="5"/>
    <s v="MFF"/>
    <n v="2014"/>
    <s v="Hoffenheim"/>
    <s v="GER"/>
    <m/>
    <x v="246"/>
    <n v="1"/>
    <n v="1"/>
    <n v="1"/>
    <n v="1"/>
    <n v="1"/>
    <m/>
    <d v="1990-11-06T00:00:00"/>
    <n v="4"/>
  </r>
  <r>
    <s v="Oscar Jansson"/>
    <n v="1990"/>
    <x v="0"/>
    <x v="1"/>
    <x v="2"/>
    <s v="1v"/>
    <m/>
    <m/>
    <n v="2014"/>
    <n v="265"/>
    <x v="7"/>
    <s v="Karlslund"/>
    <x v="6"/>
    <x v="5"/>
    <x v="0"/>
    <x v="4"/>
    <n v="17"/>
    <x v="2"/>
    <n v="3"/>
    <s v="Karlslund"/>
    <n v="2007"/>
    <s v="Tottenham"/>
    <s v="ENG"/>
    <s v="Tottenham"/>
    <x v="241"/>
    <m/>
    <n v="1"/>
    <n v="1"/>
    <n v="1"/>
    <n v="1"/>
    <n v="1"/>
    <d v="1990-12-23T00:00:00"/>
    <n v="4"/>
  </r>
  <r>
    <s v="Erdin Demir"/>
    <n v="1990"/>
    <x v="0"/>
    <x v="1"/>
    <x v="2"/>
    <s v="2yb"/>
    <m/>
    <m/>
    <n v="2011"/>
    <n v="27"/>
    <x v="0"/>
    <s v="MFF"/>
    <x v="0"/>
    <x v="8"/>
    <x v="1"/>
    <x v="2"/>
    <n v="12"/>
    <x v="2"/>
    <n v="9"/>
    <s v="TFF"/>
    <n v="2012"/>
    <s v="Brann"/>
    <s v="NOR"/>
    <m/>
    <x v="242"/>
    <m/>
    <n v="1"/>
    <n v="1"/>
    <n v="1"/>
    <m/>
    <m/>
    <d v="1990-03-27T00:00:00"/>
    <n v="1"/>
  </r>
  <r>
    <s v="Rasmus Jönsson"/>
    <n v="1990"/>
    <x v="0"/>
    <x v="1"/>
    <x v="2"/>
    <s v="6f"/>
    <m/>
    <m/>
    <n v="2008"/>
    <n v="130"/>
    <x v="0"/>
    <s v="HEL"/>
    <x v="1"/>
    <x v="1"/>
    <x v="1"/>
    <x v="2"/>
    <n v="12"/>
    <x v="2"/>
    <n v="7"/>
    <s v="HEL"/>
    <n v="2011"/>
    <s v="Wolfsburg"/>
    <s v="GER"/>
    <m/>
    <x v="243"/>
    <m/>
    <n v="1"/>
    <n v="1"/>
    <m/>
    <n v="1"/>
    <m/>
    <d v="1990-01-27T00:00:00"/>
    <n v="1"/>
  </r>
  <r>
    <s v="Ivo Pekalski"/>
    <n v="1990"/>
    <x v="0"/>
    <x v="1"/>
    <x v="2"/>
    <s v="4mm"/>
    <m/>
    <m/>
    <n v="2010"/>
    <n v="82"/>
    <x v="0"/>
    <s v="LBOIS"/>
    <x v="8"/>
    <x v="12"/>
    <x v="2"/>
    <x v="3"/>
    <n v="15"/>
    <x v="2"/>
    <n v="2"/>
    <s v="HBK"/>
    <n v="2017"/>
    <s v="Oxford"/>
    <s v="ENG"/>
    <m/>
    <x v="245"/>
    <m/>
    <n v="1"/>
    <n v="1"/>
    <n v="1"/>
    <n v="1"/>
    <n v="1"/>
    <d v="1990-11-03T00:00:00"/>
    <n v="4"/>
  </r>
  <r>
    <s v="Jiloan Hamad"/>
    <n v="1990"/>
    <x v="0"/>
    <x v="1"/>
    <x v="2"/>
    <s v="5om"/>
    <m/>
    <m/>
    <n v="2009"/>
    <n v="172"/>
    <x v="7"/>
    <s v="FORW"/>
    <x v="0"/>
    <x v="48"/>
    <x v="4"/>
    <x v="7"/>
    <n v="12"/>
    <x v="2"/>
    <n v="5"/>
    <s v="MFF"/>
    <n v="2014"/>
    <s v="Hoffenheim"/>
    <s v="GER"/>
    <m/>
    <x v="246"/>
    <m/>
    <n v="1"/>
    <n v="1"/>
    <n v="1"/>
    <n v="1"/>
    <m/>
    <d v="1990-11-06T00:00:00"/>
    <n v="4"/>
  </r>
  <r>
    <s v="Astrit Ajdarevic"/>
    <n v="1990"/>
    <x v="0"/>
    <x v="0"/>
    <x v="0"/>
    <s v="5om"/>
    <m/>
    <m/>
    <n v="2010"/>
    <n v="102"/>
    <x v="10"/>
    <s v="FALK"/>
    <x v="16"/>
    <x v="5"/>
    <x v="0"/>
    <x v="2"/>
    <n v="17"/>
    <x v="2"/>
    <n v="5"/>
    <s v="NKP"/>
    <n v="2012"/>
    <s v="St Liege"/>
    <s v="BEL"/>
    <s v="Liverpool"/>
    <x v="247"/>
    <m/>
    <n v="1"/>
    <n v="1"/>
    <n v="1"/>
    <n v="1"/>
    <n v="1"/>
    <d v="1990-04-17T00:00:00"/>
    <n v="2"/>
  </r>
  <r>
    <s v="Marcus Törnstrand"/>
    <n v="1990"/>
    <x v="0"/>
    <x v="0"/>
    <x v="0"/>
    <s v="2b"/>
    <m/>
    <m/>
    <n v="2008"/>
    <n v="5"/>
    <x v="4"/>
    <s v="BP"/>
    <x v="9"/>
    <x v="7"/>
    <x v="1"/>
    <x v="3"/>
    <n v="15"/>
    <x v="2"/>
    <m/>
    <m/>
    <m/>
    <m/>
    <m/>
    <m/>
    <x v="248"/>
    <m/>
    <n v="1"/>
    <n v="1"/>
    <n v="1"/>
    <n v="1"/>
    <n v="1"/>
    <d v="1990-01-10T00:00:00"/>
    <n v="1"/>
  </r>
  <r>
    <s v="Markus Astvald"/>
    <n v="1990"/>
    <x v="0"/>
    <x v="0"/>
    <x v="0"/>
    <s v="5om"/>
    <m/>
    <m/>
    <n v="2009"/>
    <n v="70"/>
    <x v="7"/>
    <s v="ÖSK"/>
    <x v="10"/>
    <x v="9"/>
    <x v="1"/>
    <x v="2"/>
    <n v="12"/>
    <x v="2"/>
    <m/>
    <m/>
    <m/>
    <m/>
    <m/>
    <m/>
    <x v="249"/>
    <m/>
    <n v="1"/>
    <m/>
    <m/>
    <m/>
    <m/>
    <d v="1990-09-03T00:00:00"/>
    <n v="3"/>
  </r>
  <r>
    <s v="Markus Sandberg"/>
    <n v="1990"/>
    <x v="0"/>
    <x v="0"/>
    <x v="0"/>
    <s v="1v"/>
    <m/>
    <m/>
    <n v="2009"/>
    <n v="43"/>
    <x v="6"/>
    <s v="Rönnäng"/>
    <x v="2"/>
    <x v="2"/>
    <x v="1"/>
    <x v="1"/>
    <n v="16"/>
    <x v="2"/>
    <m/>
    <m/>
    <m/>
    <m/>
    <m/>
    <m/>
    <x v="250"/>
    <m/>
    <n v="1"/>
    <m/>
    <m/>
    <m/>
    <m/>
    <d v="1990-11-07T00:00:00"/>
    <n v="4"/>
  </r>
  <r>
    <s v="Miiko Albornoz"/>
    <n v="1990"/>
    <x v="0"/>
    <x v="0"/>
    <x v="0"/>
    <s v="2yb"/>
    <m/>
    <m/>
    <n v="2009"/>
    <n v="95"/>
    <x v="4"/>
    <s v="BP"/>
    <x v="9"/>
    <x v="7"/>
    <x v="1"/>
    <x v="2"/>
    <n v="12"/>
    <x v="2"/>
    <n v="10"/>
    <s v="MFF"/>
    <n v="2014"/>
    <s v="Hannover"/>
    <s v="GER"/>
    <m/>
    <x v="251"/>
    <m/>
    <n v="1"/>
    <n v="1"/>
    <n v="1"/>
    <n v="1"/>
    <n v="1"/>
    <d v="1990-11-30T00:00:00"/>
    <n v="4"/>
  </r>
  <r>
    <s v="Ole Söderberg"/>
    <n v="1990"/>
    <x v="0"/>
    <x v="0"/>
    <x v="0"/>
    <s v="1v"/>
    <m/>
    <m/>
    <n v="2014"/>
    <n v="76"/>
    <x v="2"/>
    <s v="BKH"/>
    <x v="15"/>
    <x v="38"/>
    <x v="1"/>
    <x v="2"/>
    <n v="12"/>
    <x v="2"/>
    <m/>
    <m/>
    <m/>
    <m/>
    <m/>
    <m/>
    <x v="252"/>
    <m/>
    <n v="1"/>
    <n v="1"/>
    <n v="1"/>
    <n v="1"/>
    <n v="1"/>
    <d v="1990-07-20T00:00:00"/>
    <n v="3"/>
  </r>
  <r>
    <s v="Jonathan Asp"/>
    <n v="1990"/>
    <x v="0"/>
    <x v="0"/>
    <x v="0"/>
    <s v="2yb"/>
    <m/>
    <m/>
    <n v="2009"/>
    <n v="32"/>
    <x v="0"/>
    <s v="Kulladal"/>
    <x v="17"/>
    <x v="55"/>
    <x v="2"/>
    <x v="1"/>
    <n v="16"/>
    <x v="2"/>
    <m/>
    <m/>
    <m/>
    <m/>
    <m/>
    <m/>
    <x v="253"/>
    <m/>
    <n v="1"/>
    <m/>
    <m/>
    <n v="1"/>
    <m/>
    <d v="1990-05-06T00:00:00"/>
    <n v="2"/>
  </r>
  <r>
    <s v="Marcus Hansson"/>
    <n v="1990"/>
    <x v="0"/>
    <x v="0"/>
    <x v="0"/>
    <s v="4mm"/>
    <m/>
    <m/>
    <n v="2009"/>
    <n v="161"/>
    <x v="21"/>
    <s v="Åbyggeby"/>
    <x v="35"/>
    <x v="56"/>
    <x v="2"/>
    <x v="4"/>
    <n v="17"/>
    <x v="2"/>
    <m/>
    <m/>
    <m/>
    <m/>
    <m/>
    <m/>
    <x v="254"/>
    <m/>
    <m/>
    <m/>
    <n v="1"/>
    <n v="1"/>
    <m/>
    <d v="1990-02-12T00:00:00"/>
    <n v="1"/>
  </r>
  <r>
    <s v="Mervan Celik"/>
    <n v="1990"/>
    <x v="0"/>
    <x v="0"/>
    <x v="0"/>
    <s v="5om"/>
    <m/>
    <m/>
    <n v="2008"/>
    <n v="74"/>
    <x v="2"/>
    <s v="BKH"/>
    <x v="15"/>
    <x v="33"/>
    <x v="2"/>
    <x v="0"/>
    <n v="17"/>
    <x v="2"/>
    <n v="7"/>
    <s v="GAIS"/>
    <n v="2012"/>
    <s v="Pescara"/>
    <s v="ITA"/>
    <m/>
    <x v="255"/>
    <m/>
    <n v="1"/>
    <n v="1"/>
    <m/>
    <m/>
    <m/>
    <d v="1990-05-26T00:00:00"/>
    <n v="2"/>
  </r>
  <r>
    <s v="Tom Pettersson"/>
    <n v="1990"/>
    <x v="0"/>
    <x v="0"/>
    <x v="0"/>
    <s v="4mm"/>
    <m/>
    <m/>
    <n v="2012"/>
    <n v="152"/>
    <x v="1"/>
    <s v="TroH"/>
    <x v="21"/>
    <x v="57"/>
    <x v="4"/>
    <x v="8"/>
    <s v="div"/>
    <x v="2"/>
    <n v="3"/>
    <s v="ÖFK"/>
    <n v="2020"/>
    <s v="Cincinnatti"/>
    <s v="USA"/>
    <m/>
    <x v="256"/>
    <m/>
    <n v="1"/>
    <n v="1"/>
    <m/>
    <m/>
    <m/>
    <d v="1990-03-25T00:00:00"/>
    <n v="1"/>
  </r>
  <r>
    <s v="Tobias Sana"/>
    <n v="1989"/>
    <x v="1"/>
    <x v="0"/>
    <x v="3"/>
    <s v="4mm"/>
    <n v="2012"/>
    <n v="1.01E-2"/>
    <n v="2009"/>
    <n v="133"/>
    <x v="2"/>
    <s v="FRÖL"/>
    <x v="36"/>
    <x v="58"/>
    <x v="2"/>
    <x v="3"/>
    <n v="15"/>
    <x v="3"/>
    <n v="4"/>
    <s v="GBG"/>
    <n v="2012"/>
    <s v="Ajax"/>
    <s v="NED"/>
    <m/>
    <x v="257"/>
    <m/>
    <m/>
    <m/>
    <m/>
    <m/>
    <m/>
    <d v="1989-07-11T00:00:00"/>
    <n v="3"/>
  </r>
  <r>
    <s v="Kristoffer Nordfeldt"/>
    <n v="1989"/>
    <x v="1"/>
    <x v="0"/>
    <x v="1"/>
    <s v="1v"/>
    <n v="2021"/>
    <n v="3.0059"/>
    <n v="2009"/>
    <n v="118"/>
    <x v="4"/>
    <s v="BP"/>
    <x v="9"/>
    <x v="7"/>
    <x v="1"/>
    <x v="2"/>
    <n v="12"/>
    <x v="3"/>
    <n v="9"/>
    <s v="BP"/>
    <n v="2012"/>
    <s v="Heerenveen"/>
    <s v="NED"/>
    <m/>
    <x v="258"/>
    <n v="1"/>
    <n v="1"/>
    <m/>
    <n v="1"/>
    <m/>
    <m/>
    <d v="1989-06-23T00:00:00"/>
    <n v="2"/>
  </r>
  <r>
    <s v="Marcus Danielson"/>
    <n v="1989"/>
    <x v="1"/>
    <x v="0"/>
    <x v="1"/>
    <s v="3mb"/>
    <n v="2020"/>
    <n v="12.0001"/>
    <n v="2012"/>
    <n v="185"/>
    <x v="12"/>
    <s v="Skogstorp"/>
    <x v="1"/>
    <x v="59"/>
    <x v="4"/>
    <x v="7"/>
    <s v="div"/>
    <x v="3"/>
    <n v="2"/>
    <s v="DIF"/>
    <n v="2020"/>
    <s v="CHN"/>
    <s v="CHN"/>
    <m/>
    <x v="259"/>
    <m/>
    <m/>
    <m/>
    <m/>
    <m/>
    <m/>
    <d v="1989-04-08T00:00:00"/>
    <n v="2"/>
  </r>
  <r>
    <s v="Jimmy Durmaz"/>
    <n v="1989"/>
    <x v="1"/>
    <x v="0"/>
    <x v="1"/>
    <s v="5om"/>
    <n v="2019"/>
    <n v="15.131800000000002"/>
    <n v="2010"/>
    <n v="59"/>
    <x v="7"/>
    <s v="FORW"/>
    <x v="0"/>
    <x v="48"/>
    <x v="4"/>
    <x v="6"/>
    <n v="12"/>
    <x v="3"/>
    <n v="11"/>
    <s v="MFF"/>
    <n v="2012"/>
    <s v="Genclerbirligi"/>
    <s v="TUR"/>
    <m/>
    <x v="260"/>
    <n v="1"/>
    <m/>
    <m/>
    <m/>
    <m/>
    <m/>
    <d v="1989-03-22T00:00:00"/>
    <n v="1"/>
  </r>
  <r>
    <s v="Albin Ekdal"/>
    <n v="1989"/>
    <x v="1"/>
    <x v="0"/>
    <x v="1"/>
    <s v="4mm"/>
    <n v="2012"/>
    <n v="52.020499999999998"/>
    <n v="2007"/>
    <n v="9"/>
    <x v="4"/>
    <s v="BP"/>
    <x v="9"/>
    <x v="7"/>
    <x v="1"/>
    <x v="2"/>
    <n v="12"/>
    <x v="3"/>
    <n v="16"/>
    <s v="BP"/>
    <n v="2008"/>
    <s v="Juventus"/>
    <s v="ITA"/>
    <m/>
    <x v="261"/>
    <n v="1"/>
    <n v="1"/>
    <n v="1"/>
    <n v="1"/>
    <n v="1"/>
    <n v="1"/>
    <d v="1989-07-28T00:00:00"/>
    <n v="3"/>
  </r>
  <r>
    <s v="Joel Ekstrand"/>
    <n v="1989"/>
    <x v="1"/>
    <x v="0"/>
    <x v="4"/>
    <s v="3mb"/>
    <m/>
    <m/>
    <n v="2008"/>
    <n v="73"/>
    <x v="0"/>
    <s v="Lund"/>
    <x v="1"/>
    <x v="1"/>
    <x v="1"/>
    <x v="4"/>
    <n v="17"/>
    <x v="3"/>
    <n v="7"/>
    <s v="HEL"/>
    <n v="2011"/>
    <s v="Udinese"/>
    <s v="ITA"/>
    <m/>
    <x v="262"/>
    <n v="1"/>
    <n v="1"/>
    <n v="1"/>
    <n v="1"/>
    <n v="1"/>
    <n v="1"/>
    <d v="1989-02-04T00:00:00"/>
    <n v="1"/>
  </r>
  <r>
    <s v="Sebastian Eriksson"/>
    <n v="1989"/>
    <x v="1"/>
    <x v="0"/>
    <x v="4"/>
    <s v="4mm"/>
    <m/>
    <m/>
    <n v="2008"/>
    <n v="207"/>
    <x v="6"/>
    <s v="Åsebro"/>
    <x v="2"/>
    <x v="2"/>
    <x v="1"/>
    <x v="4"/>
    <n v="17"/>
    <x v="3"/>
    <n v="4"/>
    <s v="GBG"/>
    <n v="2011"/>
    <s v="Cagliari"/>
    <s v="ITA"/>
    <m/>
    <x v="263"/>
    <n v="1"/>
    <n v="1"/>
    <n v="1"/>
    <n v="1"/>
    <m/>
    <m/>
    <d v="1989-01-31T00:00:00"/>
    <n v="1"/>
  </r>
  <r>
    <s v="Emil Salomonsson"/>
    <n v="1989"/>
    <x v="1"/>
    <x v="0"/>
    <x v="4"/>
    <s v="2yb"/>
    <m/>
    <m/>
    <n v="2009"/>
    <n v="307"/>
    <x v="0"/>
    <s v="ÄNG"/>
    <x v="37"/>
    <x v="60"/>
    <x v="2"/>
    <x v="6"/>
    <n v="15"/>
    <x v="3"/>
    <n v="3"/>
    <s v="GBG"/>
    <n v="2019"/>
    <s v="Sanfrecce"/>
    <s v="JAP"/>
    <m/>
    <x v="264"/>
    <n v="1"/>
    <n v="1"/>
    <n v="1"/>
    <m/>
    <n v="1"/>
    <m/>
    <d v="1989-04-28T00:00:00"/>
    <n v="2"/>
  </r>
  <r>
    <s v="Johan Mårtensson"/>
    <n v="1989"/>
    <x v="1"/>
    <x v="0"/>
    <x v="4"/>
    <s v="4mm"/>
    <m/>
    <m/>
    <n v="2008"/>
    <n v="234"/>
    <x v="1"/>
    <s v="Ulvåker"/>
    <x v="26"/>
    <x v="61"/>
    <x v="3"/>
    <x v="6"/>
    <s v="div"/>
    <x v="3"/>
    <n v="4"/>
    <s v="GAIS"/>
    <n v="2011"/>
    <s v="Utrecht"/>
    <s v="NED"/>
    <m/>
    <x v="265"/>
    <n v="1"/>
    <n v="1"/>
    <m/>
    <m/>
    <m/>
    <m/>
    <d v="1989-02-16T00:00:00"/>
    <n v="1"/>
  </r>
  <r>
    <s v="Erton Fejzullahu"/>
    <n v="1988"/>
    <x v="1"/>
    <x v="0"/>
    <x v="3"/>
    <s v="6f"/>
    <n v="2013"/>
    <n v="1E-4"/>
    <n v="2011"/>
    <n v="92"/>
    <x v="5"/>
    <s v="Högadal"/>
    <x v="38"/>
    <x v="0"/>
    <x v="0"/>
    <x v="4"/>
    <n v="17"/>
    <x v="3"/>
    <n v="4"/>
    <s v="DIF"/>
    <n v="2015"/>
    <s v="BJ Guoan"/>
    <s v="CHN"/>
    <s v="FC Köpenhamn"/>
    <x v="266"/>
    <n v="1"/>
    <m/>
    <m/>
    <n v="1"/>
    <m/>
    <m/>
    <d v="1988-04-09T00:00:00"/>
    <n v="2"/>
  </r>
  <r>
    <s v="Michael Almebäck"/>
    <n v="1988"/>
    <x v="1"/>
    <x v="0"/>
    <x v="3"/>
    <s v="3mb"/>
    <n v="2012"/>
    <n v="2.0000000000000001E-4"/>
    <n v="2007"/>
    <n v="213"/>
    <x v="4"/>
    <s v="BP"/>
    <x v="9"/>
    <x v="7"/>
    <x v="1"/>
    <x v="2"/>
    <n v="12"/>
    <x v="3"/>
    <n v="5"/>
    <s v="ÖSK"/>
    <n v="2011"/>
    <s v="Club Brugge"/>
    <s v="BEL"/>
    <m/>
    <x v="267"/>
    <n v="1"/>
    <n v="1"/>
    <n v="1"/>
    <n v="1"/>
    <m/>
    <m/>
    <d v="1988-04-04T00:00:00"/>
    <n v="2"/>
  </r>
  <r>
    <s v="Emir Kujovic"/>
    <n v="1988"/>
    <x v="1"/>
    <x v="0"/>
    <x v="3"/>
    <s v="6f"/>
    <n v="2016"/>
    <n v="1.0500000000000001E-2"/>
    <n v="2008"/>
    <n v="97"/>
    <x v="0"/>
    <s v="LBOIS"/>
    <x v="8"/>
    <x v="12"/>
    <x v="2"/>
    <x v="0"/>
    <n v="14"/>
    <x v="3"/>
    <n v="4"/>
    <s v="HBK"/>
    <n v="2011"/>
    <s v="Kayserispor"/>
    <s v="TUR"/>
    <m/>
    <x v="268"/>
    <n v="1"/>
    <m/>
    <m/>
    <m/>
    <m/>
    <m/>
    <d v="1988-06-22T00:00:00"/>
    <n v="2"/>
  </r>
  <r>
    <s v="Erik Berg"/>
    <n v="1988"/>
    <x v="1"/>
    <x v="0"/>
    <x v="1"/>
    <s v="3mb"/>
    <n v="2015"/>
    <n v="5.0202999999999998"/>
    <n v="2011"/>
    <n v="119"/>
    <x v="10"/>
    <s v="FALK"/>
    <x v="16"/>
    <x v="32"/>
    <x v="2"/>
    <x v="2"/>
    <n v="12"/>
    <x v="3"/>
    <n v="3"/>
    <s v="MFF"/>
    <n v="2015"/>
    <s v="Gent"/>
    <s v="BEL"/>
    <m/>
    <x v="269"/>
    <m/>
    <m/>
    <m/>
    <m/>
    <m/>
    <m/>
    <d v="1988-12-30T00:00:00"/>
    <n v="4"/>
  </r>
  <r>
    <s v="Emir Bajrami"/>
    <n v="1988"/>
    <x v="1"/>
    <x v="0"/>
    <x v="1"/>
    <s v="5om"/>
    <n v="2012"/>
    <n v="5.0302999999999995"/>
    <n v="2007"/>
    <n v="87"/>
    <x v="3"/>
    <s v="Köping"/>
    <x v="18"/>
    <x v="62"/>
    <x v="3"/>
    <x v="7"/>
    <s v="div"/>
    <x v="3"/>
    <n v="5"/>
    <s v="ELF"/>
    <n v="2010"/>
    <s v="Twente"/>
    <s v="NED"/>
    <m/>
    <x v="270"/>
    <n v="1"/>
    <n v="1"/>
    <n v="1"/>
    <m/>
    <m/>
    <m/>
    <d v="1988-03-07T00:00:00"/>
    <n v="1"/>
  </r>
  <r>
    <s v="Pierre (AIK) Bengtsson"/>
    <n v="1988"/>
    <x v="1"/>
    <x v="0"/>
    <x v="1"/>
    <s v="2yb"/>
    <n v="2011"/>
    <n v="19.011800000000004"/>
    <n v="2006"/>
    <n v="37"/>
    <x v="7"/>
    <s v="Kumla"/>
    <x v="4"/>
    <x v="3"/>
    <x v="1"/>
    <x v="1"/>
    <n v="16"/>
    <x v="3"/>
    <n v="13"/>
    <s v="AIK"/>
    <n v="2009"/>
    <s v="Nordsjälland"/>
    <s v="DEN"/>
    <m/>
    <x v="271"/>
    <n v="1"/>
    <m/>
    <n v="1"/>
    <m/>
    <n v="1"/>
    <n v="1"/>
    <d v="1988-04-12T00:00:00"/>
    <n v="2"/>
  </r>
  <r>
    <s v="Rasmus Elm"/>
    <n v="1988"/>
    <x v="1"/>
    <x v="0"/>
    <x v="1"/>
    <s v="4mm"/>
    <n v="2009"/>
    <n v="20.020299999999999"/>
    <n v="2005"/>
    <n v="118"/>
    <x v="9"/>
    <s v="Emmaboda"/>
    <x v="11"/>
    <x v="10"/>
    <x v="1"/>
    <x v="1"/>
    <n v="16"/>
    <x v="3"/>
    <n v="6"/>
    <s v="KFF"/>
    <n v="2009"/>
    <s v="AZ Alkmaar"/>
    <s v="NED"/>
    <m/>
    <x v="272"/>
    <n v="1"/>
    <n v="1"/>
    <n v="1"/>
    <n v="1"/>
    <n v="1"/>
    <n v="1"/>
    <d v="1988-03-17T00:00:00"/>
    <n v="1"/>
  </r>
  <r>
    <s v="Martin Olsson"/>
    <n v="1988"/>
    <x v="1"/>
    <x v="0"/>
    <x v="1"/>
    <s v="2yb"/>
    <n v="2011"/>
    <n v="31.071199999999997"/>
    <n v="2020"/>
    <n v="70"/>
    <x v="0"/>
    <s v="Högaborg"/>
    <x v="6"/>
    <x v="63"/>
    <x v="3"/>
    <x v="7"/>
    <s v="div"/>
    <x v="3"/>
    <n v="12"/>
    <s v="Högaborg"/>
    <n v="2006"/>
    <s v="Blackburn"/>
    <s v="ENG"/>
    <m/>
    <x v="273"/>
    <n v="1"/>
    <n v="1"/>
    <n v="1"/>
    <m/>
    <m/>
    <m/>
    <d v="1988-05-17T00:00:00"/>
    <n v="2"/>
  </r>
  <r>
    <s v="Guillermo Molins"/>
    <n v="1988"/>
    <x v="1"/>
    <x v="0"/>
    <x v="4"/>
    <s v="5om"/>
    <m/>
    <m/>
    <n v="2007"/>
    <n v="118"/>
    <x v="0"/>
    <s v="Kävlinge"/>
    <x v="0"/>
    <x v="8"/>
    <x v="1"/>
    <x v="4"/>
    <n v="17"/>
    <x v="3"/>
    <n v="7"/>
    <s v="MFF"/>
    <n v="2011"/>
    <s v="Anderlecht"/>
    <s v="BEL"/>
    <m/>
    <x v="274"/>
    <n v="1"/>
    <n v="1"/>
    <m/>
    <m/>
    <m/>
    <m/>
    <d v="1988-09-26T00:00:00"/>
    <n v="3"/>
  </r>
  <r>
    <s v="Marcus Nilsson"/>
    <n v="1988"/>
    <x v="1"/>
    <x v="0"/>
    <x v="4"/>
    <s v="2b"/>
    <m/>
    <m/>
    <n v="2007"/>
    <n v="127"/>
    <x v="0"/>
    <s v="HEL"/>
    <x v="1"/>
    <x v="1"/>
    <x v="1"/>
    <x v="0"/>
    <n v="14"/>
    <x v="3"/>
    <n v="3"/>
    <s v="HEL"/>
    <n v="2011"/>
    <s v="Utrecht"/>
    <s v="NED"/>
    <m/>
    <x v="275"/>
    <n v="1"/>
    <n v="1"/>
    <n v="1"/>
    <n v="1"/>
    <m/>
    <m/>
    <d v="1988-02-26T00:00:00"/>
    <n v="1"/>
  </r>
  <r>
    <s v="Peter Abrahamsson"/>
    <n v="1988"/>
    <x v="1"/>
    <x v="0"/>
    <x v="4"/>
    <s v="1v"/>
    <m/>
    <m/>
    <n v="2014"/>
    <n v="219"/>
    <x v="6"/>
    <s v="Vallen"/>
    <x v="19"/>
    <x v="21"/>
    <x v="2"/>
    <x v="4"/>
    <n v="17"/>
    <x v="3"/>
    <m/>
    <m/>
    <m/>
    <m/>
    <m/>
    <m/>
    <x v="276"/>
    <m/>
    <n v="1"/>
    <n v="1"/>
    <m/>
    <m/>
    <m/>
    <d v="1988-07-18T00:00:00"/>
    <n v="3"/>
  </r>
  <r>
    <s v="Simon Lundevall"/>
    <n v="1988"/>
    <x v="1"/>
    <x v="0"/>
    <x v="4"/>
    <s v="5om"/>
    <m/>
    <m/>
    <n v="2011"/>
    <n v="164"/>
    <x v="12"/>
    <s v="City"/>
    <x v="35"/>
    <x v="41"/>
    <x v="4"/>
    <x v="8"/>
    <s v="div"/>
    <x v="3"/>
    <m/>
    <m/>
    <m/>
    <m/>
    <m/>
    <m/>
    <x v="277"/>
    <m/>
    <m/>
    <m/>
    <m/>
    <m/>
    <m/>
    <d v="1988-09-23T00:00:00"/>
    <n v="3"/>
  </r>
  <r>
    <s v="Viktor Prodell"/>
    <n v="1988"/>
    <x v="1"/>
    <x v="0"/>
    <x v="4"/>
    <s v="6f"/>
    <m/>
    <m/>
    <n v="2010"/>
    <n v="149"/>
    <x v="12"/>
    <s v="City"/>
    <x v="21"/>
    <x v="41"/>
    <x v="4"/>
    <x v="8"/>
    <s v="div"/>
    <x v="3"/>
    <n v="1"/>
    <s v="ÅFF"/>
    <n v="2013"/>
    <s v="Mechelen"/>
    <s v="BEL"/>
    <m/>
    <x v="278"/>
    <m/>
    <m/>
    <m/>
    <m/>
    <m/>
    <m/>
    <d v="1988-02-29T00:00:00"/>
    <n v="1"/>
  </r>
  <r>
    <s v="Marcus Olsson"/>
    <n v="1988"/>
    <x v="1"/>
    <x v="0"/>
    <x v="4"/>
    <s v="2yb"/>
    <m/>
    <m/>
    <n v="2008"/>
    <n v="103"/>
    <x v="0"/>
    <s v="Högaborg"/>
    <x v="14"/>
    <x v="63"/>
    <x v="3"/>
    <x v="8"/>
    <s v="div"/>
    <x v="3"/>
    <n v="8"/>
    <s v="HBK"/>
    <n v="2012"/>
    <s v="Blackburn"/>
    <s v="ENG"/>
    <m/>
    <x v="279"/>
    <n v="1"/>
    <m/>
    <m/>
    <m/>
    <m/>
    <m/>
    <d v="1988-05-17T00:00:00"/>
    <n v="2"/>
  </r>
  <r>
    <s v="Niklas Backman"/>
    <n v="1988"/>
    <x v="1"/>
    <x v="0"/>
    <x v="4"/>
    <s v="3mb"/>
    <m/>
    <m/>
    <n v="2010"/>
    <n v="87"/>
    <x v="3"/>
    <s v="Skiljebo"/>
    <x v="39"/>
    <x v="64"/>
    <x v="3"/>
    <x v="8"/>
    <s v="div"/>
    <x v="3"/>
    <n v="8"/>
    <s v="AIK"/>
    <n v="2014"/>
    <s v="Dalian Aerbin"/>
    <s v="CHN"/>
    <m/>
    <x v="280"/>
    <n v="1"/>
    <m/>
    <m/>
    <m/>
    <m/>
    <m/>
    <d v="1988-11-13T00:00:00"/>
    <n v="4"/>
  </r>
  <r>
    <s v="Gustav Svensson"/>
    <n v="1987"/>
    <x v="1"/>
    <x v="0"/>
    <x v="1"/>
    <s v="4mm"/>
    <n v="2021"/>
    <n v="3.1710999999999987"/>
    <n v="2006"/>
    <n v="203"/>
    <x v="2"/>
    <s v="GBG"/>
    <x v="2"/>
    <x v="2"/>
    <x v="1"/>
    <x v="0"/>
    <n v="14"/>
    <x v="3"/>
    <n v="10"/>
    <s v="GBG"/>
    <n v="2010"/>
    <s v="Bursaspor"/>
    <s v="TUR"/>
    <m/>
    <x v="281"/>
    <n v="1"/>
    <m/>
    <m/>
    <m/>
    <m/>
    <m/>
    <d v="1987-02-07T00:00:00"/>
    <n v="1"/>
  </r>
  <r>
    <s v="Daniel Larsson"/>
    <n v="1987"/>
    <x v="1"/>
    <x v="0"/>
    <x v="4"/>
    <s v="6f"/>
    <m/>
    <m/>
    <n v="2005"/>
    <n v="110"/>
    <x v="2"/>
    <s v="BKH"/>
    <x v="15"/>
    <x v="38"/>
    <x v="1"/>
    <x v="3"/>
    <n v="15"/>
    <x v="3"/>
    <n v="8"/>
    <s v="MFF"/>
    <n v="2013"/>
    <s v="Valladolid"/>
    <s v="ESP"/>
    <m/>
    <x v="282"/>
    <m/>
    <n v="1"/>
    <n v="1"/>
    <n v="1"/>
    <n v="1"/>
    <n v="1"/>
    <d v="1987-01-25T00:00:00"/>
    <n v="1"/>
  </r>
  <r>
    <s v="Johannes Hopf"/>
    <n v="1987"/>
    <x v="1"/>
    <x v="0"/>
    <x v="4"/>
    <s v="1v"/>
    <m/>
    <m/>
    <n v="2009"/>
    <n v="11"/>
    <x v="0"/>
    <s v="Simrishamn"/>
    <x v="7"/>
    <x v="65"/>
    <x v="3"/>
    <x v="8"/>
    <s v="div"/>
    <x v="3"/>
    <n v="5"/>
    <s v="HAM"/>
    <n v="2015"/>
    <s v="Genclerbirligi"/>
    <s v="TUR"/>
    <m/>
    <x v="283"/>
    <m/>
    <m/>
    <m/>
    <m/>
    <m/>
    <m/>
    <d v="1987-06-16T00:00:00"/>
    <n v="2"/>
  </r>
  <r>
    <s v="Rasmus Bengtsson"/>
    <n v="1986"/>
    <x v="1"/>
    <x v="0"/>
    <x v="3"/>
    <s v="3mb"/>
    <n v="2013"/>
    <n v="2.0000000000000001E-4"/>
    <n v="2007"/>
    <n v="123"/>
    <x v="0"/>
    <s v="MFF"/>
    <x v="0"/>
    <x v="8"/>
    <x v="1"/>
    <x v="2"/>
    <n v="12"/>
    <x v="3"/>
    <n v="6"/>
    <s v="TFF"/>
    <n v="2009"/>
    <s v="Hertha Berlin"/>
    <s v="GER"/>
    <m/>
    <x v="284"/>
    <n v="1"/>
    <m/>
    <m/>
    <m/>
    <m/>
    <m/>
    <d v="1986-06-26T00:00:00"/>
    <n v="2"/>
  </r>
  <r>
    <s v="Johan Dahlin"/>
    <n v="1986"/>
    <x v="1"/>
    <x v="0"/>
    <x v="3"/>
    <s v="1v"/>
    <n v="2014"/>
    <n v="6.0000000000000006E-4"/>
    <n v="2008"/>
    <n v="264"/>
    <x v="1"/>
    <s v="TroH"/>
    <x v="40"/>
    <x v="57"/>
    <x v="4"/>
    <x v="6"/>
    <s v="div"/>
    <x v="3"/>
    <n v="3"/>
    <s v="MFF"/>
    <n v="2014"/>
    <s v="Genclerbirligi"/>
    <s v="TUR"/>
    <m/>
    <x v="285"/>
    <n v="1"/>
    <m/>
    <m/>
    <m/>
    <m/>
    <m/>
    <d v="1986-09-08T00:00:00"/>
    <n v="3"/>
  </r>
  <r>
    <s v="Alexander Gerndt"/>
    <n v="1986"/>
    <x v="1"/>
    <x v="0"/>
    <x v="3"/>
    <s v="6f"/>
    <n v="2011"/>
    <n v="4.02E-2"/>
    <n v="2007"/>
    <n v="59"/>
    <x v="22"/>
    <s v="Gute"/>
    <x v="4"/>
    <x v="66"/>
    <x v="3"/>
    <x v="8"/>
    <s v="div"/>
    <x v="3"/>
    <n v="12"/>
    <s v="HEL"/>
    <n v="2011"/>
    <s v="Utrecht"/>
    <s v="NED"/>
    <m/>
    <x v="286"/>
    <m/>
    <m/>
    <m/>
    <m/>
    <m/>
    <m/>
    <d v="1986-07-14T00:00:00"/>
    <n v="3"/>
  </r>
  <r>
    <s v="Pär Hansson"/>
    <n v="1986"/>
    <x v="1"/>
    <x v="0"/>
    <x v="1"/>
    <s v="1v"/>
    <n v="2011"/>
    <n v="1.0007999999999999"/>
    <n v="2009"/>
    <n v="193"/>
    <x v="0"/>
    <s v="HEL"/>
    <x v="1"/>
    <x v="1"/>
    <x v="1"/>
    <x v="3"/>
    <n v="15"/>
    <x v="3"/>
    <n v="1"/>
    <s v="HEL"/>
    <n v="2016"/>
    <s v="Feyenoord"/>
    <s v="NED"/>
    <m/>
    <x v="287"/>
    <n v="1"/>
    <n v="1"/>
    <n v="1"/>
    <n v="1"/>
    <n v="1"/>
    <m/>
    <d v="1986-06-22T00:00:00"/>
    <n v="2"/>
  </r>
  <r>
    <s v="Pontus Wernbloom"/>
    <n v="1986"/>
    <x v="1"/>
    <x v="0"/>
    <x v="1"/>
    <s v="4mm"/>
    <n v="2010"/>
    <n v="8.1415000000000006"/>
    <n v="2005"/>
    <n v="91"/>
    <x v="2"/>
    <s v="Kongahälla"/>
    <x v="2"/>
    <x v="67"/>
    <x v="3"/>
    <x v="7"/>
    <s v="div"/>
    <x v="3"/>
    <n v="11"/>
    <s v="GBG"/>
    <n v="2009"/>
    <s v="AZ Alkmaar"/>
    <s v="NED"/>
    <m/>
    <x v="288"/>
    <n v="1"/>
    <m/>
    <m/>
    <m/>
    <m/>
    <m/>
    <d v="1986-06-25T00:00:00"/>
    <n v="2"/>
  </r>
  <r>
    <s v="Ola Toivonen"/>
    <n v="1986"/>
    <x v="1"/>
    <x v="0"/>
    <x v="1"/>
    <s v="6f"/>
    <n v="2009"/>
    <n v="27.081399999999999"/>
    <n v="2006"/>
    <n v="109"/>
    <x v="19"/>
    <s v="DEG"/>
    <x v="20"/>
    <x v="23"/>
    <x v="2"/>
    <x v="2"/>
    <n v="12"/>
    <x v="3"/>
    <n v="11"/>
    <s v="MFF"/>
    <n v="2009"/>
    <s v="PSV"/>
    <s v="NED"/>
    <m/>
    <x v="289"/>
    <n v="1"/>
    <n v="1"/>
    <n v="1"/>
    <n v="1"/>
    <m/>
    <m/>
    <d v="1986-07-03T00:00:00"/>
    <n v="3"/>
  </r>
  <r>
    <s v="Marcus Berg"/>
    <n v="1986"/>
    <x v="1"/>
    <x v="0"/>
    <x v="1"/>
    <s v="6f"/>
    <n v="2017"/>
    <n v="44.130499999999998"/>
    <n v="2005"/>
    <n v="96"/>
    <x v="19"/>
    <s v="Torsby"/>
    <x v="2"/>
    <x v="2"/>
    <x v="1"/>
    <x v="4"/>
    <n v="17"/>
    <x v="3"/>
    <n v="14"/>
    <s v="GBG"/>
    <n v="2007"/>
    <s v="Groningen"/>
    <s v="NED"/>
    <m/>
    <x v="290"/>
    <n v="1"/>
    <n v="1"/>
    <n v="1"/>
    <m/>
    <m/>
    <m/>
    <d v="1986-08-17T00:00:00"/>
    <n v="3"/>
  </r>
  <r>
    <s v="Mikael Lustig"/>
    <n v="1986"/>
    <x v="1"/>
    <x v="0"/>
    <x v="1"/>
    <s v="2yb"/>
    <n v="2020"/>
    <n v="63.011200000000002"/>
    <n v="2005"/>
    <n v="85"/>
    <x v="11"/>
    <s v="Sandåkern"/>
    <x v="41"/>
    <x v="25"/>
    <x v="2"/>
    <x v="4"/>
    <n v="17"/>
    <x v="3"/>
    <n v="12"/>
    <s v="SUN"/>
    <n v="2008"/>
    <s v="Rosenborg"/>
    <s v="NOR"/>
    <m/>
    <x v="291"/>
    <n v="1"/>
    <n v="1"/>
    <m/>
    <m/>
    <m/>
    <m/>
    <d v="1986-12-13T00:00:00"/>
    <n v="4"/>
  </r>
  <r>
    <s v="Per (AIK) Karlsson"/>
    <n v="1986"/>
    <x v="1"/>
    <x v="0"/>
    <x v="4"/>
    <s v="3mb"/>
    <n v="2013"/>
    <m/>
    <n v="2004"/>
    <n v="324"/>
    <x v="4"/>
    <s v="AIK"/>
    <x v="4"/>
    <x v="3"/>
    <x v="1"/>
    <x v="2"/>
    <n v="12"/>
    <x v="3"/>
    <m/>
    <m/>
    <m/>
    <m/>
    <m/>
    <m/>
    <x v="292"/>
    <n v="1"/>
    <n v="1"/>
    <n v="1"/>
    <n v="1"/>
    <n v="1"/>
    <n v="1"/>
    <d v="1986-01-02T00:00:00"/>
    <n v="1"/>
  </r>
  <r>
    <s v="Emil Johansson"/>
    <n v="1986"/>
    <x v="1"/>
    <x v="0"/>
    <x v="4"/>
    <s v="2yb"/>
    <m/>
    <m/>
    <n v="2007"/>
    <n v="52"/>
    <x v="19"/>
    <s v="DEG"/>
    <x v="20"/>
    <x v="23"/>
    <x v="2"/>
    <x v="3"/>
    <n v="15"/>
    <x v="3"/>
    <n v="5"/>
    <s v="NOR"/>
    <n v="2010"/>
    <s v="Molde"/>
    <s v="NOR"/>
    <m/>
    <x v="293"/>
    <n v="1"/>
    <n v="1"/>
    <n v="1"/>
    <m/>
    <n v="1"/>
    <m/>
    <d v="1986-08-11T00:00:00"/>
    <n v="3"/>
  </r>
  <r>
    <s v="Erik Friberg"/>
    <n v="1986"/>
    <x v="1"/>
    <x v="0"/>
    <x v="4"/>
    <s v="4mm"/>
    <m/>
    <m/>
    <n v="2009"/>
    <n v="200"/>
    <x v="2"/>
    <s v="Hovås"/>
    <x v="36"/>
    <x v="58"/>
    <x v="2"/>
    <x v="4"/>
    <n v="17"/>
    <x v="3"/>
    <n v="4"/>
    <s v="BKH"/>
    <n v="2011"/>
    <s v="Seatlle"/>
    <s v="USA"/>
    <m/>
    <x v="294"/>
    <m/>
    <m/>
    <m/>
    <m/>
    <m/>
    <m/>
    <d v="1986-02-10T00:00:00"/>
    <n v="1"/>
  </r>
  <r>
    <s v="Viktor Elm"/>
    <n v="1985"/>
    <x v="1"/>
    <x v="0"/>
    <x v="1"/>
    <s v="4mm"/>
    <n v="2009"/>
    <n v="1.0103"/>
    <n v="2006"/>
    <n v="218"/>
    <x v="9"/>
    <s v="Nybro"/>
    <x v="16"/>
    <x v="68"/>
    <x v="3"/>
    <x v="6"/>
    <s v="div"/>
    <x v="3"/>
    <n v="6"/>
    <s v="KFF"/>
    <n v="2009"/>
    <s v="Heerenveen"/>
    <s v="NED"/>
    <m/>
    <x v="295"/>
    <n v="1"/>
    <m/>
    <m/>
    <m/>
    <m/>
    <m/>
    <d v="1985-11-13T00:00:00"/>
    <n v="4"/>
  </r>
  <r>
    <s v="Oscar Wendt"/>
    <n v="1985"/>
    <x v="1"/>
    <x v="0"/>
    <x v="1"/>
    <s v="2yb"/>
    <n v="2011"/>
    <n v="8.0311000000000003"/>
    <n v="2004"/>
    <n v="100"/>
    <x v="1"/>
    <s v="IFK Skövde"/>
    <x v="2"/>
    <x v="69"/>
    <x v="3"/>
    <x v="7"/>
    <s v="div"/>
    <x v="3"/>
    <n v="15"/>
    <s v="GBG"/>
    <n v="2006"/>
    <s v="FC Köpenhamn"/>
    <s v="DEN"/>
    <m/>
    <x v="296"/>
    <n v="1"/>
    <m/>
    <n v="1"/>
    <n v="1"/>
    <m/>
    <m/>
    <d v="1985-10-24T00:00:00"/>
    <n v="4"/>
  </r>
  <r>
    <s v="Erkan Zengin"/>
    <n v="1985"/>
    <x v="1"/>
    <x v="0"/>
    <x v="1"/>
    <s v="5om"/>
    <n v="2013"/>
    <n v="9.0114000000000001"/>
    <n v="2005"/>
    <n v="67"/>
    <x v="4"/>
    <s v="HAM"/>
    <x v="7"/>
    <x v="6"/>
    <x v="1"/>
    <x v="2"/>
    <n v="12"/>
    <x v="3"/>
    <n v="9"/>
    <s v="HAM"/>
    <n v="2009"/>
    <s v="Besiktas"/>
    <s v="TUR"/>
    <m/>
    <x v="297"/>
    <n v="1"/>
    <m/>
    <m/>
    <m/>
    <m/>
    <m/>
    <d v="1985-08-05T00:00:00"/>
    <n v="3"/>
  </r>
  <r>
    <s v="Behrang Safari"/>
    <n v="1985"/>
    <x v="1"/>
    <x v="0"/>
    <x v="1"/>
    <s v="2yb"/>
    <n v="2011"/>
    <n v="12.0007"/>
    <n v="2005"/>
    <n v="119"/>
    <x v="0"/>
    <s v="Lund"/>
    <x v="0"/>
    <x v="8"/>
    <x v="1"/>
    <x v="1"/>
    <n v="16"/>
    <x v="3"/>
    <n v="8"/>
    <s v="MFF"/>
    <n v="2008"/>
    <s v="Basel"/>
    <s v="SUI"/>
    <m/>
    <x v="298"/>
    <m/>
    <m/>
    <m/>
    <m/>
    <m/>
    <m/>
    <d v="1985-02-09T00:00:00"/>
    <n v="1"/>
  </r>
  <r>
    <s v="Andreas Granqvist"/>
    <n v="1985"/>
    <x v="1"/>
    <x v="0"/>
    <x v="1"/>
    <s v="3mb"/>
    <n v="2011"/>
    <n v="54.011700000000012"/>
    <n v="2004"/>
    <n v="103"/>
    <x v="0"/>
    <s v="HEL"/>
    <x v="1"/>
    <x v="1"/>
    <x v="1"/>
    <x v="0"/>
    <n v="14"/>
    <x v="3"/>
    <n v="10"/>
    <s v="HEL"/>
    <n v="2007"/>
    <s v="Wigan"/>
    <s v="ENG"/>
    <m/>
    <x v="299"/>
    <n v="1"/>
    <m/>
    <m/>
    <m/>
    <m/>
    <m/>
    <d v="1985-04-16T00:00:00"/>
    <n v="2"/>
  </r>
  <r>
    <s v="Sebastian Larsson"/>
    <n v="1985"/>
    <x v="1"/>
    <x v="0"/>
    <x v="1"/>
    <s v="4mm"/>
    <n v="2018"/>
    <n v="67.170900000000003"/>
    <n v="2018"/>
    <n v="115"/>
    <x v="12"/>
    <s v="IFK Eskilstuna"/>
    <x v="6"/>
    <x v="5"/>
    <x v="0"/>
    <x v="1"/>
    <n v="16"/>
    <x v="3"/>
    <n v="14"/>
    <s v="IFK Eskilstuna"/>
    <n v="2001"/>
    <s v="Arsenal"/>
    <s v="ENG"/>
    <s v="Arsenal"/>
    <x v="300"/>
    <n v="1"/>
    <n v="1"/>
    <n v="1"/>
    <n v="1"/>
    <n v="1"/>
    <n v="1"/>
    <d v="1985-06-06T00:00:00"/>
    <n v="2"/>
  </r>
  <r>
    <s v="Markus Holgersson"/>
    <n v="1985"/>
    <x v="1"/>
    <x v="0"/>
    <x v="4"/>
    <s v="3mb"/>
    <m/>
    <m/>
    <n v="2009"/>
    <n v="106"/>
    <x v="0"/>
    <s v="LBOIS"/>
    <x v="8"/>
    <x v="1"/>
    <x v="1"/>
    <x v="2"/>
    <n v="17"/>
    <x v="3"/>
    <n v="5"/>
    <s v="HEL"/>
    <n v="2012"/>
    <s v="New York"/>
    <s v="USA"/>
    <m/>
    <x v="301"/>
    <m/>
    <m/>
    <m/>
    <m/>
    <m/>
    <m/>
    <d v="1985-04-16T00:00:00"/>
    <n v="2"/>
  </r>
  <r>
    <s v="Mathias Ranegie"/>
    <n v="1984"/>
    <x v="1"/>
    <x v="0"/>
    <x v="1"/>
    <s v="6f"/>
    <n v="2012"/>
    <n v="1.0001"/>
    <n v="2007"/>
    <n v="121"/>
    <x v="2"/>
    <s v="Masthugget"/>
    <x v="2"/>
    <x v="70"/>
    <x v="3"/>
    <x v="8"/>
    <s v="div"/>
    <x v="3"/>
    <n v="4"/>
    <s v="MFF"/>
    <n v="2012"/>
    <s v="Udinese"/>
    <s v="ITA"/>
    <m/>
    <x v="302"/>
    <m/>
    <m/>
    <m/>
    <m/>
    <m/>
    <m/>
    <d v="1984-06-14T00:00:00"/>
    <n v="2"/>
  </r>
  <r>
    <s v="Samuel Holmén"/>
    <n v="1984"/>
    <x v="1"/>
    <x v="0"/>
    <x v="1"/>
    <s v="4mm"/>
    <n v="2008"/>
    <n v="7.0307999999999993"/>
    <n v="2003"/>
    <n v="168"/>
    <x v="1"/>
    <s v="ELF"/>
    <x v="18"/>
    <x v="18"/>
    <x v="1"/>
    <x v="0"/>
    <n v="14"/>
    <x v="3"/>
    <n v="10"/>
    <s v="ELF"/>
    <n v="2007"/>
    <s v="Bröndby"/>
    <s v="DEN"/>
    <m/>
    <x v="303"/>
    <n v="1"/>
    <n v="1"/>
    <n v="1"/>
    <n v="1"/>
    <m/>
    <m/>
    <d v="1984-06-28T00:00:00"/>
    <n v="2"/>
  </r>
  <r>
    <s v="Martin Lorentzson"/>
    <n v="1984"/>
    <x v="1"/>
    <x v="0"/>
    <x v="4"/>
    <s v="2yb"/>
    <m/>
    <m/>
    <n v="2010"/>
    <n v="222"/>
    <x v="15"/>
    <s v="Sleipner"/>
    <x v="30"/>
    <x v="71"/>
    <x v="3"/>
    <x v="8"/>
    <s v="div"/>
    <x v="3"/>
    <n v="1"/>
    <s v="ÅFF"/>
    <n v="2015"/>
    <s v="Coventry"/>
    <s v="ENG"/>
    <m/>
    <x v="304"/>
    <m/>
    <m/>
    <m/>
    <m/>
    <m/>
    <m/>
    <d v="1984-07-21T00:00:00"/>
    <n v="3"/>
  </r>
  <r>
    <s v="Fredrik Stenman"/>
    <n v="1983"/>
    <x v="1"/>
    <x v="0"/>
    <x v="3"/>
    <s v="3mb"/>
    <n v="2006"/>
    <n v="8.0000000000000015E-4"/>
    <n v="2002"/>
    <n v="108"/>
    <x v="3"/>
    <s v="Munktorp"/>
    <x v="3"/>
    <x v="37"/>
    <x v="2"/>
    <x v="1"/>
    <n v="16"/>
    <x v="3"/>
    <n v="8"/>
    <s v="DIF"/>
    <n v="2006"/>
    <s v="B Leverkusen"/>
    <s v="GER"/>
    <m/>
    <x v="305"/>
    <n v="1"/>
    <n v="1"/>
    <n v="1"/>
    <m/>
    <m/>
    <m/>
    <d v="1983-06-02T00:00:00"/>
    <n v="2"/>
  </r>
  <r>
    <s v="Adam Johansson"/>
    <n v="1983"/>
    <x v="1"/>
    <x v="0"/>
    <x v="1"/>
    <s v="2yb"/>
    <n v="2009"/>
    <n v="4.0106999999999999"/>
    <n v="2005"/>
    <n v="165"/>
    <x v="2"/>
    <s v="Kungsladugård"/>
    <x v="36"/>
    <x v="58"/>
    <x v="2"/>
    <x v="1"/>
    <n v="16"/>
    <x v="3"/>
    <n v="3"/>
    <s v="GBG"/>
    <n v="2011"/>
    <s v="Seattle"/>
    <s v="USA"/>
    <m/>
    <x v="306"/>
    <n v="1"/>
    <m/>
    <m/>
    <m/>
    <m/>
    <m/>
    <d v="1983-02-21T00:00:00"/>
    <n v="1"/>
  </r>
  <r>
    <s v="Jonas (LBOIS) Olsson"/>
    <n v="1983"/>
    <x v="1"/>
    <x v="0"/>
    <x v="1"/>
    <s v="3mb"/>
    <n v="2011"/>
    <n v="7.0214000000000008"/>
    <n v="2003"/>
    <n v="86"/>
    <x v="0"/>
    <s v="LBOIS"/>
    <x v="8"/>
    <x v="12"/>
    <x v="2"/>
    <x v="2"/>
    <n v="12"/>
    <x v="3"/>
    <n v="12"/>
    <s v="LBOIS"/>
    <n v="2005"/>
    <s v="NEC"/>
    <s v="NED"/>
    <m/>
    <x v="307"/>
    <n v="1"/>
    <m/>
    <m/>
    <m/>
    <m/>
    <m/>
    <d v="1983-03-10T00:00:00"/>
    <n v="1"/>
  </r>
  <r>
    <s v="Nordin Gerzic"/>
    <n v="1983"/>
    <x v="1"/>
    <x v="0"/>
    <x v="4"/>
    <s v="4mm"/>
    <m/>
    <m/>
    <n v="2008"/>
    <n v="318"/>
    <x v="7"/>
    <s v="ÖSK"/>
    <x v="10"/>
    <x v="9"/>
    <x v="1"/>
    <x v="3"/>
    <n v="15"/>
    <x v="3"/>
    <m/>
    <m/>
    <m/>
    <m/>
    <m/>
    <m/>
    <x v="308"/>
    <m/>
    <m/>
    <m/>
    <m/>
    <m/>
    <m/>
    <d v="1983-11-09T00:00:00"/>
    <n v="4"/>
  </r>
  <r>
    <s v="Stefan Ishizaki"/>
    <n v="1982"/>
    <x v="1"/>
    <x v="0"/>
    <x v="3"/>
    <s v="5om"/>
    <n v="2006"/>
    <n v="1E-4"/>
    <n v="2000"/>
    <n v="352"/>
    <x v="4"/>
    <s v="Rågsved"/>
    <x v="4"/>
    <x v="3"/>
    <x v="1"/>
    <x v="4"/>
    <n v="17"/>
    <x v="3"/>
    <n v="2"/>
    <s v="ELF"/>
    <n v="2014"/>
    <s v="LA Galaxy"/>
    <s v="USA"/>
    <m/>
    <x v="309"/>
    <n v="1"/>
    <n v="1"/>
    <n v="1"/>
    <n v="1"/>
    <n v="1"/>
    <n v="1"/>
    <d v="1982-05-15T00:00:00"/>
    <n v="2"/>
  </r>
  <r>
    <s v="Tobias Hysén"/>
    <n v="1982"/>
    <x v="1"/>
    <x v="0"/>
    <x v="1"/>
    <s v="4mm"/>
    <n v="2009"/>
    <n v="3.0512000000000006"/>
    <n v="2000"/>
    <n v="286"/>
    <x v="2"/>
    <s v="Lundby"/>
    <x v="15"/>
    <x v="38"/>
    <x v="1"/>
    <x v="4"/>
    <n v="17"/>
    <x v="3"/>
    <n v="3"/>
    <s v="DIF"/>
    <n v="2006"/>
    <s v="Sunderland"/>
    <s v="ENG"/>
    <m/>
    <x v="310"/>
    <n v="1"/>
    <n v="1"/>
    <n v="1"/>
    <m/>
    <m/>
    <m/>
    <d v="1982-03-09T00:00:00"/>
    <n v="1"/>
  </r>
  <r>
    <s v="Markus Rosenberg"/>
    <n v="1982"/>
    <x v="1"/>
    <x v="0"/>
    <x v="1"/>
    <s v="6f"/>
    <n v="2005"/>
    <n v="3.1016000000000004"/>
    <n v="2001"/>
    <n v="191"/>
    <x v="0"/>
    <s v="MFF"/>
    <x v="0"/>
    <x v="8"/>
    <x v="1"/>
    <x v="2"/>
    <n v="12"/>
    <x v="3"/>
    <n v="9"/>
    <s v="MFF"/>
    <n v="2005"/>
    <s v="Ajax"/>
    <s v="NED"/>
    <m/>
    <x v="311"/>
    <n v="1"/>
    <m/>
    <m/>
    <m/>
    <m/>
    <m/>
    <d v="1982-09-27T00:00:00"/>
    <n v="3"/>
  </r>
  <r>
    <s v="Per Nilsson"/>
    <n v="1982"/>
    <x v="1"/>
    <x v="0"/>
    <x v="1"/>
    <s v="3mb"/>
    <n v="2014"/>
    <n v="7.0004"/>
    <n v="2000"/>
    <n v="107"/>
    <x v="18"/>
    <s v="Timrå"/>
    <x v="22"/>
    <x v="45"/>
    <x v="2"/>
    <x v="4"/>
    <n v="17"/>
    <x v="3"/>
    <n v="12"/>
    <s v="AIK"/>
    <n v="2005"/>
    <s v="Odd Grenland"/>
    <s v="NOR"/>
    <m/>
    <x v="312"/>
    <n v="1"/>
    <n v="1"/>
    <n v="1"/>
    <n v="1"/>
    <n v="1"/>
    <m/>
    <d v="1982-09-15T00:00:00"/>
    <n v="3"/>
  </r>
  <r>
    <s v="Kim Källström"/>
    <n v="1982"/>
    <x v="1"/>
    <x v="0"/>
    <x v="1"/>
    <s v="4mm"/>
    <n v="2002"/>
    <n v="55.2209"/>
    <n v="2000"/>
    <n v="123"/>
    <x v="2"/>
    <s v="BKH"/>
    <x v="15"/>
    <x v="38"/>
    <x v="1"/>
    <x v="0"/>
    <n v="14"/>
    <x v="3"/>
    <n v="13"/>
    <s v="DIF"/>
    <n v="2004"/>
    <s v="Rennes"/>
    <s v="FRA"/>
    <m/>
    <x v="313"/>
    <n v="1"/>
    <n v="1"/>
    <m/>
    <n v="1"/>
    <n v="1"/>
    <n v="1"/>
    <d v="1982-08-24T00:00:00"/>
    <n v="3"/>
  </r>
  <r>
    <s v="Johan Wiland"/>
    <n v="1981"/>
    <x v="1"/>
    <x v="0"/>
    <x v="1"/>
    <s v="1v"/>
    <n v="2008"/>
    <n v="2.0120999999999998"/>
    <n v="2000"/>
    <n v="309"/>
    <x v="1"/>
    <s v="Rydboholm"/>
    <x v="18"/>
    <x v="18"/>
    <x v="1"/>
    <x v="1"/>
    <n v="16"/>
    <x v="3"/>
    <n v="6"/>
    <s v="ELF"/>
    <n v="2009"/>
    <s v="FC Köpenhamn"/>
    <s v="DEN"/>
    <m/>
    <x v="314"/>
    <n v="1"/>
    <n v="1"/>
    <n v="1"/>
    <m/>
    <n v="1"/>
    <m/>
    <d v="1981-01-24T00:00:00"/>
    <n v="1"/>
  </r>
  <r>
    <s v="Mikael Antonsson"/>
    <n v="1981"/>
    <x v="1"/>
    <x v="0"/>
    <x v="1"/>
    <s v="3mb"/>
    <n v="2012"/>
    <n v="17.0105"/>
    <n v="2000"/>
    <n v="47"/>
    <x v="5"/>
    <s v="Sillhövda"/>
    <x v="2"/>
    <x v="2"/>
    <x v="1"/>
    <x v="1"/>
    <n v="16"/>
    <x v="3"/>
    <n v="16"/>
    <s v="GBG"/>
    <n v="2004"/>
    <s v="Austria Wien"/>
    <s v="AUT"/>
    <m/>
    <x v="315"/>
    <n v="1"/>
    <n v="1"/>
    <n v="1"/>
    <n v="1"/>
    <n v="1"/>
    <m/>
    <d v="1981-05-31T00:00:00"/>
    <n v="2"/>
  </r>
  <r>
    <s v="Johan Elmander"/>
    <n v="1981"/>
    <x v="1"/>
    <x v="0"/>
    <x v="1"/>
    <s v="6f"/>
    <n v="2005"/>
    <n v="35.1006"/>
    <n v="1999"/>
    <n v="37"/>
    <x v="1"/>
    <s v="Holmalund"/>
    <x v="19"/>
    <x v="72"/>
    <x v="3"/>
    <x v="7"/>
    <s v="div"/>
    <x v="3"/>
    <n v="15"/>
    <s v="ÖIS"/>
    <n v="2000"/>
    <s v="Feyenoord"/>
    <s v="NED"/>
    <m/>
    <x v="316"/>
    <n v="1"/>
    <n v="1"/>
    <n v="1"/>
    <n v="1"/>
    <n v="1"/>
    <m/>
    <d v="1981-05-27T00:00:00"/>
    <n v="2"/>
  </r>
  <r>
    <s v="Zlatan Ibrahimovic"/>
    <n v="1981"/>
    <x v="1"/>
    <x v="0"/>
    <x v="1"/>
    <s v="6f"/>
    <n v="2001"/>
    <n v="69.100700000000003"/>
    <n v="1999"/>
    <n v="8"/>
    <x v="0"/>
    <s v="MFF"/>
    <x v="0"/>
    <x v="8"/>
    <x v="1"/>
    <x v="5"/>
    <n v="13"/>
    <x v="3"/>
    <n v="22"/>
    <s v="MFF"/>
    <n v="2001"/>
    <s v="Ajax"/>
    <s v="NED"/>
    <m/>
    <x v="317"/>
    <n v="1"/>
    <m/>
    <n v="1"/>
    <m/>
    <m/>
    <m/>
    <d v="1981-10-03T00:00:00"/>
    <n v="4"/>
  </r>
  <r>
    <s v="Andreas Isaksson"/>
    <n v="1981"/>
    <x v="1"/>
    <x v="0"/>
    <x v="1"/>
    <s v="1v"/>
    <n v="2002"/>
    <n v="82.000600000000006"/>
    <n v="2001"/>
    <n v="135"/>
    <x v="0"/>
    <s v="TFF"/>
    <x v="17"/>
    <x v="55"/>
    <x v="2"/>
    <x v="2"/>
    <n v="12"/>
    <x v="3"/>
    <n v="13"/>
    <s v="DIF"/>
    <n v="2004"/>
    <s v="Rennes"/>
    <s v="FRA"/>
    <m/>
    <x v="318"/>
    <n v="1"/>
    <m/>
    <n v="1"/>
    <n v="1"/>
    <n v="1"/>
    <m/>
    <d v="1981-10-03T00:00:00"/>
    <n v="4"/>
  </r>
  <r>
    <s v="Daniel Örlund"/>
    <n v="1980"/>
    <x v="1"/>
    <x v="0"/>
    <x v="3"/>
    <s v="1v"/>
    <n v="2010"/>
    <n v="2.0000000000000001E-4"/>
    <n v="2002"/>
    <n v="94"/>
    <x v="4"/>
    <s v="Spårvägen"/>
    <x v="4"/>
    <x v="73"/>
    <x v="4"/>
    <x v="8"/>
    <s v="div"/>
    <x v="3"/>
    <n v="6"/>
    <s v="AIK"/>
    <n v="2010"/>
    <s v="Rosenborg"/>
    <s v="NOR"/>
    <m/>
    <x v="319"/>
    <m/>
    <m/>
    <m/>
    <m/>
    <m/>
    <m/>
    <d v="1980-06-23T00:00:00"/>
    <n v="2"/>
  </r>
  <r>
    <s v="Nils-Eric Johansson"/>
    <n v="1980"/>
    <x v="1"/>
    <x v="0"/>
    <x v="3"/>
    <s v="2yb"/>
    <n v="2002"/>
    <n v="4.0000000000000002E-4"/>
    <n v="2007"/>
    <n v="297"/>
    <x v="4"/>
    <s v="BP"/>
    <x v="9"/>
    <x v="34"/>
    <x v="0"/>
    <x v="3"/>
    <n v="17"/>
    <x v="3"/>
    <n v="7"/>
    <s v="AIK"/>
    <n v="1997"/>
    <s v="Bayern M"/>
    <s v="GER"/>
    <s v="Bayern"/>
    <x v="320"/>
    <n v="1"/>
    <n v="1"/>
    <n v="1"/>
    <n v="1"/>
    <n v="1"/>
    <n v="1"/>
    <d v="1980-01-13T00:00:00"/>
    <n v="1"/>
  </r>
  <r>
    <s v="Christian Wilhelmsson"/>
    <n v="1979"/>
    <x v="1"/>
    <x v="0"/>
    <x v="1"/>
    <s v="5om"/>
    <n v="2009"/>
    <n v="25.1509"/>
    <n v="2014"/>
    <n v="11"/>
    <x v="5"/>
    <s v="MAIF"/>
    <x v="5"/>
    <x v="4"/>
    <x v="2"/>
    <x v="2"/>
    <n v="12"/>
    <x v="3"/>
    <n v="14"/>
    <s v="MAIF"/>
    <n v="2000"/>
    <s v="Stabaek"/>
    <s v="NOR"/>
    <m/>
    <x v="321"/>
    <n v="1"/>
    <m/>
    <m/>
    <m/>
    <m/>
    <m/>
    <d v="1979-12-08T00:00:00"/>
    <n v="4"/>
  </r>
  <r>
    <s v="Daniel Majstorovic"/>
    <n v="1977"/>
    <x v="1"/>
    <x v="0"/>
    <x v="1"/>
    <s v="3mb"/>
    <n v="2008"/>
    <n v="21.020800000000001"/>
    <n v="2001"/>
    <n v="97"/>
    <x v="8"/>
    <s v="Håbo"/>
    <x v="9"/>
    <x v="74"/>
    <x v="3"/>
    <x v="6"/>
    <s v="div"/>
    <x v="3"/>
    <n v="9"/>
    <s v="MFF"/>
    <n v="2004"/>
    <s v="Twente"/>
    <s v="NED"/>
    <m/>
    <x v="322"/>
    <n v="1"/>
    <m/>
    <m/>
    <m/>
    <m/>
    <m/>
    <d v="1977-04-05T00:00:00"/>
    <n v="2"/>
  </r>
  <r>
    <s v="Olof Mellberg"/>
    <n v="1977"/>
    <x v="1"/>
    <x v="0"/>
    <x v="1"/>
    <s v="3mb"/>
    <n v="2001"/>
    <n v="70.000100000000003"/>
    <n v="1996"/>
    <n v="64"/>
    <x v="1"/>
    <s v="Gullspång"/>
    <x v="20"/>
    <x v="23"/>
    <x v="2"/>
    <x v="4"/>
    <n v="17"/>
    <x v="3"/>
    <n v="15"/>
    <s v="AIK"/>
    <n v="1998"/>
    <s v="Santander"/>
    <s v="ESP"/>
    <m/>
    <x v="323"/>
    <n v="1"/>
    <m/>
    <m/>
    <m/>
    <m/>
    <m/>
    <d v="1977-09-03T00:00:00"/>
    <n v="3"/>
  </r>
  <r>
    <s v="Anders Svensson"/>
    <n v="1976"/>
    <x v="1"/>
    <x v="0"/>
    <x v="1"/>
    <s v="3mb"/>
    <n v="2000"/>
    <n v="56.180699999999995"/>
    <n v="1997"/>
    <n v="290"/>
    <x v="1"/>
    <s v="Hestrafors"/>
    <x v="18"/>
    <x v="18"/>
    <x v="1"/>
    <x v="4"/>
    <n v="17"/>
    <x v="3"/>
    <n v="4"/>
    <s v="ELF"/>
    <n v="2001"/>
    <s v="Southampton"/>
    <s v="ENG"/>
    <m/>
    <x v="324"/>
    <n v="1"/>
    <m/>
    <m/>
    <m/>
    <m/>
    <m/>
    <d v="1976-07-17T00:00: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5F1C4-F82E-43A3-8268-4F32117877D3}" name="PivotTable1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4:AM28" firstHeaderRow="1" firstDataRow="3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4">
        <item x="5"/>
        <item x="6"/>
        <item x="14"/>
        <item x="16"/>
        <item x="22"/>
        <item x="21"/>
        <item x="2"/>
        <item x="10"/>
        <item x="13"/>
        <item x="18"/>
        <item x="0"/>
        <item x="9"/>
        <item x="4"/>
        <item x="12"/>
        <item x="8"/>
        <item x="20"/>
        <item x="11"/>
        <item x="1"/>
        <item x="3"/>
        <item x="19"/>
        <item x="17"/>
        <item x="1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0"/>
  </rowFields>
  <rowItems count="22">
    <i>
      <x v="10"/>
    </i>
    <i>
      <x v="12"/>
    </i>
    <i>
      <x v="6"/>
    </i>
    <i>
      <x v="11"/>
    </i>
    <i>
      <x v="7"/>
    </i>
    <i>
      <x v="17"/>
    </i>
    <i>
      <x v="21"/>
    </i>
    <i>
      <x v="22"/>
    </i>
    <i>
      <x v="13"/>
    </i>
    <i>
      <x v="18"/>
    </i>
    <i>
      <x/>
    </i>
    <i>
      <x v="1"/>
    </i>
    <i>
      <x v="19"/>
    </i>
    <i>
      <x v="14"/>
    </i>
    <i>
      <x v="2"/>
    </i>
    <i>
      <x v="16"/>
    </i>
    <i>
      <x v="8"/>
    </i>
    <i>
      <x v="5"/>
    </i>
    <i>
      <x v="9"/>
    </i>
    <i>
      <x v="3"/>
    </i>
    <i>
      <x v="20"/>
    </i>
    <i t="grand">
      <x/>
    </i>
  </rowItems>
  <colFields count="2">
    <field x="-2"/>
    <field x="17"/>
  </colFields>
  <colItems count="8">
    <i>
      <x/>
      <x v="1"/>
    </i>
    <i r="1">
      <x v="3"/>
    </i>
    <i r="1">
      <x v="4"/>
    </i>
    <i i="1">
      <x v="1"/>
      <x v="1"/>
    </i>
    <i r="1" i="1">
      <x v="3"/>
    </i>
    <i r="1" i="1">
      <x v="4"/>
    </i>
    <i t="grand">
      <x/>
    </i>
    <i t="grand" i="1">
      <x/>
    </i>
  </colItems>
  <pageFields count="2">
    <pageField fld="3" hier="-1"/>
    <pageField fld="2" item="2" hier="-1"/>
  </pageFields>
  <dataFields count="2">
    <dataField name="Count of Distrikt" fld="10" subtotal="count" baseField="0" baseItem="0"/>
    <dataField name="Count of Distrikt2" fld="10" subtotal="count" showDataAs="percentOfCol" baseField="14" baseItem="7" numFmtId="9"/>
  </dataFields>
  <conditionalFormats count="7">
    <conditionalFormat priority="2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21">
              <x v="0"/>
              <x v="1"/>
              <x v="2"/>
              <x v="3"/>
              <x v="4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3" selected="0">
              <x v="3"/>
              <x v="4"/>
              <x v="5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6" selected="0">
              <x v="2"/>
              <x v="3"/>
              <x v="4"/>
              <x v="5"/>
              <x v="6"/>
              <x v="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21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0"/>
              <x v="21"/>
              <x v="22"/>
            </reference>
            <reference field="17" count="3" selected="0">
              <x v="2"/>
              <x v="3"/>
              <x v="4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1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0"/>
              <x v="21"/>
              <x v="22"/>
            </reference>
            <reference field="17" count="3" selected="0">
              <x v="1"/>
              <x v="3"/>
              <x v="4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21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0"/>
              <x v="21"/>
              <x v="22"/>
            </reference>
            <reference field="17" count="3" selected="0">
              <x v="1"/>
              <x v="3"/>
              <x v="4"/>
            </reference>
          </references>
        </pivotArea>
      </pivotAreas>
    </conditionalFormat>
    <conditionalFormat priority="1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0" count="21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16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10" count="21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6A17C-4EF3-4C86-83A4-CFE6F414D190}" name="PivotTable5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8:U35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4">
    <i>
      <x v="1"/>
    </i>
    <i>
      <x v="3"/>
    </i>
    <i>
      <x v="4"/>
    </i>
    <i t="grand">
      <x/>
    </i>
  </colItems>
  <pageFields count="2">
    <pageField fld="3" hier="-1"/>
    <pageField fld="2" item="2" hier="-1"/>
  </pageFields>
  <dataFields count="1">
    <dataField name="Count of Akad div2" fld="14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3"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3">
              <x v="0"/>
              <x v="1"/>
              <x v="2"/>
            </reference>
            <reference field="17" count="4" selected="0">
              <x v="2"/>
              <x v="3"/>
              <x v="4"/>
              <x v="5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3">
              <x v="0"/>
              <x v="1"/>
              <x v="2"/>
            </reference>
            <reference field="17" count="4" selected="0">
              <x v="1"/>
              <x v="3"/>
              <x v="4"/>
              <x v="5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AA2BA-C43C-45EA-9B8A-A457D32A9D35}" name="PivotTable24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28:BW36" firstHeaderRow="1" firstDataRow="3" firstDataCol="1" rowPageCount="1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17"/>
  </colFields>
  <colItems count="9">
    <i>
      <x/>
      <x v="1"/>
    </i>
    <i r="1">
      <x v="3"/>
    </i>
    <i r="1">
      <x v="4"/>
    </i>
    <i t="default">
      <x/>
    </i>
    <i>
      <x v="1"/>
      <x v="1"/>
    </i>
    <i r="1">
      <x v="3"/>
    </i>
    <i r="1">
      <x v="4"/>
    </i>
    <i t="default">
      <x v="1"/>
    </i>
    <i t="grand">
      <x/>
    </i>
  </colItems>
  <pageFields count="1">
    <pageField fld="2" item="2" hier="-1"/>
  </pageFields>
  <dataFields count="1">
    <dataField name="Count of Akad div2" fld="14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1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0EFC0-D07E-4A3B-B789-56FF1EE85AE6}" name="PivotTable14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W4:AZ24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6">
        <item x="13"/>
        <item x="3"/>
        <item x="19"/>
        <item m="1" x="76"/>
        <item x="49"/>
        <item m="1" x="87"/>
        <item x="14"/>
        <item m="1" x="92"/>
        <item m="1" x="75"/>
        <item x="38"/>
        <item x="7"/>
        <item x="36"/>
        <item x="50"/>
        <item m="1" x="83"/>
        <item x="41"/>
        <item x="23"/>
        <item x="0"/>
        <item x="35"/>
        <item x="27"/>
        <item x="18"/>
        <item x="5"/>
        <item x="44"/>
        <item x="39"/>
        <item x="28"/>
        <item x="32"/>
        <item x="51"/>
        <item m="1" x="77"/>
        <item m="1" x="88"/>
        <item x="48"/>
        <item x="58"/>
        <item m="1" x="84"/>
        <item x="40"/>
        <item x="33"/>
        <item x="2"/>
        <item x="56"/>
        <item x="34"/>
        <item m="1" x="93"/>
        <item x="66"/>
        <item x="15"/>
        <item x="6"/>
        <item x="20"/>
        <item m="1" x="78"/>
        <item x="1"/>
        <item x="72"/>
        <item x="74"/>
        <item x="63"/>
        <item x="53"/>
        <item x="59"/>
        <item x="69"/>
        <item x="22"/>
        <item x="46"/>
        <item x="31"/>
        <item x="10"/>
        <item x="67"/>
        <item x="62"/>
        <item x="12"/>
        <item m="1" x="80"/>
        <item x="4"/>
        <item m="1" x="82"/>
        <item m="1" x="94"/>
        <item x="70"/>
        <item x="8"/>
        <item x="17"/>
        <item x="29"/>
        <item m="1" x="89"/>
        <item x="68"/>
        <item x="42"/>
        <item x="16"/>
        <item m="1" x="85"/>
        <item x="65"/>
        <item x="11"/>
        <item x="64"/>
        <item x="71"/>
        <item x="73"/>
        <item x="45"/>
        <item m="1" x="90"/>
        <item m="1" x="86"/>
        <item x="54"/>
        <item x="55"/>
        <item m="1" x="81"/>
        <item x="57"/>
        <item x="61"/>
        <item x="25"/>
        <item m="1" x="79"/>
        <item m="1" x="91"/>
        <item x="26"/>
        <item x="52"/>
        <item x="37"/>
        <item x="47"/>
        <item x="24"/>
        <item x="43"/>
        <item x="60"/>
        <item x="30"/>
        <item x="2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6">
        <item sd="0" x="0"/>
        <item x="1"/>
        <item sd="0" x="2"/>
        <item sd="0" x="4"/>
        <item sd="0" x="3"/>
        <item t="default"/>
      </items>
    </pivotField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2">
    <field x="14"/>
    <field x="13"/>
  </rowFields>
  <rowItems count="19">
    <i>
      <x/>
    </i>
    <i>
      <x v="1"/>
    </i>
    <i r="1">
      <x v="61"/>
    </i>
    <i r="1">
      <x v="33"/>
    </i>
    <i r="1">
      <x v="10"/>
    </i>
    <i r="1">
      <x v="1"/>
    </i>
    <i r="1">
      <x v="19"/>
    </i>
    <i r="1">
      <x v="42"/>
    </i>
    <i r="1">
      <x v="52"/>
    </i>
    <i r="1">
      <x v="40"/>
    </i>
    <i r="1">
      <x v="63"/>
    </i>
    <i r="1">
      <x v="17"/>
    </i>
    <i r="1">
      <x v="94"/>
    </i>
    <i r="1">
      <x v="9"/>
    </i>
    <i r="1">
      <x v="39"/>
    </i>
    <i>
      <x v="2"/>
    </i>
    <i>
      <x v="3"/>
    </i>
    <i>
      <x v="4"/>
    </i>
    <i t="grand">
      <x/>
    </i>
  </rowItems>
  <colFields count="1">
    <field x="4"/>
  </colFields>
  <colItems count="3">
    <i>
      <x v="3"/>
    </i>
    <i>
      <x v="4"/>
    </i>
    <i t="grand">
      <x/>
    </i>
  </colItems>
  <pageFields count="2">
    <pageField fld="3" hier="-1"/>
    <pageField fld="2" item="2" hier="-1"/>
  </pageFields>
  <dataFields count="1">
    <dataField name="Count of Akad div" fld="14" subtotal="count" baseField="0" baseItem="0"/>
  </dataFields>
  <conditionalFormats count="1">
    <conditionalFormat priority="3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3" count="75">
              <x v="0"/>
              <x v="1"/>
              <x v="2"/>
              <x v="4"/>
              <x v="6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8"/>
              <x v="29"/>
              <x v="31"/>
              <x v="32"/>
              <x v="33"/>
              <x v="34"/>
              <x v="35"/>
              <x v="37"/>
              <x v="38"/>
              <x v="39"/>
              <x v="40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7"/>
              <x v="60"/>
              <x v="61"/>
              <x v="62"/>
              <x v="63"/>
              <x v="65"/>
              <x v="66"/>
              <x v="67"/>
              <x v="69"/>
              <x v="70"/>
              <x v="71"/>
              <x v="72"/>
              <x v="73"/>
              <x v="74"/>
              <x v="77"/>
              <x v="78"/>
              <x v="80"/>
              <x v="81"/>
              <x v="82"/>
              <x v="85"/>
              <x v="86"/>
              <x v="87"/>
              <x v="88"/>
              <x v="89"/>
              <x v="90"/>
              <x v="91"/>
              <x v="92"/>
              <x v="93"/>
              <x v="9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94C34-F9D3-4118-9184-538CDF6F6AF9}" name="PivotTable16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D4:BI11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3" item="1" hier="-1"/>
    <pageField fld="2" hier="-1"/>
  </pageFields>
  <dataFields count="1">
    <dataField name="Count of Akad div" fld="14" subtotal="count" baseField="0" baseItem="0"/>
  </dataFields>
  <conditionalFormats count="2">
    <conditionalFormat priority="2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4" selected="0">
              <x v="0"/>
              <x v="1"/>
              <x v="2"/>
              <x v="3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3008E-19B8-4BC4-B054-804F0F3E8B77}" name="PivotTable17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D16:BI23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3" item="1" hier="-1"/>
    <pageField fld="2" hier="-1"/>
  </pageFields>
  <dataFields count="1">
    <dataField name="Count of Akad div2" fld="14" subtotal="count" showDataAs="percentOfCol" baseField="14" baseItem="0" numFmtId="9"/>
  </dataFields>
  <conditionalFormats count="1">
    <conditionalFormat priority="2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0E007-184C-45D7-AEDF-0856E2FE1789}" name="PivotTable20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Z16:CD23" firstHeaderRow="1" firstDataRow="2" firstDataCol="1" rowPageCount="1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showAll="0"/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Count of Akad div2" fld="14" subtotal="count" showDataAs="percentOfCol" baseField="14" baseItem="0" numFmtId="9"/>
  </dataFields>
  <conditionalFormats count="1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D6A73-40BA-47E6-8823-DE4A27D3776E}" name="PivotTable7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F35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item="1" hier="-1"/>
    <pageField fld="2" hier="-1"/>
  </pageFields>
  <dataFields count="1">
    <dataField name="Count of Akad div2" fld="14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3"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3">
              <x v="0"/>
              <x v="1"/>
              <x v="2"/>
            </reference>
            <reference field="17" count="4" selected="0">
              <x v="2"/>
              <x v="3"/>
              <x v="4"/>
              <x v="5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3">
              <x v="0"/>
              <x v="1"/>
              <x v="2"/>
            </reference>
            <reference field="17" count="4" selected="0">
              <x v="1"/>
              <x v="3"/>
              <x v="4"/>
              <x v="5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753FB-60BD-421D-AD6A-972CA47F89F1}" name="PivotTable21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Z4:CD11" firstHeaderRow="1" firstDataRow="2" firstDataCol="1" rowPageCount="1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showAll="0"/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Count of Akad div" fld="14" subtotal="count" baseField="0" baseItem="0"/>
  </dataFields>
  <conditionalFormats count="1">
    <conditionalFormat priority="1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D3A66-C35C-412F-954B-3F036B093676}" name="PivotTable1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:U11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4">
    <i>
      <x v="1"/>
    </i>
    <i>
      <x v="3"/>
    </i>
    <i>
      <x v="4"/>
    </i>
    <i t="grand">
      <x/>
    </i>
  </colItems>
  <pageFields count="2">
    <pageField fld="3" hier="-1"/>
    <pageField fld="2" item="2" hier="-1"/>
  </pageFields>
  <dataFields count="1">
    <dataField name="Count of Akad div" fld="14" subtotal="count" baseField="0" baseItem="0"/>
  </dataFields>
  <conditionalFormats count="4"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3" selected="0">
              <x v="3"/>
              <x v="4"/>
              <x v="5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1"/>
              <x v="3"/>
              <x v="4"/>
              <x v="5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4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A8CA5-68A9-4A77-85F5-A556CACE26B6}" name="PivotTable6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6:U23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4">
    <i>
      <x v="1"/>
    </i>
    <i>
      <x v="3"/>
    </i>
    <i>
      <x v="4"/>
    </i>
    <i t="grand">
      <x/>
    </i>
  </colItems>
  <pageFields count="2">
    <pageField fld="3" hier="-1"/>
    <pageField fld="2" item="2" hier="-1"/>
  </pageFields>
  <dataFields count="1">
    <dataField name="Count of Akad div2" fld="14" subtotal="count" showDataAs="percentOfCol" baseField="14" baseItem="0" numFmtId="9"/>
  </dataFields>
  <conditionalFormats count="4"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2"/>
              <x v="3"/>
              <x v="4"/>
              <x v="5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1"/>
              <x v="3"/>
              <x v="4"/>
              <x v="5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B3E55-0ECD-4B17-B11F-AC6EE1F43665}" name="PivotTable3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P4:AZ30" firstHeaderRow="1" firstDataRow="3" firstDataCol="1" rowPageCount="1" colPageCount="1"/>
  <pivotFields count="33"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descending">
      <items count="24">
        <item x="5"/>
        <item x="6"/>
        <item x="14"/>
        <item x="16"/>
        <item x="22"/>
        <item x="21"/>
        <item x="2"/>
        <item x="10"/>
        <item x="13"/>
        <item x="18"/>
        <item x="0"/>
        <item x="9"/>
        <item x="4"/>
        <item x="12"/>
        <item x="8"/>
        <item x="20"/>
        <item x="11"/>
        <item x="1"/>
        <item x="3"/>
        <item x="19"/>
        <item x="17"/>
        <item x="1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0"/>
  </rowFields>
  <rowItems count="24">
    <i>
      <x v="10"/>
    </i>
    <i>
      <x v="12"/>
    </i>
    <i>
      <x v="6"/>
    </i>
    <i>
      <x v="11"/>
    </i>
    <i>
      <x v="17"/>
    </i>
    <i>
      <x v="7"/>
    </i>
    <i>
      <x v="22"/>
    </i>
    <i>
      <x v="21"/>
    </i>
    <i>
      <x v="13"/>
    </i>
    <i>
      <x v="18"/>
    </i>
    <i>
      <x/>
    </i>
    <i>
      <x v="1"/>
    </i>
    <i>
      <x v="19"/>
    </i>
    <i>
      <x v="14"/>
    </i>
    <i>
      <x v="16"/>
    </i>
    <i>
      <x v="9"/>
    </i>
    <i>
      <x v="3"/>
    </i>
    <i>
      <x v="2"/>
    </i>
    <i>
      <x v="5"/>
    </i>
    <i>
      <x v="20"/>
    </i>
    <i>
      <x v="4"/>
    </i>
    <i>
      <x v="8"/>
    </i>
    <i>
      <x v="15"/>
    </i>
    <i t="grand">
      <x/>
    </i>
  </rowItems>
  <colFields count="2">
    <field x="-2"/>
    <field x="4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pageFields count="1">
    <pageField fld="3" item="1" hier="-1"/>
  </pageFields>
  <dataFields count="2">
    <dataField name="Count of Distrikt" fld="10" subtotal="count" baseField="0" baseItem="0"/>
    <dataField name="Count of Distrikt2" fld="10" subtotal="count" showDataAs="percentOfCol" baseField="14" baseItem="7" numFmtId="9"/>
  </dataFields>
  <conditionalFormats count="4">
    <conditionalFormat priority="2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4" count="4" selected="0">
              <x v="0"/>
              <x v="1"/>
              <x v="2"/>
              <x v="3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25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4" selected="0">
              <x v="0"/>
              <x v="1"/>
              <x v="2"/>
              <x v="3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2942C-383C-4688-96B4-0362C65E7FE3}" name="PivotTable10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8:N35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hier="-1"/>
    <pageField fld="2" item="0" hier="-1"/>
  </pageFields>
  <dataFields count="1">
    <dataField name="Count of Akad div2" fld="14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3">
    <conditionalFormat priority="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3">
              <x v="0"/>
              <x v="1"/>
              <x v="2"/>
            </reference>
            <reference field="17" count="4" selected="0">
              <x v="2"/>
              <x v="3"/>
              <x v="4"/>
              <x v="5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3">
              <x v="0"/>
              <x v="1"/>
              <x v="2"/>
            </reference>
            <reference field="17" count="2" selected="0">
              <x v="3"/>
              <x v="4"/>
            </reference>
          </references>
        </pivotArea>
      </pivotAreas>
    </conditionalFormat>
    <conditionalFormat priority="54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4" count="3">
              <x v="0"/>
              <x v="1"/>
              <x v="2"/>
            </reference>
            <reference field="17" count="3" selected="0">
              <x v="3"/>
              <x v="4"/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ABC8F-0E9C-4E18-B5CB-27F225036AB0}" name="PivotTable22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W12" firstHeaderRow="1" firstDataRow="3" firstDataCol="1" rowPageCount="1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17"/>
  </colFields>
  <colItems count="9">
    <i>
      <x/>
      <x v="1"/>
    </i>
    <i r="1">
      <x v="3"/>
    </i>
    <i r="1">
      <x v="4"/>
    </i>
    <i t="default">
      <x/>
    </i>
    <i>
      <x v="1"/>
      <x v="1"/>
    </i>
    <i r="1">
      <x v="3"/>
    </i>
    <i r="1">
      <x v="4"/>
    </i>
    <i t="default">
      <x v="1"/>
    </i>
    <i t="grand">
      <x/>
    </i>
  </colItems>
  <pageFields count="1">
    <pageField fld="2" item="2" hier="-1"/>
  </pageFields>
  <dataFields count="1">
    <dataField name="Count of Akad div" fld="14" subtotal="count" baseField="0" baseItem="0"/>
  </dataFields>
  <conditionalFormats count="1"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55691-6BE8-4BB5-A0F4-81E5EFF35970}" name="PivotTable18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D28:BI35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3" item="1" hier="-1"/>
    <pageField fld="2" hier="-1"/>
  </pageFields>
  <dataFields count="1">
    <dataField name="Count of Akad div2" fld="14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1">
    <conditionalFormat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DA81E-C958-4D7D-A179-6B5E02C9F261}" name="PivotTable29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4:AL24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6">
        <item x="13"/>
        <item x="3"/>
        <item x="19"/>
        <item m="1" x="76"/>
        <item x="49"/>
        <item m="1" x="87"/>
        <item x="14"/>
        <item m="1" x="92"/>
        <item m="1" x="75"/>
        <item x="38"/>
        <item x="7"/>
        <item x="36"/>
        <item x="50"/>
        <item m="1" x="83"/>
        <item x="41"/>
        <item x="23"/>
        <item x="0"/>
        <item x="35"/>
        <item x="27"/>
        <item x="18"/>
        <item x="5"/>
        <item x="44"/>
        <item x="39"/>
        <item x="28"/>
        <item x="32"/>
        <item x="51"/>
        <item m="1" x="77"/>
        <item m="1" x="88"/>
        <item x="48"/>
        <item x="58"/>
        <item m="1" x="84"/>
        <item x="40"/>
        <item x="33"/>
        <item x="2"/>
        <item x="56"/>
        <item x="34"/>
        <item m="1" x="93"/>
        <item x="66"/>
        <item x="15"/>
        <item x="6"/>
        <item x="20"/>
        <item m="1" x="78"/>
        <item x="1"/>
        <item x="72"/>
        <item x="74"/>
        <item x="63"/>
        <item x="53"/>
        <item x="59"/>
        <item x="69"/>
        <item x="22"/>
        <item x="46"/>
        <item x="31"/>
        <item x="10"/>
        <item x="67"/>
        <item x="62"/>
        <item x="12"/>
        <item m="1" x="80"/>
        <item x="4"/>
        <item m="1" x="82"/>
        <item m="1" x="94"/>
        <item x="70"/>
        <item x="8"/>
        <item x="17"/>
        <item x="29"/>
        <item m="1" x="89"/>
        <item x="68"/>
        <item x="42"/>
        <item x="16"/>
        <item m="1" x="85"/>
        <item x="65"/>
        <item x="11"/>
        <item x="64"/>
        <item x="71"/>
        <item x="73"/>
        <item x="45"/>
        <item m="1" x="90"/>
        <item m="1" x="86"/>
        <item x="54"/>
        <item x="55"/>
        <item m="1" x="81"/>
        <item x="57"/>
        <item x="61"/>
        <item x="25"/>
        <item m="1" x="79"/>
        <item m="1" x="91"/>
        <item x="26"/>
        <item x="52"/>
        <item x="37"/>
        <item x="47"/>
        <item x="24"/>
        <item x="43"/>
        <item x="60"/>
        <item x="30"/>
        <item x="2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6">
        <item sd="0" x="0"/>
        <item x="1"/>
        <item sd="0" x="2"/>
        <item sd="0" x="4"/>
        <item sd="0" x="3"/>
        <item t="default"/>
      </items>
    </pivotField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2">
    <field x="14"/>
    <field x="13"/>
  </rowFields>
  <rowItems count="19">
    <i>
      <x/>
    </i>
    <i>
      <x v="1"/>
    </i>
    <i r="1">
      <x v="61"/>
    </i>
    <i r="1">
      <x v="33"/>
    </i>
    <i r="1">
      <x v="10"/>
    </i>
    <i r="1">
      <x v="1"/>
    </i>
    <i r="1">
      <x v="42"/>
    </i>
    <i r="1">
      <x v="19"/>
    </i>
    <i r="1">
      <x v="52"/>
    </i>
    <i r="1">
      <x v="9"/>
    </i>
    <i r="1">
      <x v="40"/>
    </i>
    <i r="1">
      <x v="63"/>
    </i>
    <i r="1">
      <x v="94"/>
    </i>
    <i r="1">
      <x v="17"/>
    </i>
    <i r="1">
      <x v="39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3" item="1" hier="-1"/>
    <pageField fld="2" hier="-1"/>
  </pageFields>
  <dataFields count="1">
    <dataField name="Count of Akad div" fld="14" subtotal="count" baseField="0" baseItem="0"/>
  </dataFields>
  <conditionalFormats count="2"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3" count="75">
              <x v="0"/>
              <x v="1"/>
              <x v="2"/>
              <x v="4"/>
              <x v="6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8"/>
              <x v="29"/>
              <x v="31"/>
              <x v="32"/>
              <x v="33"/>
              <x v="34"/>
              <x v="35"/>
              <x v="37"/>
              <x v="38"/>
              <x v="39"/>
              <x v="40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7"/>
              <x v="60"/>
              <x v="61"/>
              <x v="62"/>
              <x v="63"/>
              <x v="65"/>
              <x v="66"/>
              <x v="67"/>
              <x v="69"/>
              <x v="70"/>
              <x v="71"/>
              <x v="72"/>
              <x v="73"/>
              <x v="74"/>
              <x v="77"/>
              <x v="78"/>
              <x v="80"/>
              <x v="81"/>
              <x v="82"/>
              <x v="85"/>
              <x v="86"/>
              <x v="87"/>
              <x v="88"/>
              <x v="89"/>
              <x v="90"/>
              <x v="91"/>
              <x v="92"/>
              <x v="93"/>
              <x v="9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4" selected="0">
              <x v="0"/>
              <x v="1"/>
              <x v="2"/>
              <x v="3"/>
            </reference>
            <reference field="13" count="75">
              <x v="0"/>
              <x v="1"/>
              <x v="2"/>
              <x v="4"/>
              <x v="6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8"/>
              <x v="29"/>
              <x v="31"/>
              <x v="32"/>
              <x v="33"/>
              <x v="34"/>
              <x v="35"/>
              <x v="37"/>
              <x v="38"/>
              <x v="39"/>
              <x v="40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7"/>
              <x v="60"/>
              <x v="61"/>
              <x v="62"/>
              <x v="63"/>
              <x v="65"/>
              <x v="66"/>
              <x v="67"/>
              <x v="69"/>
              <x v="70"/>
              <x v="71"/>
              <x v="72"/>
              <x v="73"/>
              <x v="74"/>
              <x v="77"/>
              <x v="78"/>
              <x v="80"/>
              <x v="81"/>
              <x v="82"/>
              <x v="85"/>
              <x v="86"/>
              <x v="87"/>
              <x v="88"/>
              <x v="89"/>
              <x v="90"/>
              <x v="91"/>
              <x v="92"/>
              <x v="93"/>
              <x v="9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BE2C1-B78A-49D5-8837-F8E916D7583C}" name="PivotTable11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6:N23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hier="-1"/>
    <pageField fld="2" item="0" hier="-1"/>
  </pageFields>
  <dataFields count="1">
    <dataField name="Count of Akad div2" fld="14" subtotal="count" showDataAs="percentOfCol" baseField="14" baseItem="0" numFmtId="9"/>
  </dataFields>
  <conditionalFormats count="4">
    <conditionalFormat priority="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2"/>
              <x v="3"/>
              <x v="4"/>
              <x v="5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2" selected="0">
              <x v="3"/>
              <x v="4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3" selected="0">
              <x v="3"/>
              <x v="4"/>
              <x v="7"/>
            </reference>
          </references>
        </pivotArea>
      </pivotAreas>
    </conditionalFormat>
    <conditionalFormat priority="50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3" selected="0">
              <x v="3"/>
              <x v="4"/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AF36B-7E06-4B6B-A913-F3F54C3252C7}" name="PivotTable12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N11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hier="-1"/>
    <pageField fld="2" item="0" hier="-1"/>
  </pageFields>
  <dataFields count="1">
    <dataField name="Count of Akad div" fld="14" subtotal="count" baseField="0" baseItem="0"/>
  </dataFields>
  <conditionalFormats count="4">
    <conditionalFormat priority="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3" selected="0">
              <x v="3"/>
              <x v="4"/>
              <x v="5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2" selected="0">
              <x v="3"/>
              <x v="4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3" selected="0">
              <x v="3"/>
              <x v="4"/>
              <x v="7"/>
            </reference>
          </references>
        </pivotArea>
      </pivotAreas>
    </conditionalFormat>
    <conditionalFormat priority="5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E0B1F-14D9-43F9-B301-2161DC8EFCA4}" name="PivotTable28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4:AD88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6">
        <item x="13"/>
        <item x="3"/>
        <item x="19"/>
        <item m="1" x="76"/>
        <item x="49"/>
        <item m="1" x="87"/>
        <item x="14"/>
        <item m="1" x="92"/>
        <item m="1" x="75"/>
        <item x="38"/>
        <item x="7"/>
        <item x="36"/>
        <item x="50"/>
        <item m="1" x="83"/>
        <item x="41"/>
        <item x="23"/>
        <item x="0"/>
        <item x="35"/>
        <item x="27"/>
        <item x="18"/>
        <item x="5"/>
        <item x="44"/>
        <item x="39"/>
        <item x="28"/>
        <item x="32"/>
        <item x="51"/>
        <item m="1" x="77"/>
        <item m="1" x="88"/>
        <item x="48"/>
        <item x="58"/>
        <item m="1" x="84"/>
        <item x="40"/>
        <item x="33"/>
        <item x="2"/>
        <item x="56"/>
        <item x="34"/>
        <item m="1" x="93"/>
        <item x="66"/>
        <item x="15"/>
        <item x="6"/>
        <item x="20"/>
        <item m="1" x="78"/>
        <item x="1"/>
        <item x="72"/>
        <item x="74"/>
        <item x="63"/>
        <item x="53"/>
        <item x="59"/>
        <item x="69"/>
        <item x="22"/>
        <item x="46"/>
        <item x="31"/>
        <item x="10"/>
        <item x="67"/>
        <item x="62"/>
        <item x="12"/>
        <item m="1" x="80"/>
        <item x="4"/>
        <item m="1" x="82"/>
        <item m="1" x="94"/>
        <item x="70"/>
        <item x="8"/>
        <item x="17"/>
        <item x="29"/>
        <item m="1" x="89"/>
        <item x="68"/>
        <item x="42"/>
        <item x="16"/>
        <item m="1" x="85"/>
        <item x="65"/>
        <item x="11"/>
        <item x="64"/>
        <item x="71"/>
        <item x="73"/>
        <item x="45"/>
        <item m="1" x="90"/>
        <item m="1" x="86"/>
        <item x="54"/>
        <item x="55"/>
        <item m="1" x="81"/>
        <item x="57"/>
        <item x="61"/>
        <item x="25"/>
        <item m="1" x="79"/>
        <item m="1" x="91"/>
        <item x="26"/>
        <item x="52"/>
        <item x="37"/>
        <item x="47"/>
        <item x="24"/>
        <item x="43"/>
        <item x="60"/>
        <item x="30"/>
        <item x="2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2">
    <field x="14"/>
    <field x="13"/>
  </rowFields>
  <rowItems count="83">
    <i>
      <x/>
    </i>
    <i r="1">
      <x v="20"/>
    </i>
    <i r="1">
      <x v="35"/>
    </i>
    <i r="1">
      <x v="62"/>
    </i>
    <i r="1">
      <x v="49"/>
    </i>
    <i r="1">
      <x v="16"/>
    </i>
    <i r="1">
      <x v="23"/>
    </i>
    <i>
      <x v="1"/>
    </i>
    <i r="1">
      <x v="61"/>
    </i>
    <i r="1">
      <x v="33"/>
    </i>
    <i r="1">
      <x v="10"/>
    </i>
    <i r="1">
      <x v="1"/>
    </i>
    <i r="1">
      <x v="42"/>
    </i>
    <i r="1">
      <x v="19"/>
    </i>
    <i r="1">
      <x v="52"/>
    </i>
    <i r="1">
      <x v="9"/>
    </i>
    <i r="1">
      <x v="40"/>
    </i>
    <i r="1">
      <x v="63"/>
    </i>
    <i r="1">
      <x v="94"/>
    </i>
    <i r="1">
      <x v="17"/>
    </i>
    <i r="1">
      <x v="39"/>
    </i>
    <i>
      <x v="2"/>
    </i>
    <i r="1">
      <x v="15"/>
    </i>
    <i r="1">
      <x v="24"/>
    </i>
    <i r="1">
      <x v="86"/>
    </i>
    <i r="1">
      <x v="55"/>
    </i>
    <i r="1">
      <x v="74"/>
    </i>
    <i r="1">
      <x v="57"/>
    </i>
    <i r="1">
      <x v="92"/>
    </i>
    <i r="1">
      <x v="78"/>
    </i>
    <i r="1">
      <x v="29"/>
    </i>
    <i r="1">
      <x v="32"/>
    </i>
    <i r="1">
      <x v="87"/>
    </i>
    <i r="1">
      <x v="50"/>
    </i>
    <i r="1">
      <x v="93"/>
    </i>
    <i r="1">
      <x v="89"/>
    </i>
    <i r="1">
      <x v="11"/>
    </i>
    <i r="1">
      <x/>
    </i>
    <i r="1">
      <x v="34"/>
    </i>
    <i r="1">
      <x v="91"/>
    </i>
    <i r="1">
      <x v="82"/>
    </i>
    <i r="1">
      <x v="12"/>
    </i>
    <i r="1">
      <x v="4"/>
    </i>
    <i r="1">
      <x v="70"/>
    </i>
    <i>
      <x v="3"/>
    </i>
    <i r="1">
      <x v="14"/>
    </i>
    <i r="1">
      <x v="28"/>
    </i>
    <i r="1">
      <x v="51"/>
    </i>
    <i r="1">
      <x v="80"/>
    </i>
    <i r="1">
      <x v="85"/>
    </i>
    <i r="1">
      <x v="67"/>
    </i>
    <i r="1">
      <x v="47"/>
    </i>
    <i r="1">
      <x v="21"/>
    </i>
    <i r="1">
      <x v="77"/>
    </i>
    <i r="1">
      <x v="66"/>
    </i>
    <i r="1">
      <x v="82"/>
    </i>
    <i r="1">
      <x v="25"/>
    </i>
    <i r="1">
      <x v="12"/>
    </i>
    <i r="1">
      <x v="73"/>
    </i>
    <i>
      <x v="4"/>
    </i>
    <i r="1">
      <x v="18"/>
    </i>
    <i r="1">
      <x v="31"/>
    </i>
    <i r="1">
      <x v="45"/>
    </i>
    <i r="1">
      <x v="72"/>
    </i>
    <i r="1">
      <x v="60"/>
    </i>
    <i r="1">
      <x v="53"/>
    </i>
    <i r="1">
      <x v="6"/>
    </i>
    <i r="1">
      <x v="69"/>
    </i>
    <i r="1">
      <x v="37"/>
    </i>
    <i r="1">
      <x v="22"/>
    </i>
    <i r="1">
      <x v="38"/>
    </i>
    <i r="1">
      <x v="54"/>
    </i>
    <i r="1">
      <x v="43"/>
    </i>
    <i r="1">
      <x v="65"/>
    </i>
    <i r="1">
      <x v="44"/>
    </i>
    <i r="1">
      <x v="71"/>
    </i>
    <i r="1">
      <x v="88"/>
    </i>
    <i r="1">
      <x v="81"/>
    </i>
    <i r="1">
      <x v="90"/>
    </i>
    <i r="1">
      <x v="48"/>
    </i>
    <i r="1">
      <x v="2"/>
    </i>
    <i r="1">
      <x v="46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item="1" hier="-1"/>
    <pageField fld="2" hier="-1"/>
  </pageFields>
  <dataFields count="1">
    <dataField name="Count of Akad div" fld="14" subtotal="count" baseField="0" baseItem="0"/>
  </dataFields>
  <conditionalFormats count="2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3" count="75">
              <x v="0"/>
              <x v="1"/>
              <x v="2"/>
              <x v="4"/>
              <x v="6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8"/>
              <x v="29"/>
              <x v="31"/>
              <x v="32"/>
              <x v="33"/>
              <x v="34"/>
              <x v="35"/>
              <x v="37"/>
              <x v="38"/>
              <x v="39"/>
              <x v="40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7"/>
              <x v="60"/>
              <x v="61"/>
              <x v="62"/>
              <x v="63"/>
              <x v="65"/>
              <x v="66"/>
              <x v="67"/>
              <x v="69"/>
              <x v="70"/>
              <x v="71"/>
              <x v="72"/>
              <x v="73"/>
              <x v="74"/>
              <x v="77"/>
              <x v="78"/>
              <x v="80"/>
              <x v="81"/>
              <x v="82"/>
              <x v="85"/>
              <x v="86"/>
              <x v="87"/>
              <x v="88"/>
              <x v="89"/>
              <x v="90"/>
              <x v="91"/>
              <x v="92"/>
              <x v="93"/>
              <x v="94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3" count="75">
              <x v="0"/>
              <x v="1"/>
              <x v="2"/>
              <x v="4"/>
              <x v="6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8"/>
              <x v="29"/>
              <x v="31"/>
              <x v="32"/>
              <x v="33"/>
              <x v="34"/>
              <x v="35"/>
              <x v="37"/>
              <x v="38"/>
              <x v="39"/>
              <x v="40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7"/>
              <x v="60"/>
              <x v="61"/>
              <x v="62"/>
              <x v="63"/>
              <x v="65"/>
              <x v="66"/>
              <x v="67"/>
              <x v="69"/>
              <x v="70"/>
              <x v="71"/>
              <x v="72"/>
              <x v="73"/>
              <x v="74"/>
              <x v="77"/>
              <x v="78"/>
              <x v="80"/>
              <x v="81"/>
              <x v="82"/>
              <x v="85"/>
              <x v="86"/>
              <x v="87"/>
              <x v="88"/>
              <x v="89"/>
              <x v="90"/>
              <x v="91"/>
              <x v="92"/>
              <x v="93"/>
              <x v="9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67A25-3C73-4602-961A-C32CD5398C4C}" name="PivotTable39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O4:AS24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6">
        <item x="13"/>
        <item x="3"/>
        <item x="19"/>
        <item m="1" x="76"/>
        <item x="49"/>
        <item m="1" x="87"/>
        <item x="14"/>
        <item m="1" x="92"/>
        <item m="1" x="75"/>
        <item x="38"/>
        <item x="7"/>
        <item x="36"/>
        <item x="50"/>
        <item m="1" x="83"/>
        <item x="41"/>
        <item x="23"/>
        <item x="0"/>
        <item x="35"/>
        <item x="27"/>
        <item x="18"/>
        <item x="5"/>
        <item x="44"/>
        <item x="39"/>
        <item x="28"/>
        <item x="32"/>
        <item x="51"/>
        <item m="1" x="77"/>
        <item m="1" x="88"/>
        <item x="48"/>
        <item x="58"/>
        <item m="1" x="84"/>
        <item x="40"/>
        <item x="33"/>
        <item x="2"/>
        <item x="56"/>
        <item x="34"/>
        <item m="1" x="93"/>
        <item x="66"/>
        <item x="15"/>
        <item x="6"/>
        <item x="20"/>
        <item m="1" x="78"/>
        <item x="1"/>
        <item x="72"/>
        <item x="74"/>
        <item x="63"/>
        <item x="53"/>
        <item x="59"/>
        <item x="69"/>
        <item x="22"/>
        <item x="46"/>
        <item x="31"/>
        <item x="10"/>
        <item x="67"/>
        <item x="62"/>
        <item x="12"/>
        <item m="1" x="80"/>
        <item x="4"/>
        <item m="1" x="82"/>
        <item m="1" x="94"/>
        <item x="70"/>
        <item x="8"/>
        <item x="17"/>
        <item x="29"/>
        <item m="1" x="89"/>
        <item x="68"/>
        <item x="42"/>
        <item x="16"/>
        <item m="1" x="85"/>
        <item x="65"/>
        <item x="11"/>
        <item x="64"/>
        <item x="71"/>
        <item x="73"/>
        <item x="45"/>
        <item m="1" x="90"/>
        <item m="1" x="86"/>
        <item x="54"/>
        <item x="55"/>
        <item m="1" x="81"/>
        <item x="57"/>
        <item x="61"/>
        <item x="25"/>
        <item m="1" x="79"/>
        <item m="1" x="91"/>
        <item x="26"/>
        <item x="52"/>
        <item x="37"/>
        <item x="47"/>
        <item x="24"/>
        <item x="43"/>
        <item x="60"/>
        <item x="30"/>
        <item x="2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6">
        <item sd="0" x="0"/>
        <item x="1"/>
        <item sd="0" x="2"/>
        <item sd="0" x="4"/>
        <item sd="0" x="3"/>
        <item t="default"/>
      </items>
    </pivotField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2">
    <field x="14"/>
    <field x="13"/>
  </rowFields>
  <rowItems count="19">
    <i>
      <x/>
    </i>
    <i>
      <x v="1"/>
    </i>
    <i r="1">
      <x v="33"/>
    </i>
    <i r="1">
      <x v="61"/>
    </i>
    <i r="1">
      <x v="10"/>
    </i>
    <i r="1">
      <x v="42"/>
    </i>
    <i r="1">
      <x v="9"/>
    </i>
    <i r="1">
      <x v="19"/>
    </i>
    <i r="1">
      <x v="1"/>
    </i>
    <i r="1">
      <x v="63"/>
    </i>
    <i r="1">
      <x v="40"/>
    </i>
    <i r="1">
      <x v="17"/>
    </i>
    <i r="1">
      <x v="52"/>
    </i>
    <i r="1">
      <x v="94"/>
    </i>
    <i r="1">
      <x v="39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item="1" hier="-1"/>
    <pageField fld="2" item="0" hier="-1"/>
  </pageFields>
  <dataFields count="1">
    <dataField name="Count of Akad div" fld="14" subtotal="count" baseField="0" baseItem="0"/>
  </dataField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3" count="75">
              <x v="0"/>
              <x v="1"/>
              <x v="2"/>
              <x v="4"/>
              <x v="6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8"/>
              <x v="29"/>
              <x v="31"/>
              <x v="32"/>
              <x v="33"/>
              <x v="34"/>
              <x v="35"/>
              <x v="37"/>
              <x v="38"/>
              <x v="39"/>
              <x v="40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7"/>
              <x v="60"/>
              <x v="61"/>
              <x v="62"/>
              <x v="63"/>
              <x v="65"/>
              <x v="66"/>
              <x v="67"/>
              <x v="69"/>
              <x v="70"/>
              <x v="71"/>
              <x v="72"/>
              <x v="73"/>
              <x v="74"/>
              <x v="77"/>
              <x v="78"/>
              <x v="80"/>
              <x v="81"/>
              <x v="82"/>
              <x v="85"/>
              <x v="86"/>
              <x v="87"/>
              <x v="88"/>
              <x v="89"/>
              <x v="90"/>
              <x v="91"/>
              <x v="92"/>
              <x v="93"/>
              <x v="9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4" selected="0">
              <x v="0"/>
              <x v="1"/>
              <x v="2"/>
              <x v="3"/>
            </reference>
            <reference field="13" count="75">
              <x v="0"/>
              <x v="1"/>
              <x v="2"/>
              <x v="4"/>
              <x v="6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8"/>
              <x v="29"/>
              <x v="31"/>
              <x v="32"/>
              <x v="33"/>
              <x v="34"/>
              <x v="35"/>
              <x v="37"/>
              <x v="38"/>
              <x v="39"/>
              <x v="40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7"/>
              <x v="60"/>
              <x v="61"/>
              <x v="62"/>
              <x v="63"/>
              <x v="65"/>
              <x v="66"/>
              <x v="67"/>
              <x v="69"/>
              <x v="70"/>
              <x v="71"/>
              <x v="72"/>
              <x v="73"/>
              <x v="74"/>
              <x v="77"/>
              <x v="78"/>
              <x v="80"/>
              <x v="81"/>
              <x v="82"/>
              <x v="85"/>
              <x v="86"/>
              <x v="87"/>
              <x v="88"/>
              <x v="89"/>
              <x v="90"/>
              <x v="91"/>
              <x v="92"/>
              <x v="93"/>
              <x v="9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A15DF-BEAC-47E1-9103-EA43D48D13BE}" name="PivotTable28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4:AI48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4">
        <item x="13"/>
        <item x="4"/>
        <item x="30"/>
        <item x="15"/>
        <item x="9"/>
        <item x="28"/>
        <item x="27"/>
        <item m="1" x="42"/>
        <item x="20"/>
        <item x="38"/>
        <item x="33"/>
        <item x="18"/>
        <item x="6"/>
        <item x="23"/>
        <item x="16"/>
        <item x="36"/>
        <item x="26"/>
        <item x="2"/>
        <item x="35"/>
        <item x="7"/>
        <item x="14"/>
        <item x="1"/>
        <item x="29"/>
        <item x="11"/>
        <item x="8"/>
        <item x="5"/>
        <item x="0"/>
        <item x="24"/>
        <item x="40"/>
        <item x="12"/>
        <item x="22"/>
        <item x="32"/>
        <item x="17"/>
        <item x="41"/>
        <item x="34"/>
        <item x="31"/>
        <item x="3"/>
        <item x="39"/>
        <item x="21"/>
        <item x="37"/>
        <item x="25"/>
        <item x="1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2"/>
  </rowFields>
  <rowItems count="43">
    <i>
      <x v="26"/>
    </i>
    <i>
      <x v="4"/>
    </i>
    <i>
      <x v="17"/>
    </i>
    <i>
      <x v="1"/>
    </i>
    <i>
      <x v="11"/>
    </i>
    <i>
      <x v="21"/>
    </i>
    <i>
      <x v="3"/>
    </i>
    <i>
      <x v="23"/>
    </i>
    <i>
      <x v="20"/>
    </i>
    <i>
      <x v="27"/>
    </i>
    <i>
      <x v="19"/>
    </i>
    <i>
      <x v="14"/>
    </i>
    <i>
      <x v="24"/>
    </i>
    <i>
      <x v="12"/>
    </i>
    <i>
      <x v="42"/>
    </i>
    <i>
      <x v="32"/>
    </i>
    <i>
      <x v="8"/>
    </i>
    <i>
      <x v="16"/>
    </i>
    <i>
      <x v="30"/>
    </i>
    <i>
      <x v="25"/>
    </i>
    <i>
      <x v="41"/>
    </i>
    <i>
      <x v="36"/>
    </i>
    <i>
      <x v="22"/>
    </i>
    <i>
      <x v="38"/>
    </i>
    <i>
      <x v="29"/>
    </i>
    <i>
      <x v="35"/>
    </i>
    <i>
      <x v="15"/>
    </i>
    <i>
      <x v="40"/>
    </i>
    <i>
      <x v="18"/>
    </i>
    <i>
      <x v="5"/>
    </i>
    <i>
      <x v="2"/>
    </i>
    <i>
      <x v="39"/>
    </i>
    <i>
      <x v="37"/>
    </i>
    <i>
      <x v="10"/>
    </i>
    <i>
      <x v="33"/>
    </i>
    <i>
      <x v="31"/>
    </i>
    <i>
      <x v="34"/>
    </i>
    <i>
      <x/>
    </i>
    <i>
      <x v="6"/>
    </i>
    <i>
      <x v="9"/>
    </i>
    <i>
      <x v="13"/>
    </i>
    <i>
      <x v="28"/>
    </i>
    <i t="grand">
      <x/>
    </i>
  </rowItems>
  <colFields count="1">
    <field x="1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3" item="1" hier="-1"/>
    <pageField fld="2" hier="-1"/>
  </pageFields>
  <dataFields count="1">
    <dataField name="Count of Elit åld" fld="15" subtotal="count" baseField="15" baseItem="0"/>
  </dataFields>
  <conditionalFormats count="2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5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2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0C8DD-F1C0-4137-81B5-C215E7B3CC74}" name="PivotTable32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8:U49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4">
    <i>
      <x v="1"/>
    </i>
    <i>
      <x v="3"/>
    </i>
    <i>
      <x v="4"/>
    </i>
    <i t="grand">
      <x/>
    </i>
  </colItems>
  <pageFields count="2">
    <pageField fld="3" hier="-1"/>
    <pageField fld="2" item="2" hier="-1"/>
  </pageFields>
  <dataFields count="1">
    <dataField name="Count of Elit åld" fld="15" subtotal="count" baseField="15" baseItem="3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3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  <reference field="17" count="3" selected="0">
              <x v="3"/>
              <x v="4"/>
              <x v="7"/>
            </reference>
          </references>
        </pivotArea>
      </pivotAreas>
    </conditionalFormat>
    <conditionalFormat priority="24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  <reference field="17" count="3" selected="0">
              <x v="3"/>
              <x v="4"/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31592-B2C3-42FB-A8D9-F845296ACD10}" name="PivotTable4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O29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4">
        <item x="5"/>
        <item x="6"/>
        <item x="14"/>
        <item x="16"/>
        <item x="22"/>
        <item x="21"/>
        <item x="2"/>
        <item x="10"/>
        <item x="13"/>
        <item x="18"/>
        <item x="0"/>
        <item x="9"/>
        <item x="4"/>
        <item x="12"/>
        <item x="8"/>
        <item x="20"/>
        <item x="11"/>
        <item x="1"/>
        <item x="3"/>
        <item x="19"/>
        <item x="17"/>
        <item x="1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0"/>
  </rowFields>
  <rowItems count="24">
    <i>
      <x v="10"/>
    </i>
    <i>
      <x v="12"/>
    </i>
    <i>
      <x v="6"/>
    </i>
    <i>
      <x v="11"/>
    </i>
    <i>
      <x v="17"/>
    </i>
    <i>
      <x v="7"/>
    </i>
    <i>
      <x v="22"/>
    </i>
    <i>
      <x v="21"/>
    </i>
    <i>
      <x v="13"/>
    </i>
    <i>
      <x v="18"/>
    </i>
    <i>
      <x/>
    </i>
    <i>
      <x v="1"/>
    </i>
    <i>
      <x v="19"/>
    </i>
    <i>
      <x v="14"/>
    </i>
    <i>
      <x v="16"/>
    </i>
    <i>
      <x v="9"/>
    </i>
    <i>
      <x v="3"/>
    </i>
    <i>
      <x v="2"/>
    </i>
    <i>
      <x v="5"/>
    </i>
    <i>
      <x v="20"/>
    </i>
    <i>
      <x v="4"/>
    </i>
    <i>
      <x v="8"/>
    </i>
    <i>
      <x v="15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item="1" hier="-1"/>
    <pageField fld="2" hier="-1"/>
  </pageFields>
  <dataFields count="1">
    <dataField name="Count of Distrikt2" fld="10" subtotal="count" showDataAs="percentOfCol" baseField="14" baseItem="7" numFmtId="9"/>
  </dataFields>
  <conditionalFormats count="3"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4" selected="0">
              <x v="2"/>
              <x v="3"/>
              <x v="4"/>
              <x v="5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4" selected="0">
              <x v="1"/>
              <x v="3"/>
              <x v="4"/>
              <x v="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806D7-A21D-4AF6-8D8D-530221214888}" name="PivotTable34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F32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item="1" hier="-1"/>
    <pageField fld="2" hier="-1"/>
  </pageFields>
  <dataFields count="1">
    <dataField name="Count of Elit åld" fld="15" subtotal="count" showDataAs="percentOfCol" baseField="15" baseItem="3" numFmtId="9"/>
  </dataFields>
  <conditionalFormats count="2"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6601B-12C2-4F6A-BBA7-CB6F2A7440C0}" name="PivotTable36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8:N49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hier="-1"/>
    <pageField fld="2" item="0" hier="-1"/>
  </pageFields>
  <dataFields count="1">
    <dataField name="Count of Elit åld" fld="15" subtotal="count" baseField="15" baseItem="3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3"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  <reference field="17" count="3" selected="0">
              <x v="3"/>
              <x v="4"/>
              <x v="7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  <reference field="17" count="3" selected="0">
              <x v="3"/>
              <x v="4"/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86864-3AB4-4C04-A550-1F8038C739E7}" name="PivotTable31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1:U32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4">
    <i>
      <x v="1"/>
    </i>
    <i>
      <x v="3"/>
    </i>
    <i>
      <x v="4"/>
    </i>
    <i t="grand">
      <x/>
    </i>
  </colItems>
  <pageFields count="2">
    <pageField fld="3" hier="-1"/>
    <pageField fld="2" item="2" hier="-1"/>
  </pageFields>
  <dataFields count="1">
    <dataField name="Count of Elit åld" fld="15" subtotal="count" showDataAs="percentOfCol" baseField="15" baseItem="3" numFmtId="9"/>
  </dataFields>
  <conditionalFormats count="3"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17" count="3" selected="0">
              <x v="3"/>
              <x v="4"/>
              <x v="7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17" count="3" selected="0">
              <x v="3"/>
              <x v="4"/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EA5B0-4A08-4ECC-8EEB-E5726707F5D5}" name="PivotTable33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F49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item="1" hier="-1"/>
    <pageField fld="2" hier="-1"/>
  </pageFields>
  <dataFields count="1">
    <dataField name="Count of Elit åld" fld="15" subtotal="count" baseField="15" baseItem="3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2"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34DFB-BC59-4B8D-8B0D-2518439915E6}" name="PivotTable38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N15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hier="-1"/>
    <pageField fld="2" item="0" hier="-1"/>
  </pageFields>
  <dataFields count="1">
    <dataField name="Count of Elit åld" fld="15" subtotal="count" baseField="15" baseItem="0"/>
  </dataFields>
  <conditionalFormats count="1">
    <conditionalFormat priority="1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99E71-9392-4C07-BB21-20BA0F3D406B}" name="PivotTable9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:U15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4">
    <i>
      <x v="1"/>
    </i>
    <i>
      <x v="3"/>
    </i>
    <i>
      <x v="4"/>
    </i>
    <i t="grand">
      <x/>
    </i>
  </colItems>
  <pageFields count="2">
    <pageField fld="3" hier="-1"/>
    <pageField fld="2" item="2" hier="-1"/>
  </pageFields>
  <dataFields count="1">
    <dataField name="Count of Elit åld" fld="15" subtotal="count" baseField="15" baseItem="0"/>
  </dataFields>
  <conditionalFormats count="1">
    <conditionalFormat priority="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55BDA-4202-43E9-9ACC-C0667ED33D78}" name="PivotTable37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1:N32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hier="-1"/>
    <pageField fld="2" item="0" hier="-1"/>
  </pageFields>
  <dataFields count="1">
    <dataField name="Count of Elit åld" fld="15" subtotal="count" showDataAs="percentOfCol" baseField="15" baseItem="3" numFmtId="9"/>
  </dataFields>
  <conditionalFormats count="3"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17" count="3" selected="0">
              <x v="3"/>
              <x v="4"/>
              <x v="7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17" count="3" selected="0">
              <x v="3"/>
              <x v="4"/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800A8-E733-492D-8886-76DF016F2B1A}" name="PivotTable35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5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2"/>
        <item x="5"/>
        <item x="0"/>
        <item x="3"/>
        <item x="1"/>
        <item x="4"/>
        <item x="7"/>
        <item x="6"/>
        <item x="8"/>
        <item t="default"/>
      </items>
    </pivotField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item="1" hier="-1"/>
    <pageField fld="2" hier="-1"/>
  </pageFields>
  <dataFields count="1">
    <dataField name="Count of Elit åld" fld="15" subtotal="count" baseField="15" baseItem="0"/>
  </dataFields>
  <conditionalFormats count="1">
    <conditionalFormat priority="2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F49E3-FCED-43E3-ABCF-DCE744A36B72}" name="PivotTable3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88" firstHeaderRow="1" firstDataRow="1" firstDataCol="1" rowPageCount="1" colPageCount="1"/>
  <pivotFields count="33">
    <pivotField dataField="1" compact="0" outline="0" showAll="0"/>
    <pivotField compact="0" outline="0" showAll="0"/>
    <pivotField axis="axisPage" compact="0" outline="0" showAll="0">
      <items count="4">
        <item x="1"/>
        <item m="1"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26">
        <item x="188"/>
        <item x="114"/>
        <item x="56"/>
        <item x="85"/>
        <item x="306"/>
        <item x="148"/>
        <item x="108"/>
        <item x="43"/>
        <item x="9"/>
        <item x="261"/>
        <item x="143"/>
        <item x="286"/>
        <item x="63"/>
        <item x="98"/>
        <item x="176"/>
        <item x="216"/>
        <item x="109"/>
        <item x="206"/>
        <item x="209"/>
        <item x="191"/>
        <item x="10"/>
        <item x="35"/>
        <item x="156"/>
        <item x="179"/>
        <item x="36"/>
        <item x="324"/>
        <item x="122"/>
        <item x="202"/>
        <item x="299"/>
        <item x="318"/>
        <item x="168"/>
        <item x="64"/>
        <item x="8"/>
        <item x="161"/>
        <item x="58"/>
        <item x="86"/>
        <item x="223"/>
        <item x="115"/>
        <item x="212"/>
        <item x="137"/>
        <item x="11"/>
        <item x="68"/>
        <item x="247"/>
        <item x="80"/>
        <item x="210"/>
        <item x="298"/>
        <item x="49"/>
        <item x="37"/>
        <item x="87"/>
        <item x="51"/>
        <item x="169"/>
        <item x="52"/>
        <item x="82"/>
        <item x="129"/>
        <item x="123"/>
        <item x="1"/>
        <item x="50"/>
        <item x="321"/>
        <item x="190"/>
        <item x="81"/>
        <item x="282"/>
        <item x="322"/>
        <item x="238"/>
        <item x="12"/>
        <item x="319"/>
        <item x="203"/>
        <item x="155"/>
        <item x="13"/>
        <item x="211"/>
        <item x="149"/>
        <item x="180"/>
        <item x="47"/>
        <item x="14"/>
        <item x="88"/>
        <item x="162"/>
        <item x="150"/>
        <item x="53"/>
        <item x="45"/>
        <item x="141"/>
        <item x="124"/>
        <item x="229"/>
        <item x="174"/>
        <item x="218"/>
        <item x="84"/>
        <item x="44"/>
        <item x="293"/>
        <item x="145"/>
        <item x="264"/>
        <item x="270"/>
        <item x="268"/>
        <item x="125"/>
        <item x="242"/>
        <item x="38"/>
        <item x="110"/>
        <item x="269"/>
        <item x="294"/>
        <item x="15"/>
        <item x="297"/>
        <item x="266"/>
        <item x="89"/>
        <item x="163"/>
        <item x="102"/>
        <item x="172"/>
        <item x="73"/>
        <item x="116"/>
        <item x="305"/>
        <item x="60"/>
        <item x="274"/>
        <item x="41"/>
        <item x="106"/>
        <item x="103"/>
        <item x="117"/>
        <item x="90"/>
        <item x="281"/>
        <item x="48"/>
        <item x="28"/>
        <item x="77"/>
        <item x="133"/>
        <item x="69"/>
        <item x="16"/>
        <item x="2"/>
        <item x="192"/>
        <item x="61"/>
        <item x="17"/>
        <item x="104"/>
        <item x="121"/>
        <item x="245"/>
        <item x="29"/>
        <item x="166"/>
        <item x="151"/>
        <item x="74"/>
        <item x="239"/>
        <item x="54"/>
        <item x="46"/>
        <item x="164"/>
        <item x="76"/>
        <item x="130"/>
        <item x="139"/>
        <item x="3"/>
        <item x="246"/>
        <item x="260"/>
        <item x="144"/>
        <item x="197"/>
        <item x="112"/>
        <item x="66"/>
        <item x="262"/>
        <item x="4"/>
        <item x="285"/>
        <item x="316"/>
        <item x="231"/>
        <item x="265"/>
        <item x="314"/>
        <item x="70"/>
        <item x="283"/>
        <item x="99"/>
        <item x="195"/>
        <item x="307"/>
        <item x="253"/>
        <item x="118"/>
        <item x="181"/>
        <item x="120"/>
        <item x="101"/>
        <item x="18"/>
        <item x="207"/>
        <item x="91"/>
        <item x="67"/>
        <item x="177"/>
        <item x="92"/>
        <item x="233"/>
        <item x="171"/>
        <item x="142"/>
        <item x="313"/>
        <item x="258"/>
        <item x="132"/>
        <item x="157"/>
        <item x="79"/>
        <item x="93"/>
        <item x="65"/>
        <item x="158"/>
        <item x="113"/>
        <item x="230"/>
        <item x="224"/>
        <item x="146"/>
        <item x="234"/>
        <item x="185"/>
        <item x="249"/>
        <item x="290"/>
        <item x="259"/>
        <item x="100"/>
        <item x="254"/>
        <item x="275"/>
        <item x="279"/>
        <item x="214"/>
        <item x="250"/>
        <item x="248"/>
        <item x="94"/>
        <item x="301"/>
        <item x="311"/>
        <item x="304"/>
        <item x="273"/>
        <item x="182"/>
        <item x="302"/>
        <item x="189"/>
        <item x="62"/>
        <item x="95"/>
        <item x="19"/>
        <item x="134"/>
        <item x="255"/>
        <item x="267"/>
        <item x="251"/>
        <item x="315"/>
        <item x="219"/>
        <item x="170"/>
        <item x="291"/>
        <item x="128"/>
        <item x="183"/>
        <item x="213"/>
        <item x="198"/>
        <item x="20"/>
        <item x="138"/>
        <item x="280"/>
        <item x="232"/>
        <item x="57"/>
        <item x="320"/>
        <item x="21"/>
        <item x="31"/>
        <item x="126"/>
        <item x="32"/>
        <item x="308"/>
        <item x="289"/>
        <item x="252"/>
        <item x="22"/>
        <item x="159"/>
        <item x="39"/>
        <item x="323"/>
        <item x="23"/>
        <item x="194"/>
        <item x="241"/>
        <item x="193"/>
        <item x="107"/>
        <item x="24"/>
        <item x="296"/>
        <item x="7"/>
        <item x="152"/>
        <item x="187"/>
        <item x="33"/>
        <item x="25"/>
        <item x="42"/>
        <item x="160"/>
        <item x="199"/>
        <item x="292"/>
        <item x="312"/>
        <item x="276"/>
        <item x="208"/>
        <item x="225"/>
        <item x="271"/>
        <item x="71"/>
        <item x="59"/>
        <item x="217"/>
        <item x="140"/>
        <item x="288"/>
        <item x="287"/>
        <item x="34"/>
        <item x="284"/>
        <item x="272"/>
        <item x="243"/>
        <item x="244"/>
        <item x="237"/>
        <item x="226"/>
        <item x="200"/>
        <item x="220"/>
        <item x="240"/>
        <item x="173"/>
        <item x="221"/>
        <item x="0"/>
        <item x="167"/>
        <item x="165"/>
        <item x="178"/>
        <item x="96"/>
        <item x="235"/>
        <item x="55"/>
        <item x="5"/>
        <item x="131"/>
        <item x="303"/>
        <item x="215"/>
        <item x="263"/>
        <item x="186"/>
        <item x="300"/>
        <item x="26"/>
        <item x="136"/>
        <item x="204"/>
        <item x="135"/>
        <item x="175"/>
        <item x="184"/>
        <item x="277"/>
        <item x="111"/>
        <item x="153"/>
        <item x="201"/>
        <item x="154"/>
        <item x="236"/>
        <item x="309"/>
        <item x="97"/>
        <item x="105"/>
        <item x="83"/>
        <item x="227"/>
        <item x="119"/>
        <item x="27"/>
        <item x="72"/>
        <item x="310"/>
        <item x="205"/>
        <item x="257"/>
        <item x="256"/>
        <item x="127"/>
        <item x="147"/>
        <item x="196"/>
        <item x="295"/>
        <item x="78"/>
        <item x="75"/>
        <item x="228"/>
        <item x="222"/>
        <item x="278"/>
        <item x="30"/>
        <item x="40"/>
        <item x="6"/>
        <item x="3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</pivotFields>
  <rowFields count="1">
    <field x="24"/>
  </rowFields>
  <rowItems count="185">
    <i>
      <x/>
    </i>
    <i>
      <x v="1"/>
    </i>
    <i>
      <x v="4"/>
    </i>
    <i>
      <x v="5"/>
    </i>
    <i>
      <x v="7"/>
    </i>
    <i>
      <x v="9"/>
    </i>
    <i>
      <x v="10"/>
    </i>
    <i>
      <x v="11"/>
    </i>
    <i>
      <x v="12"/>
    </i>
    <i>
      <x v="14"/>
    </i>
    <i>
      <x v="15"/>
    </i>
    <i>
      <x v="19"/>
    </i>
    <i>
      <x v="25"/>
    </i>
    <i>
      <x v="27"/>
    </i>
    <i>
      <x v="28"/>
    </i>
    <i>
      <x v="29"/>
    </i>
    <i>
      <x v="30"/>
    </i>
    <i>
      <x v="31"/>
    </i>
    <i>
      <x v="32"/>
    </i>
    <i>
      <x v="37"/>
    </i>
    <i>
      <x v="38"/>
    </i>
    <i>
      <x v="43"/>
    </i>
    <i>
      <x v="45"/>
    </i>
    <i>
      <x v="50"/>
    </i>
    <i>
      <x v="53"/>
    </i>
    <i>
      <x v="57"/>
    </i>
    <i>
      <x v="58"/>
    </i>
    <i>
      <x v="59"/>
    </i>
    <i>
      <x v="60"/>
    </i>
    <i>
      <x v="61"/>
    </i>
    <i>
      <x v="62"/>
    </i>
    <i>
      <x v="64"/>
    </i>
    <i>
      <x v="66"/>
    </i>
    <i>
      <x v="68"/>
    </i>
    <i>
      <x v="69"/>
    </i>
    <i>
      <x v="71"/>
    </i>
    <i>
      <x v="75"/>
    </i>
    <i>
      <x v="77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1"/>
    </i>
    <i>
      <x v="94"/>
    </i>
    <i>
      <x v="95"/>
    </i>
    <i>
      <x v="97"/>
    </i>
    <i>
      <x v="98"/>
    </i>
    <i>
      <x v="101"/>
    </i>
    <i>
      <x v="102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3"/>
    </i>
    <i>
      <x v="116"/>
    </i>
    <i>
      <x v="117"/>
    </i>
    <i>
      <x v="121"/>
    </i>
    <i>
      <x v="122"/>
    </i>
    <i>
      <x v="124"/>
    </i>
    <i>
      <x v="126"/>
    </i>
    <i>
      <x v="128"/>
    </i>
    <i>
      <x v="129"/>
    </i>
    <i>
      <x v="131"/>
    </i>
    <i>
      <x v="133"/>
    </i>
    <i>
      <x v="135"/>
    </i>
    <i>
      <x v="136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3"/>
    </i>
    <i>
      <x v="155"/>
    </i>
    <i>
      <x v="156"/>
    </i>
    <i>
      <x v="158"/>
    </i>
    <i>
      <x v="160"/>
    </i>
    <i>
      <x v="161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5"/>
    </i>
    <i>
      <x v="177"/>
    </i>
    <i>
      <x v="179"/>
    </i>
    <i>
      <x v="182"/>
    </i>
    <i>
      <x v="183"/>
    </i>
    <i>
      <x v="186"/>
    </i>
    <i>
      <x v="187"/>
    </i>
    <i>
      <x v="190"/>
    </i>
    <i>
      <x v="191"/>
    </i>
    <i>
      <x v="192"/>
    </i>
    <i>
      <x v="196"/>
    </i>
    <i>
      <x v="197"/>
    </i>
    <i>
      <x v="198"/>
    </i>
    <i>
      <x v="199"/>
    </i>
    <i>
      <x v="201"/>
    </i>
    <i>
      <x v="202"/>
    </i>
    <i>
      <x v="203"/>
    </i>
    <i>
      <x v="206"/>
    </i>
    <i>
      <x v="208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20"/>
    </i>
    <i>
      <x v="221"/>
    </i>
    <i>
      <x v="223"/>
    </i>
    <i>
      <x v="228"/>
    </i>
    <i>
      <x v="229"/>
    </i>
    <i>
      <x v="234"/>
    </i>
    <i>
      <x v="236"/>
    </i>
    <i>
      <x v="237"/>
    </i>
    <i>
      <x v="238"/>
    </i>
    <i>
      <x v="239"/>
    </i>
    <i>
      <x v="241"/>
    </i>
    <i>
      <x v="243"/>
    </i>
    <i>
      <x v="244"/>
    </i>
    <i>
      <x v="245"/>
    </i>
    <i>
      <x v="247"/>
    </i>
    <i>
      <x v="249"/>
    </i>
    <i>
      <x v="250"/>
    </i>
    <i>
      <x v="251"/>
    </i>
    <i>
      <x v="252"/>
    </i>
    <i>
      <x v="255"/>
    </i>
    <i>
      <x v="257"/>
    </i>
    <i>
      <x v="258"/>
    </i>
    <i>
      <x v="260"/>
    </i>
    <i>
      <x v="261"/>
    </i>
    <i>
      <x v="263"/>
    </i>
    <i>
      <x v="264"/>
    </i>
    <i>
      <x v="265"/>
    </i>
    <i>
      <x v="266"/>
    </i>
    <i>
      <x v="267"/>
    </i>
    <i>
      <x v="269"/>
    </i>
    <i>
      <x v="270"/>
    </i>
    <i>
      <x v="271"/>
    </i>
    <i>
      <x v="272"/>
    </i>
    <i>
      <x v="273"/>
    </i>
    <i>
      <x v="275"/>
    </i>
    <i>
      <x v="277"/>
    </i>
    <i>
      <x v="279"/>
    </i>
    <i>
      <x v="282"/>
    </i>
    <i>
      <x v="283"/>
    </i>
    <i>
      <x v="284"/>
    </i>
    <i>
      <x v="285"/>
    </i>
    <i>
      <x v="287"/>
    </i>
    <i>
      <x v="291"/>
    </i>
    <i>
      <x v="292"/>
    </i>
    <i>
      <x v="294"/>
    </i>
    <i>
      <x v="296"/>
    </i>
    <i>
      <x v="297"/>
    </i>
    <i>
      <x v="298"/>
    </i>
    <i>
      <x v="299"/>
    </i>
    <i>
      <x v="300"/>
    </i>
    <i>
      <x v="302"/>
    </i>
    <i>
      <x v="305"/>
    </i>
    <i>
      <x v="308"/>
    </i>
    <i>
      <x v="310"/>
    </i>
    <i>
      <x v="313"/>
    </i>
    <i>
      <x v="314"/>
    </i>
    <i>
      <x v="315"/>
    </i>
    <i>
      <x v="316"/>
    </i>
    <i>
      <x v="319"/>
    </i>
    <i>
      <x v="320"/>
    </i>
    <i>
      <x v="324"/>
    </i>
    <i t="grand">
      <x/>
    </i>
  </rowItems>
  <colItems count="1">
    <i/>
  </colItems>
  <pageFields count="1">
    <pageField fld="2" item="0" hier="-1"/>
  </pageFields>
  <dataFields count="1">
    <dataField name="Count of Namn 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D11BF-920A-4809-9EDD-9BE61A28B36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237" firstHeaderRow="1" firstDataRow="1" firstDataCol="1" rowPageCount="1" colPageCount="1"/>
  <pivotFields count="33">
    <pivotField dataField="1" compact="0" outline="0" showAll="0"/>
    <pivotField compact="0" outline="0" showAll="0"/>
    <pivotField axis="axisPage" compact="0" outline="0" showAll="0">
      <items count="4">
        <item x="1"/>
        <item m="1"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26">
        <item x="188"/>
        <item x="114"/>
        <item x="56"/>
        <item x="85"/>
        <item x="306"/>
        <item x="148"/>
        <item x="108"/>
        <item x="43"/>
        <item x="9"/>
        <item x="261"/>
        <item x="143"/>
        <item x="286"/>
        <item x="63"/>
        <item x="98"/>
        <item x="176"/>
        <item x="216"/>
        <item x="109"/>
        <item x="206"/>
        <item x="209"/>
        <item x="191"/>
        <item x="10"/>
        <item x="35"/>
        <item x="156"/>
        <item x="179"/>
        <item x="36"/>
        <item x="324"/>
        <item x="122"/>
        <item x="202"/>
        <item x="299"/>
        <item x="318"/>
        <item x="168"/>
        <item x="64"/>
        <item x="8"/>
        <item x="161"/>
        <item x="58"/>
        <item x="86"/>
        <item x="223"/>
        <item x="115"/>
        <item x="212"/>
        <item x="137"/>
        <item x="11"/>
        <item x="68"/>
        <item x="247"/>
        <item x="80"/>
        <item x="210"/>
        <item x="298"/>
        <item x="49"/>
        <item x="37"/>
        <item x="87"/>
        <item x="51"/>
        <item x="169"/>
        <item x="52"/>
        <item x="82"/>
        <item x="129"/>
        <item x="123"/>
        <item x="1"/>
        <item x="50"/>
        <item x="321"/>
        <item x="190"/>
        <item x="81"/>
        <item x="282"/>
        <item x="322"/>
        <item x="238"/>
        <item x="12"/>
        <item x="319"/>
        <item x="203"/>
        <item x="155"/>
        <item x="13"/>
        <item x="211"/>
        <item x="149"/>
        <item x="180"/>
        <item x="47"/>
        <item x="14"/>
        <item x="88"/>
        <item x="162"/>
        <item x="150"/>
        <item x="53"/>
        <item x="45"/>
        <item x="141"/>
        <item x="124"/>
        <item x="229"/>
        <item x="174"/>
        <item x="218"/>
        <item x="84"/>
        <item x="44"/>
        <item x="293"/>
        <item x="145"/>
        <item x="264"/>
        <item x="270"/>
        <item x="268"/>
        <item x="125"/>
        <item x="242"/>
        <item x="38"/>
        <item x="110"/>
        <item x="269"/>
        <item x="294"/>
        <item x="15"/>
        <item x="297"/>
        <item x="266"/>
        <item x="89"/>
        <item x="163"/>
        <item x="102"/>
        <item x="172"/>
        <item x="73"/>
        <item x="116"/>
        <item x="305"/>
        <item x="60"/>
        <item x="274"/>
        <item x="41"/>
        <item x="106"/>
        <item x="103"/>
        <item x="117"/>
        <item x="90"/>
        <item x="281"/>
        <item x="48"/>
        <item x="28"/>
        <item x="77"/>
        <item x="133"/>
        <item x="69"/>
        <item x="16"/>
        <item x="2"/>
        <item x="192"/>
        <item x="61"/>
        <item x="17"/>
        <item x="104"/>
        <item x="121"/>
        <item x="245"/>
        <item x="29"/>
        <item x="166"/>
        <item x="151"/>
        <item x="74"/>
        <item x="239"/>
        <item x="54"/>
        <item x="46"/>
        <item x="164"/>
        <item x="76"/>
        <item x="130"/>
        <item x="139"/>
        <item x="3"/>
        <item x="246"/>
        <item x="260"/>
        <item x="144"/>
        <item x="197"/>
        <item x="112"/>
        <item x="66"/>
        <item x="262"/>
        <item x="4"/>
        <item x="285"/>
        <item x="316"/>
        <item x="231"/>
        <item x="265"/>
        <item x="314"/>
        <item x="70"/>
        <item x="283"/>
        <item x="99"/>
        <item x="195"/>
        <item x="307"/>
        <item x="253"/>
        <item x="118"/>
        <item x="181"/>
        <item x="120"/>
        <item x="101"/>
        <item x="18"/>
        <item x="207"/>
        <item x="91"/>
        <item x="67"/>
        <item x="177"/>
        <item x="92"/>
        <item x="233"/>
        <item x="171"/>
        <item x="142"/>
        <item x="313"/>
        <item x="258"/>
        <item x="132"/>
        <item x="157"/>
        <item x="79"/>
        <item x="93"/>
        <item x="65"/>
        <item x="158"/>
        <item x="113"/>
        <item x="230"/>
        <item x="224"/>
        <item x="146"/>
        <item x="234"/>
        <item x="185"/>
        <item x="249"/>
        <item x="290"/>
        <item x="259"/>
        <item x="100"/>
        <item x="254"/>
        <item x="275"/>
        <item x="279"/>
        <item x="214"/>
        <item x="250"/>
        <item x="248"/>
        <item x="94"/>
        <item x="301"/>
        <item x="311"/>
        <item x="304"/>
        <item x="273"/>
        <item x="182"/>
        <item x="302"/>
        <item x="189"/>
        <item x="62"/>
        <item x="95"/>
        <item x="19"/>
        <item x="134"/>
        <item x="255"/>
        <item x="267"/>
        <item x="251"/>
        <item x="315"/>
        <item x="219"/>
        <item x="170"/>
        <item x="291"/>
        <item x="128"/>
        <item x="183"/>
        <item x="213"/>
        <item x="198"/>
        <item x="20"/>
        <item x="138"/>
        <item x="280"/>
        <item x="232"/>
        <item x="57"/>
        <item x="320"/>
        <item x="21"/>
        <item x="31"/>
        <item x="126"/>
        <item x="32"/>
        <item x="308"/>
        <item x="289"/>
        <item x="252"/>
        <item x="22"/>
        <item x="159"/>
        <item x="39"/>
        <item x="323"/>
        <item x="23"/>
        <item x="194"/>
        <item x="241"/>
        <item x="193"/>
        <item x="107"/>
        <item x="24"/>
        <item x="296"/>
        <item x="7"/>
        <item x="152"/>
        <item x="187"/>
        <item x="33"/>
        <item x="25"/>
        <item x="42"/>
        <item x="160"/>
        <item x="199"/>
        <item x="292"/>
        <item x="312"/>
        <item x="276"/>
        <item x="208"/>
        <item x="225"/>
        <item x="271"/>
        <item x="71"/>
        <item x="59"/>
        <item x="217"/>
        <item x="140"/>
        <item x="288"/>
        <item x="287"/>
        <item x="34"/>
        <item x="284"/>
        <item x="272"/>
        <item x="243"/>
        <item x="244"/>
        <item x="237"/>
        <item x="226"/>
        <item x="200"/>
        <item x="220"/>
        <item x="240"/>
        <item x="173"/>
        <item x="221"/>
        <item x="0"/>
        <item x="167"/>
        <item x="165"/>
        <item x="178"/>
        <item x="96"/>
        <item x="235"/>
        <item x="55"/>
        <item x="5"/>
        <item x="131"/>
        <item x="303"/>
        <item x="215"/>
        <item x="263"/>
        <item x="186"/>
        <item x="300"/>
        <item x="26"/>
        <item x="136"/>
        <item x="204"/>
        <item x="135"/>
        <item x="175"/>
        <item x="184"/>
        <item x="277"/>
        <item x="111"/>
        <item x="153"/>
        <item x="201"/>
        <item x="154"/>
        <item x="236"/>
        <item x="309"/>
        <item x="97"/>
        <item x="105"/>
        <item x="83"/>
        <item x="227"/>
        <item x="119"/>
        <item x="27"/>
        <item x="72"/>
        <item x="310"/>
        <item x="205"/>
        <item x="257"/>
        <item x="256"/>
        <item x="127"/>
        <item x="147"/>
        <item x="196"/>
        <item x="295"/>
        <item x="78"/>
        <item x="75"/>
        <item x="228"/>
        <item x="222"/>
        <item x="278"/>
        <item x="30"/>
        <item x="40"/>
        <item x="6"/>
        <item x="3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</pivotFields>
  <rowFields count="1">
    <field x="24"/>
  </rowFields>
  <rowItems count="234">
    <i>
      <x/>
    </i>
    <i>
      <x v="2"/>
    </i>
    <i>
      <x v="3"/>
    </i>
    <i>
      <x v="5"/>
    </i>
    <i>
      <x v="6"/>
    </i>
    <i>
      <x v="7"/>
    </i>
    <i>
      <x v="8"/>
    </i>
    <i>
      <x v="10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8"/>
    </i>
    <i>
      <x v="59"/>
    </i>
    <i>
      <x v="63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3"/>
    </i>
    <i>
      <x v="84"/>
    </i>
    <i>
      <x v="86"/>
    </i>
    <i>
      <x v="90"/>
    </i>
    <i>
      <x v="91"/>
    </i>
    <i>
      <x v="92"/>
    </i>
    <i>
      <x v="93"/>
    </i>
    <i>
      <x v="96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8"/>
    </i>
    <i>
      <x v="109"/>
    </i>
    <i>
      <x v="111"/>
    </i>
    <i>
      <x v="112"/>
    </i>
    <i>
      <x v="114"/>
    </i>
    <i>
      <x v="115"/>
    </i>
    <i>
      <x v="116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6"/>
    </i>
    <i>
      <x v="149"/>
    </i>
    <i>
      <x v="152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8"/>
    </i>
    <i>
      <x v="189"/>
    </i>
    <i>
      <x v="192"/>
    </i>
    <i>
      <x v="193"/>
    </i>
    <i>
      <x v="194"/>
    </i>
    <i>
      <x v="195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1"/>
    </i>
    <i>
      <x v="222"/>
    </i>
    <i>
      <x v="224"/>
    </i>
    <i>
      <x v="225"/>
    </i>
    <i>
      <x v="226"/>
    </i>
    <i>
      <x v="227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3"/>
    </i>
    <i>
      <x v="254"/>
    </i>
    <i>
      <x v="256"/>
    </i>
    <i>
      <x v="257"/>
    </i>
    <i>
      <x v="258"/>
    </i>
    <i>
      <x v="259"/>
    </i>
    <i>
      <x v="262"/>
    </i>
    <i>
      <x v="265"/>
    </i>
    <i>
      <x v="268"/>
    </i>
    <i>
      <x v="272"/>
    </i>
    <i>
      <x v="274"/>
    </i>
    <i>
      <x v="275"/>
    </i>
    <i>
      <x v="276"/>
    </i>
    <i>
      <x v="278"/>
    </i>
    <i>
      <x v="279"/>
    </i>
    <i>
      <x v="280"/>
    </i>
    <i>
      <x v="281"/>
    </i>
    <i>
      <x v="284"/>
    </i>
    <i>
      <x v="286"/>
    </i>
    <i>
      <x v="288"/>
    </i>
    <i>
      <x v="289"/>
    </i>
    <i>
      <x v="290"/>
    </i>
    <i>
      <x v="291"/>
    </i>
    <i>
      <x v="292"/>
    </i>
    <i>
      <x v="293"/>
    </i>
    <i>
      <x v="295"/>
    </i>
    <i>
      <x v="296"/>
    </i>
    <i>
      <x v="297"/>
    </i>
    <i>
      <x v="298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9"/>
    </i>
    <i>
      <x v="311"/>
    </i>
    <i>
      <x v="312"/>
    </i>
    <i>
      <x v="313"/>
    </i>
    <i>
      <x v="314"/>
    </i>
    <i>
      <x v="316"/>
    </i>
    <i>
      <x v="317"/>
    </i>
    <i>
      <x v="318"/>
    </i>
    <i>
      <x v="319"/>
    </i>
    <i>
      <x v="321"/>
    </i>
    <i>
      <x v="322"/>
    </i>
    <i>
      <x v="323"/>
    </i>
    <i t="grand">
      <x/>
    </i>
  </rowItems>
  <colItems count="1">
    <i/>
  </colItems>
  <pageFields count="1">
    <pageField fld="2" item="2" hier="-1"/>
  </pageFields>
  <dataFields count="1">
    <dataField name="Count of Namn 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06656-607F-44AF-B01C-C4982CB96ACB}" name="PivotTable5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G29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4">
        <item x="5"/>
        <item x="6"/>
        <item x="14"/>
        <item x="16"/>
        <item x="22"/>
        <item x="21"/>
        <item x="2"/>
        <item x="10"/>
        <item x="13"/>
        <item x="18"/>
        <item x="0"/>
        <item x="9"/>
        <item x="4"/>
        <item x="12"/>
        <item x="8"/>
        <item x="20"/>
        <item x="11"/>
        <item x="1"/>
        <item x="3"/>
        <item x="19"/>
        <item x="17"/>
        <item x="1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0"/>
  </rowFields>
  <rowItems count="24">
    <i>
      <x v="10"/>
    </i>
    <i>
      <x v="12"/>
    </i>
    <i>
      <x v="6"/>
    </i>
    <i>
      <x v="11"/>
    </i>
    <i>
      <x v="17"/>
    </i>
    <i>
      <x v="7"/>
    </i>
    <i>
      <x v="22"/>
    </i>
    <i>
      <x v="21"/>
    </i>
    <i>
      <x v="13"/>
    </i>
    <i>
      <x v="18"/>
    </i>
    <i>
      <x/>
    </i>
    <i>
      <x v="1"/>
    </i>
    <i>
      <x v="19"/>
    </i>
    <i>
      <x v="14"/>
    </i>
    <i>
      <x v="16"/>
    </i>
    <i>
      <x v="9"/>
    </i>
    <i>
      <x v="3"/>
    </i>
    <i>
      <x v="2"/>
    </i>
    <i>
      <x v="5"/>
    </i>
    <i>
      <x v="20"/>
    </i>
    <i>
      <x v="4"/>
    </i>
    <i>
      <x v="8"/>
    </i>
    <i>
      <x v="15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item="1" hier="-1"/>
    <pageField fld="2" hier="-1"/>
  </pageFields>
  <dataFields count="1">
    <dataField name="Count of Distrikt" fld="10" subtotal="count" baseField="0" baseItem="0"/>
  </dataFields>
  <conditionalFormats count="4"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3" selected="0">
              <x v="3"/>
              <x v="4"/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4" selected="0">
              <x v="1"/>
              <x v="3"/>
              <x v="4"/>
              <x v="5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EFA7B-2348-41A2-884D-5AC1D16D82B9}" name="PivotTable2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4:AB28" firstHeaderRow="1" firstDataRow="3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4">
        <item x="5"/>
        <item x="6"/>
        <item x="14"/>
        <item x="16"/>
        <item x="22"/>
        <item x="21"/>
        <item x="2"/>
        <item x="10"/>
        <item x="13"/>
        <item x="18"/>
        <item x="0"/>
        <item x="9"/>
        <item x="4"/>
        <item x="12"/>
        <item x="8"/>
        <item x="20"/>
        <item x="11"/>
        <item x="1"/>
        <item x="3"/>
        <item x="19"/>
        <item x="17"/>
        <item x="1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0"/>
  </rowFields>
  <rowItems count="22">
    <i>
      <x v="10"/>
    </i>
    <i>
      <x v="12"/>
    </i>
    <i>
      <x v="6"/>
    </i>
    <i>
      <x v="11"/>
    </i>
    <i>
      <x v="17"/>
    </i>
    <i>
      <x v="21"/>
    </i>
    <i>
      <x v="22"/>
    </i>
    <i>
      <x v="7"/>
    </i>
    <i>
      <x v="13"/>
    </i>
    <i>
      <x v="18"/>
    </i>
    <i>
      <x v="19"/>
    </i>
    <i>
      <x/>
    </i>
    <i>
      <x v="1"/>
    </i>
    <i>
      <x v="14"/>
    </i>
    <i>
      <x v="9"/>
    </i>
    <i>
      <x v="4"/>
    </i>
    <i>
      <x v="2"/>
    </i>
    <i>
      <x v="20"/>
    </i>
    <i>
      <x v="15"/>
    </i>
    <i>
      <x v="3"/>
    </i>
    <i>
      <x v="16"/>
    </i>
    <i t="grand">
      <x/>
    </i>
  </rowItems>
  <colFields count="2">
    <field x="-2"/>
    <field x="17"/>
  </colFields>
  <colItems count="10">
    <i>
      <x/>
      <x v="1"/>
    </i>
    <i r="1">
      <x v="3"/>
    </i>
    <i r="1">
      <x v="4"/>
    </i>
    <i r="1">
      <x v="7"/>
    </i>
    <i i="1">
      <x v="1"/>
      <x v="1"/>
    </i>
    <i r="1" i="1">
      <x v="3"/>
    </i>
    <i r="1" i="1">
      <x v="4"/>
    </i>
    <i r="1" i="1">
      <x v="7"/>
    </i>
    <i t="grand">
      <x/>
    </i>
    <i t="grand" i="1">
      <x/>
    </i>
  </colItems>
  <pageFields count="2">
    <pageField fld="3" hier="-1"/>
    <pageField fld="2" item="0" hier="-1"/>
  </pageFields>
  <dataFields count="2">
    <dataField name="Count of Distrikt" fld="10" subtotal="count" baseField="0" baseItem="0"/>
    <dataField name="Count of Distrikt2" fld="10" subtotal="count" showDataAs="percentOfCol" baseField="14" baseItem="7" numFmtId="9"/>
  </dataFields>
  <conditionalFormats count="6">
    <conditionalFormat priority="2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21">
              <x v="0"/>
              <x v="1"/>
              <x v="2"/>
              <x v="3"/>
              <x v="4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3" selected="0">
              <x v="3"/>
              <x v="4"/>
              <x v="5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1">
              <x v="0"/>
              <x v="1"/>
              <x v="2"/>
              <x v="3"/>
              <x v="4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3" selected="0"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1">
              <x v="0"/>
              <x v="1"/>
              <x v="2"/>
              <x v="3"/>
              <x v="4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21">
              <x v="0"/>
              <x v="1"/>
              <x v="2"/>
              <x v="3"/>
              <x v="4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0" count="21">
              <x v="0"/>
              <x v="1"/>
              <x v="2"/>
              <x v="3"/>
              <x v="4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10" count="21">
              <x v="0"/>
              <x v="1"/>
              <x v="2"/>
              <x v="3"/>
              <x v="4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A6C79-1C6C-4120-9989-0761A66ABB1F}" name="PivotTable9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1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item="1" hier="-1"/>
    <pageField fld="2" hier="-1"/>
  </pageFields>
  <dataFields count="1">
    <dataField name="Count of Akad div" fld="14" subtotal="count" baseField="0" baseItem="0"/>
  </dataFields>
  <conditionalFormats count="4"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3" selected="0">
              <x v="3"/>
              <x v="4"/>
              <x v="5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1"/>
              <x v="3"/>
              <x v="4"/>
              <x v="5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5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BBBCB-9D0E-44B3-A1C8-328BE6E31B44}" name="PivotTable23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16:BW24" firstHeaderRow="1" firstDataRow="3" firstDataCol="1" rowPageCount="1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17"/>
  </colFields>
  <colItems count="9">
    <i>
      <x/>
      <x v="1"/>
    </i>
    <i r="1">
      <x v="3"/>
    </i>
    <i r="1">
      <x v="4"/>
    </i>
    <i t="default">
      <x/>
    </i>
    <i>
      <x v="1"/>
      <x v="1"/>
    </i>
    <i r="1">
      <x v="3"/>
    </i>
    <i r="1">
      <x v="4"/>
    </i>
    <i t="default">
      <x v="1"/>
    </i>
    <i t="grand">
      <x/>
    </i>
  </colItems>
  <pageFields count="1">
    <pageField fld="2" item="2" hier="-1"/>
  </pageFields>
  <dataFields count="1">
    <dataField name="Count of Akad div2" fld="14" subtotal="count" showDataAs="percentOfCol" baseField="14" baseItem="0" numFmtId="9"/>
  </dataField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A14B6-7A5E-4200-B928-2BCE49D279C2}" name="PivotTable19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Z28:CD35" firstHeaderRow="1" firstDataRow="2" firstDataCol="1" rowPageCount="1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showAll="0"/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Count of Akad div2" fld="14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1"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5FE59-3751-481E-9FFF-85441D7EDBA5}" name="PivotTable8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F23" firstHeaderRow="1" firstDataRow="2" firstDataCol="1" rowPageCount="2" colPageCount="1"/>
  <pivotFields count="33">
    <pivotField showAll="0"/>
    <pivotField showAll="0"/>
    <pivotField axis="axisPage" showAll="0">
      <items count="4">
        <item x="1"/>
        <item m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Col" showAll="0" sortType="descending">
      <items count="10">
        <item m="1" x="8"/>
        <item x="0"/>
        <item m="1" x="7"/>
        <item x="1"/>
        <item x="2"/>
        <item m="1" x="6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5">
    <i>
      <x v="1"/>
    </i>
    <i>
      <x v="3"/>
    </i>
    <i>
      <x v="4"/>
    </i>
    <i>
      <x v="7"/>
    </i>
    <i t="grand">
      <x/>
    </i>
  </colItems>
  <pageFields count="2">
    <pageField fld="3" item="1" hier="-1"/>
    <pageField fld="2" hier="-1"/>
  </pageFields>
  <dataFields count="1">
    <dataField name="Count of Akad div2" fld="14" subtotal="count" showDataAs="percentOfCol" baseField="14" baseItem="0" numFmtId="9"/>
  </dataFields>
  <conditionalFormats count="4"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2"/>
              <x v="3"/>
              <x v="4"/>
              <x v="5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1"/>
              <x v="3"/>
              <x v="4"/>
              <x v="5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  <reference field="17" count="4" selected="0">
              <x v="1"/>
              <x v="3"/>
              <x v="4"/>
              <x v="7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pivotTable" Target="../pivotTables/pivotTable18.xml"/><Relationship Id="rId18" Type="http://schemas.openxmlformats.org/officeDocument/2006/relationships/pivotTable" Target="../pivotTables/pivotTable23.xml"/><Relationship Id="rId3" Type="http://schemas.openxmlformats.org/officeDocument/2006/relationships/pivotTable" Target="../pivotTables/pivotTable8.xml"/><Relationship Id="rId21" Type="http://schemas.openxmlformats.org/officeDocument/2006/relationships/pivotTable" Target="../pivotTables/pivotTable26.xml"/><Relationship Id="rId7" Type="http://schemas.openxmlformats.org/officeDocument/2006/relationships/pivotTable" Target="../pivotTables/pivotTable12.xml"/><Relationship Id="rId12" Type="http://schemas.openxmlformats.org/officeDocument/2006/relationships/pivotTable" Target="../pivotTables/pivotTable17.xml"/><Relationship Id="rId17" Type="http://schemas.openxmlformats.org/officeDocument/2006/relationships/pivotTable" Target="../pivotTables/pivotTable22.xml"/><Relationship Id="rId2" Type="http://schemas.openxmlformats.org/officeDocument/2006/relationships/pivotTable" Target="../pivotTables/pivotTable7.xml"/><Relationship Id="rId16" Type="http://schemas.openxmlformats.org/officeDocument/2006/relationships/pivotTable" Target="../pivotTables/pivotTable21.xml"/><Relationship Id="rId20" Type="http://schemas.openxmlformats.org/officeDocument/2006/relationships/pivotTable" Target="../pivotTables/pivotTable25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5" Type="http://schemas.openxmlformats.org/officeDocument/2006/relationships/pivotTable" Target="../pivotTables/pivotTable10.xml"/><Relationship Id="rId15" Type="http://schemas.openxmlformats.org/officeDocument/2006/relationships/pivotTable" Target="../pivotTables/pivotTable20.xml"/><Relationship Id="rId10" Type="http://schemas.openxmlformats.org/officeDocument/2006/relationships/pivotTable" Target="../pivotTables/pivotTable15.xml"/><Relationship Id="rId19" Type="http://schemas.openxmlformats.org/officeDocument/2006/relationships/pivotTable" Target="../pivotTables/pivotTable24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Relationship Id="rId14" Type="http://schemas.openxmlformats.org/officeDocument/2006/relationships/pivotTable" Target="../pivotTables/pivotTable19.xml"/><Relationship Id="rId22" Type="http://schemas.openxmlformats.org/officeDocument/2006/relationships/pivotTable" Target="../pivotTables/pivotTable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5.xml"/><Relationship Id="rId3" Type="http://schemas.openxmlformats.org/officeDocument/2006/relationships/pivotTable" Target="../pivotTables/pivotTable30.xml"/><Relationship Id="rId7" Type="http://schemas.openxmlformats.org/officeDocument/2006/relationships/pivotTable" Target="../pivotTables/pivotTable34.xml"/><Relationship Id="rId2" Type="http://schemas.openxmlformats.org/officeDocument/2006/relationships/pivotTable" Target="../pivotTables/pivotTable29.xml"/><Relationship Id="rId1" Type="http://schemas.openxmlformats.org/officeDocument/2006/relationships/pivotTable" Target="../pivotTables/pivotTable28.xml"/><Relationship Id="rId6" Type="http://schemas.openxmlformats.org/officeDocument/2006/relationships/pivotTable" Target="../pivotTables/pivotTable33.xml"/><Relationship Id="rId5" Type="http://schemas.openxmlformats.org/officeDocument/2006/relationships/pivotTable" Target="../pivotTables/pivotTable32.xml"/><Relationship Id="rId10" Type="http://schemas.openxmlformats.org/officeDocument/2006/relationships/pivotTable" Target="../pivotTables/pivotTable37.xml"/><Relationship Id="rId4" Type="http://schemas.openxmlformats.org/officeDocument/2006/relationships/pivotTable" Target="../pivotTables/pivotTable31.xml"/><Relationship Id="rId9" Type="http://schemas.openxmlformats.org/officeDocument/2006/relationships/pivotTable" Target="../pivotTables/pivotTable3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9.xml"/><Relationship Id="rId1" Type="http://schemas.openxmlformats.org/officeDocument/2006/relationships/pivotTable" Target="../pivotTables/pivot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1EEE-08C9-4C65-8A0B-4FC628B9E942}">
  <dimension ref="A1:AG425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baseColWidth="10" defaultColWidth="8.83203125" defaultRowHeight="15" x14ac:dyDescent="0.2"/>
  <cols>
    <col min="1" max="1" width="28.83203125" bestFit="1" customWidth="1"/>
    <col min="2" max="2" width="6.5" bestFit="1" customWidth="1"/>
    <col min="3" max="5" width="4.6640625" customWidth="1"/>
    <col min="6" max="6" width="4.83203125" bestFit="1" customWidth="1"/>
    <col min="7" max="7" width="4.83203125" customWidth="1"/>
    <col min="8" max="8" width="4.6640625" customWidth="1"/>
    <col min="9" max="9" width="4.83203125" customWidth="1"/>
    <col min="10" max="10" width="4.83203125" bestFit="1" customWidth="1"/>
    <col min="11" max="11" width="7.1640625" bestFit="1" customWidth="1"/>
    <col min="12" max="12" width="8.83203125" customWidth="1"/>
    <col min="13" max="13" width="7.6640625" bestFit="1" customWidth="1"/>
    <col min="14" max="14" width="6.1640625" customWidth="1"/>
    <col min="15" max="15" width="6.33203125" bestFit="1" customWidth="1"/>
    <col min="16" max="17" width="4.83203125" bestFit="1" customWidth="1"/>
    <col min="18" max="18" width="7.33203125" bestFit="1" customWidth="1"/>
    <col min="19" max="19" width="4.83203125" bestFit="1" customWidth="1"/>
    <col min="20" max="20" width="7.5" customWidth="1"/>
    <col min="21" max="21" width="4.83203125" bestFit="1" customWidth="1"/>
    <col min="22" max="22" width="10" customWidth="1"/>
    <col min="23" max="23" width="4.83203125" bestFit="1" customWidth="1"/>
    <col min="24" max="24" width="7.33203125" customWidth="1"/>
    <col min="26" max="26" width="6.6640625" bestFit="1" customWidth="1"/>
    <col min="27" max="31" width="6.5" bestFit="1" customWidth="1"/>
    <col min="32" max="32" width="17.6640625" bestFit="1" customWidth="1"/>
    <col min="33" max="33" width="9.6640625" bestFit="1" customWidth="1"/>
  </cols>
  <sheetData>
    <row r="1" spans="1:33" x14ac:dyDescent="0.2">
      <c r="A1" s="6">
        <v>1</v>
      </c>
      <c r="B1" s="7">
        <f>+A1+1</f>
        <v>2</v>
      </c>
      <c r="C1" s="7">
        <f t="shared" ref="C1:D1" si="0">+B1+1</f>
        <v>3</v>
      </c>
      <c r="D1" s="7">
        <f t="shared" si="0"/>
        <v>4</v>
      </c>
      <c r="E1" s="7">
        <f t="shared" ref="E1" si="1">+D1+1</f>
        <v>5</v>
      </c>
      <c r="F1" s="7">
        <f t="shared" ref="F1" si="2">+E1+1</f>
        <v>6</v>
      </c>
      <c r="G1" s="7">
        <f t="shared" ref="G1:H1" si="3">+F1+1</f>
        <v>7</v>
      </c>
      <c r="H1" s="7">
        <f t="shared" si="3"/>
        <v>8</v>
      </c>
      <c r="I1" s="7">
        <f>+W1+1</f>
        <v>14</v>
      </c>
      <c r="J1" s="7">
        <f t="shared" ref="J1:N1" si="4">+I1+1</f>
        <v>15</v>
      </c>
      <c r="K1" s="7">
        <f t="shared" si="4"/>
        <v>16</v>
      </c>
      <c r="L1" s="7">
        <f t="shared" si="4"/>
        <v>17</v>
      </c>
      <c r="M1" s="7">
        <f t="shared" si="4"/>
        <v>18</v>
      </c>
      <c r="N1" s="7">
        <f t="shared" si="4"/>
        <v>19</v>
      </c>
      <c r="O1" s="7">
        <f t="shared" ref="O1" si="5">+N1+1</f>
        <v>20</v>
      </c>
      <c r="P1" s="7">
        <f t="shared" ref="P1" si="6">+O1+1</f>
        <v>21</v>
      </c>
      <c r="Q1" s="7">
        <f t="shared" ref="Q1" si="7">+P1+1</f>
        <v>22</v>
      </c>
      <c r="R1" s="7"/>
      <c r="S1" s="7">
        <f>+H1+1</f>
        <v>9</v>
      </c>
      <c r="T1" s="7">
        <f>+S1+1</f>
        <v>10</v>
      </c>
      <c r="U1" s="7">
        <f>+T1+1</f>
        <v>11</v>
      </c>
      <c r="V1" s="7">
        <f>+U1+1</f>
        <v>12</v>
      </c>
      <c r="W1" s="7">
        <f>+V1+1</f>
        <v>13</v>
      </c>
      <c r="X1" s="7"/>
      <c r="Y1" s="7">
        <f>+Q1+1</f>
        <v>23</v>
      </c>
      <c r="Z1" s="7">
        <f t="shared" ref="Z1" si="8">+Y1+1</f>
        <v>24</v>
      </c>
      <c r="AA1" s="7">
        <f t="shared" ref="AA1" si="9">+Z1+1</f>
        <v>25</v>
      </c>
      <c r="AB1" s="7">
        <f t="shared" ref="AB1" si="10">+AA1+1</f>
        <v>26</v>
      </c>
      <c r="AC1" s="7">
        <f t="shared" ref="AC1" si="11">+AB1+1</f>
        <v>27</v>
      </c>
      <c r="AD1" s="7">
        <f t="shared" ref="AD1" si="12">+AC1+1</f>
        <v>28</v>
      </c>
      <c r="AE1" s="7">
        <f t="shared" ref="AE1" si="13">+AD1+1</f>
        <v>29</v>
      </c>
      <c r="AF1" s="7">
        <f t="shared" ref="AF1" si="14">+AE1+1</f>
        <v>30</v>
      </c>
      <c r="AG1" s="7">
        <f t="shared" ref="AG1" si="15">+AF1+1</f>
        <v>31</v>
      </c>
    </row>
    <row r="2" spans="1:33" x14ac:dyDescent="0.2">
      <c r="A2" s="4" t="s">
        <v>193</v>
      </c>
      <c r="B2" s="19">
        <f>SUBTOTAL(1,B7:B424)</f>
        <v>1993.7272727272727</v>
      </c>
      <c r="C2" s="11"/>
      <c r="D2" s="11"/>
      <c r="E2" s="11"/>
      <c r="F2" s="11"/>
      <c r="G2" s="19">
        <f>SUBTOTAL(1,G7:G424)</f>
        <v>2016.4593023255813</v>
      </c>
      <c r="H2" s="8">
        <f t="shared" ref="H2" si="16">SUBTOTAL(9,H7:H424)</f>
        <v>1812.8527000000001</v>
      </c>
      <c r="I2" s="19">
        <f>SUBTOTAL(1,I7:I424)</f>
        <v>2013.3402597402599</v>
      </c>
      <c r="J2" s="8">
        <f t="shared" ref="J2" si="17">SUBTOTAL(9,J7:J424)</f>
        <v>33284</v>
      </c>
      <c r="K2" s="11"/>
      <c r="L2" s="11"/>
      <c r="M2" s="11"/>
      <c r="N2" s="11"/>
      <c r="O2" s="11"/>
      <c r="P2" s="19">
        <f>SUBTOTAL(1,P7:P424)</f>
        <v>14.696172248803828</v>
      </c>
      <c r="Q2" s="19">
        <f>SUBTOTAL(1,Q7:Q424)</f>
        <v>14.346883468834688</v>
      </c>
      <c r="R2" s="19"/>
      <c r="S2" s="8">
        <f t="shared" ref="S2" si="18">SUBTOTAL(9,S7:S424)</f>
        <v>1842</v>
      </c>
      <c r="T2" s="8">
        <f t="shared" ref="T2:W2" si="19">SUBTOTAL(9,T7:T424)</f>
        <v>0</v>
      </c>
      <c r="U2" s="8">
        <f t="shared" si="19"/>
        <v>653001</v>
      </c>
      <c r="V2" s="8">
        <f t="shared" si="19"/>
        <v>0</v>
      </c>
      <c r="W2" s="8">
        <f t="shared" si="19"/>
        <v>0</v>
      </c>
      <c r="X2" s="19"/>
      <c r="Y2" s="11"/>
      <c r="Z2" s="8">
        <f t="shared" ref="Z2:AE2" si="20">SUBTOTAL(9,Z7:Z424)</f>
        <v>145</v>
      </c>
      <c r="AA2" s="8">
        <f t="shared" si="20"/>
        <v>263</v>
      </c>
      <c r="AB2" s="8">
        <f t="shared" si="20"/>
        <v>239</v>
      </c>
      <c r="AC2" s="8">
        <f t="shared" si="20"/>
        <v>223</v>
      </c>
      <c r="AD2" s="8">
        <f t="shared" si="20"/>
        <v>169</v>
      </c>
      <c r="AE2" s="8">
        <f t="shared" si="20"/>
        <v>116</v>
      </c>
      <c r="AF2" s="11"/>
      <c r="AG2" s="8">
        <f>SUBTOTAL(9,AG7:AG424)</f>
        <v>881</v>
      </c>
    </row>
    <row r="3" spans="1:33" x14ac:dyDescent="0.2">
      <c r="A3" s="3" t="s">
        <v>800</v>
      </c>
      <c r="B3" s="9">
        <f>SUBTOTAL(3,B7:B424)</f>
        <v>418</v>
      </c>
      <c r="C3" s="9">
        <f>SUBTOTAL(3,C7:C424)</f>
        <v>418</v>
      </c>
      <c r="D3" s="9">
        <f t="shared" ref="D3" si="21">SUBTOTAL(3,D7:D424)</f>
        <v>93</v>
      </c>
      <c r="E3" s="9">
        <f t="shared" ref="E3:F3" si="22">SUBTOTAL(3,E7:E424)</f>
        <v>325</v>
      </c>
      <c r="F3" s="9">
        <f t="shared" si="22"/>
        <v>418</v>
      </c>
      <c r="G3" s="9">
        <f t="shared" ref="G3:H3" si="23">SUBTOTAL(3,G7:G424)</f>
        <v>172</v>
      </c>
      <c r="H3" s="9">
        <f t="shared" si="23"/>
        <v>171</v>
      </c>
      <c r="I3" s="9">
        <f t="shared" ref="I3:O3" si="24">SUBTOTAL(3,I7:I424)</f>
        <v>385</v>
      </c>
      <c r="J3" s="9">
        <f t="shared" si="24"/>
        <v>418</v>
      </c>
      <c r="K3" s="9">
        <f t="shared" si="24"/>
        <v>418</v>
      </c>
      <c r="L3" s="9">
        <f t="shared" si="24"/>
        <v>418</v>
      </c>
      <c r="M3" s="9">
        <f t="shared" si="24"/>
        <v>418</v>
      </c>
      <c r="N3" s="9">
        <f t="shared" si="24"/>
        <v>418</v>
      </c>
      <c r="O3" s="9">
        <f t="shared" si="24"/>
        <v>418</v>
      </c>
      <c r="P3" s="9">
        <f>SUBTOTAL(3,P7:P424)</f>
        <v>418</v>
      </c>
      <c r="Q3" s="9">
        <f>SUBTOTAL(3,Q7:Q424)</f>
        <v>418</v>
      </c>
      <c r="R3" s="9"/>
      <c r="S3" s="9">
        <f t="shared" ref="S3" si="25">SUBTOTAL(3,S7:S424)</f>
        <v>323</v>
      </c>
      <c r="T3" s="9">
        <f t="shared" ref="T3:W3" si="26">SUBTOTAL(3,T7:T424)</f>
        <v>324</v>
      </c>
      <c r="U3" s="9">
        <f t="shared" si="26"/>
        <v>324</v>
      </c>
      <c r="V3" s="9">
        <f t="shared" si="26"/>
        <v>324</v>
      </c>
      <c r="W3" s="9">
        <f t="shared" si="26"/>
        <v>324</v>
      </c>
      <c r="X3" s="9"/>
      <c r="Y3" s="9">
        <f t="shared" ref="Y3:AG3" si="27">SUBTOTAL(3,Y7:Y424)</f>
        <v>418</v>
      </c>
      <c r="Z3" s="9">
        <f t="shared" si="27"/>
        <v>145</v>
      </c>
      <c r="AA3" s="9">
        <f t="shared" si="27"/>
        <v>263</v>
      </c>
      <c r="AB3" s="9">
        <f t="shared" si="27"/>
        <v>239</v>
      </c>
      <c r="AC3" s="9">
        <f t="shared" si="27"/>
        <v>223</v>
      </c>
      <c r="AD3" s="9">
        <f t="shared" si="27"/>
        <v>169</v>
      </c>
      <c r="AE3" s="9">
        <f t="shared" si="27"/>
        <v>116</v>
      </c>
      <c r="AF3" s="9">
        <f t="shared" si="27"/>
        <v>418</v>
      </c>
      <c r="AG3" s="9">
        <f t="shared" si="27"/>
        <v>418</v>
      </c>
    </row>
    <row r="4" spans="1:33" x14ac:dyDescent="0.2">
      <c r="A4" s="12">
        <f>COUNTA(A7:A424)</f>
        <v>418</v>
      </c>
      <c r="B4" s="10">
        <f>SUBTOTAL(2,B7:B424)</f>
        <v>418</v>
      </c>
      <c r="G4" s="10">
        <f t="shared" ref="G4:H4" si="28">SUBTOTAL(2,G7:G424)</f>
        <v>172</v>
      </c>
      <c r="H4" s="10">
        <f t="shared" si="28"/>
        <v>171</v>
      </c>
      <c r="I4" s="10">
        <f t="shared" ref="I4:J4" si="29">SUBTOTAL(2,I7:I424)</f>
        <v>385</v>
      </c>
      <c r="J4" s="10">
        <f t="shared" si="29"/>
        <v>385</v>
      </c>
      <c r="P4" s="10">
        <f t="shared" ref="P4:Q4" si="30">SUBTOTAL(2,P7:P424)</f>
        <v>418</v>
      </c>
      <c r="Q4" s="10">
        <f t="shared" si="30"/>
        <v>369</v>
      </c>
      <c r="R4" s="10"/>
      <c r="S4" s="10">
        <f t="shared" ref="S4" si="31">SUBTOTAL(2,S7:S424)</f>
        <v>323</v>
      </c>
      <c r="T4" s="10">
        <f t="shared" ref="T4:W4" si="32">SUBTOTAL(2,T7:T424)</f>
        <v>0</v>
      </c>
      <c r="U4" s="10">
        <f t="shared" si="32"/>
        <v>324</v>
      </c>
      <c r="V4" s="10">
        <f t="shared" si="32"/>
        <v>0</v>
      </c>
      <c r="W4" s="10">
        <f t="shared" si="32"/>
        <v>0</v>
      </c>
      <c r="X4" s="10"/>
      <c r="Y4" s="11"/>
      <c r="Z4" s="10">
        <f t="shared" ref="Z4:AG4" si="33">SUBTOTAL(2,Z7:Z424)</f>
        <v>145</v>
      </c>
      <c r="AA4" s="10">
        <f t="shared" si="33"/>
        <v>263</v>
      </c>
      <c r="AB4" s="10">
        <f t="shared" si="33"/>
        <v>239</v>
      </c>
      <c r="AC4" s="10">
        <f t="shared" si="33"/>
        <v>223</v>
      </c>
      <c r="AD4" s="10">
        <f t="shared" si="33"/>
        <v>169</v>
      </c>
      <c r="AE4" s="10">
        <f t="shared" si="33"/>
        <v>116</v>
      </c>
      <c r="AF4" s="10">
        <f t="shared" si="33"/>
        <v>418</v>
      </c>
      <c r="AG4" s="10">
        <f t="shared" si="33"/>
        <v>418</v>
      </c>
    </row>
    <row r="6" spans="1:33" s="18" customFormat="1" ht="32" x14ac:dyDescent="0.2">
      <c r="A6" s="15" t="s">
        <v>200</v>
      </c>
      <c r="B6" s="16" t="s">
        <v>221</v>
      </c>
      <c r="C6" s="16" t="s">
        <v>363</v>
      </c>
      <c r="D6" s="16" t="s">
        <v>755</v>
      </c>
      <c r="E6" s="16" t="s">
        <v>769</v>
      </c>
      <c r="F6" s="17" t="s">
        <v>370</v>
      </c>
      <c r="G6" s="17" t="s">
        <v>749</v>
      </c>
      <c r="H6" s="17" t="s">
        <v>703</v>
      </c>
      <c r="I6" s="17" t="s">
        <v>737</v>
      </c>
      <c r="J6" s="17" t="s">
        <v>214</v>
      </c>
      <c r="K6" s="17" t="s">
        <v>215</v>
      </c>
      <c r="L6" s="17" t="s">
        <v>216</v>
      </c>
      <c r="M6" s="17" t="s">
        <v>217</v>
      </c>
      <c r="N6" s="17" t="s">
        <v>218</v>
      </c>
      <c r="O6" s="17" t="s">
        <v>219</v>
      </c>
      <c r="P6" s="17" t="s">
        <v>750</v>
      </c>
      <c r="Q6" s="17" t="s">
        <v>751</v>
      </c>
      <c r="R6" s="17" t="s">
        <v>762</v>
      </c>
      <c r="S6" s="17" t="s">
        <v>369</v>
      </c>
      <c r="T6" s="17" t="s">
        <v>371</v>
      </c>
      <c r="U6" s="17" t="s">
        <v>194</v>
      </c>
      <c r="V6" s="17" t="s">
        <v>372</v>
      </c>
      <c r="W6" s="17" t="s">
        <v>373</v>
      </c>
      <c r="X6" s="17" t="s">
        <v>768</v>
      </c>
      <c r="Y6" s="15" t="s">
        <v>0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7</v>
      </c>
      <c r="AF6" s="15" t="s">
        <v>1</v>
      </c>
      <c r="AG6" s="15" t="s">
        <v>8</v>
      </c>
    </row>
    <row r="7" spans="1:33" x14ac:dyDescent="0.2">
      <c r="A7" t="s">
        <v>362</v>
      </c>
      <c r="B7">
        <v>2005</v>
      </c>
      <c r="C7" t="s">
        <v>2</v>
      </c>
      <c r="E7" t="s">
        <v>2</v>
      </c>
      <c r="F7" t="s">
        <v>389</v>
      </c>
      <c r="J7" t="s">
        <v>753</v>
      </c>
      <c r="K7" t="s">
        <v>402</v>
      </c>
      <c r="L7" t="s">
        <v>420</v>
      </c>
      <c r="M7" t="s">
        <v>420</v>
      </c>
      <c r="N7" t="s">
        <v>445</v>
      </c>
      <c r="O7" t="s">
        <v>436</v>
      </c>
      <c r="P7">
        <v>14</v>
      </c>
      <c r="Q7">
        <v>15</v>
      </c>
      <c r="R7" s="21" t="s">
        <v>773</v>
      </c>
      <c r="S7">
        <v>2</v>
      </c>
      <c r="T7" t="s">
        <v>420</v>
      </c>
      <c r="U7">
        <v>2020</v>
      </c>
      <c r="V7" t="s">
        <v>444</v>
      </c>
      <c r="W7" t="s">
        <v>445</v>
      </c>
      <c r="X7" s="21" t="s">
        <v>444</v>
      </c>
      <c r="Y7" t="s">
        <v>362</v>
      </c>
      <c r="AC7">
        <v>1</v>
      </c>
      <c r="AD7">
        <v>1</v>
      </c>
      <c r="AF7" s="2">
        <v>38671</v>
      </c>
      <c r="AG7">
        <v>4</v>
      </c>
    </row>
    <row r="8" spans="1:33" x14ac:dyDescent="0.2">
      <c r="A8" t="s">
        <v>358</v>
      </c>
      <c r="B8">
        <v>2003</v>
      </c>
      <c r="C8" t="s">
        <v>2</v>
      </c>
      <c r="E8" t="s">
        <v>2</v>
      </c>
      <c r="F8" t="s">
        <v>382</v>
      </c>
      <c r="I8">
        <v>2020</v>
      </c>
      <c r="J8">
        <v>26</v>
      </c>
      <c r="K8" t="s">
        <v>402</v>
      </c>
      <c r="L8" t="s">
        <v>409</v>
      </c>
      <c r="M8" t="s">
        <v>409</v>
      </c>
      <c r="N8" t="s">
        <v>409</v>
      </c>
      <c r="O8" t="s">
        <v>388</v>
      </c>
      <c r="P8">
        <v>14</v>
      </c>
      <c r="Q8">
        <v>14</v>
      </c>
      <c r="R8" s="21" t="s">
        <v>773</v>
      </c>
      <c r="S8">
        <v>1</v>
      </c>
      <c r="T8" t="s">
        <v>409</v>
      </c>
      <c r="U8">
        <v>2023</v>
      </c>
      <c r="V8" t="s">
        <v>657</v>
      </c>
      <c r="W8" t="s">
        <v>411</v>
      </c>
      <c r="X8" s="21"/>
      <c r="Y8" t="s">
        <v>358</v>
      </c>
      <c r="AA8">
        <v>1</v>
      </c>
      <c r="AB8">
        <v>1</v>
      </c>
      <c r="AC8">
        <v>1</v>
      </c>
      <c r="AD8">
        <v>1</v>
      </c>
      <c r="AE8">
        <v>1</v>
      </c>
      <c r="AF8" s="2">
        <v>37746</v>
      </c>
      <c r="AG8">
        <v>2</v>
      </c>
    </row>
    <row r="9" spans="1:33" x14ac:dyDescent="0.2">
      <c r="A9" t="s">
        <v>359</v>
      </c>
      <c r="B9">
        <v>2003</v>
      </c>
      <c r="C9" t="s">
        <v>2</v>
      </c>
      <c r="E9" t="s">
        <v>2</v>
      </c>
      <c r="F9" t="s">
        <v>374</v>
      </c>
      <c r="I9">
        <v>2022</v>
      </c>
      <c r="J9">
        <v>17</v>
      </c>
      <c r="K9" t="s">
        <v>474</v>
      </c>
      <c r="L9" t="s">
        <v>723</v>
      </c>
      <c r="M9" t="s">
        <v>390</v>
      </c>
      <c r="N9" t="s">
        <v>390</v>
      </c>
      <c r="O9" t="s">
        <v>388</v>
      </c>
      <c r="P9">
        <v>16</v>
      </c>
      <c r="Q9">
        <v>16</v>
      </c>
      <c r="R9" s="21" t="s">
        <v>773</v>
      </c>
      <c r="X9" s="21"/>
      <c r="Y9" t="s">
        <v>359</v>
      </c>
      <c r="AF9" s="2">
        <v>37750</v>
      </c>
      <c r="AG9">
        <v>2</v>
      </c>
    </row>
    <row r="10" spans="1:33" x14ac:dyDescent="0.2">
      <c r="A10" t="s">
        <v>356</v>
      </c>
      <c r="B10">
        <v>2003</v>
      </c>
      <c r="C10" t="s">
        <v>2</v>
      </c>
      <c r="E10" t="s">
        <v>2</v>
      </c>
      <c r="F10" t="s">
        <v>382</v>
      </c>
      <c r="I10">
        <v>2020</v>
      </c>
      <c r="J10">
        <v>20</v>
      </c>
      <c r="K10" t="s">
        <v>392</v>
      </c>
      <c r="L10" t="s">
        <v>390</v>
      </c>
      <c r="M10" t="s">
        <v>390</v>
      </c>
      <c r="N10" t="s">
        <v>390</v>
      </c>
      <c r="O10" t="s">
        <v>388</v>
      </c>
      <c r="P10">
        <v>12</v>
      </c>
      <c r="Q10">
        <v>12</v>
      </c>
      <c r="R10" s="21" t="s">
        <v>773</v>
      </c>
      <c r="S10">
        <v>2</v>
      </c>
      <c r="T10" t="s">
        <v>390</v>
      </c>
      <c r="U10">
        <v>2021</v>
      </c>
      <c r="V10" t="s">
        <v>665</v>
      </c>
      <c r="W10" t="s">
        <v>464</v>
      </c>
      <c r="X10" s="21"/>
      <c r="Y10" t="s">
        <v>356</v>
      </c>
      <c r="AC10">
        <v>1</v>
      </c>
      <c r="AD10">
        <v>1</v>
      </c>
      <c r="AE10">
        <v>1</v>
      </c>
      <c r="AF10" s="2">
        <v>37680</v>
      </c>
      <c r="AG10">
        <v>1</v>
      </c>
    </row>
    <row r="11" spans="1:33" x14ac:dyDescent="0.2">
      <c r="A11" t="s">
        <v>355</v>
      </c>
      <c r="B11">
        <v>2003</v>
      </c>
      <c r="C11" t="s">
        <v>2</v>
      </c>
      <c r="E11" t="s">
        <v>2</v>
      </c>
      <c r="F11" t="s">
        <v>382</v>
      </c>
      <c r="I11">
        <v>2022</v>
      </c>
      <c r="J11">
        <v>36</v>
      </c>
      <c r="K11" t="s">
        <v>392</v>
      </c>
      <c r="L11" t="s">
        <v>390</v>
      </c>
      <c r="M11" t="s">
        <v>390</v>
      </c>
      <c r="N11" t="s">
        <v>390</v>
      </c>
      <c r="O11" t="s">
        <v>388</v>
      </c>
      <c r="P11">
        <v>12</v>
      </c>
      <c r="Q11">
        <v>12</v>
      </c>
      <c r="R11" s="21" t="s">
        <v>773</v>
      </c>
      <c r="X11" s="21"/>
      <c r="Y11" t="s">
        <v>355</v>
      </c>
      <c r="AA11">
        <v>1</v>
      </c>
      <c r="AF11" s="2">
        <v>37662</v>
      </c>
      <c r="AG11">
        <v>1</v>
      </c>
    </row>
    <row r="12" spans="1:33" x14ac:dyDescent="0.2">
      <c r="A12" t="s">
        <v>357</v>
      </c>
      <c r="B12">
        <v>2003</v>
      </c>
      <c r="C12" t="s">
        <v>2</v>
      </c>
      <c r="E12" t="s">
        <v>2</v>
      </c>
      <c r="F12" t="s">
        <v>396</v>
      </c>
      <c r="I12">
        <v>2023</v>
      </c>
      <c r="J12">
        <v>13</v>
      </c>
      <c r="K12" t="s">
        <v>523</v>
      </c>
      <c r="L12" t="s">
        <v>594</v>
      </c>
      <c r="M12" t="s">
        <v>594</v>
      </c>
      <c r="N12" t="s">
        <v>429</v>
      </c>
      <c r="O12" t="s">
        <v>388</v>
      </c>
      <c r="P12">
        <v>15</v>
      </c>
      <c r="Q12">
        <v>17</v>
      </c>
      <c r="R12" s="21" t="s">
        <v>773</v>
      </c>
      <c r="X12" s="21"/>
      <c r="Y12" t="s">
        <v>357</v>
      </c>
      <c r="AA12">
        <v>1</v>
      </c>
      <c r="AB12">
        <v>1</v>
      </c>
      <c r="AC12">
        <v>1</v>
      </c>
      <c r="AD12">
        <v>1</v>
      </c>
      <c r="AE12">
        <v>1</v>
      </c>
      <c r="AF12" s="2">
        <v>37684</v>
      </c>
      <c r="AG12">
        <v>1</v>
      </c>
    </row>
    <row r="13" spans="1:33" x14ac:dyDescent="0.2">
      <c r="A13" t="s">
        <v>361</v>
      </c>
      <c r="B13">
        <v>2003</v>
      </c>
      <c r="C13" t="s">
        <v>2</v>
      </c>
      <c r="E13" t="s">
        <v>2</v>
      </c>
      <c r="F13" t="s">
        <v>374</v>
      </c>
      <c r="I13">
        <v>2020</v>
      </c>
      <c r="J13">
        <v>19</v>
      </c>
      <c r="K13" t="s">
        <v>386</v>
      </c>
      <c r="L13" t="s">
        <v>429</v>
      </c>
      <c r="M13" t="s">
        <v>429</v>
      </c>
      <c r="N13" t="s">
        <v>429</v>
      </c>
      <c r="O13" t="s">
        <v>388</v>
      </c>
      <c r="P13">
        <v>12</v>
      </c>
      <c r="Q13">
        <v>12</v>
      </c>
      <c r="R13" s="21" t="s">
        <v>773</v>
      </c>
      <c r="S13">
        <v>1</v>
      </c>
      <c r="T13" t="s">
        <v>429</v>
      </c>
      <c r="U13">
        <v>2023</v>
      </c>
      <c r="V13" t="s">
        <v>685</v>
      </c>
      <c r="W13" t="s">
        <v>385</v>
      </c>
      <c r="X13" s="21"/>
      <c r="Y13" t="s">
        <v>361</v>
      </c>
      <c r="AA13">
        <v>1</v>
      </c>
      <c r="AB13">
        <v>1</v>
      </c>
      <c r="AF13" s="2">
        <v>37900</v>
      </c>
      <c r="AG13">
        <v>4</v>
      </c>
    </row>
    <row r="14" spans="1:33" x14ac:dyDescent="0.2">
      <c r="A14" t="s">
        <v>360</v>
      </c>
      <c r="B14">
        <v>2003</v>
      </c>
      <c r="C14" t="s">
        <v>2</v>
      </c>
      <c r="E14" t="s">
        <v>2</v>
      </c>
      <c r="F14" t="s">
        <v>374</v>
      </c>
      <c r="I14">
        <v>2021</v>
      </c>
      <c r="J14">
        <v>34</v>
      </c>
      <c r="K14" t="s">
        <v>498</v>
      </c>
      <c r="L14" t="s">
        <v>727</v>
      </c>
      <c r="M14" t="s">
        <v>637</v>
      </c>
      <c r="N14" t="s">
        <v>637</v>
      </c>
      <c r="O14" t="s">
        <v>381</v>
      </c>
      <c r="P14">
        <v>16</v>
      </c>
      <c r="Q14">
        <v>16</v>
      </c>
      <c r="R14" s="21" t="s">
        <v>773</v>
      </c>
      <c r="X14" s="21"/>
      <c r="Y14" t="s">
        <v>360</v>
      </c>
      <c r="AF14" s="2">
        <v>37757</v>
      </c>
      <c r="AG14">
        <v>2</v>
      </c>
    </row>
    <row r="15" spans="1:33" x14ac:dyDescent="0.2">
      <c r="A15" t="s">
        <v>9</v>
      </c>
      <c r="B15">
        <v>2002</v>
      </c>
      <c r="C15" t="s">
        <v>364</v>
      </c>
      <c r="E15" t="s">
        <v>771</v>
      </c>
      <c r="F15" t="s">
        <v>389</v>
      </c>
      <c r="G15">
        <v>2022</v>
      </c>
      <c r="H15">
        <v>1.0701000000000001</v>
      </c>
      <c r="J15" t="s">
        <v>753</v>
      </c>
      <c r="K15" t="s">
        <v>402</v>
      </c>
      <c r="L15" t="s">
        <v>420</v>
      </c>
      <c r="M15" t="s">
        <v>385</v>
      </c>
      <c r="N15" t="s">
        <v>385</v>
      </c>
      <c r="O15" t="s">
        <v>436</v>
      </c>
      <c r="P15">
        <v>12</v>
      </c>
      <c r="Q15">
        <v>13</v>
      </c>
      <c r="R15" s="21" t="s">
        <v>773</v>
      </c>
      <c r="S15">
        <v>4</v>
      </c>
      <c r="T15" t="s">
        <v>420</v>
      </c>
      <c r="U15">
        <v>2015</v>
      </c>
      <c r="V15" t="s">
        <v>492</v>
      </c>
      <c r="W15" t="s">
        <v>385</v>
      </c>
      <c r="X15" t="s">
        <v>492</v>
      </c>
      <c r="Y15" t="s">
        <v>9</v>
      </c>
      <c r="Z15">
        <v>1</v>
      </c>
      <c r="AC15">
        <v>1</v>
      </c>
      <c r="AD15">
        <v>1</v>
      </c>
      <c r="AF15" s="2">
        <v>37373</v>
      </c>
      <c r="AG15">
        <v>2</v>
      </c>
    </row>
    <row r="16" spans="1:33" x14ac:dyDescent="0.2">
      <c r="A16" t="s">
        <v>9</v>
      </c>
      <c r="B16">
        <v>2002</v>
      </c>
      <c r="C16" t="s">
        <v>2</v>
      </c>
      <c r="D16" t="s">
        <v>365</v>
      </c>
      <c r="F16" t="s">
        <v>389</v>
      </c>
      <c r="G16">
        <v>2022</v>
      </c>
      <c r="H16">
        <v>1.0701000000000001</v>
      </c>
      <c r="J16" t="s">
        <v>753</v>
      </c>
      <c r="K16" t="s">
        <v>402</v>
      </c>
      <c r="L16" t="s">
        <v>420</v>
      </c>
      <c r="M16" t="s">
        <v>385</v>
      </c>
      <c r="N16" t="s">
        <v>385</v>
      </c>
      <c r="O16" t="s">
        <v>436</v>
      </c>
      <c r="P16">
        <v>12</v>
      </c>
      <c r="Q16">
        <v>13</v>
      </c>
      <c r="R16" s="21" t="s">
        <v>773</v>
      </c>
      <c r="S16">
        <v>4</v>
      </c>
      <c r="T16" t="s">
        <v>420</v>
      </c>
      <c r="U16">
        <v>2015</v>
      </c>
      <c r="V16" t="s">
        <v>492</v>
      </c>
      <c r="W16" t="s">
        <v>385</v>
      </c>
      <c r="X16" t="s">
        <v>492</v>
      </c>
      <c r="Y16" t="s">
        <v>9</v>
      </c>
      <c r="AC16">
        <v>1</v>
      </c>
      <c r="AD16">
        <v>1</v>
      </c>
      <c r="AF16" s="2">
        <v>37373</v>
      </c>
      <c r="AG16">
        <v>2</v>
      </c>
    </row>
    <row r="17" spans="1:33" x14ac:dyDescent="0.2">
      <c r="A17" t="s">
        <v>352</v>
      </c>
      <c r="B17">
        <v>2002</v>
      </c>
      <c r="C17" t="s">
        <v>2</v>
      </c>
      <c r="E17" t="s">
        <v>2</v>
      </c>
      <c r="F17" t="s">
        <v>374</v>
      </c>
      <c r="I17">
        <v>2020</v>
      </c>
      <c r="J17">
        <v>14</v>
      </c>
      <c r="K17" t="s">
        <v>386</v>
      </c>
      <c r="L17" t="s">
        <v>375</v>
      </c>
      <c r="M17" t="s">
        <v>375</v>
      </c>
      <c r="N17" t="s">
        <v>375</v>
      </c>
      <c r="O17" t="s">
        <v>388</v>
      </c>
      <c r="P17">
        <v>12</v>
      </c>
      <c r="Q17">
        <v>12</v>
      </c>
      <c r="R17" s="21" t="s">
        <v>773</v>
      </c>
      <c r="S17">
        <v>2</v>
      </c>
      <c r="T17" t="s">
        <v>375</v>
      </c>
      <c r="U17">
        <v>2021</v>
      </c>
      <c r="V17" t="s">
        <v>649</v>
      </c>
      <c r="W17" t="s">
        <v>428</v>
      </c>
      <c r="X17" s="21"/>
      <c r="Y17" t="s">
        <v>352</v>
      </c>
      <c r="AB17">
        <v>1</v>
      </c>
      <c r="AC17">
        <v>1</v>
      </c>
      <c r="AD17">
        <v>1</v>
      </c>
      <c r="AF17" s="2">
        <v>37610</v>
      </c>
      <c r="AG17">
        <v>4</v>
      </c>
    </row>
    <row r="18" spans="1:33" x14ac:dyDescent="0.2">
      <c r="A18" t="s">
        <v>350</v>
      </c>
      <c r="B18">
        <v>2002</v>
      </c>
      <c r="C18" t="s">
        <v>2</v>
      </c>
      <c r="E18" t="s">
        <v>2</v>
      </c>
      <c r="F18" t="s">
        <v>374</v>
      </c>
      <c r="I18">
        <v>2020</v>
      </c>
      <c r="J18">
        <v>12</v>
      </c>
      <c r="K18" t="s">
        <v>386</v>
      </c>
      <c r="L18" t="s">
        <v>375</v>
      </c>
      <c r="M18" t="s">
        <v>375</v>
      </c>
      <c r="N18" t="s">
        <v>387</v>
      </c>
      <c r="O18" t="s">
        <v>388</v>
      </c>
      <c r="P18">
        <v>12</v>
      </c>
      <c r="Q18">
        <v>15</v>
      </c>
      <c r="R18" s="21" t="s">
        <v>773</v>
      </c>
      <c r="X18" s="21"/>
      <c r="Y18" t="s">
        <v>350</v>
      </c>
      <c r="AF18" s="2">
        <v>37530</v>
      </c>
      <c r="AG18">
        <v>4</v>
      </c>
    </row>
    <row r="19" spans="1:33" x14ac:dyDescent="0.2">
      <c r="A19" t="s">
        <v>339</v>
      </c>
      <c r="B19">
        <v>2002</v>
      </c>
      <c r="C19" t="s">
        <v>2</v>
      </c>
      <c r="E19" t="s">
        <v>2</v>
      </c>
      <c r="F19" t="s">
        <v>374</v>
      </c>
      <c r="I19">
        <v>2019</v>
      </c>
      <c r="J19">
        <v>42</v>
      </c>
      <c r="K19" t="s">
        <v>402</v>
      </c>
      <c r="L19" t="s">
        <v>409</v>
      </c>
      <c r="M19" t="s">
        <v>404</v>
      </c>
      <c r="N19" t="s">
        <v>409</v>
      </c>
      <c r="O19" t="s">
        <v>388</v>
      </c>
      <c r="P19">
        <v>12</v>
      </c>
      <c r="Q19">
        <v>15</v>
      </c>
      <c r="R19" s="21" t="s">
        <v>773</v>
      </c>
      <c r="S19">
        <v>3</v>
      </c>
      <c r="T19" t="s">
        <v>409</v>
      </c>
      <c r="U19">
        <v>2020</v>
      </c>
      <c r="V19" t="s">
        <v>493</v>
      </c>
      <c r="W19" t="s">
        <v>418</v>
      </c>
      <c r="X19" s="21"/>
      <c r="Y19" t="s">
        <v>339</v>
      </c>
      <c r="AC19">
        <v>1</v>
      </c>
      <c r="AF19" s="2">
        <v>37352</v>
      </c>
      <c r="AG19">
        <v>2</v>
      </c>
    </row>
    <row r="20" spans="1:33" x14ac:dyDescent="0.2">
      <c r="A20" t="s">
        <v>688</v>
      </c>
      <c r="B20">
        <v>2002</v>
      </c>
      <c r="C20" t="s">
        <v>2</v>
      </c>
      <c r="E20" t="s">
        <v>2</v>
      </c>
      <c r="F20" t="s">
        <v>396</v>
      </c>
      <c r="J20" t="s">
        <v>753</v>
      </c>
      <c r="K20" t="s">
        <v>386</v>
      </c>
      <c r="L20" t="s">
        <v>387</v>
      </c>
      <c r="M20" t="s">
        <v>387</v>
      </c>
      <c r="N20" t="s">
        <v>387</v>
      </c>
      <c r="O20" t="s">
        <v>388</v>
      </c>
      <c r="P20">
        <v>12</v>
      </c>
      <c r="Q20">
        <v>12</v>
      </c>
      <c r="R20" s="21" t="s">
        <v>773</v>
      </c>
      <c r="S20">
        <v>4</v>
      </c>
      <c r="T20" t="s">
        <v>387</v>
      </c>
      <c r="U20">
        <v>2020</v>
      </c>
      <c r="V20" t="s">
        <v>583</v>
      </c>
      <c r="W20" t="s">
        <v>445</v>
      </c>
      <c r="X20" s="21"/>
      <c r="Y20" t="s">
        <v>335</v>
      </c>
      <c r="AB20">
        <v>1</v>
      </c>
      <c r="AC20">
        <v>1</v>
      </c>
      <c r="AF20" s="2">
        <v>37299</v>
      </c>
      <c r="AG20">
        <v>1</v>
      </c>
    </row>
    <row r="21" spans="1:33" x14ac:dyDescent="0.2">
      <c r="A21" t="s">
        <v>337</v>
      </c>
      <c r="B21">
        <v>2002</v>
      </c>
      <c r="C21" t="s">
        <v>2</v>
      </c>
      <c r="E21" t="s">
        <v>2</v>
      </c>
      <c r="F21" t="s">
        <v>374</v>
      </c>
      <c r="I21">
        <v>2022</v>
      </c>
      <c r="J21">
        <v>1</v>
      </c>
      <c r="K21" t="s">
        <v>510</v>
      </c>
      <c r="L21" t="s">
        <v>661</v>
      </c>
      <c r="M21" t="s">
        <v>420</v>
      </c>
      <c r="N21" t="s">
        <v>420</v>
      </c>
      <c r="O21" t="s">
        <v>388</v>
      </c>
      <c r="P21">
        <v>16</v>
      </c>
      <c r="Q21">
        <v>16</v>
      </c>
      <c r="R21" s="21" t="s">
        <v>773</v>
      </c>
      <c r="X21" s="21"/>
      <c r="Y21" t="s">
        <v>337</v>
      </c>
      <c r="AB21">
        <v>1</v>
      </c>
      <c r="AC21">
        <v>1</v>
      </c>
      <c r="AD21">
        <v>1</v>
      </c>
      <c r="AE21">
        <v>1</v>
      </c>
      <c r="AF21" s="2">
        <v>37320</v>
      </c>
      <c r="AG21">
        <v>1</v>
      </c>
    </row>
    <row r="22" spans="1:33" x14ac:dyDescent="0.2">
      <c r="A22" t="s">
        <v>343</v>
      </c>
      <c r="B22">
        <v>2002</v>
      </c>
      <c r="C22" t="s">
        <v>2</v>
      </c>
      <c r="E22" t="s">
        <v>2</v>
      </c>
      <c r="F22" t="s">
        <v>374</v>
      </c>
      <c r="I22">
        <v>2020</v>
      </c>
      <c r="J22">
        <v>27</v>
      </c>
      <c r="K22" t="s">
        <v>523</v>
      </c>
      <c r="L22" t="s">
        <v>600</v>
      </c>
      <c r="M22" t="s">
        <v>545</v>
      </c>
      <c r="N22" t="s">
        <v>545</v>
      </c>
      <c r="O22" t="s">
        <v>388</v>
      </c>
      <c r="P22">
        <v>17</v>
      </c>
      <c r="Q22">
        <v>17</v>
      </c>
      <c r="R22" s="21" t="s">
        <v>773</v>
      </c>
      <c r="X22" s="21"/>
      <c r="Y22" t="s">
        <v>343</v>
      </c>
      <c r="AC22">
        <v>1</v>
      </c>
      <c r="AD22">
        <v>1</v>
      </c>
      <c r="AE22">
        <v>1</v>
      </c>
      <c r="AF22" s="2">
        <v>37385</v>
      </c>
      <c r="AG22">
        <v>2</v>
      </c>
    </row>
    <row r="23" spans="1:33" x14ac:dyDescent="0.2">
      <c r="A23" t="s">
        <v>341</v>
      </c>
      <c r="B23">
        <v>2002</v>
      </c>
      <c r="C23" t="s">
        <v>2</v>
      </c>
      <c r="E23" t="s">
        <v>2</v>
      </c>
      <c r="F23" t="s">
        <v>453</v>
      </c>
      <c r="I23">
        <v>2020</v>
      </c>
      <c r="J23">
        <v>25</v>
      </c>
      <c r="K23" t="s">
        <v>386</v>
      </c>
      <c r="L23" t="s">
        <v>732</v>
      </c>
      <c r="M23" t="s">
        <v>429</v>
      </c>
      <c r="N23" t="s">
        <v>429</v>
      </c>
      <c r="O23" t="s">
        <v>388</v>
      </c>
      <c r="P23">
        <v>16</v>
      </c>
      <c r="Q23">
        <v>16</v>
      </c>
      <c r="R23" s="21" t="s">
        <v>773</v>
      </c>
      <c r="X23" s="21"/>
      <c r="Y23" t="s">
        <v>341</v>
      </c>
      <c r="AF23" s="2">
        <v>37370</v>
      </c>
      <c r="AG23">
        <v>2</v>
      </c>
    </row>
    <row r="24" spans="1:33" x14ac:dyDescent="0.2">
      <c r="A24" t="s">
        <v>336</v>
      </c>
      <c r="B24">
        <v>2002</v>
      </c>
      <c r="C24" t="s">
        <v>2</v>
      </c>
      <c r="E24" t="s">
        <v>2</v>
      </c>
      <c r="F24" t="s">
        <v>396</v>
      </c>
      <c r="I24">
        <v>2019</v>
      </c>
      <c r="J24">
        <v>32</v>
      </c>
      <c r="K24" t="s">
        <v>402</v>
      </c>
      <c r="L24" t="s">
        <v>420</v>
      </c>
      <c r="M24" t="s">
        <v>420</v>
      </c>
      <c r="N24" t="s">
        <v>545</v>
      </c>
      <c r="O24" t="s">
        <v>388</v>
      </c>
      <c r="P24">
        <v>12</v>
      </c>
      <c r="Q24">
        <v>17</v>
      </c>
      <c r="R24" s="21" t="s">
        <v>773</v>
      </c>
      <c r="S24">
        <v>2</v>
      </c>
      <c r="T24" t="s">
        <v>545</v>
      </c>
      <c r="U24">
        <v>2022</v>
      </c>
      <c r="V24" t="s">
        <v>441</v>
      </c>
      <c r="W24" t="s">
        <v>411</v>
      </c>
      <c r="X24" s="21"/>
      <c r="Y24" t="s">
        <v>336</v>
      </c>
      <c r="AB24">
        <v>1</v>
      </c>
      <c r="AC24">
        <v>1</v>
      </c>
      <c r="AD24">
        <v>1</v>
      </c>
      <c r="AF24" s="2">
        <v>37316</v>
      </c>
      <c r="AG24">
        <v>1</v>
      </c>
    </row>
    <row r="25" spans="1:33" x14ac:dyDescent="0.2">
      <c r="A25" t="s">
        <v>333</v>
      </c>
      <c r="B25">
        <v>2002</v>
      </c>
      <c r="C25" t="s">
        <v>2</v>
      </c>
      <c r="E25" t="s">
        <v>2</v>
      </c>
      <c r="F25" t="s">
        <v>389</v>
      </c>
      <c r="I25">
        <v>2020</v>
      </c>
      <c r="J25">
        <v>45</v>
      </c>
      <c r="K25" t="s">
        <v>474</v>
      </c>
      <c r="L25" t="s">
        <v>663</v>
      </c>
      <c r="M25" t="s">
        <v>561</v>
      </c>
      <c r="N25" t="s">
        <v>561</v>
      </c>
      <c r="O25" t="s">
        <v>388</v>
      </c>
      <c r="P25">
        <v>16</v>
      </c>
      <c r="Q25">
        <v>16</v>
      </c>
      <c r="R25" s="21" t="s">
        <v>773</v>
      </c>
      <c r="S25">
        <v>2</v>
      </c>
      <c r="T25" t="s">
        <v>561</v>
      </c>
      <c r="U25">
        <v>2022</v>
      </c>
      <c r="V25" t="s">
        <v>662</v>
      </c>
      <c r="W25" t="s">
        <v>590</v>
      </c>
      <c r="X25" s="21"/>
      <c r="Y25" t="s">
        <v>333</v>
      </c>
      <c r="AC25">
        <v>1</v>
      </c>
      <c r="AD25">
        <v>1</v>
      </c>
      <c r="AE25">
        <v>1</v>
      </c>
      <c r="AF25" s="2">
        <v>37287</v>
      </c>
      <c r="AG25">
        <v>1</v>
      </c>
    </row>
    <row r="26" spans="1:33" x14ac:dyDescent="0.2">
      <c r="A26" t="s">
        <v>690</v>
      </c>
      <c r="B26">
        <v>2002</v>
      </c>
      <c r="C26" t="s">
        <v>2</v>
      </c>
      <c r="E26" t="s">
        <v>2</v>
      </c>
      <c r="F26" t="s">
        <v>396</v>
      </c>
      <c r="I26">
        <v>2022</v>
      </c>
      <c r="J26">
        <v>18</v>
      </c>
      <c r="K26" t="s">
        <v>386</v>
      </c>
      <c r="L26" t="s">
        <v>429</v>
      </c>
      <c r="M26" t="s">
        <v>429</v>
      </c>
      <c r="N26" t="s">
        <v>429</v>
      </c>
      <c r="O26" t="s">
        <v>388</v>
      </c>
      <c r="P26">
        <v>12</v>
      </c>
      <c r="Q26">
        <v>12</v>
      </c>
      <c r="R26" s="21" t="s">
        <v>773</v>
      </c>
      <c r="S26">
        <v>1</v>
      </c>
      <c r="T26" t="s">
        <v>429</v>
      </c>
      <c r="U26">
        <v>2023</v>
      </c>
      <c r="V26" t="s">
        <v>699</v>
      </c>
      <c r="W26" t="s">
        <v>632</v>
      </c>
      <c r="X26" s="21"/>
      <c r="Y26" t="s">
        <v>354</v>
      </c>
      <c r="AF26" s="2">
        <v>37621</v>
      </c>
      <c r="AG26">
        <v>4</v>
      </c>
    </row>
    <row r="27" spans="1:33" x14ac:dyDescent="0.2">
      <c r="A27" t="s">
        <v>353</v>
      </c>
      <c r="B27">
        <v>2002</v>
      </c>
      <c r="C27" t="s">
        <v>2</v>
      </c>
      <c r="E27" t="s">
        <v>2</v>
      </c>
      <c r="F27" t="s">
        <v>389</v>
      </c>
      <c r="I27">
        <v>2022</v>
      </c>
      <c r="J27">
        <v>4</v>
      </c>
      <c r="K27" t="s">
        <v>386</v>
      </c>
      <c r="L27" t="s">
        <v>375</v>
      </c>
      <c r="M27" t="s">
        <v>375</v>
      </c>
      <c r="N27" t="s">
        <v>375</v>
      </c>
      <c r="O27" t="s">
        <v>388</v>
      </c>
      <c r="P27">
        <v>12</v>
      </c>
      <c r="Q27">
        <v>12</v>
      </c>
      <c r="R27" s="21" t="s">
        <v>773</v>
      </c>
      <c r="S27">
        <v>2</v>
      </c>
      <c r="T27" t="s">
        <v>375</v>
      </c>
      <c r="U27">
        <v>2022</v>
      </c>
      <c r="V27" t="s">
        <v>669</v>
      </c>
      <c r="W27" t="s">
        <v>411</v>
      </c>
      <c r="X27" s="21"/>
      <c r="Y27" t="s">
        <v>353</v>
      </c>
      <c r="AF27" s="2">
        <v>37620</v>
      </c>
      <c r="AG27">
        <v>4</v>
      </c>
    </row>
    <row r="28" spans="1:33" x14ac:dyDescent="0.2">
      <c r="A28" t="s">
        <v>331</v>
      </c>
      <c r="B28">
        <v>2002</v>
      </c>
      <c r="C28" t="s">
        <v>2</v>
      </c>
      <c r="E28" t="s">
        <v>2</v>
      </c>
      <c r="F28" t="s">
        <v>382</v>
      </c>
      <c r="I28">
        <v>2019</v>
      </c>
      <c r="J28">
        <v>9</v>
      </c>
      <c r="K28" t="s">
        <v>526</v>
      </c>
      <c r="L28" t="s">
        <v>545</v>
      </c>
      <c r="M28" t="s">
        <v>545</v>
      </c>
      <c r="N28" t="s">
        <v>545</v>
      </c>
      <c r="O28" t="s">
        <v>388</v>
      </c>
      <c r="P28">
        <v>14</v>
      </c>
      <c r="Q28">
        <v>14</v>
      </c>
      <c r="R28" s="21" t="s">
        <v>773</v>
      </c>
      <c r="X28" s="21"/>
      <c r="Y28" t="s">
        <v>331</v>
      </c>
      <c r="AB28">
        <v>1</v>
      </c>
      <c r="AC28">
        <v>1</v>
      </c>
      <c r="AD28">
        <v>1</v>
      </c>
      <c r="AF28" s="2">
        <v>37263</v>
      </c>
      <c r="AG28">
        <v>1</v>
      </c>
    </row>
    <row r="29" spans="1:33" x14ac:dyDescent="0.2">
      <c r="A29" t="s">
        <v>347</v>
      </c>
      <c r="B29">
        <v>2002</v>
      </c>
      <c r="C29" t="s">
        <v>2</v>
      </c>
      <c r="E29" t="s">
        <v>2</v>
      </c>
      <c r="F29" t="s">
        <v>382</v>
      </c>
      <c r="I29">
        <v>2022</v>
      </c>
      <c r="J29">
        <v>44</v>
      </c>
      <c r="K29" t="s">
        <v>402</v>
      </c>
      <c r="L29" t="s">
        <v>420</v>
      </c>
      <c r="M29" t="s">
        <v>420</v>
      </c>
      <c r="N29" t="s">
        <v>420</v>
      </c>
      <c r="O29" t="s">
        <v>388</v>
      </c>
      <c r="P29">
        <v>13</v>
      </c>
      <c r="Q29">
        <v>13</v>
      </c>
      <c r="R29" s="21" t="s">
        <v>773</v>
      </c>
      <c r="X29" s="21"/>
      <c r="Y29" t="s">
        <v>347</v>
      </c>
      <c r="AB29">
        <v>1</v>
      </c>
      <c r="AC29">
        <v>1</v>
      </c>
      <c r="AD29">
        <v>1</v>
      </c>
      <c r="AF29" s="2">
        <v>37456</v>
      </c>
      <c r="AG29">
        <v>3</v>
      </c>
    </row>
    <row r="30" spans="1:33" x14ac:dyDescent="0.2">
      <c r="A30" t="s">
        <v>345</v>
      </c>
      <c r="B30">
        <v>2002</v>
      </c>
      <c r="C30" t="s">
        <v>2</v>
      </c>
      <c r="E30" t="s">
        <v>2</v>
      </c>
      <c r="F30" t="s">
        <v>408</v>
      </c>
      <c r="I30">
        <v>2020</v>
      </c>
      <c r="J30">
        <v>55</v>
      </c>
      <c r="K30" t="s">
        <v>386</v>
      </c>
      <c r="L30" t="s">
        <v>375</v>
      </c>
      <c r="M30" t="s">
        <v>375</v>
      </c>
      <c r="N30" t="s">
        <v>375</v>
      </c>
      <c r="O30" t="s">
        <v>388</v>
      </c>
      <c r="P30">
        <v>13</v>
      </c>
      <c r="Q30">
        <v>13</v>
      </c>
      <c r="R30" s="21" t="s">
        <v>773</v>
      </c>
      <c r="X30" s="21"/>
      <c r="Y30" t="s">
        <v>345</v>
      </c>
      <c r="AB30">
        <v>1</v>
      </c>
      <c r="AC30">
        <v>1</v>
      </c>
      <c r="AD30">
        <v>1</v>
      </c>
      <c r="AE30">
        <v>1</v>
      </c>
      <c r="AF30" s="2">
        <v>37448</v>
      </c>
      <c r="AG30">
        <v>3</v>
      </c>
    </row>
    <row r="31" spans="1:33" x14ac:dyDescent="0.2">
      <c r="A31" t="s">
        <v>338</v>
      </c>
      <c r="B31">
        <v>2002</v>
      </c>
      <c r="C31" t="s">
        <v>2</v>
      </c>
      <c r="E31" t="s">
        <v>2</v>
      </c>
      <c r="F31" t="s">
        <v>453</v>
      </c>
      <c r="I31">
        <v>2022</v>
      </c>
      <c r="J31">
        <v>28</v>
      </c>
      <c r="K31" t="s">
        <v>386</v>
      </c>
      <c r="L31" t="s">
        <v>387</v>
      </c>
      <c r="M31" t="s">
        <v>387</v>
      </c>
      <c r="N31" t="s">
        <v>387</v>
      </c>
      <c r="O31" t="s">
        <v>388</v>
      </c>
      <c r="P31">
        <v>12</v>
      </c>
      <c r="Q31">
        <v>12</v>
      </c>
      <c r="R31" s="21" t="s">
        <v>773</v>
      </c>
      <c r="X31" s="21"/>
      <c r="Y31" t="s">
        <v>338</v>
      </c>
      <c r="AF31" s="2">
        <v>37324</v>
      </c>
      <c r="AG31">
        <v>1</v>
      </c>
    </row>
    <row r="32" spans="1:33" x14ac:dyDescent="0.2">
      <c r="A32" t="s">
        <v>348</v>
      </c>
      <c r="B32">
        <v>2002</v>
      </c>
      <c r="C32" t="s">
        <v>2</v>
      </c>
      <c r="E32" t="s">
        <v>2</v>
      </c>
      <c r="F32" t="s">
        <v>389</v>
      </c>
      <c r="I32">
        <v>2022</v>
      </c>
      <c r="J32">
        <v>25</v>
      </c>
      <c r="K32" t="s">
        <v>402</v>
      </c>
      <c r="L32" t="s">
        <v>420</v>
      </c>
      <c r="M32" t="s">
        <v>420</v>
      </c>
      <c r="N32" t="s">
        <v>420</v>
      </c>
      <c r="O32" t="s">
        <v>388</v>
      </c>
      <c r="P32">
        <v>12</v>
      </c>
      <c r="Q32">
        <v>12</v>
      </c>
      <c r="R32" s="21" t="s">
        <v>773</v>
      </c>
      <c r="S32">
        <v>1</v>
      </c>
      <c r="T32" t="s">
        <v>393</v>
      </c>
      <c r="U32">
        <v>2023</v>
      </c>
      <c r="V32" t="s">
        <v>657</v>
      </c>
      <c r="W32" t="s">
        <v>411</v>
      </c>
      <c r="X32" s="21"/>
      <c r="Y32" t="s">
        <v>348</v>
      </c>
      <c r="AC32">
        <v>1</v>
      </c>
      <c r="AD32">
        <v>1</v>
      </c>
      <c r="AF32" s="2">
        <v>37485</v>
      </c>
      <c r="AG32">
        <v>3</v>
      </c>
    </row>
    <row r="33" spans="1:33" x14ac:dyDescent="0.2">
      <c r="A33" t="s">
        <v>346</v>
      </c>
      <c r="B33">
        <v>2002</v>
      </c>
      <c r="C33" t="s">
        <v>2</v>
      </c>
      <c r="E33" t="s">
        <v>2</v>
      </c>
      <c r="F33" t="s">
        <v>389</v>
      </c>
      <c r="I33">
        <v>2020</v>
      </c>
      <c r="J33">
        <v>22</v>
      </c>
      <c r="K33" t="s">
        <v>386</v>
      </c>
      <c r="L33" t="s">
        <v>387</v>
      </c>
      <c r="M33" t="s">
        <v>387</v>
      </c>
      <c r="N33" t="s">
        <v>387</v>
      </c>
      <c r="O33" t="s">
        <v>388</v>
      </c>
      <c r="P33">
        <v>12</v>
      </c>
      <c r="Q33">
        <v>12</v>
      </c>
      <c r="R33" s="21" t="s">
        <v>773</v>
      </c>
      <c r="S33">
        <v>3</v>
      </c>
      <c r="T33" t="s">
        <v>429</v>
      </c>
      <c r="U33">
        <v>2021</v>
      </c>
      <c r="V33" t="s">
        <v>458</v>
      </c>
      <c r="W33" t="s">
        <v>411</v>
      </c>
      <c r="X33" s="21"/>
      <c r="Y33" t="s">
        <v>346</v>
      </c>
      <c r="AC33">
        <v>1</v>
      </c>
      <c r="AF33" s="2">
        <v>37453</v>
      </c>
      <c r="AG33">
        <v>3</v>
      </c>
    </row>
    <row r="34" spans="1:33" x14ac:dyDescent="0.2">
      <c r="A34" t="s">
        <v>344</v>
      </c>
      <c r="B34">
        <v>2002</v>
      </c>
      <c r="C34" t="s">
        <v>2</v>
      </c>
      <c r="E34" t="s">
        <v>2</v>
      </c>
      <c r="F34" t="s">
        <v>389</v>
      </c>
      <c r="I34">
        <v>2021</v>
      </c>
      <c r="J34">
        <v>52</v>
      </c>
      <c r="K34" t="s">
        <v>402</v>
      </c>
      <c r="L34" t="s">
        <v>731</v>
      </c>
      <c r="M34" t="s">
        <v>420</v>
      </c>
      <c r="N34" t="s">
        <v>420</v>
      </c>
      <c r="O34" t="s">
        <v>388</v>
      </c>
      <c r="P34">
        <v>17</v>
      </c>
      <c r="Q34">
        <v>17</v>
      </c>
      <c r="R34" s="21" t="s">
        <v>773</v>
      </c>
      <c r="X34" s="21"/>
      <c r="Y34" t="s">
        <v>344</v>
      </c>
      <c r="AB34">
        <v>1</v>
      </c>
      <c r="AC34">
        <v>1</v>
      </c>
      <c r="AD34">
        <v>1</v>
      </c>
      <c r="AF34" s="2">
        <v>37392</v>
      </c>
      <c r="AG34">
        <v>2</v>
      </c>
    </row>
    <row r="35" spans="1:33" x14ac:dyDescent="0.2">
      <c r="A35" t="s">
        <v>340</v>
      </c>
      <c r="B35">
        <v>2002</v>
      </c>
      <c r="C35" t="s">
        <v>2</v>
      </c>
      <c r="E35" t="s">
        <v>2</v>
      </c>
      <c r="F35" t="s">
        <v>453</v>
      </c>
      <c r="I35">
        <v>2020</v>
      </c>
      <c r="J35">
        <v>2</v>
      </c>
      <c r="K35" t="s">
        <v>402</v>
      </c>
      <c r="L35" t="s">
        <v>420</v>
      </c>
      <c r="M35" t="s">
        <v>420</v>
      </c>
      <c r="N35" t="s">
        <v>420</v>
      </c>
      <c r="O35" t="s">
        <v>388</v>
      </c>
      <c r="P35">
        <v>12</v>
      </c>
      <c r="Q35">
        <v>12</v>
      </c>
      <c r="R35" s="21" t="s">
        <v>773</v>
      </c>
      <c r="S35">
        <v>4</v>
      </c>
      <c r="T35" t="s">
        <v>420</v>
      </c>
      <c r="U35">
        <v>2020</v>
      </c>
      <c r="V35" t="s">
        <v>681</v>
      </c>
      <c r="W35" t="s">
        <v>445</v>
      </c>
      <c r="X35" s="21"/>
      <c r="Y35" t="s">
        <v>340</v>
      </c>
      <c r="AB35">
        <v>1</v>
      </c>
      <c r="AC35">
        <v>1</v>
      </c>
      <c r="AD35">
        <v>1</v>
      </c>
      <c r="AE35">
        <v>1</v>
      </c>
      <c r="AF35" s="2">
        <v>37369</v>
      </c>
      <c r="AG35">
        <v>2</v>
      </c>
    </row>
    <row r="36" spans="1:33" x14ac:dyDescent="0.2">
      <c r="A36" t="s">
        <v>342</v>
      </c>
      <c r="B36">
        <v>2002</v>
      </c>
      <c r="C36" t="s">
        <v>2</v>
      </c>
      <c r="E36" t="s">
        <v>2</v>
      </c>
      <c r="F36" t="s">
        <v>408</v>
      </c>
      <c r="I36">
        <v>2020</v>
      </c>
      <c r="J36">
        <v>10</v>
      </c>
      <c r="K36" t="s">
        <v>539</v>
      </c>
      <c r="L36" t="s">
        <v>541</v>
      </c>
      <c r="M36" t="s">
        <v>541</v>
      </c>
      <c r="N36" t="s">
        <v>541</v>
      </c>
      <c r="O36" t="s">
        <v>381</v>
      </c>
      <c r="P36">
        <v>12</v>
      </c>
      <c r="Q36">
        <v>12</v>
      </c>
      <c r="R36" s="21" t="s">
        <v>773</v>
      </c>
      <c r="X36" s="21"/>
      <c r="Y36" t="s">
        <v>342</v>
      </c>
      <c r="AF36" s="2">
        <v>37374</v>
      </c>
      <c r="AG36">
        <v>2</v>
      </c>
    </row>
    <row r="37" spans="1:33" x14ac:dyDescent="0.2">
      <c r="A37" t="s">
        <v>349</v>
      </c>
      <c r="B37">
        <v>2002</v>
      </c>
      <c r="C37" t="s">
        <v>2</v>
      </c>
      <c r="E37" t="s">
        <v>2</v>
      </c>
      <c r="F37" t="s">
        <v>389</v>
      </c>
      <c r="I37">
        <v>2020</v>
      </c>
      <c r="J37">
        <v>30</v>
      </c>
      <c r="K37" t="s">
        <v>402</v>
      </c>
      <c r="L37" t="s">
        <v>404</v>
      </c>
      <c r="M37" t="s">
        <v>404</v>
      </c>
      <c r="N37" t="s">
        <v>404</v>
      </c>
      <c r="O37" t="s">
        <v>381</v>
      </c>
      <c r="P37">
        <v>12</v>
      </c>
      <c r="Q37">
        <v>12</v>
      </c>
      <c r="R37" s="21" t="s">
        <v>773</v>
      </c>
      <c r="S37">
        <v>1</v>
      </c>
      <c r="T37" t="s">
        <v>446</v>
      </c>
      <c r="U37">
        <v>2023</v>
      </c>
      <c r="V37" t="s">
        <v>664</v>
      </c>
      <c r="W37" t="s">
        <v>433</v>
      </c>
      <c r="X37" s="21"/>
      <c r="Y37" t="s">
        <v>349</v>
      </c>
      <c r="AB37">
        <v>1</v>
      </c>
      <c r="AC37">
        <v>1</v>
      </c>
      <c r="AF37" s="2">
        <v>37501</v>
      </c>
      <c r="AG37">
        <v>3</v>
      </c>
    </row>
    <row r="38" spans="1:33" x14ac:dyDescent="0.2">
      <c r="A38" t="s">
        <v>332</v>
      </c>
      <c r="B38">
        <v>2002</v>
      </c>
      <c r="C38" t="s">
        <v>2</v>
      </c>
      <c r="E38" t="s">
        <v>2</v>
      </c>
      <c r="F38" t="s">
        <v>408</v>
      </c>
      <c r="I38">
        <v>2023</v>
      </c>
      <c r="J38">
        <v>0</v>
      </c>
      <c r="K38" t="s">
        <v>523</v>
      </c>
      <c r="L38" t="s">
        <v>710</v>
      </c>
      <c r="M38" t="s">
        <v>711</v>
      </c>
      <c r="N38" t="s">
        <v>711</v>
      </c>
      <c r="O38" t="s">
        <v>381</v>
      </c>
      <c r="P38">
        <v>16</v>
      </c>
      <c r="Q38">
        <v>16</v>
      </c>
      <c r="R38" s="21" t="s">
        <v>773</v>
      </c>
      <c r="X38" s="21"/>
      <c r="Y38" t="s">
        <v>332</v>
      </c>
      <c r="AF38" s="2">
        <v>37263</v>
      </c>
      <c r="AG38">
        <v>1</v>
      </c>
    </row>
    <row r="39" spans="1:33" x14ac:dyDescent="0.2">
      <c r="A39" t="s">
        <v>351</v>
      </c>
      <c r="B39">
        <v>2002</v>
      </c>
      <c r="C39" t="s">
        <v>2</v>
      </c>
      <c r="E39" t="s">
        <v>2</v>
      </c>
      <c r="F39" t="s">
        <v>389</v>
      </c>
      <c r="I39">
        <v>2021</v>
      </c>
      <c r="J39">
        <v>30</v>
      </c>
      <c r="K39" t="s">
        <v>378</v>
      </c>
      <c r="L39" t="s">
        <v>729</v>
      </c>
      <c r="M39" t="s">
        <v>561</v>
      </c>
      <c r="N39" t="s">
        <v>730</v>
      </c>
      <c r="O39" t="s">
        <v>406</v>
      </c>
      <c r="P39">
        <v>19</v>
      </c>
      <c r="Q39" t="s">
        <v>407</v>
      </c>
      <c r="R39" s="21" t="s">
        <v>773</v>
      </c>
      <c r="X39" s="21"/>
      <c r="Y39" t="s">
        <v>351</v>
      </c>
      <c r="AF39" s="2">
        <v>37598</v>
      </c>
      <c r="AG39">
        <v>4</v>
      </c>
    </row>
    <row r="40" spans="1:33" x14ac:dyDescent="0.2">
      <c r="A40" t="s">
        <v>334</v>
      </c>
      <c r="B40">
        <v>2002</v>
      </c>
      <c r="C40" t="s">
        <v>2</v>
      </c>
      <c r="E40" t="s">
        <v>2</v>
      </c>
      <c r="F40" t="s">
        <v>408</v>
      </c>
      <c r="I40">
        <v>2022</v>
      </c>
      <c r="J40">
        <v>28</v>
      </c>
      <c r="K40" t="s">
        <v>465</v>
      </c>
      <c r="L40" t="s">
        <v>470</v>
      </c>
      <c r="M40" t="s">
        <v>470</v>
      </c>
      <c r="N40" t="s">
        <v>707</v>
      </c>
      <c r="O40" t="s">
        <v>406</v>
      </c>
      <c r="P40">
        <v>12</v>
      </c>
      <c r="Q40" t="s">
        <v>407</v>
      </c>
      <c r="R40" s="21" t="s">
        <v>773</v>
      </c>
      <c r="X40" s="21"/>
      <c r="Y40" t="s">
        <v>334</v>
      </c>
      <c r="AC40">
        <v>1</v>
      </c>
      <c r="AF40" s="2">
        <v>37288</v>
      </c>
      <c r="AG40">
        <v>1</v>
      </c>
    </row>
    <row r="41" spans="1:33" x14ac:dyDescent="0.2">
      <c r="A41" t="s">
        <v>10</v>
      </c>
      <c r="B41">
        <v>2001</v>
      </c>
      <c r="C41" t="s">
        <v>364</v>
      </c>
      <c r="E41" t="s">
        <v>770</v>
      </c>
      <c r="F41" t="s">
        <v>389</v>
      </c>
      <c r="G41">
        <v>2022</v>
      </c>
      <c r="H41">
        <v>2.0000000000000001E-4</v>
      </c>
      <c r="I41">
        <v>2020</v>
      </c>
      <c r="J41">
        <v>36</v>
      </c>
      <c r="K41" t="s">
        <v>392</v>
      </c>
      <c r="L41" t="s">
        <v>482</v>
      </c>
      <c r="M41" t="s">
        <v>393</v>
      </c>
      <c r="N41" t="s">
        <v>483</v>
      </c>
      <c r="O41" t="s">
        <v>431</v>
      </c>
      <c r="P41">
        <v>19</v>
      </c>
      <c r="Q41" t="s">
        <v>407</v>
      </c>
      <c r="R41" s="21" t="s">
        <v>773</v>
      </c>
      <c r="S41">
        <v>3</v>
      </c>
      <c r="T41" t="s">
        <v>393</v>
      </c>
      <c r="U41">
        <v>2021</v>
      </c>
      <c r="V41" t="s">
        <v>410</v>
      </c>
      <c r="W41" t="s">
        <v>411</v>
      </c>
      <c r="X41" s="21"/>
      <c r="Y41" t="s">
        <v>10</v>
      </c>
      <c r="Z41">
        <v>1</v>
      </c>
      <c r="AF41" s="2">
        <v>37178</v>
      </c>
      <c r="AG41">
        <v>4</v>
      </c>
    </row>
    <row r="42" spans="1:33" x14ac:dyDescent="0.2">
      <c r="A42" t="s">
        <v>10</v>
      </c>
      <c r="B42">
        <v>2001</v>
      </c>
      <c r="C42" t="s">
        <v>2</v>
      </c>
      <c r="D42" t="s">
        <v>365</v>
      </c>
      <c r="F42" t="s">
        <v>389</v>
      </c>
      <c r="G42">
        <v>2022</v>
      </c>
      <c r="H42">
        <v>2.0000000000000001E-4</v>
      </c>
      <c r="I42">
        <v>2020</v>
      </c>
      <c r="J42">
        <v>36</v>
      </c>
      <c r="K42" t="s">
        <v>392</v>
      </c>
      <c r="L42" t="s">
        <v>482</v>
      </c>
      <c r="M42" t="s">
        <v>393</v>
      </c>
      <c r="N42" t="s">
        <v>483</v>
      </c>
      <c r="O42" t="s">
        <v>431</v>
      </c>
      <c r="P42">
        <v>19</v>
      </c>
      <c r="Q42" t="s">
        <v>407</v>
      </c>
      <c r="R42" s="21" t="s">
        <v>773</v>
      </c>
      <c r="S42">
        <v>3</v>
      </c>
      <c r="T42" t="s">
        <v>393</v>
      </c>
      <c r="U42">
        <v>2021</v>
      </c>
      <c r="V42" t="s">
        <v>410</v>
      </c>
      <c r="W42" t="s">
        <v>411</v>
      </c>
      <c r="X42" s="21"/>
      <c r="Y42" t="s">
        <v>10</v>
      </c>
      <c r="AF42" s="2">
        <v>37178</v>
      </c>
      <c r="AG42">
        <v>4</v>
      </c>
    </row>
    <row r="43" spans="1:33" x14ac:dyDescent="0.2">
      <c r="A43" t="s">
        <v>695</v>
      </c>
      <c r="B43">
        <v>2001</v>
      </c>
      <c r="C43" t="s">
        <v>2</v>
      </c>
      <c r="E43" t="s">
        <v>2</v>
      </c>
      <c r="F43" t="s">
        <v>374</v>
      </c>
      <c r="J43" t="s">
        <v>753</v>
      </c>
      <c r="K43" t="s">
        <v>465</v>
      </c>
      <c r="L43" t="s">
        <v>466</v>
      </c>
      <c r="M43" t="s">
        <v>466</v>
      </c>
      <c r="N43" t="s">
        <v>411</v>
      </c>
      <c r="O43" t="s">
        <v>436</v>
      </c>
      <c r="P43">
        <v>12</v>
      </c>
      <c r="Q43">
        <v>17</v>
      </c>
      <c r="R43" s="21" t="s">
        <v>773</v>
      </c>
      <c r="S43">
        <v>4</v>
      </c>
      <c r="T43" t="s">
        <v>466</v>
      </c>
      <c r="U43">
        <v>2018</v>
      </c>
      <c r="V43" t="s">
        <v>441</v>
      </c>
      <c r="W43" t="s">
        <v>411</v>
      </c>
      <c r="X43" s="21" t="s">
        <v>441</v>
      </c>
      <c r="Y43" t="s">
        <v>329</v>
      </c>
      <c r="AA43">
        <v>1</v>
      </c>
      <c r="AB43">
        <v>1</v>
      </c>
      <c r="AF43" s="2">
        <v>37151</v>
      </c>
      <c r="AG43">
        <v>3</v>
      </c>
    </row>
    <row r="44" spans="1:33" x14ac:dyDescent="0.2">
      <c r="A44" t="s">
        <v>326</v>
      </c>
      <c r="B44">
        <v>2001</v>
      </c>
      <c r="C44" t="s">
        <v>2</v>
      </c>
      <c r="E44" t="s">
        <v>2</v>
      </c>
      <c r="F44" t="s">
        <v>374</v>
      </c>
      <c r="J44" t="s">
        <v>752</v>
      </c>
      <c r="K44" t="s">
        <v>402</v>
      </c>
      <c r="L44" t="s">
        <v>420</v>
      </c>
      <c r="M44" t="s">
        <v>420</v>
      </c>
      <c r="N44" t="s">
        <v>420</v>
      </c>
      <c r="O44" t="s">
        <v>388</v>
      </c>
      <c r="P44">
        <v>12</v>
      </c>
      <c r="Q44">
        <v>12</v>
      </c>
      <c r="R44" s="21" t="s">
        <v>773</v>
      </c>
      <c r="X44" s="21"/>
      <c r="Y44" t="s">
        <v>326</v>
      </c>
      <c r="AA44">
        <v>1</v>
      </c>
      <c r="AB44">
        <v>1</v>
      </c>
      <c r="AC44">
        <v>1</v>
      </c>
      <c r="AD44">
        <v>1</v>
      </c>
      <c r="AF44" s="2">
        <v>36982</v>
      </c>
      <c r="AG44">
        <v>2</v>
      </c>
    </row>
    <row r="45" spans="1:33" x14ac:dyDescent="0.2">
      <c r="A45" t="s">
        <v>324</v>
      </c>
      <c r="B45">
        <v>2001</v>
      </c>
      <c r="C45" t="s">
        <v>2</v>
      </c>
      <c r="E45" t="s">
        <v>2</v>
      </c>
      <c r="F45" t="s">
        <v>453</v>
      </c>
      <c r="I45">
        <v>2020</v>
      </c>
      <c r="J45">
        <v>24</v>
      </c>
      <c r="K45" t="s">
        <v>402</v>
      </c>
      <c r="L45" t="s">
        <v>652</v>
      </c>
      <c r="M45" t="s">
        <v>423</v>
      </c>
      <c r="N45" t="s">
        <v>420</v>
      </c>
      <c r="O45" t="s">
        <v>388</v>
      </c>
      <c r="P45">
        <v>16</v>
      </c>
      <c r="Q45">
        <v>17</v>
      </c>
      <c r="R45" s="21" t="s">
        <v>773</v>
      </c>
      <c r="S45">
        <v>3</v>
      </c>
      <c r="T45" t="s">
        <v>420</v>
      </c>
      <c r="U45">
        <v>2021</v>
      </c>
      <c r="V45" t="s">
        <v>441</v>
      </c>
      <c r="W45" t="s">
        <v>411</v>
      </c>
      <c r="X45" s="21"/>
      <c r="Y45" t="s">
        <v>324</v>
      </c>
      <c r="AB45">
        <v>1</v>
      </c>
      <c r="AF45" s="2">
        <v>36961</v>
      </c>
      <c r="AG45">
        <v>1</v>
      </c>
    </row>
    <row r="46" spans="1:33" x14ac:dyDescent="0.2">
      <c r="A46" t="s">
        <v>327</v>
      </c>
      <c r="B46">
        <v>2001</v>
      </c>
      <c r="C46" t="s">
        <v>2</v>
      </c>
      <c r="E46" t="s">
        <v>2</v>
      </c>
      <c r="F46" t="s">
        <v>453</v>
      </c>
      <c r="I46">
        <v>2018</v>
      </c>
      <c r="J46">
        <v>14</v>
      </c>
      <c r="K46" t="s">
        <v>392</v>
      </c>
      <c r="L46" t="s">
        <v>390</v>
      </c>
      <c r="M46" t="s">
        <v>390</v>
      </c>
      <c r="N46" t="s">
        <v>390</v>
      </c>
      <c r="O46" t="s">
        <v>388</v>
      </c>
      <c r="P46">
        <v>12</v>
      </c>
      <c r="Q46">
        <v>12</v>
      </c>
      <c r="R46" s="21" t="s">
        <v>773</v>
      </c>
      <c r="S46">
        <v>5</v>
      </c>
      <c r="T46" t="s">
        <v>390</v>
      </c>
      <c r="U46">
        <v>2019</v>
      </c>
      <c r="V46" t="s">
        <v>654</v>
      </c>
      <c r="W46" t="s">
        <v>464</v>
      </c>
      <c r="X46" s="21"/>
      <c r="Y46" t="s">
        <v>327</v>
      </c>
      <c r="AA46">
        <v>1</v>
      </c>
      <c r="AB46">
        <v>1</v>
      </c>
      <c r="AC46">
        <v>1</v>
      </c>
      <c r="AD46">
        <v>1</v>
      </c>
      <c r="AE46">
        <v>1</v>
      </c>
      <c r="AF46" s="2">
        <v>37080</v>
      </c>
      <c r="AG46">
        <v>3</v>
      </c>
    </row>
    <row r="47" spans="1:33" x14ac:dyDescent="0.2">
      <c r="A47" t="s">
        <v>330</v>
      </c>
      <c r="B47">
        <v>2001</v>
      </c>
      <c r="C47" t="s">
        <v>2</v>
      </c>
      <c r="E47" t="s">
        <v>2</v>
      </c>
      <c r="F47" t="s">
        <v>396</v>
      </c>
      <c r="I47">
        <v>2020</v>
      </c>
      <c r="J47">
        <v>25</v>
      </c>
      <c r="K47" t="s">
        <v>386</v>
      </c>
      <c r="L47" t="s">
        <v>429</v>
      </c>
      <c r="M47" t="s">
        <v>429</v>
      </c>
      <c r="N47" t="s">
        <v>429</v>
      </c>
      <c r="O47" t="s">
        <v>388</v>
      </c>
      <c r="P47">
        <v>12</v>
      </c>
      <c r="Q47">
        <v>12</v>
      </c>
      <c r="R47" s="21" t="s">
        <v>773</v>
      </c>
      <c r="S47">
        <v>3</v>
      </c>
      <c r="T47" t="s">
        <v>429</v>
      </c>
      <c r="U47">
        <v>2021</v>
      </c>
      <c r="V47" t="s">
        <v>658</v>
      </c>
      <c r="W47" t="s">
        <v>445</v>
      </c>
      <c r="X47" s="21"/>
      <c r="Y47" t="s">
        <v>330</v>
      </c>
      <c r="AF47" s="2">
        <v>37161</v>
      </c>
      <c r="AG47">
        <v>3</v>
      </c>
    </row>
    <row r="48" spans="1:33" x14ac:dyDescent="0.2">
      <c r="A48" t="s">
        <v>694</v>
      </c>
      <c r="B48">
        <v>2001</v>
      </c>
      <c r="C48" t="s">
        <v>2</v>
      </c>
      <c r="E48" t="s">
        <v>2</v>
      </c>
      <c r="F48" t="s">
        <v>396</v>
      </c>
      <c r="I48">
        <v>2021</v>
      </c>
      <c r="J48">
        <v>12</v>
      </c>
      <c r="K48" t="s">
        <v>474</v>
      </c>
      <c r="L48" t="s">
        <v>446</v>
      </c>
      <c r="M48" t="s">
        <v>446</v>
      </c>
      <c r="N48" t="s">
        <v>446</v>
      </c>
      <c r="O48" t="s">
        <v>388</v>
      </c>
      <c r="P48">
        <v>15</v>
      </c>
      <c r="Q48">
        <v>15</v>
      </c>
      <c r="R48" s="21" t="s">
        <v>773</v>
      </c>
      <c r="S48">
        <v>2</v>
      </c>
      <c r="T48" t="s">
        <v>446</v>
      </c>
      <c r="U48">
        <v>2022</v>
      </c>
      <c r="V48" t="s">
        <v>467</v>
      </c>
      <c r="W48" t="s">
        <v>468</v>
      </c>
      <c r="X48" s="21"/>
      <c r="Y48" t="s">
        <v>328</v>
      </c>
      <c r="AB48">
        <v>1</v>
      </c>
      <c r="AC48">
        <v>1</v>
      </c>
      <c r="AD48">
        <v>1</v>
      </c>
      <c r="AE48">
        <v>1</v>
      </c>
      <c r="AF48" s="2">
        <v>37117</v>
      </c>
      <c r="AG48">
        <v>3</v>
      </c>
    </row>
    <row r="49" spans="1:33" x14ac:dyDescent="0.2">
      <c r="A49" t="s">
        <v>325</v>
      </c>
      <c r="B49">
        <v>2001</v>
      </c>
      <c r="C49" t="s">
        <v>2</v>
      </c>
      <c r="E49" t="s">
        <v>2</v>
      </c>
      <c r="F49" t="s">
        <v>396</v>
      </c>
      <c r="I49">
        <v>2020</v>
      </c>
      <c r="J49">
        <v>21</v>
      </c>
      <c r="K49" t="s">
        <v>402</v>
      </c>
      <c r="L49" t="s">
        <v>420</v>
      </c>
      <c r="M49" t="s">
        <v>420</v>
      </c>
      <c r="N49" t="s">
        <v>420</v>
      </c>
      <c r="O49" t="s">
        <v>388</v>
      </c>
      <c r="P49">
        <v>12</v>
      </c>
      <c r="Q49">
        <v>12</v>
      </c>
      <c r="R49" s="21" t="s">
        <v>773</v>
      </c>
      <c r="S49">
        <v>2</v>
      </c>
      <c r="T49" t="s">
        <v>390</v>
      </c>
      <c r="U49">
        <v>2021</v>
      </c>
      <c r="V49" t="s">
        <v>458</v>
      </c>
      <c r="W49" t="s">
        <v>411</v>
      </c>
      <c r="X49" s="21"/>
      <c r="Y49" t="s">
        <v>325</v>
      </c>
      <c r="AC49">
        <v>1</v>
      </c>
      <c r="AF49" s="2">
        <v>36970</v>
      </c>
      <c r="AG49">
        <v>1</v>
      </c>
    </row>
    <row r="50" spans="1:33" x14ac:dyDescent="0.2">
      <c r="A50" t="s">
        <v>317</v>
      </c>
      <c r="B50">
        <v>2000</v>
      </c>
      <c r="C50" t="s">
        <v>2</v>
      </c>
      <c r="E50" t="s">
        <v>2</v>
      </c>
      <c r="F50" t="s">
        <v>382</v>
      </c>
      <c r="G50">
        <v>2023</v>
      </c>
      <c r="H50">
        <v>0</v>
      </c>
      <c r="I50">
        <v>2022</v>
      </c>
      <c r="J50">
        <v>33</v>
      </c>
      <c r="K50" t="s">
        <v>386</v>
      </c>
      <c r="L50" t="s">
        <v>481</v>
      </c>
      <c r="M50" t="s">
        <v>429</v>
      </c>
      <c r="N50" t="s">
        <v>429</v>
      </c>
      <c r="O50" t="s">
        <v>388</v>
      </c>
      <c r="P50">
        <v>17</v>
      </c>
      <c r="Q50">
        <v>17</v>
      </c>
      <c r="R50" s="21" t="s">
        <v>773</v>
      </c>
      <c r="S50">
        <v>1</v>
      </c>
      <c r="T50" t="s">
        <v>446</v>
      </c>
      <c r="U50">
        <v>2023</v>
      </c>
      <c r="V50" t="s">
        <v>573</v>
      </c>
      <c r="W50" t="s">
        <v>574</v>
      </c>
      <c r="X50" s="21"/>
      <c r="Y50" t="s">
        <v>317</v>
      </c>
      <c r="AA50">
        <v>1</v>
      </c>
      <c r="AC50">
        <v>1</v>
      </c>
      <c r="AF50" s="2">
        <v>36626</v>
      </c>
      <c r="AG50">
        <v>2</v>
      </c>
    </row>
    <row r="51" spans="1:33" x14ac:dyDescent="0.2">
      <c r="A51" t="s">
        <v>14</v>
      </c>
      <c r="B51">
        <v>2000</v>
      </c>
      <c r="C51" t="s">
        <v>364</v>
      </c>
      <c r="E51" t="s">
        <v>770</v>
      </c>
      <c r="F51" t="s">
        <v>382</v>
      </c>
      <c r="G51">
        <v>2022</v>
      </c>
      <c r="H51">
        <v>1E-4</v>
      </c>
      <c r="I51">
        <v>2019</v>
      </c>
      <c r="J51">
        <v>9</v>
      </c>
      <c r="K51" t="s">
        <v>402</v>
      </c>
      <c r="L51" t="s">
        <v>420</v>
      </c>
      <c r="M51" t="s">
        <v>420</v>
      </c>
      <c r="N51" t="s">
        <v>420</v>
      </c>
      <c r="O51" t="s">
        <v>388</v>
      </c>
      <c r="P51">
        <v>12</v>
      </c>
      <c r="Q51">
        <v>12</v>
      </c>
      <c r="R51" s="21" t="s">
        <v>773</v>
      </c>
      <c r="X51" s="21"/>
      <c r="Y51" t="s">
        <v>14</v>
      </c>
      <c r="AA51">
        <v>1</v>
      </c>
      <c r="AC51">
        <v>1</v>
      </c>
      <c r="AF51" s="2">
        <v>36549</v>
      </c>
      <c r="AG51">
        <v>1</v>
      </c>
    </row>
    <row r="52" spans="1:33" x14ac:dyDescent="0.2">
      <c r="A52" t="s">
        <v>15</v>
      </c>
      <c r="B52">
        <v>2000</v>
      </c>
      <c r="C52" t="s">
        <v>364</v>
      </c>
      <c r="E52" t="s">
        <v>770</v>
      </c>
      <c r="F52" t="s">
        <v>382</v>
      </c>
      <c r="G52">
        <v>2022</v>
      </c>
      <c r="H52">
        <v>3.0000000000000003E-4</v>
      </c>
      <c r="I52">
        <v>2023</v>
      </c>
      <c r="J52">
        <v>7</v>
      </c>
      <c r="K52" t="s">
        <v>392</v>
      </c>
      <c r="L52" t="s">
        <v>414</v>
      </c>
      <c r="M52" t="s">
        <v>393</v>
      </c>
      <c r="N52" t="s">
        <v>414</v>
      </c>
      <c r="O52" t="s">
        <v>406</v>
      </c>
      <c r="P52">
        <v>18</v>
      </c>
      <c r="Q52" t="s">
        <v>407</v>
      </c>
      <c r="R52" s="21" t="s">
        <v>773</v>
      </c>
      <c r="S52">
        <v>2</v>
      </c>
      <c r="T52" t="s">
        <v>393</v>
      </c>
      <c r="U52">
        <v>2021</v>
      </c>
      <c r="V52" t="s">
        <v>412</v>
      </c>
      <c r="W52" t="s">
        <v>413</v>
      </c>
      <c r="X52" s="21"/>
      <c r="Y52" t="s">
        <v>15</v>
      </c>
      <c r="Z52">
        <v>1</v>
      </c>
      <c r="AA52">
        <v>1</v>
      </c>
      <c r="AB52">
        <v>1</v>
      </c>
      <c r="AF52" s="2">
        <v>36534</v>
      </c>
      <c r="AG52">
        <v>1</v>
      </c>
    </row>
    <row r="53" spans="1:33" x14ac:dyDescent="0.2">
      <c r="A53" t="s">
        <v>15</v>
      </c>
      <c r="B53">
        <v>2000</v>
      </c>
      <c r="C53" t="s">
        <v>2</v>
      </c>
      <c r="D53" t="s">
        <v>365</v>
      </c>
      <c r="F53" t="s">
        <v>382</v>
      </c>
      <c r="G53">
        <v>2022</v>
      </c>
      <c r="H53">
        <v>3.0000000000000003E-4</v>
      </c>
      <c r="I53">
        <v>2023</v>
      </c>
      <c r="J53">
        <v>7</v>
      </c>
      <c r="K53" t="s">
        <v>392</v>
      </c>
      <c r="L53" t="s">
        <v>414</v>
      </c>
      <c r="M53" t="s">
        <v>393</v>
      </c>
      <c r="N53" t="s">
        <v>414</v>
      </c>
      <c r="O53" t="s">
        <v>406</v>
      </c>
      <c r="P53">
        <v>18</v>
      </c>
      <c r="Q53" t="s">
        <v>407</v>
      </c>
      <c r="R53" s="21" t="s">
        <v>773</v>
      </c>
      <c r="S53">
        <v>2</v>
      </c>
      <c r="T53" t="s">
        <v>393</v>
      </c>
      <c r="U53">
        <v>2021</v>
      </c>
      <c r="V53" t="s">
        <v>412</v>
      </c>
      <c r="W53" t="s">
        <v>413</v>
      </c>
      <c r="X53" s="21"/>
      <c r="Y53" t="s">
        <v>15</v>
      </c>
      <c r="AA53">
        <v>1</v>
      </c>
      <c r="AB53">
        <v>1</v>
      </c>
      <c r="AF53" s="2">
        <v>36534</v>
      </c>
      <c r="AG53">
        <v>1</v>
      </c>
    </row>
    <row r="54" spans="1:33" x14ac:dyDescent="0.2">
      <c r="A54" t="s">
        <v>11</v>
      </c>
      <c r="B54">
        <v>2000</v>
      </c>
      <c r="C54" t="s">
        <v>364</v>
      </c>
      <c r="E54" t="s">
        <v>770</v>
      </c>
      <c r="F54" t="s">
        <v>396</v>
      </c>
      <c r="G54">
        <v>2023</v>
      </c>
      <c r="H54">
        <v>0.02</v>
      </c>
      <c r="I54">
        <v>2019</v>
      </c>
      <c r="J54">
        <v>9</v>
      </c>
      <c r="K54" t="s">
        <v>392</v>
      </c>
      <c r="L54" t="s">
        <v>390</v>
      </c>
      <c r="M54" t="s">
        <v>390</v>
      </c>
      <c r="N54" t="s">
        <v>390</v>
      </c>
      <c r="O54" t="s">
        <v>388</v>
      </c>
      <c r="P54">
        <v>12</v>
      </c>
      <c r="Q54">
        <v>12</v>
      </c>
      <c r="R54" s="21" t="s">
        <v>773</v>
      </c>
      <c r="S54">
        <v>3</v>
      </c>
      <c r="T54" t="s">
        <v>390</v>
      </c>
      <c r="U54">
        <v>2021</v>
      </c>
      <c r="V54" t="s">
        <v>459</v>
      </c>
      <c r="W54" t="s">
        <v>445</v>
      </c>
      <c r="X54" s="21"/>
      <c r="Y54" t="s">
        <v>11</v>
      </c>
      <c r="Z54">
        <v>1</v>
      </c>
      <c r="AA54">
        <v>1</v>
      </c>
      <c r="AB54">
        <v>1</v>
      </c>
      <c r="AF54" s="2">
        <v>36659</v>
      </c>
      <c r="AG54">
        <v>2</v>
      </c>
    </row>
    <row r="55" spans="1:33" x14ac:dyDescent="0.2">
      <c r="A55" t="s">
        <v>11</v>
      </c>
      <c r="B55">
        <v>2000</v>
      </c>
      <c r="C55" t="s">
        <v>2</v>
      </c>
      <c r="D55" t="s">
        <v>365</v>
      </c>
      <c r="F55" t="s">
        <v>396</v>
      </c>
      <c r="G55">
        <v>2023</v>
      </c>
      <c r="H55">
        <v>0.02</v>
      </c>
      <c r="I55">
        <v>2019</v>
      </c>
      <c r="J55">
        <v>9</v>
      </c>
      <c r="K55" t="s">
        <v>392</v>
      </c>
      <c r="L55" t="s">
        <v>390</v>
      </c>
      <c r="M55" t="s">
        <v>390</v>
      </c>
      <c r="N55" t="s">
        <v>390</v>
      </c>
      <c r="O55" t="s">
        <v>388</v>
      </c>
      <c r="P55">
        <v>12</v>
      </c>
      <c r="Q55">
        <v>12</v>
      </c>
      <c r="R55" s="21" t="s">
        <v>773</v>
      </c>
      <c r="S55">
        <v>3</v>
      </c>
      <c r="T55" t="s">
        <v>390</v>
      </c>
      <c r="U55">
        <v>2021</v>
      </c>
      <c r="V55" t="s">
        <v>459</v>
      </c>
      <c r="W55" t="s">
        <v>445</v>
      </c>
      <c r="X55" s="21"/>
      <c r="Y55" t="s">
        <v>11</v>
      </c>
      <c r="AA55">
        <v>1</v>
      </c>
      <c r="AB55">
        <v>1</v>
      </c>
      <c r="AF55" s="2">
        <v>36659</v>
      </c>
      <c r="AG55">
        <v>2</v>
      </c>
    </row>
    <row r="56" spans="1:33" x14ac:dyDescent="0.2">
      <c r="A56" t="s">
        <v>13</v>
      </c>
      <c r="B56">
        <v>2000</v>
      </c>
      <c r="C56" t="s">
        <v>364</v>
      </c>
      <c r="E56" t="s">
        <v>771</v>
      </c>
      <c r="F56" t="s">
        <v>382</v>
      </c>
      <c r="G56">
        <v>2022</v>
      </c>
      <c r="H56">
        <v>1.0105999999999999</v>
      </c>
      <c r="I56">
        <v>2021</v>
      </c>
      <c r="J56">
        <v>79</v>
      </c>
      <c r="K56" t="s">
        <v>465</v>
      </c>
      <c r="L56" t="s">
        <v>470</v>
      </c>
      <c r="M56" t="s">
        <v>470</v>
      </c>
      <c r="N56" t="s">
        <v>470</v>
      </c>
      <c r="O56" t="s">
        <v>388</v>
      </c>
      <c r="P56">
        <v>12</v>
      </c>
      <c r="Q56">
        <v>12</v>
      </c>
      <c r="R56" s="21" t="s">
        <v>773</v>
      </c>
      <c r="X56" s="21"/>
      <c r="Y56" t="s">
        <v>13</v>
      </c>
      <c r="AF56" s="2">
        <v>36590</v>
      </c>
      <c r="AG56">
        <v>1</v>
      </c>
    </row>
    <row r="57" spans="1:33" x14ac:dyDescent="0.2">
      <c r="A57" t="s">
        <v>195</v>
      </c>
      <c r="B57">
        <v>2000</v>
      </c>
      <c r="C57" t="s">
        <v>2</v>
      </c>
      <c r="D57" t="s">
        <v>365</v>
      </c>
      <c r="F57" t="s">
        <v>374</v>
      </c>
      <c r="G57">
        <v>2020</v>
      </c>
      <c r="H57">
        <v>9.0201999999999991</v>
      </c>
      <c r="J57" t="s">
        <v>753</v>
      </c>
      <c r="K57" t="s">
        <v>392</v>
      </c>
      <c r="L57" t="s">
        <v>456</v>
      </c>
      <c r="M57" t="s">
        <v>456</v>
      </c>
      <c r="N57" t="s">
        <v>456</v>
      </c>
      <c r="O57" t="s">
        <v>381</v>
      </c>
      <c r="P57">
        <v>12</v>
      </c>
      <c r="Q57">
        <v>12</v>
      </c>
      <c r="R57" s="21" t="s">
        <v>773</v>
      </c>
      <c r="S57">
        <v>6</v>
      </c>
      <c r="T57" t="s">
        <v>456</v>
      </c>
      <c r="U57">
        <v>2018</v>
      </c>
      <c r="V57" t="s">
        <v>556</v>
      </c>
      <c r="W57" t="s">
        <v>445</v>
      </c>
      <c r="X57" s="21"/>
      <c r="Y57" t="s">
        <v>17</v>
      </c>
      <c r="AF57" s="2">
        <v>36748</v>
      </c>
      <c r="AG57">
        <v>3</v>
      </c>
    </row>
    <row r="58" spans="1:33" x14ac:dyDescent="0.2">
      <c r="A58" t="s">
        <v>12</v>
      </c>
      <c r="B58">
        <v>2000</v>
      </c>
      <c r="C58" t="s">
        <v>364</v>
      </c>
      <c r="E58" t="s">
        <v>771</v>
      </c>
      <c r="F58" t="s">
        <v>389</v>
      </c>
      <c r="G58">
        <v>2020</v>
      </c>
      <c r="H58">
        <v>26.020099999999999</v>
      </c>
      <c r="J58" t="s">
        <v>753</v>
      </c>
      <c r="K58" t="s">
        <v>386</v>
      </c>
      <c r="L58" t="s">
        <v>387</v>
      </c>
      <c r="M58" t="s">
        <v>387</v>
      </c>
      <c r="N58" t="s">
        <v>428</v>
      </c>
      <c r="O58" t="s">
        <v>436</v>
      </c>
      <c r="P58">
        <v>12</v>
      </c>
      <c r="Q58">
        <v>16</v>
      </c>
      <c r="R58" s="21" t="s">
        <v>773</v>
      </c>
      <c r="S58">
        <v>5</v>
      </c>
      <c r="T58" t="s">
        <v>387</v>
      </c>
      <c r="U58">
        <v>2016</v>
      </c>
      <c r="V58" t="s">
        <v>521</v>
      </c>
      <c r="W58" t="s">
        <v>428</v>
      </c>
      <c r="X58" t="s">
        <v>521</v>
      </c>
      <c r="Y58" t="s">
        <v>12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 s="2">
        <v>36641</v>
      </c>
      <c r="AG58">
        <v>2</v>
      </c>
    </row>
    <row r="59" spans="1:33" x14ac:dyDescent="0.2">
      <c r="A59" t="s">
        <v>12</v>
      </c>
      <c r="B59">
        <v>2000</v>
      </c>
      <c r="C59" t="s">
        <v>2</v>
      </c>
      <c r="D59" t="s">
        <v>365</v>
      </c>
      <c r="F59" t="s">
        <v>389</v>
      </c>
      <c r="G59">
        <v>2020</v>
      </c>
      <c r="H59">
        <v>26.020099999999999</v>
      </c>
      <c r="J59" t="s">
        <v>753</v>
      </c>
      <c r="K59" t="s">
        <v>386</v>
      </c>
      <c r="L59" t="s">
        <v>387</v>
      </c>
      <c r="M59" t="s">
        <v>387</v>
      </c>
      <c r="N59" t="s">
        <v>428</v>
      </c>
      <c r="O59" t="s">
        <v>436</v>
      </c>
      <c r="P59">
        <v>12</v>
      </c>
      <c r="Q59">
        <v>16</v>
      </c>
      <c r="R59" s="21" t="s">
        <v>773</v>
      </c>
      <c r="S59">
        <v>5</v>
      </c>
      <c r="T59" t="s">
        <v>387</v>
      </c>
      <c r="U59">
        <v>2016</v>
      </c>
      <c r="V59" t="s">
        <v>521</v>
      </c>
      <c r="W59" t="s">
        <v>428</v>
      </c>
      <c r="X59" t="s">
        <v>521</v>
      </c>
      <c r="Y59" t="s">
        <v>12</v>
      </c>
      <c r="AA59">
        <v>1</v>
      </c>
      <c r="AB59">
        <v>1</v>
      </c>
      <c r="AC59">
        <v>1</v>
      </c>
      <c r="AD59">
        <v>1</v>
      </c>
      <c r="AE59">
        <v>1</v>
      </c>
      <c r="AF59" s="2">
        <v>36641</v>
      </c>
      <c r="AG59">
        <v>2</v>
      </c>
    </row>
    <row r="60" spans="1:33" x14ac:dyDescent="0.2">
      <c r="A60" t="s">
        <v>320</v>
      </c>
      <c r="B60">
        <v>2000</v>
      </c>
      <c r="C60" t="s">
        <v>2</v>
      </c>
      <c r="E60" t="s">
        <v>2</v>
      </c>
      <c r="F60" t="s">
        <v>374</v>
      </c>
      <c r="I60">
        <v>2021</v>
      </c>
      <c r="J60">
        <v>72</v>
      </c>
      <c r="K60" t="s">
        <v>386</v>
      </c>
      <c r="L60" t="s">
        <v>387</v>
      </c>
      <c r="M60" t="s">
        <v>387</v>
      </c>
      <c r="N60" t="s">
        <v>411</v>
      </c>
      <c r="O60" t="s">
        <v>436</v>
      </c>
      <c r="P60">
        <v>12</v>
      </c>
      <c r="Q60">
        <v>16</v>
      </c>
      <c r="R60" s="21" t="s">
        <v>773</v>
      </c>
      <c r="T60" t="s">
        <v>387</v>
      </c>
      <c r="U60">
        <v>2016</v>
      </c>
      <c r="V60" t="s">
        <v>458</v>
      </c>
      <c r="W60" t="s">
        <v>411</v>
      </c>
      <c r="X60" t="s">
        <v>458</v>
      </c>
      <c r="Y60" t="s">
        <v>320</v>
      </c>
      <c r="AA60">
        <v>1</v>
      </c>
      <c r="AB60">
        <v>1</v>
      </c>
      <c r="AC60">
        <v>1</v>
      </c>
      <c r="AD60">
        <v>1</v>
      </c>
      <c r="AE60">
        <v>1</v>
      </c>
      <c r="AF60" s="2">
        <v>36683</v>
      </c>
      <c r="AG60">
        <v>2</v>
      </c>
    </row>
    <row r="61" spans="1:33" x14ac:dyDescent="0.2">
      <c r="A61" t="s">
        <v>314</v>
      </c>
      <c r="B61">
        <v>2000</v>
      </c>
      <c r="C61" t="s">
        <v>2</v>
      </c>
      <c r="E61" t="s">
        <v>2</v>
      </c>
      <c r="F61" t="s">
        <v>453</v>
      </c>
      <c r="I61">
        <v>2022</v>
      </c>
      <c r="J61">
        <v>5</v>
      </c>
      <c r="K61" t="s">
        <v>539</v>
      </c>
      <c r="L61" t="s">
        <v>541</v>
      </c>
      <c r="M61" t="s">
        <v>541</v>
      </c>
      <c r="N61" t="s">
        <v>385</v>
      </c>
      <c r="O61" t="s">
        <v>436</v>
      </c>
      <c r="P61">
        <v>12</v>
      </c>
      <c r="Q61">
        <v>16</v>
      </c>
      <c r="R61" s="21" t="s">
        <v>773</v>
      </c>
      <c r="S61">
        <v>3</v>
      </c>
      <c r="T61" t="s">
        <v>541</v>
      </c>
      <c r="U61">
        <v>2016</v>
      </c>
      <c r="V61" t="s">
        <v>484</v>
      </c>
      <c r="W61" t="s">
        <v>385</v>
      </c>
      <c r="X61" t="s">
        <v>484</v>
      </c>
      <c r="Y61" t="s">
        <v>314</v>
      </c>
      <c r="AA61">
        <v>1</v>
      </c>
      <c r="AB61">
        <v>1</v>
      </c>
      <c r="AC61">
        <v>1</v>
      </c>
      <c r="AF61" s="2">
        <v>36577</v>
      </c>
      <c r="AG61">
        <v>1</v>
      </c>
    </row>
    <row r="62" spans="1:33" x14ac:dyDescent="0.2">
      <c r="A62" t="s">
        <v>735</v>
      </c>
      <c r="B62">
        <v>2000</v>
      </c>
      <c r="C62" t="s">
        <v>2</v>
      </c>
      <c r="E62" t="s">
        <v>2</v>
      </c>
      <c r="F62" t="s">
        <v>389</v>
      </c>
      <c r="I62">
        <v>2021</v>
      </c>
      <c r="J62">
        <v>12</v>
      </c>
      <c r="K62" t="s">
        <v>386</v>
      </c>
      <c r="L62" t="s">
        <v>429</v>
      </c>
      <c r="M62" t="s">
        <v>429</v>
      </c>
      <c r="N62" t="s">
        <v>429</v>
      </c>
      <c r="O62" t="s">
        <v>388</v>
      </c>
      <c r="P62">
        <v>12</v>
      </c>
      <c r="Q62">
        <v>12</v>
      </c>
      <c r="R62" s="21" t="s">
        <v>773</v>
      </c>
      <c r="X62" s="21"/>
      <c r="Y62" t="s">
        <v>312</v>
      </c>
      <c r="AC62">
        <v>1</v>
      </c>
      <c r="AD62">
        <v>1</v>
      </c>
      <c r="AF62" s="2">
        <v>36535</v>
      </c>
      <c r="AG62">
        <v>1</v>
      </c>
    </row>
    <row r="63" spans="1:33" x14ac:dyDescent="0.2">
      <c r="A63" t="s">
        <v>319</v>
      </c>
      <c r="B63">
        <v>2000</v>
      </c>
      <c r="C63" t="s">
        <v>2</v>
      </c>
      <c r="E63" t="s">
        <v>2</v>
      </c>
      <c r="F63" t="s">
        <v>389</v>
      </c>
      <c r="I63">
        <v>2019</v>
      </c>
      <c r="J63">
        <v>96</v>
      </c>
      <c r="K63" t="s">
        <v>386</v>
      </c>
      <c r="L63" t="s">
        <v>429</v>
      </c>
      <c r="M63" t="s">
        <v>429</v>
      </c>
      <c r="N63" t="s">
        <v>429</v>
      </c>
      <c r="O63" t="s">
        <v>388</v>
      </c>
      <c r="P63">
        <v>14</v>
      </c>
      <c r="Q63">
        <v>14</v>
      </c>
      <c r="R63" s="21" t="s">
        <v>773</v>
      </c>
      <c r="S63">
        <v>1</v>
      </c>
      <c r="T63" t="s">
        <v>429</v>
      </c>
      <c r="U63">
        <v>2023</v>
      </c>
      <c r="V63" t="s">
        <v>655</v>
      </c>
      <c r="W63" t="s">
        <v>455</v>
      </c>
      <c r="X63" s="21"/>
      <c r="Y63" t="s">
        <v>319</v>
      </c>
      <c r="AA63">
        <v>1</v>
      </c>
      <c r="AB63">
        <v>1</v>
      </c>
      <c r="AC63">
        <v>1</v>
      </c>
      <c r="AF63" s="2">
        <v>36638</v>
      </c>
      <c r="AG63">
        <v>2</v>
      </c>
    </row>
    <row r="64" spans="1:33" x14ac:dyDescent="0.2">
      <c r="A64" t="s">
        <v>316</v>
      </c>
      <c r="B64">
        <v>2000</v>
      </c>
      <c r="C64" t="s">
        <v>2</v>
      </c>
      <c r="E64" t="s">
        <v>2</v>
      </c>
      <c r="F64" t="s">
        <v>374</v>
      </c>
      <c r="I64">
        <v>2019</v>
      </c>
      <c r="J64">
        <v>76</v>
      </c>
      <c r="K64" t="s">
        <v>378</v>
      </c>
      <c r="L64" t="s">
        <v>561</v>
      </c>
      <c r="M64" t="s">
        <v>561</v>
      </c>
      <c r="N64" t="s">
        <v>561</v>
      </c>
      <c r="O64" t="s">
        <v>388</v>
      </c>
      <c r="P64">
        <v>13</v>
      </c>
      <c r="Q64">
        <v>13</v>
      </c>
      <c r="R64" s="21" t="s">
        <v>773</v>
      </c>
      <c r="X64" s="21"/>
      <c r="Y64" t="s">
        <v>316</v>
      </c>
      <c r="AD64">
        <v>1</v>
      </c>
      <c r="AF64" s="2">
        <v>36603</v>
      </c>
      <c r="AG64">
        <v>1</v>
      </c>
    </row>
    <row r="65" spans="1:33" x14ac:dyDescent="0.2">
      <c r="A65" t="s">
        <v>313</v>
      </c>
      <c r="B65">
        <v>2000</v>
      </c>
      <c r="C65" t="s">
        <v>2</v>
      </c>
      <c r="E65" t="s">
        <v>2</v>
      </c>
      <c r="F65" t="s">
        <v>389</v>
      </c>
      <c r="I65">
        <v>2017</v>
      </c>
      <c r="J65">
        <v>10</v>
      </c>
      <c r="K65" t="s">
        <v>378</v>
      </c>
      <c r="L65" t="s">
        <v>561</v>
      </c>
      <c r="M65" t="s">
        <v>561</v>
      </c>
      <c r="N65" t="s">
        <v>561</v>
      </c>
      <c r="O65" t="s">
        <v>388</v>
      </c>
      <c r="P65">
        <v>15</v>
      </c>
      <c r="Q65">
        <v>15</v>
      </c>
      <c r="R65" s="21" t="s">
        <v>773</v>
      </c>
      <c r="X65" s="21"/>
      <c r="Y65" t="s">
        <v>313</v>
      </c>
      <c r="AC65">
        <v>1</v>
      </c>
      <c r="AD65">
        <v>1</v>
      </c>
      <c r="AE65">
        <v>1</v>
      </c>
      <c r="AF65" s="2">
        <v>36550</v>
      </c>
      <c r="AG65">
        <v>1</v>
      </c>
    </row>
    <row r="66" spans="1:33" x14ac:dyDescent="0.2">
      <c r="A66" t="s">
        <v>322</v>
      </c>
      <c r="B66">
        <v>2000</v>
      </c>
      <c r="C66" t="s">
        <v>2</v>
      </c>
      <c r="E66" t="s">
        <v>2</v>
      </c>
      <c r="F66" t="s">
        <v>408</v>
      </c>
      <c r="I66">
        <v>2023</v>
      </c>
      <c r="J66">
        <v>19</v>
      </c>
      <c r="K66" t="s">
        <v>402</v>
      </c>
      <c r="L66" t="s">
        <v>420</v>
      </c>
      <c r="M66" t="s">
        <v>420</v>
      </c>
      <c r="N66" t="s">
        <v>420</v>
      </c>
      <c r="O66" t="s">
        <v>388</v>
      </c>
      <c r="P66">
        <v>15</v>
      </c>
      <c r="Q66">
        <v>15</v>
      </c>
      <c r="R66" s="21" t="s">
        <v>773</v>
      </c>
      <c r="X66" s="21"/>
      <c r="Y66" t="s">
        <v>322</v>
      </c>
      <c r="AA66">
        <v>1</v>
      </c>
      <c r="AB66">
        <v>1</v>
      </c>
      <c r="AC66">
        <v>1</v>
      </c>
      <c r="AD66">
        <v>1</v>
      </c>
      <c r="AE66">
        <v>1</v>
      </c>
      <c r="AF66" s="2">
        <v>36748</v>
      </c>
      <c r="AG66">
        <v>3</v>
      </c>
    </row>
    <row r="67" spans="1:33" x14ac:dyDescent="0.2">
      <c r="A67" t="s">
        <v>323</v>
      </c>
      <c r="B67">
        <v>2000</v>
      </c>
      <c r="C67" t="s">
        <v>2</v>
      </c>
      <c r="E67" t="s">
        <v>2</v>
      </c>
      <c r="F67" t="s">
        <v>408</v>
      </c>
      <c r="I67">
        <v>2021</v>
      </c>
      <c r="J67">
        <v>39</v>
      </c>
      <c r="K67" t="s">
        <v>386</v>
      </c>
      <c r="L67" t="s">
        <v>429</v>
      </c>
      <c r="M67" t="s">
        <v>429</v>
      </c>
      <c r="N67" t="s">
        <v>429</v>
      </c>
      <c r="O67" t="s">
        <v>388</v>
      </c>
      <c r="P67">
        <v>14</v>
      </c>
      <c r="Q67">
        <v>14</v>
      </c>
      <c r="R67" s="21" t="s">
        <v>773</v>
      </c>
      <c r="X67" s="21"/>
      <c r="Y67" t="s">
        <v>323</v>
      </c>
      <c r="AA67">
        <v>1</v>
      </c>
      <c r="AB67">
        <v>1</v>
      </c>
      <c r="AC67">
        <v>1</v>
      </c>
      <c r="AD67">
        <v>1</v>
      </c>
      <c r="AF67" s="2">
        <v>36798</v>
      </c>
      <c r="AG67">
        <v>3</v>
      </c>
    </row>
    <row r="68" spans="1:33" x14ac:dyDescent="0.2">
      <c r="A68" t="s">
        <v>321</v>
      </c>
      <c r="B68">
        <v>2000</v>
      </c>
      <c r="C68" t="s">
        <v>2</v>
      </c>
      <c r="E68" t="s">
        <v>2</v>
      </c>
      <c r="F68" t="s">
        <v>374</v>
      </c>
      <c r="I68">
        <v>2021</v>
      </c>
      <c r="J68">
        <v>77</v>
      </c>
      <c r="K68" t="s">
        <v>474</v>
      </c>
      <c r="L68" t="s">
        <v>591</v>
      </c>
      <c r="M68" t="s">
        <v>619</v>
      </c>
      <c r="N68" t="s">
        <v>619</v>
      </c>
      <c r="O68" t="s">
        <v>381</v>
      </c>
      <c r="P68">
        <v>17</v>
      </c>
      <c r="Q68">
        <v>17</v>
      </c>
      <c r="R68" s="21" t="s">
        <v>773</v>
      </c>
      <c r="X68" s="21"/>
      <c r="Y68" t="s">
        <v>321</v>
      </c>
      <c r="AF68" s="2">
        <v>36704</v>
      </c>
      <c r="AG68">
        <v>2</v>
      </c>
    </row>
    <row r="69" spans="1:33" x14ac:dyDescent="0.2">
      <c r="A69" t="s">
        <v>318</v>
      </c>
      <c r="B69">
        <v>2000</v>
      </c>
      <c r="C69" t="s">
        <v>2</v>
      </c>
      <c r="E69" t="s">
        <v>2</v>
      </c>
      <c r="F69" t="s">
        <v>389</v>
      </c>
      <c r="I69">
        <v>2018</v>
      </c>
      <c r="J69">
        <v>57</v>
      </c>
      <c r="K69" t="s">
        <v>386</v>
      </c>
      <c r="L69" t="s">
        <v>673</v>
      </c>
      <c r="M69" t="s">
        <v>518</v>
      </c>
      <c r="N69" t="s">
        <v>518</v>
      </c>
      <c r="O69" t="s">
        <v>381</v>
      </c>
      <c r="P69">
        <v>16</v>
      </c>
      <c r="Q69">
        <v>16</v>
      </c>
      <c r="R69" s="21" t="s">
        <v>773</v>
      </c>
      <c r="S69">
        <v>2</v>
      </c>
      <c r="T69" t="s">
        <v>561</v>
      </c>
      <c r="U69">
        <v>2022</v>
      </c>
      <c r="V69" t="s">
        <v>672</v>
      </c>
      <c r="W69" t="s">
        <v>455</v>
      </c>
      <c r="X69" s="21"/>
      <c r="Y69" t="s">
        <v>318</v>
      </c>
      <c r="AB69">
        <v>1</v>
      </c>
      <c r="AF69" s="2">
        <v>36636</v>
      </c>
      <c r="AG69">
        <v>2</v>
      </c>
    </row>
    <row r="70" spans="1:33" x14ac:dyDescent="0.2">
      <c r="A70" t="s">
        <v>315</v>
      </c>
      <c r="B70">
        <v>2000</v>
      </c>
      <c r="C70" t="s">
        <v>2</v>
      </c>
      <c r="E70" t="s">
        <v>2</v>
      </c>
      <c r="F70" t="s">
        <v>382</v>
      </c>
      <c r="I70">
        <v>2022</v>
      </c>
      <c r="J70">
        <v>54</v>
      </c>
      <c r="K70" t="s">
        <v>626</v>
      </c>
      <c r="L70" t="s">
        <v>715</v>
      </c>
      <c r="M70" t="s">
        <v>534</v>
      </c>
      <c r="N70" t="s">
        <v>628</v>
      </c>
      <c r="O70" t="s">
        <v>431</v>
      </c>
      <c r="P70">
        <v>20</v>
      </c>
      <c r="Q70">
        <v>16</v>
      </c>
      <c r="R70" s="21" t="s">
        <v>773</v>
      </c>
      <c r="X70" s="21"/>
      <c r="Y70" t="s">
        <v>315</v>
      </c>
      <c r="AA70">
        <v>1</v>
      </c>
      <c r="AB70">
        <v>1</v>
      </c>
      <c r="AC70">
        <v>1</v>
      </c>
      <c r="AF70" s="2">
        <v>36590</v>
      </c>
      <c r="AG70">
        <v>1</v>
      </c>
    </row>
    <row r="71" spans="1:33" x14ac:dyDescent="0.2">
      <c r="A71" t="s">
        <v>21</v>
      </c>
      <c r="B71">
        <v>1999</v>
      </c>
      <c r="C71" t="s">
        <v>364</v>
      </c>
      <c r="E71" t="s">
        <v>770</v>
      </c>
      <c r="F71" t="s">
        <v>408</v>
      </c>
      <c r="G71">
        <v>2021</v>
      </c>
      <c r="H71">
        <v>0</v>
      </c>
      <c r="I71">
        <v>2017</v>
      </c>
      <c r="J71">
        <v>89</v>
      </c>
      <c r="K71" t="s">
        <v>392</v>
      </c>
      <c r="L71" t="s">
        <v>390</v>
      </c>
      <c r="M71" t="s">
        <v>390</v>
      </c>
      <c r="N71" t="s">
        <v>390</v>
      </c>
      <c r="O71" t="s">
        <v>388</v>
      </c>
      <c r="P71">
        <v>15</v>
      </c>
      <c r="Q71">
        <v>15</v>
      </c>
      <c r="R71" t="s">
        <v>764</v>
      </c>
      <c r="S71">
        <v>4</v>
      </c>
      <c r="T71" t="s">
        <v>390</v>
      </c>
      <c r="U71">
        <v>2018</v>
      </c>
      <c r="V71" t="s">
        <v>508</v>
      </c>
      <c r="W71" t="s">
        <v>385</v>
      </c>
      <c r="Y71" t="s">
        <v>21</v>
      </c>
      <c r="Z71">
        <v>1</v>
      </c>
      <c r="AC71">
        <v>1</v>
      </c>
      <c r="AD71">
        <v>1</v>
      </c>
      <c r="AE71">
        <v>1</v>
      </c>
      <c r="AF71" s="2">
        <v>36181</v>
      </c>
      <c r="AG71">
        <v>1</v>
      </c>
    </row>
    <row r="72" spans="1:33" x14ac:dyDescent="0.2">
      <c r="A72" t="s">
        <v>21</v>
      </c>
      <c r="B72">
        <v>1999</v>
      </c>
      <c r="C72" t="s">
        <v>2</v>
      </c>
      <c r="D72" t="s">
        <v>365</v>
      </c>
      <c r="F72" t="s">
        <v>408</v>
      </c>
      <c r="G72">
        <v>2021</v>
      </c>
      <c r="H72">
        <v>0</v>
      </c>
      <c r="I72">
        <v>2017</v>
      </c>
      <c r="J72">
        <v>89</v>
      </c>
      <c r="K72" t="s">
        <v>392</v>
      </c>
      <c r="L72" t="s">
        <v>390</v>
      </c>
      <c r="M72" t="s">
        <v>390</v>
      </c>
      <c r="N72" t="s">
        <v>390</v>
      </c>
      <c r="O72" t="s">
        <v>388</v>
      </c>
      <c r="P72">
        <v>15</v>
      </c>
      <c r="Q72">
        <v>15</v>
      </c>
      <c r="R72" t="s">
        <v>764</v>
      </c>
      <c r="S72">
        <v>4</v>
      </c>
      <c r="T72" t="s">
        <v>390</v>
      </c>
      <c r="U72">
        <v>2018</v>
      </c>
      <c r="V72" t="s">
        <v>508</v>
      </c>
      <c r="W72" t="s">
        <v>385</v>
      </c>
      <c r="Y72" t="s">
        <v>21</v>
      </c>
      <c r="AC72">
        <v>1</v>
      </c>
      <c r="AD72">
        <v>1</v>
      </c>
      <c r="AE72">
        <v>1</v>
      </c>
      <c r="AF72" s="2">
        <v>36181</v>
      </c>
      <c r="AG72">
        <v>1</v>
      </c>
    </row>
    <row r="73" spans="1:33" x14ac:dyDescent="0.2">
      <c r="A73" t="s">
        <v>19</v>
      </c>
      <c r="B73">
        <v>1999</v>
      </c>
      <c r="C73" t="s">
        <v>364</v>
      </c>
      <c r="E73" t="s">
        <v>771</v>
      </c>
      <c r="F73" t="s">
        <v>389</v>
      </c>
      <c r="G73">
        <v>2022</v>
      </c>
      <c r="H73">
        <v>2.0204</v>
      </c>
      <c r="I73">
        <v>2017</v>
      </c>
      <c r="J73">
        <v>12</v>
      </c>
      <c r="K73" t="s">
        <v>465</v>
      </c>
      <c r="L73" t="s">
        <v>470</v>
      </c>
      <c r="M73" t="s">
        <v>470</v>
      </c>
      <c r="N73" t="s">
        <v>470</v>
      </c>
      <c r="O73" t="s">
        <v>388</v>
      </c>
      <c r="P73">
        <v>12</v>
      </c>
      <c r="Q73">
        <v>12</v>
      </c>
      <c r="R73" t="s">
        <v>764</v>
      </c>
      <c r="S73">
        <v>5</v>
      </c>
      <c r="T73" t="s">
        <v>470</v>
      </c>
      <c r="U73">
        <v>2019</v>
      </c>
      <c r="V73" t="s">
        <v>458</v>
      </c>
      <c r="W73" t="s">
        <v>411</v>
      </c>
      <c r="Y73" t="s">
        <v>19</v>
      </c>
      <c r="Z73">
        <v>1</v>
      </c>
      <c r="AA73">
        <v>1</v>
      </c>
      <c r="AB73">
        <v>1</v>
      </c>
      <c r="AC73">
        <v>1</v>
      </c>
      <c r="AE73">
        <v>1</v>
      </c>
      <c r="AF73" s="2">
        <v>36279</v>
      </c>
      <c r="AG73">
        <v>2</v>
      </c>
    </row>
    <row r="74" spans="1:33" x14ac:dyDescent="0.2">
      <c r="A74" t="s">
        <v>19</v>
      </c>
      <c r="B74">
        <v>1999</v>
      </c>
      <c r="C74" t="s">
        <v>2</v>
      </c>
      <c r="D74" t="s">
        <v>365</v>
      </c>
      <c r="F74" t="s">
        <v>389</v>
      </c>
      <c r="G74">
        <v>2022</v>
      </c>
      <c r="H74">
        <v>2.0204</v>
      </c>
      <c r="I74">
        <v>2017</v>
      </c>
      <c r="J74">
        <v>12</v>
      </c>
      <c r="K74" t="s">
        <v>465</v>
      </c>
      <c r="L74" t="s">
        <v>470</v>
      </c>
      <c r="M74" t="s">
        <v>470</v>
      </c>
      <c r="N74" t="s">
        <v>470</v>
      </c>
      <c r="O74" t="s">
        <v>388</v>
      </c>
      <c r="P74">
        <v>12</v>
      </c>
      <c r="Q74">
        <v>12</v>
      </c>
      <c r="R74" t="s">
        <v>764</v>
      </c>
      <c r="S74">
        <v>5</v>
      </c>
      <c r="T74" t="s">
        <v>470</v>
      </c>
      <c r="U74">
        <v>2019</v>
      </c>
      <c r="V74" t="s">
        <v>458</v>
      </c>
      <c r="W74" t="s">
        <v>411</v>
      </c>
      <c r="Y74" t="s">
        <v>19</v>
      </c>
      <c r="AA74">
        <v>1</v>
      </c>
      <c r="AB74">
        <v>1</v>
      </c>
      <c r="AC74">
        <v>1</v>
      </c>
      <c r="AE74">
        <v>1</v>
      </c>
      <c r="AF74" s="2">
        <v>36279</v>
      </c>
      <c r="AG74">
        <v>2</v>
      </c>
    </row>
    <row r="75" spans="1:33" x14ac:dyDescent="0.2">
      <c r="A75" t="s">
        <v>22</v>
      </c>
      <c r="B75">
        <v>1999</v>
      </c>
      <c r="C75" t="s">
        <v>364</v>
      </c>
      <c r="E75" t="s">
        <v>771</v>
      </c>
      <c r="F75" t="s">
        <v>382</v>
      </c>
      <c r="G75">
        <v>2022</v>
      </c>
      <c r="H75">
        <v>5</v>
      </c>
      <c r="I75">
        <v>2022</v>
      </c>
      <c r="J75">
        <v>14</v>
      </c>
      <c r="K75" t="s">
        <v>386</v>
      </c>
      <c r="L75" t="s">
        <v>429</v>
      </c>
      <c r="M75" t="s">
        <v>429</v>
      </c>
      <c r="N75" t="s">
        <v>430</v>
      </c>
      <c r="O75" t="s">
        <v>431</v>
      </c>
      <c r="P75">
        <v>12</v>
      </c>
      <c r="Q75">
        <v>17</v>
      </c>
      <c r="R75" t="s">
        <v>764</v>
      </c>
      <c r="S75">
        <v>2</v>
      </c>
      <c r="T75" t="s">
        <v>383</v>
      </c>
      <c r="U75">
        <v>2022</v>
      </c>
      <c r="V75" t="s">
        <v>427</v>
      </c>
      <c r="W75" t="s">
        <v>428</v>
      </c>
      <c r="Y75" t="s">
        <v>22</v>
      </c>
      <c r="AF75" s="2">
        <v>36173</v>
      </c>
      <c r="AG75">
        <v>1</v>
      </c>
    </row>
    <row r="76" spans="1:33" x14ac:dyDescent="0.2">
      <c r="A76" t="s">
        <v>195</v>
      </c>
      <c r="B76">
        <v>1999</v>
      </c>
      <c r="C76" t="s">
        <v>364</v>
      </c>
      <c r="E76" t="s">
        <v>771</v>
      </c>
      <c r="F76" t="s">
        <v>374</v>
      </c>
      <c r="G76">
        <v>2020</v>
      </c>
      <c r="H76">
        <v>9.0201999999999991</v>
      </c>
      <c r="J76" t="s">
        <v>753</v>
      </c>
      <c r="K76" t="s">
        <v>392</v>
      </c>
      <c r="L76" t="s">
        <v>456</v>
      </c>
      <c r="M76" t="s">
        <v>456</v>
      </c>
      <c r="N76" t="s">
        <v>456</v>
      </c>
      <c r="O76" t="s">
        <v>381</v>
      </c>
      <c r="P76">
        <v>12</v>
      </c>
      <c r="Q76">
        <v>12</v>
      </c>
      <c r="R76" t="s">
        <v>764</v>
      </c>
      <c r="S76">
        <v>6</v>
      </c>
      <c r="T76" t="s">
        <v>456</v>
      </c>
      <c r="U76">
        <v>2018</v>
      </c>
      <c r="V76" t="s">
        <v>556</v>
      </c>
      <c r="W76" t="s">
        <v>445</v>
      </c>
      <c r="Y76" t="s">
        <v>17</v>
      </c>
      <c r="Z76">
        <v>1</v>
      </c>
      <c r="AF76" s="2">
        <v>36382</v>
      </c>
      <c r="AG76">
        <v>3</v>
      </c>
    </row>
    <row r="77" spans="1:33" x14ac:dyDescent="0.2">
      <c r="A77" t="s">
        <v>23</v>
      </c>
      <c r="B77">
        <v>1999</v>
      </c>
      <c r="C77" t="s">
        <v>364</v>
      </c>
      <c r="E77" t="s">
        <v>771</v>
      </c>
      <c r="F77" t="s">
        <v>389</v>
      </c>
      <c r="G77">
        <v>2018</v>
      </c>
      <c r="H77">
        <v>11.050699999999999</v>
      </c>
      <c r="I77">
        <v>2016</v>
      </c>
      <c r="J77">
        <v>21</v>
      </c>
      <c r="K77" t="s">
        <v>402</v>
      </c>
      <c r="L77" t="s">
        <v>420</v>
      </c>
      <c r="M77" t="s">
        <v>420</v>
      </c>
      <c r="N77" t="s">
        <v>420</v>
      </c>
      <c r="O77" t="s">
        <v>388</v>
      </c>
      <c r="P77">
        <v>14</v>
      </c>
      <c r="Q77">
        <v>14</v>
      </c>
      <c r="R77" t="s">
        <v>764</v>
      </c>
      <c r="S77">
        <v>6</v>
      </c>
      <c r="T77" t="s">
        <v>420</v>
      </c>
      <c r="U77">
        <v>2018</v>
      </c>
      <c r="V77" t="s">
        <v>560</v>
      </c>
      <c r="W77" t="s">
        <v>428</v>
      </c>
      <c r="Y77" t="s">
        <v>23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 s="2">
        <v>36165</v>
      </c>
      <c r="AG77">
        <v>1</v>
      </c>
    </row>
    <row r="78" spans="1:33" x14ac:dyDescent="0.2">
      <c r="A78" t="s">
        <v>23</v>
      </c>
      <c r="B78">
        <v>1999</v>
      </c>
      <c r="C78" t="s">
        <v>2</v>
      </c>
      <c r="D78" t="s">
        <v>365</v>
      </c>
      <c r="F78" t="s">
        <v>389</v>
      </c>
      <c r="G78">
        <v>2018</v>
      </c>
      <c r="H78">
        <v>11.050699999999999</v>
      </c>
      <c r="I78">
        <v>2016</v>
      </c>
      <c r="J78">
        <v>21</v>
      </c>
      <c r="K78" t="s">
        <v>402</v>
      </c>
      <c r="L78" t="s">
        <v>420</v>
      </c>
      <c r="M78" t="s">
        <v>420</v>
      </c>
      <c r="N78" t="s">
        <v>420</v>
      </c>
      <c r="O78" t="s">
        <v>388</v>
      </c>
      <c r="P78">
        <v>14</v>
      </c>
      <c r="Q78">
        <v>14</v>
      </c>
      <c r="R78" t="s">
        <v>764</v>
      </c>
      <c r="S78">
        <v>6</v>
      </c>
      <c r="T78" t="s">
        <v>420</v>
      </c>
      <c r="U78">
        <v>2018</v>
      </c>
      <c r="V78" t="s">
        <v>560</v>
      </c>
      <c r="W78" t="s">
        <v>428</v>
      </c>
      <c r="Y78" t="s">
        <v>23</v>
      </c>
      <c r="AA78">
        <v>1</v>
      </c>
      <c r="AB78">
        <v>1</v>
      </c>
      <c r="AC78">
        <v>1</v>
      </c>
      <c r="AD78">
        <v>1</v>
      </c>
      <c r="AE78">
        <v>1</v>
      </c>
      <c r="AF78" s="2">
        <v>36165</v>
      </c>
      <c r="AG78">
        <v>1</v>
      </c>
    </row>
    <row r="79" spans="1:33" x14ac:dyDescent="0.2">
      <c r="A79" t="s">
        <v>16</v>
      </c>
      <c r="B79">
        <v>1999</v>
      </c>
      <c r="C79" t="s">
        <v>364</v>
      </c>
      <c r="E79" t="s">
        <v>771</v>
      </c>
      <c r="F79" t="s">
        <v>453</v>
      </c>
      <c r="G79">
        <v>2019</v>
      </c>
      <c r="H79">
        <v>27.090199999999999</v>
      </c>
      <c r="I79">
        <v>2016</v>
      </c>
      <c r="J79">
        <v>19</v>
      </c>
      <c r="K79" t="s">
        <v>386</v>
      </c>
      <c r="L79" t="s">
        <v>429</v>
      </c>
      <c r="M79" t="s">
        <v>429</v>
      </c>
      <c r="N79" t="s">
        <v>429</v>
      </c>
      <c r="O79" t="s">
        <v>388</v>
      </c>
      <c r="P79">
        <v>12</v>
      </c>
      <c r="Q79">
        <v>12</v>
      </c>
      <c r="R79" t="s">
        <v>764</v>
      </c>
      <c r="S79">
        <v>7</v>
      </c>
      <c r="T79" t="s">
        <v>429</v>
      </c>
      <c r="U79">
        <v>2017</v>
      </c>
      <c r="V79" t="s">
        <v>576</v>
      </c>
      <c r="W79" t="s">
        <v>455</v>
      </c>
      <c r="Y79" t="s">
        <v>16</v>
      </c>
      <c r="Z79">
        <v>1</v>
      </c>
      <c r="AC79">
        <v>1</v>
      </c>
      <c r="AD79">
        <v>1</v>
      </c>
      <c r="AF79" s="2">
        <v>36424</v>
      </c>
      <c r="AG79">
        <v>3</v>
      </c>
    </row>
    <row r="80" spans="1:33" x14ac:dyDescent="0.2">
      <c r="A80" t="s">
        <v>16</v>
      </c>
      <c r="B80">
        <v>1999</v>
      </c>
      <c r="C80" t="s">
        <v>2</v>
      </c>
      <c r="D80" t="s">
        <v>365</v>
      </c>
      <c r="F80" t="s">
        <v>453</v>
      </c>
      <c r="G80">
        <v>2019</v>
      </c>
      <c r="H80">
        <v>27.090199999999999</v>
      </c>
      <c r="I80">
        <v>2016</v>
      </c>
      <c r="J80">
        <v>19</v>
      </c>
      <c r="K80" t="s">
        <v>386</v>
      </c>
      <c r="L80" t="s">
        <v>429</v>
      </c>
      <c r="M80" t="s">
        <v>429</v>
      </c>
      <c r="N80" t="s">
        <v>429</v>
      </c>
      <c r="O80" t="s">
        <v>388</v>
      </c>
      <c r="P80">
        <v>12</v>
      </c>
      <c r="Q80">
        <v>12</v>
      </c>
      <c r="R80" t="s">
        <v>764</v>
      </c>
      <c r="S80">
        <v>7</v>
      </c>
      <c r="T80" t="s">
        <v>429</v>
      </c>
      <c r="U80">
        <v>2017</v>
      </c>
      <c r="V80" t="s">
        <v>576</v>
      </c>
      <c r="W80" t="s">
        <v>455</v>
      </c>
      <c r="Y80" t="s">
        <v>16</v>
      </c>
      <c r="AC80">
        <v>1</v>
      </c>
      <c r="AD80">
        <v>1</v>
      </c>
      <c r="AF80" s="2">
        <v>36424</v>
      </c>
      <c r="AG80">
        <v>3</v>
      </c>
    </row>
    <row r="81" spans="1:33" x14ac:dyDescent="0.2">
      <c r="A81" t="s">
        <v>20</v>
      </c>
      <c r="B81">
        <v>1999</v>
      </c>
      <c r="C81" t="s">
        <v>364</v>
      </c>
      <c r="E81" t="s">
        <v>772</v>
      </c>
      <c r="F81" t="s">
        <v>382</v>
      </c>
      <c r="I81">
        <v>2020</v>
      </c>
      <c r="J81">
        <v>54</v>
      </c>
      <c r="K81" t="s">
        <v>402</v>
      </c>
      <c r="L81" t="s">
        <v>420</v>
      </c>
      <c r="M81" t="s">
        <v>420</v>
      </c>
      <c r="N81" t="s">
        <v>385</v>
      </c>
      <c r="O81" t="s">
        <v>436</v>
      </c>
      <c r="P81">
        <v>12</v>
      </c>
      <c r="Q81">
        <v>17</v>
      </c>
      <c r="R81" t="s">
        <v>764</v>
      </c>
      <c r="S81">
        <v>4</v>
      </c>
      <c r="T81" t="s">
        <v>420</v>
      </c>
      <c r="U81">
        <v>2022</v>
      </c>
      <c r="V81" t="s">
        <v>490</v>
      </c>
      <c r="W81" t="s">
        <v>385</v>
      </c>
      <c r="X81" t="s">
        <v>491</v>
      </c>
      <c r="Y81" t="s">
        <v>20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 s="2">
        <v>36245</v>
      </c>
      <c r="AG81">
        <v>1</v>
      </c>
    </row>
    <row r="82" spans="1:33" x14ac:dyDescent="0.2">
      <c r="A82" t="s">
        <v>18</v>
      </c>
      <c r="B82">
        <v>1999</v>
      </c>
      <c r="C82" t="s">
        <v>364</v>
      </c>
      <c r="E82" t="s">
        <v>772</v>
      </c>
      <c r="F82" t="s">
        <v>408</v>
      </c>
      <c r="J82" t="s">
        <v>753</v>
      </c>
      <c r="K82" t="s">
        <v>386</v>
      </c>
      <c r="L82" t="s">
        <v>429</v>
      </c>
      <c r="M82" t="s">
        <v>429</v>
      </c>
      <c r="N82" t="s">
        <v>481</v>
      </c>
      <c r="O82" t="s">
        <v>406</v>
      </c>
      <c r="P82">
        <v>12</v>
      </c>
      <c r="Q82" t="s">
        <v>407</v>
      </c>
      <c r="R82" t="s">
        <v>764</v>
      </c>
      <c r="S82">
        <v>5</v>
      </c>
      <c r="T82" t="s">
        <v>542</v>
      </c>
      <c r="U82">
        <v>2019</v>
      </c>
      <c r="V82" t="s">
        <v>543</v>
      </c>
      <c r="W82" t="s">
        <v>398</v>
      </c>
      <c r="Y82" t="s">
        <v>18</v>
      </c>
      <c r="AB82">
        <v>1</v>
      </c>
      <c r="AF82" s="2">
        <v>36345</v>
      </c>
      <c r="AG82">
        <v>3</v>
      </c>
    </row>
    <row r="83" spans="1:33" x14ac:dyDescent="0.2">
      <c r="A83" t="s">
        <v>20</v>
      </c>
      <c r="B83">
        <v>1999</v>
      </c>
      <c r="C83" t="s">
        <v>2</v>
      </c>
      <c r="D83" t="s">
        <v>365</v>
      </c>
      <c r="F83" t="s">
        <v>382</v>
      </c>
      <c r="I83">
        <v>2020</v>
      </c>
      <c r="J83">
        <v>54</v>
      </c>
      <c r="K83" t="s">
        <v>402</v>
      </c>
      <c r="L83" t="s">
        <v>420</v>
      </c>
      <c r="M83" t="s">
        <v>420</v>
      </c>
      <c r="N83" t="s">
        <v>385</v>
      </c>
      <c r="O83" t="s">
        <v>436</v>
      </c>
      <c r="P83">
        <v>12</v>
      </c>
      <c r="Q83">
        <v>17</v>
      </c>
      <c r="R83" t="s">
        <v>764</v>
      </c>
      <c r="S83">
        <v>4</v>
      </c>
      <c r="T83" t="s">
        <v>420</v>
      </c>
      <c r="U83">
        <v>2022</v>
      </c>
      <c r="V83" t="s">
        <v>490</v>
      </c>
      <c r="W83" t="s">
        <v>385</v>
      </c>
      <c r="X83" t="s">
        <v>491</v>
      </c>
      <c r="Y83" t="s">
        <v>20</v>
      </c>
      <c r="AA83">
        <v>1</v>
      </c>
      <c r="AB83">
        <v>1</v>
      </c>
      <c r="AC83">
        <v>1</v>
      </c>
      <c r="AD83">
        <v>1</v>
      </c>
      <c r="AE83">
        <v>1</v>
      </c>
      <c r="AF83" s="2">
        <v>36245</v>
      </c>
      <c r="AG83">
        <v>1</v>
      </c>
    </row>
    <row r="84" spans="1:33" x14ac:dyDescent="0.2">
      <c r="A84" t="s">
        <v>308</v>
      </c>
      <c r="B84">
        <v>1999</v>
      </c>
      <c r="C84" t="s">
        <v>2</v>
      </c>
      <c r="E84" t="s">
        <v>2</v>
      </c>
      <c r="F84" t="s">
        <v>453</v>
      </c>
      <c r="I84">
        <v>2021</v>
      </c>
      <c r="J84">
        <v>36</v>
      </c>
      <c r="K84" t="s">
        <v>386</v>
      </c>
      <c r="L84" t="s">
        <v>387</v>
      </c>
      <c r="M84" t="s">
        <v>387</v>
      </c>
      <c r="N84" t="s">
        <v>385</v>
      </c>
      <c r="O84" t="s">
        <v>436</v>
      </c>
      <c r="P84">
        <v>12</v>
      </c>
      <c r="Q84">
        <v>16</v>
      </c>
      <c r="R84" t="s">
        <v>764</v>
      </c>
      <c r="S84">
        <v>6</v>
      </c>
      <c r="T84" t="s">
        <v>387</v>
      </c>
      <c r="U84">
        <v>2015</v>
      </c>
      <c r="V84" t="s">
        <v>484</v>
      </c>
      <c r="W84" t="s">
        <v>385</v>
      </c>
      <c r="X84" t="s">
        <v>484</v>
      </c>
      <c r="Y84" t="s">
        <v>308</v>
      </c>
      <c r="AC84">
        <v>1</v>
      </c>
      <c r="AD84">
        <v>1</v>
      </c>
      <c r="AE84">
        <v>1</v>
      </c>
      <c r="AF84" s="2">
        <v>36277</v>
      </c>
      <c r="AG84">
        <v>2</v>
      </c>
    </row>
    <row r="85" spans="1:33" x14ac:dyDescent="0.2">
      <c r="A85" t="s">
        <v>310</v>
      </c>
      <c r="B85">
        <v>1999</v>
      </c>
      <c r="C85" t="s">
        <v>2</v>
      </c>
      <c r="E85" t="s">
        <v>2</v>
      </c>
      <c r="F85" t="s">
        <v>382</v>
      </c>
      <c r="I85">
        <v>2020</v>
      </c>
      <c r="J85">
        <v>6</v>
      </c>
      <c r="K85" t="s">
        <v>378</v>
      </c>
      <c r="L85" t="s">
        <v>380</v>
      </c>
      <c r="M85" t="s">
        <v>590</v>
      </c>
      <c r="N85" t="s">
        <v>590</v>
      </c>
      <c r="O85" t="s">
        <v>436</v>
      </c>
      <c r="P85">
        <v>12</v>
      </c>
      <c r="Q85">
        <v>12</v>
      </c>
      <c r="R85" t="s">
        <v>764</v>
      </c>
      <c r="X85" t="s">
        <v>720</v>
      </c>
      <c r="Y85" t="s">
        <v>310</v>
      </c>
      <c r="AA85">
        <v>1</v>
      </c>
      <c r="AB85">
        <v>1</v>
      </c>
      <c r="AF85" s="2">
        <v>36311</v>
      </c>
      <c r="AG85">
        <v>2</v>
      </c>
    </row>
    <row r="86" spans="1:33" x14ac:dyDescent="0.2">
      <c r="A86" t="s">
        <v>309</v>
      </c>
      <c r="B86">
        <v>1999</v>
      </c>
      <c r="C86" t="s">
        <v>2</v>
      </c>
      <c r="E86" t="s">
        <v>2</v>
      </c>
      <c r="F86" t="s">
        <v>382</v>
      </c>
      <c r="I86">
        <v>2017</v>
      </c>
      <c r="J86">
        <v>47</v>
      </c>
      <c r="K86" t="s">
        <v>526</v>
      </c>
      <c r="L86" t="s">
        <v>717</v>
      </c>
      <c r="M86" t="s">
        <v>545</v>
      </c>
      <c r="N86" t="s">
        <v>545</v>
      </c>
      <c r="O86" t="s">
        <v>388</v>
      </c>
      <c r="P86">
        <v>16</v>
      </c>
      <c r="Q86">
        <v>16</v>
      </c>
      <c r="R86" t="s">
        <v>764</v>
      </c>
      <c r="Y86" t="s">
        <v>309</v>
      </c>
      <c r="AA86">
        <v>1</v>
      </c>
      <c r="AB86">
        <v>1</v>
      </c>
      <c r="AC86">
        <v>1</v>
      </c>
      <c r="AF86" s="2">
        <v>36288</v>
      </c>
      <c r="AG86">
        <v>2</v>
      </c>
    </row>
    <row r="87" spans="1:33" x14ac:dyDescent="0.2">
      <c r="A87" t="s">
        <v>303</v>
      </c>
      <c r="B87">
        <v>1999</v>
      </c>
      <c r="C87" t="s">
        <v>2</v>
      </c>
      <c r="E87" t="s">
        <v>2</v>
      </c>
      <c r="F87" t="s">
        <v>382</v>
      </c>
      <c r="I87">
        <v>2018</v>
      </c>
      <c r="J87">
        <v>1</v>
      </c>
      <c r="K87" t="s">
        <v>402</v>
      </c>
      <c r="L87" t="s">
        <v>420</v>
      </c>
      <c r="M87" t="s">
        <v>420</v>
      </c>
      <c r="N87" t="s">
        <v>420</v>
      </c>
      <c r="O87" t="s">
        <v>388</v>
      </c>
      <c r="P87">
        <v>12</v>
      </c>
      <c r="Q87">
        <v>12</v>
      </c>
      <c r="R87" t="s">
        <v>764</v>
      </c>
      <c r="S87">
        <v>3</v>
      </c>
      <c r="T87" t="s">
        <v>420</v>
      </c>
      <c r="U87">
        <v>2020</v>
      </c>
      <c r="V87" t="s">
        <v>502</v>
      </c>
      <c r="W87" t="s">
        <v>445</v>
      </c>
      <c r="Y87" t="s">
        <v>303</v>
      </c>
      <c r="AA87">
        <v>1</v>
      </c>
      <c r="AB87">
        <v>1</v>
      </c>
      <c r="AC87">
        <v>1</v>
      </c>
      <c r="AD87">
        <v>1</v>
      </c>
      <c r="AE87">
        <v>1</v>
      </c>
      <c r="AF87" s="2">
        <v>36161</v>
      </c>
      <c r="AG87">
        <v>1</v>
      </c>
    </row>
    <row r="88" spans="1:33" x14ac:dyDescent="0.2">
      <c r="A88" t="s">
        <v>306</v>
      </c>
      <c r="B88">
        <v>1999</v>
      </c>
      <c r="C88" t="s">
        <v>2</v>
      </c>
      <c r="E88" t="s">
        <v>2</v>
      </c>
      <c r="F88" t="s">
        <v>382</v>
      </c>
      <c r="I88">
        <v>2018</v>
      </c>
      <c r="J88">
        <v>20</v>
      </c>
      <c r="K88" t="s">
        <v>378</v>
      </c>
      <c r="L88" t="s">
        <v>561</v>
      </c>
      <c r="M88" t="s">
        <v>561</v>
      </c>
      <c r="N88" t="s">
        <v>561</v>
      </c>
      <c r="O88" t="s">
        <v>388</v>
      </c>
      <c r="P88">
        <v>13</v>
      </c>
      <c r="Q88">
        <v>13</v>
      </c>
      <c r="R88" t="s">
        <v>764</v>
      </c>
      <c r="Y88" t="s">
        <v>306</v>
      </c>
      <c r="AC88">
        <v>1</v>
      </c>
      <c r="AD88">
        <v>1</v>
      </c>
      <c r="AE88">
        <v>1</v>
      </c>
      <c r="AF88" s="2">
        <v>36217</v>
      </c>
      <c r="AG88">
        <v>1</v>
      </c>
    </row>
    <row r="89" spans="1:33" x14ac:dyDescent="0.2">
      <c r="A89" t="s">
        <v>311</v>
      </c>
      <c r="B89">
        <v>1999</v>
      </c>
      <c r="C89" t="s">
        <v>2</v>
      </c>
      <c r="E89" t="s">
        <v>2</v>
      </c>
      <c r="F89" t="s">
        <v>389</v>
      </c>
      <c r="I89">
        <v>2020</v>
      </c>
      <c r="J89">
        <v>5</v>
      </c>
      <c r="K89" t="s">
        <v>438</v>
      </c>
      <c r="L89" t="s">
        <v>552</v>
      </c>
      <c r="M89" t="s">
        <v>399</v>
      </c>
      <c r="N89" t="s">
        <v>399</v>
      </c>
      <c r="O89" t="s">
        <v>388</v>
      </c>
      <c r="P89">
        <v>16</v>
      </c>
      <c r="Q89">
        <v>16</v>
      </c>
      <c r="R89" t="s">
        <v>764</v>
      </c>
      <c r="S89">
        <v>4</v>
      </c>
      <c r="T89" t="s">
        <v>399</v>
      </c>
      <c r="U89">
        <v>2020</v>
      </c>
      <c r="V89" t="s">
        <v>493</v>
      </c>
      <c r="W89" t="s">
        <v>418</v>
      </c>
      <c r="Y89" t="s">
        <v>311</v>
      </c>
      <c r="AA89">
        <v>1</v>
      </c>
      <c r="AF89" s="2">
        <v>36351</v>
      </c>
      <c r="AG89">
        <v>3</v>
      </c>
    </row>
    <row r="90" spans="1:33" x14ac:dyDescent="0.2">
      <c r="A90" t="s">
        <v>744</v>
      </c>
      <c r="B90">
        <v>1999</v>
      </c>
      <c r="C90" t="s">
        <v>2</v>
      </c>
      <c r="E90" t="s">
        <v>2</v>
      </c>
      <c r="F90" t="s">
        <v>408</v>
      </c>
      <c r="I90">
        <v>2019</v>
      </c>
      <c r="J90">
        <v>80</v>
      </c>
      <c r="K90" t="s">
        <v>747</v>
      </c>
      <c r="L90" t="s">
        <v>748</v>
      </c>
      <c r="M90" t="s">
        <v>446</v>
      </c>
      <c r="N90" t="s">
        <v>446</v>
      </c>
      <c r="O90" t="s">
        <v>388</v>
      </c>
      <c r="P90">
        <v>16</v>
      </c>
      <c r="Q90">
        <v>16</v>
      </c>
      <c r="R90" t="s">
        <v>764</v>
      </c>
      <c r="Y90" t="s">
        <v>305</v>
      </c>
      <c r="AF90" s="2">
        <v>36206</v>
      </c>
      <c r="AG90">
        <v>1</v>
      </c>
    </row>
    <row r="91" spans="1:33" x14ac:dyDescent="0.2">
      <c r="A91" t="s">
        <v>307</v>
      </c>
      <c r="B91">
        <v>1999</v>
      </c>
      <c r="C91" t="s">
        <v>2</v>
      </c>
      <c r="E91" t="s">
        <v>2</v>
      </c>
      <c r="F91" t="s">
        <v>382</v>
      </c>
      <c r="J91" t="s">
        <v>752</v>
      </c>
      <c r="K91" t="s">
        <v>378</v>
      </c>
      <c r="L91" t="s">
        <v>380</v>
      </c>
      <c r="M91" t="s">
        <v>380</v>
      </c>
      <c r="N91" t="s">
        <v>380</v>
      </c>
      <c r="O91" t="s">
        <v>381</v>
      </c>
      <c r="P91">
        <v>14</v>
      </c>
      <c r="Q91">
        <v>14</v>
      </c>
      <c r="R91" t="s">
        <v>764</v>
      </c>
      <c r="Y91" t="s">
        <v>307</v>
      </c>
      <c r="AC91">
        <v>1</v>
      </c>
      <c r="AD91">
        <v>1</v>
      </c>
      <c r="AE91">
        <v>1</v>
      </c>
      <c r="AF91" s="2">
        <v>36230</v>
      </c>
      <c r="AG91">
        <v>1</v>
      </c>
    </row>
    <row r="92" spans="1:33" x14ac:dyDescent="0.2">
      <c r="A92" t="s">
        <v>304</v>
      </c>
      <c r="B92">
        <v>1999</v>
      </c>
      <c r="C92" t="s">
        <v>2</v>
      </c>
      <c r="E92" t="s">
        <v>2</v>
      </c>
      <c r="F92" t="s">
        <v>389</v>
      </c>
      <c r="I92">
        <v>2019</v>
      </c>
      <c r="J92">
        <v>51</v>
      </c>
      <c r="K92" t="s">
        <v>526</v>
      </c>
      <c r="L92" t="s">
        <v>527</v>
      </c>
      <c r="M92" t="s">
        <v>375</v>
      </c>
      <c r="N92" t="s">
        <v>528</v>
      </c>
      <c r="O92" t="s">
        <v>431</v>
      </c>
      <c r="P92">
        <v>19</v>
      </c>
      <c r="Q92" t="s">
        <v>407</v>
      </c>
      <c r="R92" t="s">
        <v>764</v>
      </c>
      <c r="Y92" t="s">
        <v>304</v>
      </c>
      <c r="AF92" s="2">
        <v>36169</v>
      </c>
      <c r="AG92">
        <v>1</v>
      </c>
    </row>
    <row r="93" spans="1:33" x14ac:dyDescent="0.2">
      <c r="A93" t="s">
        <v>301</v>
      </c>
      <c r="B93">
        <v>1998</v>
      </c>
      <c r="C93" t="s">
        <v>2</v>
      </c>
      <c r="E93" t="s">
        <v>2</v>
      </c>
      <c r="F93" t="s">
        <v>408</v>
      </c>
      <c r="G93">
        <v>2023</v>
      </c>
      <c r="H93">
        <v>2.0000000000000001E-4</v>
      </c>
      <c r="J93" t="s">
        <v>753</v>
      </c>
      <c r="K93" t="s">
        <v>386</v>
      </c>
      <c r="L93" t="s">
        <v>375</v>
      </c>
      <c r="M93" t="s">
        <v>375</v>
      </c>
      <c r="N93" t="s">
        <v>385</v>
      </c>
      <c r="O93" t="s">
        <v>436</v>
      </c>
      <c r="P93">
        <v>14</v>
      </c>
      <c r="Q93">
        <v>16</v>
      </c>
      <c r="R93" t="s">
        <v>764</v>
      </c>
      <c r="S93">
        <v>4</v>
      </c>
      <c r="T93" t="s">
        <v>375</v>
      </c>
      <c r="U93">
        <v>2014</v>
      </c>
      <c r="V93" t="s">
        <v>683</v>
      </c>
      <c r="W93" t="s">
        <v>385</v>
      </c>
      <c r="X93" t="s">
        <v>684</v>
      </c>
      <c r="Y93" t="s">
        <v>301</v>
      </c>
      <c r="AA93">
        <v>1</v>
      </c>
      <c r="AB93">
        <v>1</v>
      </c>
      <c r="AE93">
        <v>1</v>
      </c>
      <c r="AF93" s="2">
        <v>36052</v>
      </c>
      <c r="AG93">
        <v>3</v>
      </c>
    </row>
    <row r="94" spans="1:33" x14ac:dyDescent="0.2">
      <c r="A94" t="s">
        <v>25</v>
      </c>
      <c r="B94">
        <v>1998</v>
      </c>
      <c r="C94" t="s">
        <v>364</v>
      </c>
      <c r="E94" t="s">
        <v>770</v>
      </c>
      <c r="F94" t="s">
        <v>453</v>
      </c>
      <c r="G94">
        <v>2021</v>
      </c>
      <c r="H94">
        <v>2.0199999999999999E-2</v>
      </c>
      <c r="I94">
        <v>2016</v>
      </c>
      <c r="J94">
        <v>63</v>
      </c>
      <c r="K94" t="s">
        <v>465</v>
      </c>
      <c r="L94" t="s">
        <v>501</v>
      </c>
      <c r="M94" t="s">
        <v>466</v>
      </c>
      <c r="N94" t="s">
        <v>466</v>
      </c>
      <c r="O94" t="s">
        <v>381</v>
      </c>
      <c r="P94">
        <v>17</v>
      </c>
      <c r="Q94">
        <v>17</v>
      </c>
      <c r="R94" t="s">
        <v>764</v>
      </c>
      <c r="S94">
        <v>4</v>
      </c>
      <c r="T94" t="s">
        <v>446</v>
      </c>
      <c r="U94">
        <v>2020</v>
      </c>
      <c r="V94" t="s">
        <v>500</v>
      </c>
      <c r="W94" t="s">
        <v>411</v>
      </c>
      <c r="Y94" t="s">
        <v>25</v>
      </c>
      <c r="Z94">
        <v>1</v>
      </c>
      <c r="AA94">
        <v>1</v>
      </c>
      <c r="AB94">
        <v>1</v>
      </c>
      <c r="AC94">
        <v>1</v>
      </c>
      <c r="AF94" s="2">
        <v>36001</v>
      </c>
      <c r="AG94">
        <v>3</v>
      </c>
    </row>
    <row r="95" spans="1:33" x14ac:dyDescent="0.2">
      <c r="A95" t="s">
        <v>25</v>
      </c>
      <c r="B95">
        <v>1998</v>
      </c>
      <c r="C95" t="s">
        <v>2</v>
      </c>
      <c r="D95" t="s">
        <v>365</v>
      </c>
      <c r="F95" t="s">
        <v>453</v>
      </c>
      <c r="G95">
        <v>2021</v>
      </c>
      <c r="H95">
        <v>2.0199999999999999E-2</v>
      </c>
      <c r="I95">
        <v>2016</v>
      </c>
      <c r="J95">
        <v>63</v>
      </c>
      <c r="K95" t="s">
        <v>465</v>
      </c>
      <c r="L95" t="s">
        <v>501</v>
      </c>
      <c r="M95" t="s">
        <v>466</v>
      </c>
      <c r="N95" t="s">
        <v>466</v>
      </c>
      <c r="O95" t="s">
        <v>381</v>
      </c>
      <c r="P95">
        <v>17</v>
      </c>
      <c r="Q95">
        <v>17</v>
      </c>
      <c r="R95" t="s">
        <v>764</v>
      </c>
      <c r="S95">
        <v>4</v>
      </c>
      <c r="T95" t="s">
        <v>446</v>
      </c>
      <c r="U95">
        <v>2020</v>
      </c>
      <c r="V95" t="s">
        <v>500</v>
      </c>
      <c r="W95" t="s">
        <v>411</v>
      </c>
      <c r="Y95" t="s">
        <v>25</v>
      </c>
      <c r="AA95">
        <v>1</v>
      </c>
      <c r="AB95">
        <v>1</v>
      </c>
      <c r="AC95">
        <v>1</v>
      </c>
      <c r="AF95" s="2">
        <v>36001</v>
      </c>
      <c r="AG95">
        <v>3</v>
      </c>
    </row>
    <row r="96" spans="1:33" x14ac:dyDescent="0.2">
      <c r="A96" t="s">
        <v>24</v>
      </c>
      <c r="B96">
        <v>1998</v>
      </c>
      <c r="C96" t="s">
        <v>364</v>
      </c>
      <c r="E96" t="s">
        <v>771</v>
      </c>
      <c r="F96" t="s">
        <v>382</v>
      </c>
      <c r="G96">
        <v>2022</v>
      </c>
      <c r="H96">
        <v>4.0002000000000004</v>
      </c>
      <c r="I96">
        <v>2020</v>
      </c>
      <c r="J96">
        <v>70</v>
      </c>
      <c r="K96" t="s">
        <v>386</v>
      </c>
      <c r="L96" t="s">
        <v>387</v>
      </c>
      <c r="M96" t="s">
        <v>387</v>
      </c>
      <c r="N96" t="s">
        <v>387</v>
      </c>
      <c r="O96" t="s">
        <v>388</v>
      </c>
      <c r="P96">
        <v>12</v>
      </c>
      <c r="Q96">
        <v>12</v>
      </c>
      <c r="R96" t="s">
        <v>764</v>
      </c>
      <c r="S96">
        <v>1</v>
      </c>
      <c r="T96" t="s">
        <v>383</v>
      </c>
      <c r="U96">
        <v>2023</v>
      </c>
      <c r="V96" t="s">
        <v>384</v>
      </c>
      <c r="W96" t="s">
        <v>385</v>
      </c>
      <c r="Y96" t="s">
        <v>24</v>
      </c>
      <c r="Z96">
        <v>1</v>
      </c>
      <c r="AF96" s="2">
        <v>36089</v>
      </c>
      <c r="AG96">
        <v>4</v>
      </c>
    </row>
    <row r="97" spans="1:33" x14ac:dyDescent="0.2">
      <c r="A97" t="s">
        <v>24</v>
      </c>
      <c r="B97">
        <v>1998</v>
      </c>
      <c r="C97" t="s">
        <v>2</v>
      </c>
      <c r="D97" t="s">
        <v>365</v>
      </c>
      <c r="F97" t="s">
        <v>382</v>
      </c>
      <c r="G97">
        <v>2022</v>
      </c>
      <c r="H97">
        <v>4.0002000000000004</v>
      </c>
      <c r="I97">
        <v>2020</v>
      </c>
      <c r="J97">
        <v>70</v>
      </c>
      <c r="K97" t="s">
        <v>386</v>
      </c>
      <c r="L97" t="s">
        <v>387</v>
      </c>
      <c r="M97" t="s">
        <v>387</v>
      </c>
      <c r="N97" t="s">
        <v>387</v>
      </c>
      <c r="O97" t="s">
        <v>388</v>
      </c>
      <c r="P97">
        <v>12</v>
      </c>
      <c r="Q97">
        <v>12</v>
      </c>
      <c r="R97" t="s">
        <v>764</v>
      </c>
      <c r="S97">
        <v>1</v>
      </c>
      <c r="T97" t="s">
        <v>383</v>
      </c>
      <c r="U97">
        <v>2023</v>
      </c>
      <c r="V97" t="s">
        <v>384</v>
      </c>
      <c r="W97" t="s">
        <v>385</v>
      </c>
      <c r="Y97" t="s">
        <v>24</v>
      </c>
      <c r="AF97" s="2">
        <v>36089</v>
      </c>
      <c r="AG97">
        <v>4</v>
      </c>
    </row>
    <row r="98" spans="1:33" x14ac:dyDescent="0.2">
      <c r="A98" t="s">
        <v>27</v>
      </c>
      <c r="B98">
        <v>1998</v>
      </c>
      <c r="C98" t="s">
        <v>364</v>
      </c>
      <c r="E98" t="s">
        <v>771</v>
      </c>
      <c r="F98" t="s">
        <v>453</v>
      </c>
      <c r="G98">
        <v>2021</v>
      </c>
      <c r="H98">
        <v>7.0400999999999998</v>
      </c>
      <c r="J98" t="s">
        <v>753</v>
      </c>
      <c r="K98" t="s">
        <v>386</v>
      </c>
      <c r="L98" t="s">
        <v>572</v>
      </c>
      <c r="M98" t="s">
        <v>387</v>
      </c>
      <c r="N98" t="s">
        <v>387</v>
      </c>
      <c r="O98" t="s">
        <v>388</v>
      </c>
      <c r="P98">
        <v>16</v>
      </c>
      <c r="Q98">
        <v>16</v>
      </c>
      <c r="R98" t="s">
        <v>764</v>
      </c>
      <c r="S98">
        <v>6</v>
      </c>
      <c r="T98" t="s">
        <v>387</v>
      </c>
      <c r="U98">
        <v>2018</v>
      </c>
      <c r="V98" t="s">
        <v>571</v>
      </c>
      <c r="W98" t="s">
        <v>385</v>
      </c>
      <c r="Y98" t="s">
        <v>27</v>
      </c>
      <c r="Z98">
        <v>1</v>
      </c>
      <c r="AA98">
        <v>1</v>
      </c>
      <c r="AB98">
        <v>1</v>
      </c>
      <c r="AC98">
        <v>1</v>
      </c>
      <c r="AF98" s="2">
        <v>35950</v>
      </c>
      <c r="AG98">
        <v>2</v>
      </c>
    </row>
    <row r="99" spans="1:33" x14ac:dyDescent="0.2">
      <c r="A99" t="s">
        <v>27</v>
      </c>
      <c r="B99">
        <v>1998</v>
      </c>
      <c r="C99" t="s">
        <v>2</v>
      </c>
      <c r="D99" t="s">
        <v>365</v>
      </c>
      <c r="F99" t="s">
        <v>453</v>
      </c>
      <c r="G99">
        <v>2021</v>
      </c>
      <c r="H99">
        <v>7.0400999999999998</v>
      </c>
      <c r="J99" t="s">
        <v>753</v>
      </c>
      <c r="K99" t="s">
        <v>386</v>
      </c>
      <c r="L99" t="s">
        <v>572</v>
      </c>
      <c r="M99" t="s">
        <v>387</v>
      </c>
      <c r="N99" t="s">
        <v>387</v>
      </c>
      <c r="O99" t="s">
        <v>388</v>
      </c>
      <c r="P99">
        <v>16</v>
      </c>
      <c r="Q99">
        <v>16</v>
      </c>
      <c r="R99" t="s">
        <v>764</v>
      </c>
      <c r="S99">
        <v>6</v>
      </c>
      <c r="T99" t="s">
        <v>387</v>
      </c>
      <c r="U99">
        <v>2018</v>
      </c>
      <c r="V99" t="s">
        <v>571</v>
      </c>
      <c r="W99" t="s">
        <v>385</v>
      </c>
      <c r="Y99" t="s">
        <v>27</v>
      </c>
      <c r="AA99">
        <v>1</v>
      </c>
      <c r="AB99">
        <v>1</v>
      </c>
      <c r="AC99">
        <v>1</v>
      </c>
      <c r="AF99" s="2">
        <v>35950</v>
      </c>
      <c r="AG99">
        <v>2</v>
      </c>
    </row>
    <row r="100" spans="1:33" x14ac:dyDescent="0.2">
      <c r="A100" t="s">
        <v>29</v>
      </c>
      <c r="B100">
        <v>1998</v>
      </c>
      <c r="C100" t="s">
        <v>364</v>
      </c>
      <c r="E100" t="s">
        <v>772</v>
      </c>
      <c r="F100" t="s">
        <v>382</v>
      </c>
      <c r="I100">
        <v>2017</v>
      </c>
      <c r="J100">
        <v>52</v>
      </c>
      <c r="K100" t="s">
        <v>392</v>
      </c>
      <c r="L100" t="s">
        <v>434</v>
      </c>
      <c r="M100" t="s">
        <v>393</v>
      </c>
      <c r="N100" t="s">
        <v>385</v>
      </c>
      <c r="O100" t="s">
        <v>436</v>
      </c>
      <c r="P100">
        <v>14</v>
      </c>
      <c r="Q100">
        <v>16</v>
      </c>
      <c r="R100" t="s">
        <v>764</v>
      </c>
      <c r="S100">
        <v>2</v>
      </c>
      <c r="T100" t="s">
        <v>390</v>
      </c>
      <c r="U100">
        <v>2021</v>
      </c>
      <c r="V100" t="s">
        <v>432</v>
      </c>
      <c r="W100" t="s">
        <v>433</v>
      </c>
      <c r="X100" t="s">
        <v>435</v>
      </c>
      <c r="Y100" t="s">
        <v>29</v>
      </c>
      <c r="Z100">
        <v>1</v>
      </c>
      <c r="AA100">
        <v>1</v>
      </c>
      <c r="AC100">
        <v>1</v>
      </c>
      <c r="AD100">
        <v>1</v>
      </c>
      <c r="AE100">
        <v>1</v>
      </c>
      <c r="AF100" s="2">
        <v>35811</v>
      </c>
      <c r="AG100">
        <v>1</v>
      </c>
    </row>
    <row r="101" spans="1:33" x14ac:dyDescent="0.2">
      <c r="A101" t="s">
        <v>28</v>
      </c>
      <c r="B101">
        <v>1998</v>
      </c>
      <c r="C101" t="s">
        <v>364</v>
      </c>
      <c r="E101" t="s">
        <v>772</v>
      </c>
      <c r="F101" t="s">
        <v>374</v>
      </c>
      <c r="I101">
        <v>2017</v>
      </c>
      <c r="J101">
        <v>91</v>
      </c>
      <c r="K101" t="s">
        <v>392</v>
      </c>
      <c r="L101" t="s">
        <v>416</v>
      </c>
      <c r="M101" t="s">
        <v>390</v>
      </c>
      <c r="N101" t="s">
        <v>390</v>
      </c>
      <c r="O101" t="s">
        <v>388</v>
      </c>
      <c r="P101">
        <v>17</v>
      </c>
      <c r="Q101">
        <v>17</v>
      </c>
      <c r="R101" t="s">
        <v>764</v>
      </c>
      <c r="S101">
        <v>2</v>
      </c>
      <c r="T101" t="s">
        <v>390</v>
      </c>
      <c r="U101">
        <v>2022</v>
      </c>
      <c r="V101" t="s">
        <v>415</v>
      </c>
      <c r="W101" t="s">
        <v>395</v>
      </c>
      <c r="Y101" t="s">
        <v>28</v>
      </c>
      <c r="Z101">
        <v>1</v>
      </c>
      <c r="AB101">
        <v>1</v>
      </c>
      <c r="AF101" s="2">
        <v>35907</v>
      </c>
      <c r="AG101">
        <v>2</v>
      </c>
    </row>
    <row r="102" spans="1:33" x14ac:dyDescent="0.2">
      <c r="A102" t="s">
        <v>26</v>
      </c>
      <c r="B102">
        <v>1998</v>
      </c>
      <c r="C102" t="s">
        <v>364</v>
      </c>
      <c r="E102" t="s">
        <v>772</v>
      </c>
      <c r="F102" t="s">
        <v>389</v>
      </c>
      <c r="I102">
        <v>2017</v>
      </c>
      <c r="J102">
        <v>95</v>
      </c>
      <c r="K102" t="s">
        <v>392</v>
      </c>
      <c r="L102" t="s">
        <v>426</v>
      </c>
      <c r="M102" t="s">
        <v>426</v>
      </c>
      <c r="N102" t="s">
        <v>426</v>
      </c>
      <c r="O102" t="s">
        <v>381</v>
      </c>
      <c r="P102">
        <v>13</v>
      </c>
      <c r="Q102">
        <v>13</v>
      </c>
      <c r="R102" t="s">
        <v>764</v>
      </c>
      <c r="S102">
        <v>3</v>
      </c>
      <c r="T102" t="s">
        <v>393</v>
      </c>
      <c r="U102">
        <v>2021</v>
      </c>
      <c r="V102" t="s">
        <v>458</v>
      </c>
      <c r="W102" t="s">
        <v>411</v>
      </c>
      <c r="Y102" t="s">
        <v>26</v>
      </c>
      <c r="Z102">
        <v>1</v>
      </c>
      <c r="AB102">
        <v>1</v>
      </c>
      <c r="AC102">
        <v>1</v>
      </c>
      <c r="AF102" s="2">
        <v>35950</v>
      </c>
      <c r="AG102">
        <v>2</v>
      </c>
    </row>
    <row r="103" spans="1:33" x14ac:dyDescent="0.2">
      <c r="A103" t="s">
        <v>29</v>
      </c>
      <c r="B103">
        <v>1998</v>
      </c>
      <c r="C103" t="s">
        <v>2</v>
      </c>
      <c r="D103" t="s">
        <v>365</v>
      </c>
      <c r="F103" t="s">
        <v>382</v>
      </c>
      <c r="I103">
        <v>2017</v>
      </c>
      <c r="J103">
        <v>52</v>
      </c>
      <c r="K103" t="s">
        <v>392</v>
      </c>
      <c r="L103" t="s">
        <v>434</v>
      </c>
      <c r="M103" t="s">
        <v>393</v>
      </c>
      <c r="N103" t="s">
        <v>385</v>
      </c>
      <c r="O103" t="s">
        <v>436</v>
      </c>
      <c r="P103">
        <v>14</v>
      </c>
      <c r="Q103">
        <v>16</v>
      </c>
      <c r="R103" t="s">
        <v>764</v>
      </c>
      <c r="S103">
        <v>2</v>
      </c>
      <c r="T103" t="s">
        <v>390</v>
      </c>
      <c r="U103">
        <v>2021</v>
      </c>
      <c r="V103" t="s">
        <v>432</v>
      </c>
      <c r="W103" t="s">
        <v>433</v>
      </c>
      <c r="X103" t="s">
        <v>435</v>
      </c>
      <c r="Y103" t="s">
        <v>29</v>
      </c>
      <c r="AA103">
        <v>1</v>
      </c>
      <c r="AC103">
        <v>1</v>
      </c>
      <c r="AD103">
        <v>1</v>
      </c>
      <c r="AE103">
        <v>1</v>
      </c>
      <c r="AF103" s="2">
        <v>35811</v>
      </c>
      <c r="AG103">
        <v>1</v>
      </c>
    </row>
    <row r="104" spans="1:33" x14ac:dyDescent="0.2">
      <c r="A104" t="s">
        <v>28</v>
      </c>
      <c r="B104">
        <v>1998</v>
      </c>
      <c r="C104" t="s">
        <v>2</v>
      </c>
      <c r="D104" t="s">
        <v>365</v>
      </c>
      <c r="F104" t="s">
        <v>374</v>
      </c>
      <c r="I104">
        <v>2017</v>
      </c>
      <c r="J104">
        <v>91</v>
      </c>
      <c r="K104" t="s">
        <v>392</v>
      </c>
      <c r="L104" t="s">
        <v>416</v>
      </c>
      <c r="M104" t="s">
        <v>390</v>
      </c>
      <c r="N104" t="s">
        <v>390</v>
      </c>
      <c r="O104" t="s">
        <v>388</v>
      </c>
      <c r="P104">
        <v>17</v>
      </c>
      <c r="Q104">
        <v>17</v>
      </c>
      <c r="R104" t="s">
        <v>764</v>
      </c>
      <c r="S104">
        <v>2</v>
      </c>
      <c r="T104" t="s">
        <v>390</v>
      </c>
      <c r="U104">
        <v>2022</v>
      </c>
      <c r="V104" t="s">
        <v>415</v>
      </c>
      <c r="W104" t="s">
        <v>395</v>
      </c>
      <c r="Y104" t="s">
        <v>28</v>
      </c>
      <c r="AB104">
        <v>1</v>
      </c>
      <c r="AF104" s="2">
        <v>35907</v>
      </c>
      <c r="AG104">
        <v>2</v>
      </c>
    </row>
    <row r="105" spans="1:33" x14ac:dyDescent="0.2">
      <c r="A105" t="s">
        <v>687</v>
      </c>
      <c r="B105">
        <v>1998</v>
      </c>
      <c r="C105" t="s">
        <v>2</v>
      </c>
      <c r="D105" t="s">
        <v>365</v>
      </c>
      <c r="F105" t="s">
        <v>389</v>
      </c>
      <c r="I105">
        <v>2016</v>
      </c>
      <c r="J105">
        <v>9</v>
      </c>
      <c r="K105" t="s">
        <v>378</v>
      </c>
      <c r="L105" t="s">
        <v>697</v>
      </c>
      <c r="M105" t="s">
        <v>561</v>
      </c>
      <c r="N105" t="s">
        <v>561</v>
      </c>
      <c r="O105" t="s">
        <v>388</v>
      </c>
      <c r="P105">
        <v>16</v>
      </c>
      <c r="Q105">
        <v>16</v>
      </c>
      <c r="R105" t="s">
        <v>764</v>
      </c>
      <c r="S105">
        <v>2</v>
      </c>
      <c r="T105" t="s">
        <v>380</v>
      </c>
      <c r="U105">
        <v>2021</v>
      </c>
      <c r="V105" t="s">
        <v>432</v>
      </c>
      <c r="W105" t="s">
        <v>411</v>
      </c>
      <c r="Y105" t="s">
        <v>260</v>
      </c>
      <c r="AA105">
        <v>1</v>
      </c>
      <c r="AB105">
        <v>1</v>
      </c>
      <c r="AC105">
        <v>1</v>
      </c>
      <c r="AF105" s="2">
        <v>35963</v>
      </c>
      <c r="AG105">
        <v>2</v>
      </c>
    </row>
    <row r="106" spans="1:33" x14ac:dyDescent="0.2">
      <c r="A106" t="s">
        <v>26</v>
      </c>
      <c r="B106">
        <v>1998</v>
      </c>
      <c r="C106" t="s">
        <v>2</v>
      </c>
      <c r="D106" t="s">
        <v>365</v>
      </c>
      <c r="F106" t="s">
        <v>389</v>
      </c>
      <c r="I106">
        <v>2017</v>
      </c>
      <c r="J106">
        <v>95</v>
      </c>
      <c r="K106" t="s">
        <v>392</v>
      </c>
      <c r="L106" t="s">
        <v>426</v>
      </c>
      <c r="M106" t="s">
        <v>426</v>
      </c>
      <c r="N106" t="s">
        <v>426</v>
      </c>
      <c r="O106" t="s">
        <v>381</v>
      </c>
      <c r="P106">
        <v>13</v>
      </c>
      <c r="Q106">
        <v>13</v>
      </c>
      <c r="R106" t="s">
        <v>764</v>
      </c>
      <c r="S106">
        <v>3</v>
      </c>
      <c r="T106" t="s">
        <v>393</v>
      </c>
      <c r="U106">
        <v>2021</v>
      </c>
      <c r="V106" t="s">
        <v>458</v>
      </c>
      <c r="W106" t="s">
        <v>411</v>
      </c>
      <c r="Y106" t="s">
        <v>26</v>
      </c>
      <c r="AB106">
        <v>1</v>
      </c>
      <c r="AC106">
        <v>1</v>
      </c>
      <c r="AF106" s="2">
        <v>35950</v>
      </c>
      <c r="AG106">
        <v>2</v>
      </c>
    </row>
    <row r="107" spans="1:33" x14ac:dyDescent="0.2">
      <c r="A107" t="s">
        <v>696</v>
      </c>
      <c r="B107">
        <v>1998</v>
      </c>
      <c r="C107" t="s">
        <v>2</v>
      </c>
      <c r="E107" t="s">
        <v>2</v>
      </c>
      <c r="F107" t="s">
        <v>382</v>
      </c>
      <c r="I107">
        <v>2019</v>
      </c>
      <c r="J107">
        <v>41</v>
      </c>
      <c r="K107" t="s">
        <v>386</v>
      </c>
      <c r="L107" t="s">
        <v>387</v>
      </c>
      <c r="M107" t="s">
        <v>387</v>
      </c>
      <c r="N107" t="s">
        <v>455</v>
      </c>
      <c r="O107" t="s">
        <v>436</v>
      </c>
      <c r="P107">
        <v>14</v>
      </c>
      <c r="Q107">
        <v>17</v>
      </c>
      <c r="R107" t="s">
        <v>764</v>
      </c>
      <c r="S107">
        <v>3</v>
      </c>
      <c r="T107" t="s">
        <v>443</v>
      </c>
      <c r="U107">
        <v>2021</v>
      </c>
      <c r="V107" t="s">
        <v>701</v>
      </c>
      <c r="W107" t="s">
        <v>455</v>
      </c>
      <c r="X107" t="s">
        <v>582</v>
      </c>
      <c r="Y107" t="s">
        <v>285</v>
      </c>
      <c r="AA107">
        <v>1</v>
      </c>
      <c r="AB107">
        <v>1</v>
      </c>
      <c r="AC107">
        <v>1</v>
      </c>
      <c r="AD107">
        <v>1</v>
      </c>
      <c r="AE107">
        <v>1</v>
      </c>
      <c r="AF107" s="2">
        <v>35823</v>
      </c>
      <c r="AG107">
        <v>1</v>
      </c>
    </row>
    <row r="108" spans="1:33" x14ac:dyDescent="0.2">
      <c r="A108" t="s">
        <v>296</v>
      </c>
      <c r="B108">
        <v>1998</v>
      </c>
      <c r="C108" t="s">
        <v>2</v>
      </c>
      <c r="E108" t="s">
        <v>2</v>
      </c>
      <c r="F108" t="s">
        <v>389</v>
      </c>
      <c r="J108" t="s">
        <v>753</v>
      </c>
      <c r="K108" t="s">
        <v>378</v>
      </c>
      <c r="L108" t="s">
        <v>561</v>
      </c>
      <c r="M108" t="s">
        <v>609</v>
      </c>
      <c r="N108" t="s">
        <v>411</v>
      </c>
      <c r="O108" t="s">
        <v>436</v>
      </c>
      <c r="P108">
        <v>12</v>
      </c>
      <c r="Q108">
        <v>17</v>
      </c>
      <c r="R108" t="s">
        <v>764</v>
      </c>
      <c r="X108" t="s">
        <v>410</v>
      </c>
      <c r="Y108" t="s">
        <v>296</v>
      </c>
      <c r="AE108">
        <v>1</v>
      </c>
      <c r="AF108" s="2">
        <v>35961</v>
      </c>
      <c r="AG108">
        <v>2</v>
      </c>
    </row>
    <row r="109" spans="1:33" x14ac:dyDescent="0.2">
      <c r="A109" t="s">
        <v>299</v>
      </c>
      <c r="B109">
        <v>1998</v>
      </c>
      <c r="C109" t="s">
        <v>2</v>
      </c>
      <c r="E109" t="s">
        <v>2</v>
      </c>
      <c r="F109" t="s">
        <v>389</v>
      </c>
      <c r="I109">
        <v>2018</v>
      </c>
      <c r="J109">
        <v>55</v>
      </c>
      <c r="K109" t="s">
        <v>378</v>
      </c>
      <c r="L109" t="s">
        <v>561</v>
      </c>
      <c r="M109" t="s">
        <v>561</v>
      </c>
      <c r="N109" t="s">
        <v>561</v>
      </c>
      <c r="O109" t="s">
        <v>388</v>
      </c>
      <c r="P109">
        <v>15</v>
      </c>
      <c r="Q109">
        <v>15</v>
      </c>
      <c r="R109" t="s">
        <v>764</v>
      </c>
      <c r="Y109" t="s">
        <v>299</v>
      </c>
      <c r="AC109">
        <v>1</v>
      </c>
      <c r="AD109">
        <v>1</v>
      </c>
      <c r="AE109">
        <v>1</v>
      </c>
      <c r="AF109" s="2">
        <v>36006</v>
      </c>
      <c r="AG109">
        <v>3</v>
      </c>
    </row>
    <row r="110" spans="1:33" x14ac:dyDescent="0.2">
      <c r="A110" t="s">
        <v>290</v>
      </c>
      <c r="B110">
        <v>1998</v>
      </c>
      <c r="C110" t="s">
        <v>2</v>
      </c>
      <c r="E110" t="s">
        <v>2</v>
      </c>
      <c r="F110" t="s">
        <v>396</v>
      </c>
      <c r="I110">
        <v>2021</v>
      </c>
      <c r="J110">
        <v>28</v>
      </c>
      <c r="K110" t="s">
        <v>402</v>
      </c>
      <c r="L110" t="s">
        <v>420</v>
      </c>
      <c r="M110" t="s">
        <v>420</v>
      </c>
      <c r="N110" t="s">
        <v>420</v>
      </c>
      <c r="O110" t="s">
        <v>388</v>
      </c>
      <c r="P110">
        <v>12</v>
      </c>
      <c r="Q110">
        <v>12</v>
      </c>
      <c r="R110" t="s">
        <v>764</v>
      </c>
      <c r="Y110" t="s">
        <v>290</v>
      </c>
      <c r="AA110">
        <v>1</v>
      </c>
      <c r="AB110">
        <v>1</v>
      </c>
      <c r="AC110">
        <v>1</v>
      </c>
      <c r="AD110">
        <v>1</v>
      </c>
      <c r="AF110" s="2">
        <v>35866</v>
      </c>
      <c r="AG110">
        <v>1</v>
      </c>
    </row>
    <row r="111" spans="1:33" x14ac:dyDescent="0.2">
      <c r="A111" t="s">
        <v>284</v>
      </c>
      <c r="B111">
        <v>1998</v>
      </c>
      <c r="C111" t="s">
        <v>2</v>
      </c>
      <c r="E111" t="s">
        <v>2</v>
      </c>
      <c r="F111" t="s">
        <v>374</v>
      </c>
      <c r="I111">
        <v>2016</v>
      </c>
      <c r="J111">
        <v>36</v>
      </c>
      <c r="K111" t="s">
        <v>386</v>
      </c>
      <c r="L111" t="s">
        <v>387</v>
      </c>
      <c r="M111" t="s">
        <v>387</v>
      </c>
      <c r="N111" t="s">
        <v>383</v>
      </c>
      <c r="O111" t="s">
        <v>388</v>
      </c>
      <c r="P111">
        <v>12</v>
      </c>
      <c r="Q111">
        <v>17</v>
      </c>
      <c r="R111" t="s">
        <v>764</v>
      </c>
      <c r="Y111" t="s">
        <v>284</v>
      </c>
      <c r="AA111">
        <v>1</v>
      </c>
      <c r="AB111">
        <v>1</v>
      </c>
      <c r="AC111">
        <v>1</v>
      </c>
      <c r="AD111">
        <v>1</v>
      </c>
      <c r="AE111">
        <v>1</v>
      </c>
      <c r="AF111" s="2">
        <v>35800</v>
      </c>
      <c r="AG111">
        <v>1</v>
      </c>
    </row>
    <row r="112" spans="1:33" x14ac:dyDescent="0.2">
      <c r="A112" t="s">
        <v>298</v>
      </c>
      <c r="B112">
        <v>1998</v>
      </c>
      <c r="C112" t="s">
        <v>2</v>
      </c>
      <c r="E112" t="s">
        <v>2</v>
      </c>
      <c r="F112" t="s">
        <v>382</v>
      </c>
      <c r="I112">
        <v>2017</v>
      </c>
      <c r="J112">
        <v>34</v>
      </c>
      <c r="K112" t="s">
        <v>402</v>
      </c>
      <c r="L112" t="s">
        <v>420</v>
      </c>
      <c r="M112" t="s">
        <v>420</v>
      </c>
      <c r="N112" t="s">
        <v>420</v>
      </c>
      <c r="O112" t="s">
        <v>388</v>
      </c>
      <c r="P112">
        <v>14</v>
      </c>
      <c r="Q112">
        <v>14</v>
      </c>
      <c r="R112" t="s">
        <v>764</v>
      </c>
      <c r="S112">
        <v>5</v>
      </c>
      <c r="T112" t="s">
        <v>420</v>
      </c>
      <c r="U112">
        <v>2018</v>
      </c>
      <c r="V112" t="s">
        <v>493</v>
      </c>
      <c r="W112" t="s">
        <v>418</v>
      </c>
      <c r="Y112" t="s">
        <v>298</v>
      </c>
      <c r="AA112">
        <v>1</v>
      </c>
      <c r="AB112">
        <v>1</v>
      </c>
      <c r="AC112">
        <v>1</v>
      </c>
      <c r="AD112">
        <v>1</v>
      </c>
      <c r="AF112" s="2">
        <v>35985</v>
      </c>
      <c r="AG112">
        <v>3</v>
      </c>
    </row>
    <row r="113" spans="1:33" x14ac:dyDescent="0.2">
      <c r="A113" t="s">
        <v>286</v>
      </c>
      <c r="B113">
        <v>1998</v>
      </c>
      <c r="C113" t="s">
        <v>2</v>
      </c>
      <c r="E113" t="s">
        <v>2</v>
      </c>
      <c r="F113" t="s">
        <v>396</v>
      </c>
      <c r="I113">
        <v>2017</v>
      </c>
      <c r="J113">
        <v>79</v>
      </c>
      <c r="K113" t="s">
        <v>386</v>
      </c>
      <c r="L113" t="s">
        <v>387</v>
      </c>
      <c r="M113" t="s">
        <v>387</v>
      </c>
      <c r="N113" t="s">
        <v>387</v>
      </c>
      <c r="O113" t="s">
        <v>388</v>
      </c>
      <c r="P113">
        <v>12</v>
      </c>
      <c r="Q113">
        <v>12</v>
      </c>
      <c r="R113" t="s">
        <v>764</v>
      </c>
      <c r="S113">
        <v>3</v>
      </c>
      <c r="T113" t="s">
        <v>383</v>
      </c>
      <c r="U113">
        <v>2018</v>
      </c>
      <c r="V113" t="s">
        <v>659</v>
      </c>
      <c r="W113" t="s">
        <v>455</v>
      </c>
      <c r="Y113" t="s">
        <v>286</v>
      </c>
      <c r="AA113">
        <v>1</v>
      </c>
      <c r="AB113">
        <v>1</v>
      </c>
      <c r="AC113">
        <v>1</v>
      </c>
      <c r="AD113">
        <v>1</v>
      </c>
      <c r="AF113" s="2">
        <v>35826</v>
      </c>
      <c r="AG113">
        <v>1</v>
      </c>
    </row>
    <row r="114" spans="1:33" x14ac:dyDescent="0.2">
      <c r="A114" t="s">
        <v>287</v>
      </c>
      <c r="B114">
        <v>1998</v>
      </c>
      <c r="C114" t="s">
        <v>2</v>
      </c>
      <c r="E114" t="s">
        <v>2</v>
      </c>
      <c r="F114" t="s">
        <v>382</v>
      </c>
      <c r="I114">
        <v>2018</v>
      </c>
      <c r="J114">
        <v>29</v>
      </c>
      <c r="K114" t="s">
        <v>510</v>
      </c>
      <c r="L114" t="s">
        <v>661</v>
      </c>
      <c r="M114" t="s">
        <v>446</v>
      </c>
      <c r="N114" t="s">
        <v>446</v>
      </c>
      <c r="O114" t="s">
        <v>388</v>
      </c>
      <c r="P114">
        <v>16</v>
      </c>
      <c r="Q114">
        <v>16</v>
      </c>
      <c r="R114" t="s">
        <v>764</v>
      </c>
      <c r="S114">
        <v>2</v>
      </c>
      <c r="T114" t="s">
        <v>446</v>
      </c>
      <c r="U114">
        <v>2020</v>
      </c>
      <c r="V114" t="s">
        <v>660</v>
      </c>
      <c r="W114" t="s">
        <v>647</v>
      </c>
      <c r="Y114" t="s">
        <v>287</v>
      </c>
      <c r="AD114">
        <v>1</v>
      </c>
      <c r="AF114" s="2">
        <v>35829</v>
      </c>
      <c r="AG114">
        <v>1</v>
      </c>
    </row>
    <row r="115" spans="1:33" x14ac:dyDescent="0.2">
      <c r="A115" t="s">
        <v>294</v>
      </c>
      <c r="B115">
        <v>1998</v>
      </c>
      <c r="C115" t="s">
        <v>2</v>
      </c>
      <c r="E115" t="s">
        <v>2</v>
      </c>
      <c r="F115" t="s">
        <v>396</v>
      </c>
      <c r="I115">
        <v>2020</v>
      </c>
      <c r="J115">
        <v>37</v>
      </c>
      <c r="K115" t="s">
        <v>386</v>
      </c>
      <c r="L115" t="s">
        <v>383</v>
      </c>
      <c r="M115" t="s">
        <v>387</v>
      </c>
      <c r="N115" t="s">
        <v>383</v>
      </c>
      <c r="O115" t="s">
        <v>388</v>
      </c>
      <c r="P115">
        <v>12</v>
      </c>
      <c r="Q115">
        <v>15</v>
      </c>
      <c r="R115" t="s">
        <v>764</v>
      </c>
      <c r="Y115" t="s">
        <v>294</v>
      </c>
      <c r="AA115">
        <v>1</v>
      </c>
      <c r="AB115">
        <v>1</v>
      </c>
      <c r="AF115" s="2">
        <v>35949</v>
      </c>
      <c r="AG115">
        <v>2</v>
      </c>
    </row>
    <row r="116" spans="1:33" x14ac:dyDescent="0.2">
      <c r="A116" t="s">
        <v>292</v>
      </c>
      <c r="B116">
        <v>1998</v>
      </c>
      <c r="C116" t="s">
        <v>2</v>
      </c>
      <c r="E116" t="s">
        <v>2</v>
      </c>
      <c r="F116" t="s">
        <v>408</v>
      </c>
      <c r="I116">
        <v>2019</v>
      </c>
      <c r="J116">
        <v>41</v>
      </c>
      <c r="K116" t="s">
        <v>402</v>
      </c>
      <c r="L116" t="s">
        <v>706</v>
      </c>
      <c r="M116" t="s">
        <v>409</v>
      </c>
      <c r="N116" t="s">
        <v>409</v>
      </c>
      <c r="O116" t="s">
        <v>388</v>
      </c>
      <c r="P116">
        <v>16</v>
      </c>
      <c r="Q116">
        <v>16</v>
      </c>
      <c r="R116" t="s">
        <v>764</v>
      </c>
      <c r="Y116" t="s">
        <v>292</v>
      </c>
      <c r="AC116">
        <v>1</v>
      </c>
      <c r="AF116" s="2">
        <v>35875</v>
      </c>
      <c r="AG116">
        <v>1</v>
      </c>
    </row>
    <row r="117" spans="1:33" x14ac:dyDescent="0.2">
      <c r="A117" t="s">
        <v>293</v>
      </c>
      <c r="B117">
        <v>1998</v>
      </c>
      <c r="C117" t="s">
        <v>2</v>
      </c>
      <c r="E117" t="s">
        <v>2</v>
      </c>
      <c r="F117" t="s">
        <v>389</v>
      </c>
      <c r="I117">
        <v>2017</v>
      </c>
      <c r="J117">
        <v>70</v>
      </c>
      <c r="K117" t="s">
        <v>386</v>
      </c>
      <c r="L117" t="s">
        <v>375</v>
      </c>
      <c r="M117" t="s">
        <v>375</v>
      </c>
      <c r="N117" t="s">
        <v>375</v>
      </c>
      <c r="O117" t="s">
        <v>388</v>
      </c>
      <c r="P117">
        <v>12</v>
      </c>
      <c r="Q117">
        <v>12</v>
      </c>
      <c r="R117" t="s">
        <v>764</v>
      </c>
      <c r="S117">
        <v>2</v>
      </c>
      <c r="T117" t="s">
        <v>393</v>
      </c>
      <c r="U117">
        <v>2022</v>
      </c>
      <c r="V117" t="s">
        <v>421</v>
      </c>
      <c r="W117" t="s">
        <v>422</v>
      </c>
      <c r="Y117" t="s">
        <v>293</v>
      </c>
      <c r="AA117">
        <v>1</v>
      </c>
      <c r="AB117">
        <v>1</v>
      </c>
      <c r="AF117" s="2">
        <v>35941</v>
      </c>
      <c r="AG117">
        <v>2</v>
      </c>
    </row>
    <row r="118" spans="1:33" x14ac:dyDescent="0.2">
      <c r="A118" t="s">
        <v>300</v>
      </c>
      <c r="B118">
        <v>1998</v>
      </c>
      <c r="C118" t="s">
        <v>2</v>
      </c>
      <c r="E118" t="s">
        <v>2</v>
      </c>
      <c r="F118" t="s">
        <v>408</v>
      </c>
      <c r="I118">
        <v>2018</v>
      </c>
      <c r="J118">
        <v>73</v>
      </c>
      <c r="K118" t="s">
        <v>402</v>
      </c>
      <c r="L118" t="s">
        <v>420</v>
      </c>
      <c r="M118" t="s">
        <v>420</v>
      </c>
      <c r="N118" t="s">
        <v>420</v>
      </c>
      <c r="O118" t="s">
        <v>388</v>
      </c>
      <c r="P118">
        <v>12</v>
      </c>
      <c r="Q118">
        <v>12</v>
      </c>
      <c r="R118" t="s">
        <v>764</v>
      </c>
      <c r="S118">
        <v>2</v>
      </c>
      <c r="T118" t="s">
        <v>420</v>
      </c>
      <c r="U118">
        <v>2021</v>
      </c>
      <c r="V118" t="s">
        <v>667</v>
      </c>
      <c r="W118" t="s">
        <v>455</v>
      </c>
      <c r="Y118" t="s">
        <v>300</v>
      </c>
      <c r="AA118">
        <v>1</v>
      </c>
      <c r="AB118">
        <v>1</v>
      </c>
      <c r="AC118">
        <v>1</v>
      </c>
      <c r="AD118">
        <v>1</v>
      </c>
      <c r="AE118">
        <v>1</v>
      </c>
      <c r="AF118" s="2">
        <v>36032</v>
      </c>
      <c r="AG118">
        <v>3</v>
      </c>
    </row>
    <row r="119" spans="1:33" x14ac:dyDescent="0.2">
      <c r="A119" t="s">
        <v>297</v>
      </c>
      <c r="B119">
        <v>1998</v>
      </c>
      <c r="C119" t="s">
        <v>2</v>
      </c>
      <c r="E119" t="s">
        <v>2</v>
      </c>
      <c r="F119" t="s">
        <v>453</v>
      </c>
      <c r="I119">
        <v>2019</v>
      </c>
      <c r="J119">
        <v>51</v>
      </c>
      <c r="K119" t="s">
        <v>402</v>
      </c>
      <c r="L119" t="s">
        <v>409</v>
      </c>
      <c r="M119" t="s">
        <v>409</v>
      </c>
      <c r="N119" t="s">
        <v>409</v>
      </c>
      <c r="O119" t="s">
        <v>388</v>
      </c>
      <c r="P119">
        <v>12</v>
      </c>
      <c r="Q119">
        <v>12</v>
      </c>
      <c r="R119" t="s">
        <v>764</v>
      </c>
      <c r="S119">
        <v>3</v>
      </c>
      <c r="T119" t="s">
        <v>409</v>
      </c>
      <c r="U119">
        <v>2021</v>
      </c>
      <c r="V119" t="s">
        <v>668</v>
      </c>
      <c r="W119" t="s">
        <v>411</v>
      </c>
      <c r="Y119" t="s">
        <v>297</v>
      </c>
      <c r="AA119">
        <v>1</v>
      </c>
      <c r="AB119">
        <v>1</v>
      </c>
      <c r="AF119" s="2">
        <v>35965</v>
      </c>
      <c r="AG119">
        <v>2</v>
      </c>
    </row>
    <row r="120" spans="1:33" x14ac:dyDescent="0.2">
      <c r="A120" t="s">
        <v>288</v>
      </c>
      <c r="B120">
        <v>1998</v>
      </c>
      <c r="C120" t="s">
        <v>2</v>
      </c>
      <c r="E120" t="s">
        <v>2</v>
      </c>
      <c r="F120" t="s">
        <v>389</v>
      </c>
      <c r="I120">
        <v>2018</v>
      </c>
      <c r="J120">
        <v>5</v>
      </c>
      <c r="K120" t="s">
        <v>402</v>
      </c>
      <c r="L120" t="s">
        <v>420</v>
      </c>
      <c r="M120" t="s">
        <v>420</v>
      </c>
      <c r="N120" t="s">
        <v>420</v>
      </c>
      <c r="O120" t="s">
        <v>388</v>
      </c>
      <c r="P120">
        <v>12</v>
      </c>
      <c r="Q120">
        <v>12</v>
      </c>
      <c r="R120" t="s">
        <v>764</v>
      </c>
      <c r="Y120" t="s">
        <v>288</v>
      </c>
      <c r="AA120">
        <v>1</v>
      </c>
      <c r="AF120" s="2">
        <v>35856</v>
      </c>
      <c r="AG120">
        <v>1</v>
      </c>
    </row>
    <row r="121" spans="1:33" x14ac:dyDescent="0.2">
      <c r="A121" t="s">
        <v>295</v>
      </c>
      <c r="B121">
        <v>1998</v>
      </c>
      <c r="C121" t="s">
        <v>2</v>
      </c>
      <c r="E121" t="s">
        <v>2</v>
      </c>
      <c r="F121" t="s">
        <v>389</v>
      </c>
      <c r="I121">
        <v>2016</v>
      </c>
      <c r="J121">
        <v>27</v>
      </c>
      <c r="K121" t="s">
        <v>378</v>
      </c>
      <c r="L121" t="s">
        <v>561</v>
      </c>
      <c r="M121" t="s">
        <v>561</v>
      </c>
      <c r="N121" t="s">
        <v>561</v>
      </c>
      <c r="O121" t="s">
        <v>388</v>
      </c>
      <c r="P121">
        <v>14</v>
      </c>
      <c r="Q121">
        <v>14</v>
      </c>
      <c r="R121" t="s">
        <v>764</v>
      </c>
      <c r="S121">
        <v>6</v>
      </c>
      <c r="T121" t="s">
        <v>561</v>
      </c>
      <c r="U121">
        <v>2017</v>
      </c>
      <c r="V121" t="s">
        <v>506</v>
      </c>
      <c r="W121" t="s">
        <v>428</v>
      </c>
      <c r="Y121" t="s">
        <v>295</v>
      </c>
      <c r="AA121">
        <v>1</v>
      </c>
      <c r="AB121">
        <v>1</v>
      </c>
      <c r="AC121">
        <v>1</v>
      </c>
      <c r="AD121">
        <v>1</v>
      </c>
      <c r="AF121" s="2">
        <v>35960</v>
      </c>
      <c r="AG121">
        <v>2</v>
      </c>
    </row>
    <row r="122" spans="1:33" x14ac:dyDescent="0.2">
      <c r="A122" t="s">
        <v>289</v>
      </c>
      <c r="B122">
        <v>1998</v>
      </c>
      <c r="C122" t="s">
        <v>2</v>
      </c>
      <c r="E122" t="s">
        <v>2</v>
      </c>
      <c r="F122" t="s">
        <v>396</v>
      </c>
      <c r="I122">
        <v>2017</v>
      </c>
      <c r="J122">
        <v>76</v>
      </c>
      <c r="K122" t="s">
        <v>584</v>
      </c>
      <c r="L122" t="s">
        <v>651</v>
      </c>
      <c r="M122" t="s">
        <v>586</v>
      </c>
      <c r="N122" t="s">
        <v>586</v>
      </c>
      <c r="O122" t="s">
        <v>381</v>
      </c>
      <c r="P122">
        <v>17</v>
      </c>
      <c r="Q122">
        <v>17</v>
      </c>
      <c r="R122" t="s">
        <v>764</v>
      </c>
      <c r="S122">
        <v>2</v>
      </c>
      <c r="T122" t="s">
        <v>390</v>
      </c>
      <c r="U122">
        <v>2022</v>
      </c>
      <c r="V122" t="s">
        <v>650</v>
      </c>
      <c r="W122" t="s">
        <v>428</v>
      </c>
      <c r="Y122" t="s">
        <v>289</v>
      </c>
      <c r="AA122">
        <v>1</v>
      </c>
      <c r="AB122">
        <v>1</v>
      </c>
      <c r="AC122">
        <v>1</v>
      </c>
      <c r="AF122" s="2">
        <v>35857</v>
      </c>
      <c r="AG122">
        <v>1</v>
      </c>
    </row>
    <row r="123" spans="1:33" x14ac:dyDescent="0.2">
      <c r="A123" t="s">
        <v>302</v>
      </c>
      <c r="B123">
        <v>1998</v>
      </c>
      <c r="C123" t="s">
        <v>2</v>
      </c>
      <c r="E123" t="s">
        <v>2</v>
      </c>
      <c r="F123" t="s">
        <v>374</v>
      </c>
      <c r="I123">
        <v>2019</v>
      </c>
      <c r="J123">
        <v>49</v>
      </c>
      <c r="K123" t="s">
        <v>465</v>
      </c>
      <c r="L123" t="s">
        <v>466</v>
      </c>
      <c r="M123" t="s">
        <v>466</v>
      </c>
      <c r="N123" t="s">
        <v>466</v>
      </c>
      <c r="O123" t="s">
        <v>381</v>
      </c>
      <c r="P123">
        <v>14</v>
      </c>
      <c r="Q123">
        <v>14</v>
      </c>
      <c r="R123" t="s">
        <v>764</v>
      </c>
      <c r="S123">
        <v>4</v>
      </c>
      <c r="T123" t="s">
        <v>466</v>
      </c>
      <c r="U123">
        <v>2020</v>
      </c>
      <c r="V123" t="s">
        <v>666</v>
      </c>
      <c r="W123" t="s">
        <v>428</v>
      </c>
      <c r="Y123" t="s">
        <v>302</v>
      </c>
      <c r="AF123" s="2">
        <v>36138</v>
      </c>
      <c r="AG123">
        <v>4</v>
      </c>
    </row>
    <row r="124" spans="1:33" x14ac:dyDescent="0.2">
      <c r="A124" t="s">
        <v>291</v>
      </c>
      <c r="B124">
        <v>1998</v>
      </c>
      <c r="C124" t="s">
        <v>2</v>
      </c>
      <c r="E124" t="s">
        <v>2</v>
      </c>
      <c r="F124" t="s">
        <v>382</v>
      </c>
      <c r="I124">
        <v>2017</v>
      </c>
      <c r="J124">
        <v>18</v>
      </c>
      <c r="K124" t="s">
        <v>523</v>
      </c>
      <c r="L124" t="s">
        <v>594</v>
      </c>
      <c r="M124" t="s">
        <v>594</v>
      </c>
      <c r="N124" t="s">
        <v>594</v>
      </c>
      <c r="O124" t="s">
        <v>381</v>
      </c>
      <c r="P124">
        <v>15</v>
      </c>
      <c r="Q124">
        <v>15</v>
      </c>
      <c r="R124" t="s">
        <v>764</v>
      </c>
      <c r="Y124" t="s">
        <v>291</v>
      </c>
      <c r="AA124">
        <v>1</v>
      </c>
      <c r="AB124">
        <v>1</v>
      </c>
      <c r="AC124">
        <v>1</v>
      </c>
      <c r="AF124" s="2">
        <v>35870</v>
      </c>
      <c r="AG124">
        <v>1</v>
      </c>
    </row>
    <row r="125" spans="1:33" x14ac:dyDescent="0.2">
      <c r="A125" t="s">
        <v>31</v>
      </c>
      <c r="B125">
        <v>1997</v>
      </c>
      <c r="C125" t="s">
        <v>364</v>
      </c>
      <c r="E125" t="s">
        <v>770</v>
      </c>
      <c r="F125" t="s">
        <v>453</v>
      </c>
      <c r="G125">
        <v>2020</v>
      </c>
      <c r="H125">
        <v>3.0000000000000003E-4</v>
      </c>
      <c r="I125">
        <v>2015</v>
      </c>
      <c r="J125">
        <v>81</v>
      </c>
      <c r="K125" t="s">
        <v>402</v>
      </c>
      <c r="L125" t="s">
        <v>559</v>
      </c>
      <c r="M125" t="s">
        <v>409</v>
      </c>
      <c r="N125" t="s">
        <v>409</v>
      </c>
      <c r="O125" t="s">
        <v>388</v>
      </c>
      <c r="P125">
        <v>17</v>
      </c>
      <c r="Q125">
        <v>17</v>
      </c>
      <c r="R125" t="s">
        <v>764</v>
      </c>
      <c r="S125">
        <v>6</v>
      </c>
      <c r="T125" t="s">
        <v>399</v>
      </c>
      <c r="U125">
        <v>2019</v>
      </c>
      <c r="V125" t="s">
        <v>558</v>
      </c>
      <c r="W125" t="s">
        <v>418</v>
      </c>
      <c r="Y125" t="s">
        <v>31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 s="2">
        <v>35601</v>
      </c>
      <c r="AG125">
        <v>2</v>
      </c>
    </row>
    <row r="126" spans="1:33" x14ac:dyDescent="0.2">
      <c r="A126" t="s">
        <v>31</v>
      </c>
      <c r="B126">
        <v>1997</v>
      </c>
      <c r="C126" t="s">
        <v>2</v>
      </c>
      <c r="D126" t="s">
        <v>365</v>
      </c>
      <c r="F126" t="s">
        <v>453</v>
      </c>
      <c r="G126">
        <v>2020</v>
      </c>
      <c r="H126">
        <v>3.0000000000000003E-4</v>
      </c>
      <c r="I126">
        <v>2015</v>
      </c>
      <c r="J126">
        <v>81</v>
      </c>
      <c r="K126" t="s">
        <v>402</v>
      </c>
      <c r="L126" t="s">
        <v>559</v>
      </c>
      <c r="M126" t="s">
        <v>409</v>
      </c>
      <c r="N126" t="s">
        <v>409</v>
      </c>
      <c r="O126" t="s">
        <v>388</v>
      </c>
      <c r="P126">
        <v>17</v>
      </c>
      <c r="Q126">
        <v>17</v>
      </c>
      <c r="R126" t="s">
        <v>764</v>
      </c>
      <c r="S126">
        <v>6</v>
      </c>
      <c r="T126" t="s">
        <v>399</v>
      </c>
      <c r="U126">
        <v>2019</v>
      </c>
      <c r="V126" t="s">
        <v>558</v>
      </c>
      <c r="W126" t="s">
        <v>418</v>
      </c>
      <c r="Y126" t="s">
        <v>31</v>
      </c>
      <c r="AA126">
        <v>1</v>
      </c>
      <c r="AB126">
        <v>1</v>
      </c>
      <c r="AC126">
        <v>1</v>
      </c>
      <c r="AD126">
        <v>1</v>
      </c>
      <c r="AE126">
        <v>1</v>
      </c>
      <c r="AF126" s="2">
        <v>35601</v>
      </c>
      <c r="AG126">
        <v>2</v>
      </c>
    </row>
    <row r="127" spans="1:33" x14ac:dyDescent="0.2">
      <c r="A127" t="s">
        <v>36</v>
      </c>
      <c r="B127">
        <v>1997</v>
      </c>
      <c r="C127" t="s">
        <v>364</v>
      </c>
      <c r="E127" t="s">
        <v>772</v>
      </c>
      <c r="F127" t="s">
        <v>382</v>
      </c>
      <c r="I127">
        <v>2015</v>
      </c>
      <c r="J127">
        <v>130</v>
      </c>
      <c r="K127" t="s">
        <v>419</v>
      </c>
      <c r="L127" t="s">
        <v>399</v>
      </c>
      <c r="M127" t="s">
        <v>399</v>
      </c>
      <c r="N127" t="s">
        <v>399</v>
      </c>
      <c r="O127" t="s">
        <v>388</v>
      </c>
      <c r="P127">
        <v>12</v>
      </c>
      <c r="Q127">
        <v>12</v>
      </c>
      <c r="R127" t="s">
        <v>764</v>
      </c>
      <c r="S127">
        <v>2</v>
      </c>
      <c r="T127" t="s">
        <v>399</v>
      </c>
      <c r="U127">
        <v>2021</v>
      </c>
      <c r="V127" t="s">
        <v>417</v>
      </c>
      <c r="W127" t="s">
        <v>418</v>
      </c>
      <c r="Y127" t="s">
        <v>36</v>
      </c>
      <c r="Z127">
        <v>1</v>
      </c>
      <c r="AA127">
        <v>1</v>
      </c>
      <c r="AB127">
        <v>1</v>
      </c>
      <c r="AC127">
        <v>1</v>
      </c>
      <c r="AD127">
        <v>1</v>
      </c>
      <c r="AF127" s="2">
        <v>35462</v>
      </c>
      <c r="AG127">
        <v>1</v>
      </c>
    </row>
    <row r="128" spans="1:33" x14ac:dyDescent="0.2">
      <c r="A128" t="s">
        <v>30</v>
      </c>
      <c r="B128">
        <v>1997</v>
      </c>
      <c r="C128" t="s">
        <v>364</v>
      </c>
      <c r="E128" t="s">
        <v>772</v>
      </c>
      <c r="F128" t="s">
        <v>374</v>
      </c>
      <c r="I128">
        <v>2016</v>
      </c>
      <c r="J128">
        <v>94</v>
      </c>
      <c r="K128" t="s">
        <v>392</v>
      </c>
      <c r="L128" t="s">
        <v>393</v>
      </c>
      <c r="M128" t="s">
        <v>426</v>
      </c>
      <c r="N128" t="s">
        <v>393</v>
      </c>
      <c r="O128" t="s">
        <v>388</v>
      </c>
      <c r="P128">
        <v>12</v>
      </c>
      <c r="Q128">
        <v>15</v>
      </c>
      <c r="R128" t="s">
        <v>764</v>
      </c>
      <c r="S128">
        <v>2</v>
      </c>
      <c r="T128" t="s">
        <v>393</v>
      </c>
      <c r="U128">
        <v>2022</v>
      </c>
      <c r="V128" t="s">
        <v>424</v>
      </c>
      <c r="W128" t="s">
        <v>425</v>
      </c>
      <c r="Y128" t="s">
        <v>30</v>
      </c>
      <c r="AA128">
        <v>1</v>
      </c>
      <c r="AB128">
        <v>1</v>
      </c>
      <c r="AC128">
        <v>1</v>
      </c>
      <c r="AF128" s="2">
        <v>35680</v>
      </c>
      <c r="AG128">
        <v>3</v>
      </c>
    </row>
    <row r="129" spans="1:33" x14ac:dyDescent="0.2">
      <c r="A129" t="s">
        <v>32</v>
      </c>
      <c r="B129">
        <v>1997</v>
      </c>
      <c r="C129" t="s">
        <v>364</v>
      </c>
      <c r="E129" t="s">
        <v>772</v>
      </c>
      <c r="F129" t="s">
        <v>408</v>
      </c>
      <c r="I129">
        <v>2017</v>
      </c>
      <c r="J129">
        <v>116</v>
      </c>
      <c r="K129" t="s">
        <v>465</v>
      </c>
      <c r="L129" t="s">
        <v>469</v>
      </c>
      <c r="M129" t="s">
        <v>470</v>
      </c>
      <c r="N129" t="s">
        <v>470</v>
      </c>
      <c r="O129" t="s">
        <v>388</v>
      </c>
      <c r="P129">
        <v>16</v>
      </c>
      <c r="Q129">
        <v>16</v>
      </c>
      <c r="R129" t="s">
        <v>764</v>
      </c>
      <c r="S129">
        <v>3</v>
      </c>
      <c r="T129" t="s">
        <v>399</v>
      </c>
      <c r="U129">
        <v>2021</v>
      </c>
      <c r="V129" t="s">
        <v>467</v>
      </c>
      <c r="W129" t="s">
        <v>468</v>
      </c>
      <c r="Y129" t="s">
        <v>32</v>
      </c>
      <c r="Z129">
        <v>1</v>
      </c>
      <c r="AA129">
        <v>1</v>
      </c>
      <c r="AB129">
        <v>1</v>
      </c>
      <c r="AF129" s="2">
        <v>35587</v>
      </c>
      <c r="AG129">
        <v>2</v>
      </c>
    </row>
    <row r="130" spans="1:33" x14ac:dyDescent="0.2">
      <c r="A130" t="s">
        <v>33</v>
      </c>
      <c r="B130">
        <v>1997</v>
      </c>
      <c r="C130" t="s">
        <v>364</v>
      </c>
      <c r="E130" t="s">
        <v>772</v>
      </c>
      <c r="F130" t="s">
        <v>374</v>
      </c>
      <c r="I130">
        <v>2015</v>
      </c>
      <c r="J130">
        <v>57</v>
      </c>
      <c r="K130" t="s">
        <v>392</v>
      </c>
      <c r="L130" t="s">
        <v>550</v>
      </c>
      <c r="M130" t="s">
        <v>399</v>
      </c>
      <c r="N130" t="s">
        <v>399</v>
      </c>
      <c r="O130" t="s">
        <v>388</v>
      </c>
      <c r="P130">
        <v>16</v>
      </c>
      <c r="Q130">
        <v>16</v>
      </c>
      <c r="R130" t="s">
        <v>764</v>
      </c>
      <c r="S130">
        <v>5</v>
      </c>
      <c r="T130" t="s">
        <v>399</v>
      </c>
      <c r="U130">
        <v>2017</v>
      </c>
      <c r="V130" t="s">
        <v>463</v>
      </c>
      <c r="W130" t="s">
        <v>464</v>
      </c>
      <c r="Y130" t="s">
        <v>33</v>
      </c>
      <c r="Z130">
        <v>1</v>
      </c>
      <c r="AA130">
        <v>1</v>
      </c>
      <c r="AB130">
        <v>1</v>
      </c>
      <c r="AE130">
        <v>1</v>
      </c>
      <c r="AF130" s="2">
        <v>35585</v>
      </c>
      <c r="AG130">
        <v>2</v>
      </c>
    </row>
    <row r="131" spans="1:33" x14ac:dyDescent="0.2">
      <c r="A131" t="s">
        <v>34</v>
      </c>
      <c r="B131">
        <v>1997</v>
      </c>
      <c r="C131" t="s">
        <v>364</v>
      </c>
      <c r="E131" t="s">
        <v>772</v>
      </c>
      <c r="F131" t="s">
        <v>453</v>
      </c>
      <c r="I131">
        <v>2015</v>
      </c>
      <c r="J131">
        <v>29</v>
      </c>
      <c r="K131" t="s">
        <v>465</v>
      </c>
      <c r="L131" t="s">
        <v>466</v>
      </c>
      <c r="M131" t="s">
        <v>466</v>
      </c>
      <c r="N131" t="s">
        <v>466</v>
      </c>
      <c r="O131" t="s">
        <v>381</v>
      </c>
      <c r="P131">
        <v>12</v>
      </c>
      <c r="Q131">
        <v>12</v>
      </c>
      <c r="R131" t="s">
        <v>764</v>
      </c>
      <c r="S131">
        <v>6</v>
      </c>
      <c r="T131" t="s">
        <v>466</v>
      </c>
      <c r="U131">
        <v>2016</v>
      </c>
      <c r="V131" t="s">
        <v>535</v>
      </c>
      <c r="W131" t="s">
        <v>445</v>
      </c>
      <c r="Y131" t="s">
        <v>34</v>
      </c>
      <c r="Z131">
        <v>1</v>
      </c>
      <c r="AA131">
        <v>1</v>
      </c>
      <c r="AB131">
        <v>1</v>
      </c>
      <c r="AC131">
        <v>1</v>
      </c>
      <c r="AF131" s="2">
        <v>35573</v>
      </c>
      <c r="AG131">
        <v>2</v>
      </c>
    </row>
    <row r="132" spans="1:33" x14ac:dyDescent="0.2">
      <c r="A132" t="s">
        <v>35</v>
      </c>
      <c r="B132">
        <v>1997</v>
      </c>
      <c r="C132" t="s">
        <v>364</v>
      </c>
      <c r="E132" t="s">
        <v>772</v>
      </c>
      <c r="F132" t="s">
        <v>408</v>
      </c>
      <c r="I132">
        <v>2015</v>
      </c>
      <c r="J132">
        <v>84</v>
      </c>
      <c r="K132" t="s">
        <v>386</v>
      </c>
      <c r="L132" t="s">
        <v>481</v>
      </c>
      <c r="M132" t="s">
        <v>387</v>
      </c>
      <c r="N132" t="s">
        <v>481</v>
      </c>
      <c r="O132" t="s">
        <v>406</v>
      </c>
      <c r="P132">
        <v>13</v>
      </c>
      <c r="Q132" t="s">
        <v>407</v>
      </c>
      <c r="R132" t="s">
        <v>764</v>
      </c>
      <c r="S132">
        <v>3</v>
      </c>
      <c r="T132" t="s">
        <v>429</v>
      </c>
      <c r="U132">
        <v>2020</v>
      </c>
      <c r="V132" t="s">
        <v>480</v>
      </c>
      <c r="W132" t="s">
        <v>455</v>
      </c>
      <c r="Y132" t="s">
        <v>35</v>
      </c>
      <c r="Z132">
        <v>1</v>
      </c>
      <c r="AA132">
        <v>1</v>
      </c>
      <c r="AB132">
        <v>1</v>
      </c>
      <c r="AF132" s="2">
        <v>35484</v>
      </c>
      <c r="AG132">
        <v>1</v>
      </c>
    </row>
    <row r="133" spans="1:33" x14ac:dyDescent="0.2">
      <c r="A133" t="s">
        <v>36</v>
      </c>
      <c r="B133">
        <v>1997</v>
      </c>
      <c r="C133" t="s">
        <v>2</v>
      </c>
      <c r="D133" t="s">
        <v>365</v>
      </c>
      <c r="F133" t="s">
        <v>382</v>
      </c>
      <c r="I133">
        <v>2015</v>
      </c>
      <c r="J133">
        <v>130</v>
      </c>
      <c r="K133" t="s">
        <v>419</v>
      </c>
      <c r="L133" t="s">
        <v>399</v>
      </c>
      <c r="M133" t="s">
        <v>399</v>
      </c>
      <c r="N133" t="s">
        <v>399</v>
      </c>
      <c r="O133" t="s">
        <v>388</v>
      </c>
      <c r="P133">
        <v>12</v>
      </c>
      <c r="Q133">
        <v>12</v>
      </c>
      <c r="R133" t="s">
        <v>764</v>
      </c>
      <c r="S133">
        <v>2</v>
      </c>
      <c r="T133" t="s">
        <v>399</v>
      </c>
      <c r="U133">
        <v>2021</v>
      </c>
      <c r="V133" t="s">
        <v>417</v>
      </c>
      <c r="W133" t="s">
        <v>418</v>
      </c>
      <c r="Y133" t="s">
        <v>36</v>
      </c>
      <c r="AA133">
        <v>1</v>
      </c>
      <c r="AB133">
        <v>1</v>
      </c>
      <c r="AC133">
        <v>1</v>
      </c>
      <c r="AD133">
        <v>1</v>
      </c>
      <c r="AF133" s="2">
        <v>35462</v>
      </c>
      <c r="AG133">
        <v>1</v>
      </c>
    </row>
    <row r="134" spans="1:33" x14ac:dyDescent="0.2">
      <c r="A134" t="s">
        <v>32</v>
      </c>
      <c r="B134">
        <v>1997</v>
      </c>
      <c r="C134" t="s">
        <v>2</v>
      </c>
      <c r="D134" t="s">
        <v>365</v>
      </c>
      <c r="F134" t="s">
        <v>408</v>
      </c>
      <c r="I134">
        <v>2017</v>
      </c>
      <c r="J134">
        <v>116</v>
      </c>
      <c r="K134" t="s">
        <v>465</v>
      </c>
      <c r="L134" t="s">
        <v>469</v>
      </c>
      <c r="M134" t="s">
        <v>470</v>
      </c>
      <c r="N134" t="s">
        <v>470</v>
      </c>
      <c r="O134" t="s">
        <v>388</v>
      </c>
      <c r="P134">
        <v>16</v>
      </c>
      <c r="Q134">
        <v>16</v>
      </c>
      <c r="R134" t="s">
        <v>764</v>
      </c>
      <c r="S134">
        <v>3</v>
      </c>
      <c r="T134" t="s">
        <v>399</v>
      </c>
      <c r="U134">
        <v>2021</v>
      </c>
      <c r="V134" t="s">
        <v>467</v>
      </c>
      <c r="W134" t="s">
        <v>468</v>
      </c>
      <c r="Y134" t="s">
        <v>32</v>
      </c>
      <c r="AA134">
        <v>1</v>
      </c>
      <c r="AB134">
        <v>1</v>
      </c>
      <c r="AF134" s="2">
        <v>35587</v>
      </c>
      <c r="AG134">
        <v>2</v>
      </c>
    </row>
    <row r="135" spans="1:33" x14ac:dyDescent="0.2">
      <c r="A135" t="s">
        <v>33</v>
      </c>
      <c r="B135">
        <v>1997</v>
      </c>
      <c r="C135" t="s">
        <v>2</v>
      </c>
      <c r="D135" t="s">
        <v>365</v>
      </c>
      <c r="F135" t="s">
        <v>374</v>
      </c>
      <c r="I135">
        <v>2015</v>
      </c>
      <c r="J135">
        <v>57</v>
      </c>
      <c r="K135" t="s">
        <v>392</v>
      </c>
      <c r="L135" t="s">
        <v>550</v>
      </c>
      <c r="M135" t="s">
        <v>399</v>
      </c>
      <c r="N135" t="s">
        <v>399</v>
      </c>
      <c r="O135" t="s">
        <v>388</v>
      </c>
      <c r="P135">
        <v>16</v>
      </c>
      <c r="Q135">
        <v>16</v>
      </c>
      <c r="R135" t="s">
        <v>764</v>
      </c>
      <c r="S135">
        <v>5</v>
      </c>
      <c r="T135" t="s">
        <v>399</v>
      </c>
      <c r="U135">
        <v>2017</v>
      </c>
      <c r="V135" t="s">
        <v>463</v>
      </c>
      <c r="W135" t="s">
        <v>464</v>
      </c>
      <c r="Y135" t="s">
        <v>33</v>
      </c>
      <c r="AA135">
        <v>1</v>
      </c>
      <c r="AB135">
        <v>1</v>
      </c>
      <c r="AE135">
        <v>1</v>
      </c>
      <c r="AF135" s="2">
        <v>35585</v>
      </c>
      <c r="AG135">
        <v>2</v>
      </c>
    </row>
    <row r="136" spans="1:33" x14ac:dyDescent="0.2">
      <c r="A136" t="s">
        <v>34</v>
      </c>
      <c r="B136">
        <v>1997</v>
      </c>
      <c r="C136" t="s">
        <v>2</v>
      </c>
      <c r="D136" t="s">
        <v>365</v>
      </c>
      <c r="F136" t="s">
        <v>453</v>
      </c>
      <c r="I136">
        <v>2015</v>
      </c>
      <c r="J136">
        <v>29</v>
      </c>
      <c r="K136" t="s">
        <v>465</v>
      </c>
      <c r="L136" t="s">
        <v>466</v>
      </c>
      <c r="M136" t="s">
        <v>466</v>
      </c>
      <c r="N136" t="s">
        <v>466</v>
      </c>
      <c r="O136" t="s">
        <v>381</v>
      </c>
      <c r="P136">
        <v>12</v>
      </c>
      <c r="Q136">
        <v>12</v>
      </c>
      <c r="R136" t="s">
        <v>764</v>
      </c>
      <c r="S136">
        <v>6</v>
      </c>
      <c r="T136" t="s">
        <v>466</v>
      </c>
      <c r="U136">
        <v>2016</v>
      </c>
      <c r="V136" t="s">
        <v>535</v>
      </c>
      <c r="W136" t="s">
        <v>445</v>
      </c>
      <c r="Y136" t="s">
        <v>34</v>
      </c>
      <c r="AA136">
        <v>1</v>
      </c>
      <c r="AB136">
        <v>1</v>
      </c>
      <c r="AC136">
        <v>1</v>
      </c>
      <c r="AF136" s="2">
        <v>35573</v>
      </c>
      <c r="AG136">
        <v>2</v>
      </c>
    </row>
    <row r="137" spans="1:33" x14ac:dyDescent="0.2">
      <c r="A137" t="s">
        <v>35</v>
      </c>
      <c r="B137">
        <v>1997</v>
      </c>
      <c r="C137" t="s">
        <v>2</v>
      </c>
      <c r="D137" t="s">
        <v>365</v>
      </c>
      <c r="F137" t="s">
        <v>408</v>
      </c>
      <c r="I137">
        <v>2015</v>
      </c>
      <c r="J137">
        <v>84</v>
      </c>
      <c r="K137" t="s">
        <v>386</v>
      </c>
      <c r="L137" t="s">
        <v>481</v>
      </c>
      <c r="M137" t="s">
        <v>387</v>
      </c>
      <c r="N137" t="s">
        <v>481</v>
      </c>
      <c r="O137" t="s">
        <v>406</v>
      </c>
      <c r="P137">
        <v>12</v>
      </c>
      <c r="Q137" t="s">
        <v>407</v>
      </c>
      <c r="R137" t="s">
        <v>764</v>
      </c>
      <c r="S137">
        <v>3</v>
      </c>
      <c r="T137" t="s">
        <v>429</v>
      </c>
      <c r="U137">
        <v>2020</v>
      </c>
      <c r="V137" t="s">
        <v>480</v>
      </c>
      <c r="W137" t="s">
        <v>455</v>
      </c>
      <c r="Y137" t="s">
        <v>35</v>
      </c>
      <c r="AA137">
        <v>1</v>
      </c>
      <c r="AB137">
        <v>1</v>
      </c>
      <c r="AF137" s="2">
        <v>35484</v>
      </c>
      <c r="AG137">
        <v>1</v>
      </c>
    </row>
    <row r="138" spans="1:33" x14ac:dyDescent="0.2">
      <c r="A138" t="s">
        <v>282</v>
      </c>
      <c r="B138">
        <v>1997</v>
      </c>
      <c r="C138" t="s">
        <v>2</v>
      </c>
      <c r="E138" t="s">
        <v>2</v>
      </c>
      <c r="F138" t="s">
        <v>374</v>
      </c>
      <c r="I138">
        <v>2020</v>
      </c>
      <c r="J138">
        <v>1</v>
      </c>
      <c r="K138" t="s">
        <v>392</v>
      </c>
      <c r="L138" t="s">
        <v>550</v>
      </c>
      <c r="M138" t="s">
        <v>426</v>
      </c>
      <c r="N138" t="s">
        <v>385</v>
      </c>
      <c r="O138" t="s">
        <v>436</v>
      </c>
      <c r="P138">
        <v>16</v>
      </c>
      <c r="Q138">
        <v>17</v>
      </c>
      <c r="R138" t="s">
        <v>764</v>
      </c>
      <c r="S138">
        <v>2</v>
      </c>
      <c r="T138" t="s">
        <v>550</v>
      </c>
      <c r="U138">
        <v>2012</v>
      </c>
      <c r="V138" t="s">
        <v>722</v>
      </c>
      <c r="W138" t="s">
        <v>385</v>
      </c>
      <c r="X138" t="s">
        <v>722</v>
      </c>
      <c r="Y138" t="s">
        <v>282</v>
      </c>
      <c r="AA138">
        <v>1</v>
      </c>
      <c r="AB138">
        <v>1</v>
      </c>
      <c r="AC138">
        <v>1</v>
      </c>
      <c r="AD138">
        <v>1</v>
      </c>
      <c r="AE138">
        <v>1</v>
      </c>
      <c r="AF138" s="2">
        <v>35478</v>
      </c>
      <c r="AG138">
        <v>1</v>
      </c>
    </row>
    <row r="139" spans="1:33" x14ac:dyDescent="0.2">
      <c r="A139" t="s">
        <v>281</v>
      </c>
      <c r="B139">
        <v>1997</v>
      </c>
      <c r="C139" t="s">
        <v>2</v>
      </c>
      <c r="E139" t="s">
        <v>2</v>
      </c>
      <c r="F139" t="s">
        <v>382</v>
      </c>
      <c r="J139" t="s">
        <v>752</v>
      </c>
      <c r="K139" t="s">
        <v>392</v>
      </c>
      <c r="L139" t="s">
        <v>615</v>
      </c>
      <c r="M139" t="s">
        <v>390</v>
      </c>
      <c r="N139" t="s">
        <v>390</v>
      </c>
      <c r="O139" t="s">
        <v>388</v>
      </c>
      <c r="P139">
        <v>16</v>
      </c>
      <c r="Q139">
        <v>16</v>
      </c>
      <c r="R139" t="s">
        <v>764</v>
      </c>
      <c r="Y139" t="s">
        <v>281</v>
      </c>
      <c r="AA139">
        <v>1</v>
      </c>
      <c r="AB139">
        <v>1</v>
      </c>
      <c r="AC139">
        <v>1</v>
      </c>
      <c r="AD139">
        <v>1</v>
      </c>
      <c r="AE139">
        <v>1</v>
      </c>
      <c r="AF139" s="2">
        <v>35475</v>
      </c>
      <c r="AG139">
        <v>1</v>
      </c>
    </row>
    <row r="140" spans="1:33" x14ac:dyDescent="0.2">
      <c r="A140" t="s">
        <v>280</v>
      </c>
      <c r="B140">
        <v>1997</v>
      </c>
      <c r="C140" t="s">
        <v>2</v>
      </c>
      <c r="E140" t="s">
        <v>2</v>
      </c>
      <c r="F140" t="s">
        <v>374</v>
      </c>
      <c r="I140">
        <v>2015</v>
      </c>
      <c r="J140">
        <v>67</v>
      </c>
      <c r="K140" t="s">
        <v>465</v>
      </c>
      <c r="L140" t="s">
        <v>470</v>
      </c>
      <c r="M140" t="s">
        <v>470</v>
      </c>
      <c r="N140" t="s">
        <v>470</v>
      </c>
      <c r="O140" t="s">
        <v>388</v>
      </c>
      <c r="P140">
        <v>12</v>
      </c>
      <c r="Q140">
        <v>12</v>
      </c>
      <c r="R140" t="s">
        <v>764</v>
      </c>
      <c r="S140">
        <v>5</v>
      </c>
      <c r="T140" t="s">
        <v>399</v>
      </c>
      <c r="U140">
        <v>2018</v>
      </c>
      <c r="V140" t="s">
        <v>463</v>
      </c>
      <c r="W140" t="s">
        <v>464</v>
      </c>
      <c r="Y140" t="s">
        <v>280</v>
      </c>
      <c r="AA140">
        <v>1</v>
      </c>
      <c r="AB140">
        <v>1</v>
      </c>
      <c r="AC140">
        <v>1</v>
      </c>
      <c r="AD140">
        <v>1</v>
      </c>
      <c r="AF140" s="2">
        <v>35438</v>
      </c>
      <c r="AG140">
        <v>1</v>
      </c>
    </row>
    <row r="141" spans="1:33" x14ac:dyDescent="0.2">
      <c r="A141" t="s">
        <v>283</v>
      </c>
      <c r="B141">
        <v>1997</v>
      </c>
      <c r="C141" t="s">
        <v>2</v>
      </c>
      <c r="E141" t="s">
        <v>2</v>
      </c>
      <c r="F141" t="s">
        <v>374</v>
      </c>
      <c r="I141">
        <v>2016</v>
      </c>
      <c r="J141">
        <v>131</v>
      </c>
      <c r="K141" t="s">
        <v>419</v>
      </c>
      <c r="L141" t="s">
        <v>680</v>
      </c>
      <c r="M141" t="s">
        <v>446</v>
      </c>
      <c r="N141" t="s">
        <v>446</v>
      </c>
      <c r="O141" t="s">
        <v>388</v>
      </c>
      <c r="P141">
        <v>17</v>
      </c>
      <c r="Q141">
        <v>17</v>
      </c>
      <c r="R141" t="s">
        <v>764</v>
      </c>
      <c r="S141">
        <v>2</v>
      </c>
      <c r="T141" t="s">
        <v>446</v>
      </c>
      <c r="U141">
        <v>2022</v>
      </c>
      <c r="V141" t="s">
        <v>441</v>
      </c>
      <c r="W141" t="s">
        <v>411</v>
      </c>
      <c r="Y141" t="s">
        <v>283</v>
      </c>
      <c r="AF141" s="2">
        <v>35687</v>
      </c>
      <c r="AG141">
        <v>3</v>
      </c>
    </row>
    <row r="142" spans="1:33" x14ac:dyDescent="0.2">
      <c r="A142" t="s">
        <v>39</v>
      </c>
      <c r="B142">
        <v>1996</v>
      </c>
      <c r="C142" t="s">
        <v>364</v>
      </c>
      <c r="E142" t="s">
        <v>771</v>
      </c>
      <c r="F142" t="s">
        <v>396</v>
      </c>
      <c r="G142">
        <v>2022</v>
      </c>
      <c r="H142">
        <v>3.0003000000000002</v>
      </c>
      <c r="I142">
        <v>2015</v>
      </c>
      <c r="J142">
        <v>73</v>
      </c>
      <c r="K142" t="s">
        <v>392</v>
      </c>
      <c r="L142" t="s">
        <v>450</v>
      </c>
      <c r="M142" t="s">
        <v>393</v>
      </c>
      <c r="N142" t="s">
        <v>393</v>
      </c>
      <c r="O142" t="s">
        <v>388</v>
      </c>
      <c r="P142">
        <v>17</v>
      </c>
      <c r="Q142">
        <v>17</v>
      </c>
      <c r="R142" t="s">
        <v>764</v>
      </c>
      <c r="S142">
        <v>6</v>
      </c>
      <c r="T142" t="s">
        <v>393</v>
      </c>
      <c r="U142">
        <v>2018</v>
      </c>
      <c r="V142" t="s">
        <v>556</v>
      </c>
      <c r="W142" t="s">
        <v>445</v>
      </c>
      <c r="Y142" t="s">
        <v>39</v>
      </c>
      <c r="Z142">
        <v>1</v>
      </c>
      <c r="AA142">
        <v>1</v>
      </c>
      <c r="AB142">
        <v>1</v>
      </c>
      <c r="AE142">
        <v>1</v>
      </c>
      <c r="AF142" s="2">
        <v>35380</v>
      </c>
      <c r="AG142">
        <v>4</v>
      </c>
    </row>
    <row r="143" spans="1:33" x14ac:dyDescent="0.2">
      <c r="A143" t="s">
        <v>39</v>
      </c>
      <c r="B143">
        <v>1996</v>
      </c>
      <c r="C143" t="s">
        <v>2</v>
      </c>
      <c r="D143" t="s">
        <v>365</v>
      </c>
      <c r="F143" t="s">
        <v>396</v>
      </c>
      <c r="G143">
        <v>2022</v>
      </c>
      <c r="H143">
        <v>3.0003000000000002</v>
      </c>
      <c r="I143">
        <v>2015</v>
      </c>
      <c r="J143">
        <v>73</v>
      </c>
      <c r="K143" t="s">
        <v>392</v>
      </c>
      <c r="L143" t="s">
        <v>450</v>
      </c>
      <c r="M143" t="s">
        <v>393</v>
      </c>
      <c r="N143" t="s">
        <v>393</v>
      </c>
      <c r="O143" t="s">
        <v>388</v>
      </c>
      <c r="P143">
        <v>17</v>
      </c>
      <c r="Q143">
        <v>17</v>
      </c>
      <c r="R143" t="s">
        <v>764</v>
      </c>
      <c r="S143">
        <v>6</v>
      </c>
      <c r="T143" t="s">
        <v>393</v>
      </c>
      <c r="U143">
        <v>2018</v>
      </c>
      <c r="V143" t="s">
        <v>556</v>
      </c>
      <c r="W143" t="s">
        <v>445</v>
      </c>
      <c r="Y143" t="s">
        <v>39</v>
      </c>
      <c r="AA143">
        <v>1</v>
      </c>
      <c r="AB143">
        <v>1</v>
      </c>
      <c r="AE143">
        <v>1</v>
      </c>
      <c r="AF143" s="2">
        <v>35380</v>
      </c>
      <c r="AG143">
        <v>4</v>
      </c>
    </row>
    <row r="144" spans="1:33" x14ac:dyDescent="0.2">
      <c r="A144" t="s">
        <v>196</v>
      </c>
      <c r="B144">
        <v>1996</v>
      </c>
      <c r="C144" t="s">
        <v>364</v>
      </c>
      <c r="E144" t="s">
        <v>771</v>
      </c>
      <c r="F144" t="s">
        <v>396</v>
      </c>
      <c r="G144">
        <v>2016</v>
      </c>
      <c r="H144">
        <v>7.0000999999999998</v>
      </c>
      <c r="I144">
        <v>2014</v>
      </c>
      <c r="J144">
        <v>188</v>
      </c>
      <c r="K144" t="s">
        <v>419</v>
      </c>
      <c r="L144" t="s">
        <v>399</v>
      </c>
      <c r="M144" t="s">
        <v>399</v>
      </c>
      <c r="N144" t="s">
        <v>399</v>
      </c>
      <c r="O144" t="s">
        <v>388</v>
      </c>
      <c r="P144">
        <v>12</v>
      </c>
      <c r="Q144">
        <v>12</v>
      </c>
      <c r="R144" t="s">
        <v>764</v>
      </c>
      <c r="S144">
        <v>3</v>
      </c>
      <c r="T144" t="s">
        <v>399</v>
      </c>
      <c r="U144">
        <v>2018</v>
      </c>
      <c r="V144" t="s">
        <v>454</v>
      </c>
      <c r="W144" t="s">
        <v>455</v>
      </c>
      <c r="Y144" t="s">
        <v>40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 s="2">
        <v>35380</v>
      </c>
      <c r="AG144">
        <v>4</v>
      </c>
    </row>
    <row r="145" spans="1:33" x14ac:dyDescent="0.2">
      <c r="A145" t="s">
        <v>196</v>
      </c>
      <c r="B145">
        <v>1996</v>
      </c>
      <c r="C145" t="s">
        <v>2</v>
      </c>
      <c r="D145" t="s">
        <v>365</v>
      </c>
      <c r="F145" t="s">
        <v>396</v>
      </c>
      <c r="G145">
        <v>2016</v>
      </c>
      <c r="H145">
        <v>7.0000999999999998</v>
      </c>
      <c r="I145">
        <v>2014</v>
      </c>
      <c r="J145">
        <v>188</v>
      </c>
      <c r="K145" t="s">
        <v>419</v>
      </c>
      <c r="L145" t="s">
        <v>399</v>
      </c>
      <c r="M145" t="s">
        <v>399</v>
      </c>
      <c r="N145" t="s">
        <v>399</v>
      </c>
      <c r="O145" t="s">
        <v>388</v>
      </c>
      <c r="P145">
        <v>12</v>
      </c>
      <c r="Q145">
        <v>12</v>
      </c>
      <c r="R145" t="s">
        <v>764</v>
      </c>
      <c r="S145">
        <v>3</v>
      </c>
      <c r="T145" t="s">
        <v>399</v>
      </c>
      <c r="U145">
        <v>2018</v>
      </c>
      <c r="V145" t="s">
        <v>454</v>
      </c>
      <c r="W145" t="s">
        <v>455</v>
      </c>
      <c r="Y145" t="s">
        <v>40</v>
      </c>
      <c r="AA145">
        <v>1</v>
      </c>
      <c r="AB145">
        <v>1</v>
      </c>
      <c r="AC145">
        <v>1</v>
      </c>
      <c r="AD145">
        <v>1</v>
      </c>
      <c r="AE145">
        <v>1</v>
      </c>
      <c r="AF145" s="2">
        <v>35380</v>
      </c>
      <c r="AG145">
        <v>4</v>
      </c>
    </row>
    <row r="146" spans="1:33" x14ac:dyDescent="0.2">
      <c r="A146" t="s">
        <v>38</v>
      </c>
      <c r="B146">
        <v>1996</v>
      </c>
      <c r="C146" t="s">
        <v>364</v>
      </c>
      <c r="E146" t="s">
        <v>772</v>
      </c>
      <c r="F146" t="s">
        <v>396</v>
      </c>
      <c r="I146">
        <v>2015</v>
      </c>
      <c r="J146">
        <v>64</v>
      </c>
      <c r="K146" t="s">
        <v>392</v>
      </c>
      <c r="L146" t="s">
        <v>450</v>
      </c>
      <c r="M146" t="s">
        <v>393</v>
      </c>
      <c r="N146" t="s">
        <v>393</v>
      </c>
      <c r="O146" t="s">
        <v>388</v>
      </c>
      <c r="P146">
        <v>17</v>
      </c>
      <c r="Q146">
        <v>17</v>
      </c>
      <c r="R146" t="s">
        <v>764</v>
      </c>
      <c r="S146">
        <v>3</v>
      </c>
      <c r="T146" t="s">
        <v>393</v>
      </c>
      <c r="U146">
        <v>2021</v>
      </c>
      <c r="V146" t="s">
        <v>397</v>
      </c>
      <c r="W146" t="s">
        <v>398</v>
      </c>
      <c r="Y146" t="s">
        <v>38</v>
      </c>
      <c r="AA146">
        <v>1</v>
      </c>
      <c r="AF146" s="2">
        <v>35380</v>
      </c>
      <c r="AG146">
        <v>4</v>
      </c>
    </row>
    <row r="147" spans="1:33" x14ac:dyDescent="0.2">
      <c r="A147" t="s">
        <v>197</v>
      </c>
      <c r="B147">
        <v>1996</v>
      </c>
      <c r="C147" t="s">
        <v>364</v>
      </c>
      <c r="E147" t="s">
        <v>772</v>
      </c>
      <c r="F147" t="s">
        <v>374</v>
      </c>
      <c r="I147">
        <v>2014</v>
      </c>
      <c r="J147">
        <v>69</v>
      </c>
      <c r="K147" t="s">
        <v>386</v>
      </c>
      <c r="L147" t="s">
        <v>429</v>
      </c>
      <c r="M147" t="s">
        <v>429</v>
      </c>
      <c r="N147" t="s">
        <v>429</v>
      </c>
      <c r="O147" t="s">
        <v>388</v>
      </c>
      <c r="P147">
        <v>13</v>
      </c>
      <c r="Q147">
        <v>13</v>
      </c>
      <c r="R147" t="s">
        <v>764</v>
      </c>
      <c r="S147">
        <v>4</v>
      </c>
      <c r="T147" t="s">
        <v>429</v>
      </c>
      <c r="U147">
        <v>2018</v>
      </c>
      <c r="V147" t="s">
        <v>493</v>
      </c>
      <c r="W147" t="s">
        <v>418</v>
      </c>
      <c r="Y147" t="s">
        <v>42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 s="2">
        <v>35167</v>
      </c>
      <c r="AG147">
        <v>2</v>
      </c>
    </row>
    <row r="148" spans="1:33" x14ac:dyDescent="0.2">
      <c r="A148" t="s">
        <v>44</v>
      </c>
      <c r="B148">
        <v>1996</v>
      </c>
      <c r="C148" t="s">
        <v>364</v>
      </c>
      <c r="E148" t="s">
        <v>772</v>
      </c>
      <c r="F148" t="s">
        <v>382</v>
      </c>
      <c r="I148">
        <v>2015</v>
      </c>
      <c r="J148">
        <v>96</v>
      </c>
      <c r="K148" t="s">
        <v>402</v>
      </c>
      <c r="L148" t="s">
        <v>420</v>
      </c>
      <c r="M148" t="s">
        <v>423</v>
      </c>
      <c r="N148" t="s">
        <v>420</v>
      </c>
      <c r="O148" t="s">
        <v>388</v>
      </c>
      <c r="P148">
        <v>12</v>
      </c>
      <c r="Q148">
        <v>14</v>
      </c>
      <c r="R148" t="s">
        <v>764</v>
      </c>
      <c r="S148">
        <v>2</v>
      </c>
      <c r="T148" t="s">
        <v>420</v>
      </c>
      <c r="U148">
        <v>2022</v>
      </c>
      <c r="V148" t="s">
        <v>421</v>
      </c>
      <c r="W148" t="s">
        <v>422</v>
      </c>
      <c r="Y148" t="s">
        <v>44</v>
      </c>
      <c r="Z148">
        <v>1</v>
      </c>
      <c r="AA148">
        <v>1</v>
      </c>
      <c r="AC148">
        <v>1</v>
      </c>
      <c r="AE148">
        <v>1</v>
      </c>
      <c r="AF148" s="2">
        <v>35094</v>
      </c>
      <c r="AG148">
        <v>1</v>
      </c>
    </row>
    <row r="149" spans="1:33" x14ac:dyDescent="0.2">
      <c r="A149" t="s">
        <v>41</v>
      </c>
      <c r="B149">
        <v>1996</v>
      </c>
      <c r="C149" t="s">
        <v>364</v>
      </c>
      <c r="E149" t="s">
        <v>772</v>
      </c>
      <c r="F149" t="s">
        <v>453</v>
      </c>
      <c r="I149">
        <v>2013</v>
      </c>
      <c r="J149">
        <v>96</v>
      </c>
      <c r="K149" t="s">
        <v>378</v>
      </c>
      <c r="L149" t="s">
        <v>555</v>
      </c>
      <c r="M149" t="s">
        <v>390</v>
      </c>
      <c r="N149" t="s">
        <v>390</v>
      </c>
      <c r="O149" t="s">
        <v>388</v>
      </c>
      <c r="P149">
        <v>16</v>
      </c>
      <c r="Q149">
        <v>16</v>
      </c>
      <c r="R149" t="s">
        <v>764</v>
      </c>
      <c r="S149">
        <v>6</v>
      </c>
      <c r="T149" t="s">
        <v>390</v>
      </c>
      <c r="U149">
        <v>2016</v>
      </c>
      <c r="V149" t="s">
        <v>554</v>
      </c>
      <c r="W149" t="s">
        <v>385</v>
      </c>
      <c r="Y149" t="s">
        <v>41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 s="2">
        <v>35184</v>
      </c>
      <c r="AG149">
        <v>2</v>
      </c>
    </row>
    <row r="150" spans="1:33" x14ac:dyDescent="0.2">
      <c r="A150" t="s">
        <v>43</v>
      </c>
      <c r="B150">
        <v>1996</v>
      </c>
      <c r="C150" t="s">
        <v>364</v>
      </c>
      <c r="E150" t="s">
        <v>772</v>
      </c>
      <c r="F150" t="s">
        <v>396</v>
      </c>
      <c r="I150">
        <v>2016</v>
      </c>
      <c r="J150">
        <v>61</v>
      </c>
      <c r="K150" t="s">
        <v>386</v>
      </c>
      <c r="L150" t="s">
        <v>387</v>
      </c>
      <c r="M150" t="s">
        <v>387</v>
      </c>
      <c r="N150" t="s">
        <v>387</v>
      </c>
      <c r="O150" t="s">
        <v>388</v>
      </c>
      <c r="P150">
        <v>12</v>
      </c>
      <c r="Q150">
        <v>12</v>
      </c>
      <c r="R150" t="s">
        <v>764</v>
      </c>
      <c r="S150">
        <v>1</v>
      </c>
      <c r="T150" t="s">
        <v>383</v>
      </c>
      <c r="U150">
        <v>2021</v>
      </c>
      <c r="V150" t="s">
        <v>397</v>
      </c>
      <c r="W150" t="s">
        <v>398</v>
      </c>
      <c r="Y150" t="s">
        <v>43</v>
      </c>
      <c r="Z150">
        <v>1</v>
      </c>
      <c r="AA150">
        <v>1</v>
      </c>
      <c r="AF150" s="2">
        <v>35154</v>
      </c>
      <c r="AG150">
        <v>1</v>
      </c>
    </row>
    <row r="151" spans="1:33" x14ac:dyDescent="0.2">
      <c r="A151" t="s">
        <v>37</v>
      </c>
      <c r="B151">
        <v>1996</v>
      </c>
      <c r="C151" t="s">
        <v>364</v>
      </c>
      <c r="E151" t="s">
        <v>772</v>
      </c>
      <c r="F151" t="s">
        <v>408</v>
      </c>
      <c r="I151">
        <v>2017</v>
      </c>
      <c r="J151">
        <v>13</v>
      </c>
      <c r="K151" t="s">
        <v>465</v>
      </c>
      <c r="L151" t="s">
        <v>470</v>
      </c>
      <c r="M151" t="s">
        <v>470</v>
      </c>
      <c r="N151" t="s">
        <v>470</v>
      </c>
      <c r="O151" t="s">
        <v>388</v>
      </c>
      <c r="P151">
        <v>12</v>
      </c>
      <c r="Q151">
        <v>12</v>
      </c>
      <c r="R151" t="s">
        <v>764</v>
      </c>
      <c r="Y151" t="s">
        <v>37</v>
      </c>
      <c r="Z151">
        <v>1</v>
      </c>
      <c r="AA151">
        <v>1</v>
      </c>
      <c r="AB151">
        <v>1</v>
      </c>
      <c r="AC151">
        <v>1</v>
      </c>
      <c r="AF151" s="2">
        <v>35424</v>
      </c>
      <c r="AG151">
        <v>4</v>
      </c>
    </row>
    <row r="152" spans="1:33" x14ac:dyDescent="0.2">
      <c r="A152" t="s">
        <v>45</v>
      </c>
      <c r="B152">
        <v>1996</v>
      </c>
      <c r="C152" t="s">
        <v>364</v>
      </c>
      <c r="E152" t="s">
        <v>772</v>
      </c>
      <c r="F152" t="s">
        <v>389</v>
      </c>
      <c r="I152">
        <v>2019</v>
      </c>
      <c r="J152">
        <v>86</v>
      </c>
      <c r="K152" t="s">
        <v>402</v>
      </c>
      <c r="L152" t="s">
        <v>403</v>
      </c>
      <c r="M152" t="s">
        <v>404</v>
      </c>
      <c r="N152" t="s">
        <v>405</v>
      </c>
      <c r="O152" t="s">
        <v>406</v>
      </c>
      <c r="P152">
        <v>20</v>
      </c>
      <c r="Q152" t="s">
        <v>407</v>
      </c>
      <c r="R152" t="s">
        <v>764</v>
      </c>
      <c r="S152">
        <v>1</v>
      </c>
      <c r="T152" t="s">
        <v>399</v>
      </c>
      <c r="U152">
        <v>2023</v>
      </c>
      <c r="V152" t="s">
        <v>400</v>
      </c>
      <c r="W152" t="s">
        <v>401</v>
      </c>
      <c r="Y152" t="s">
        <v>45</v>
      </c>
      <c r="Z152">
        <v>1</v>
      </c>
      <c r="AF152" s="2">
        <v>35087</v>
      </c>
      <c r="AG152">
        <v>1</v>
      </c>
    </row>
    <row r="153" spans="1:33" x14ac:dyDescent="0.2">
      <c r="A153" t="s">
        <v>197</v>
      </c>
      <c r="B153">
        <v>1996</v>
      </c>
      <c r="C153" t="s">
        <v>2</v>
      </c>
      <c r="D153" t="s">
        <v>365</v>
      </c>
      <c r="F153" t="s">
        <v>374</v>
      </c>
      <c r="I153">
        <v>2014</v>
      </c>
      <c r="J153">
        <v>69</v>
      </c>
      <c r="K153" t="s">
        <v>386</v>
      </c>
      <c r="L153" t="s">
        <v>429</v>
      </c>
      <c r="M153" t="s">
        <v>429</v>
      </c>
      <c r="N153" t="s">
        <v>429</v>
      </c>
      <c r="O153" t="s">
        <v>388</v>
      </c>
      <c r="P153">
        <v>13</v>
      </c>
      <c r="Q153">
        <v>13</v>
      </c>
      <c r="R153" t="s">
        <v>764</v>
      </c>
      <c r="S153">
        <v>4</v>
      </c>
      <c r="T153" t="s">
        <v>429</v>
      </c>
      <c r="U153">
        <v>2018</v>
      </c>
      <c r="V153" t="s">
        <v>493</v>
      </c>
      <c r="W153" t="s">
        <v>418</v>
      </c>
      <c r="Y153" t="s">
        <v>42</v>
      </c>
      <c r="AA153">
        <v>1</v>
      </c>
      <c r="AB153">
        <v>1</v>
      </c>
      <c r="AC153">
        <v>1</v>
      </c>
      <c r="AD153">
        <v>1</v>
      </c>
      <c r="AE153">
        <v>1</v>
      </c>
      <c r="AF153" s="2">
        <v>35167</v>
      </c>
      <c r="AG153">
        <v>2</v>
      </c>
    </row>
    <row r="154" spans="1:33" x14ac:dyDescent="0.2">
      <c r="A154" t="s">
        <v>44</v>
      </c>
      <c r="B154">
        <v>1996</v>
      </c>
      <c r="C154" t="s">
        <v>2</v>
      </c>
      <c r="D154" t="s">
        <v>365</v>
      </c>
      <c r="F154" t="s">
        <v>382</v>
      </c>
      <c r="I154">
        <v>2015</v>
      </c>
      <c r="J154">
        <v>96</v>
      </c>
      <c r="K154" t="s">
        <v>402</v>
      </c>
      <c r="L154" t="s">
        <v>420</v>
      </c>
      <c r="M154" t="s">
        <v>423</v>
      </c>
      <c r="N154" t="s">
        <v>420</v>
      </c>
      <c r="O154" t="s">
        <v>388</v>
      </c>
      <c r="P154">
        <v>12</v>
      </c>
      <c r="Q154">
        <v>14</v>
      </c>
      <c r="R154" t="s">
        <v>764</v>
      </c>
      <c r="S154">
        <v>2</v>
      </c>
      <c r="T154" t="s">
        <v>420</v>
      </c>
      <c r="U154">
        <v>2022</v>
      </c>
      <c r="V154" t="s">
        <v>421</v>
      </c>
      <c r="W154" t="s">
        <v>422</v>
      </c>
      <c r="Y154" t="s">
        <v>44</v>
      </c>
      <c r="AA154">
        <v>1</v>
      </c>
      <c r="AC154">
        <v>1</v>
      </c>
      <c r="AE154">
        <v>1</v>
      </c>
      <c r="AF154" s="2">
        <v>35094</v>
      </c>
      <c r="AG154">
        <v>1</v>
      </c>
    </row>
    <row r="155" spans="1:33" x14ac:dyDescent="0.2">
      <c r="A155" t="s">
        <v>41</v>
      </c>
      <c r="B155">
        <v>1996</v>
      </c>
      <c r="C155" t="s">
        <v>2</v>
      </c>
      <c r="D155" t="s">
        <v>365</v>
      </c>
      <c r="F155" t="s">
        <v>453</v>
      </c>
      <c r="I155">
        <v>2013</v>
      </c>
      <c r="J155">
        <v>96</v>
      </c>
      <c r="K155" t="s">
        <v>378</v>
      </c>
      <c r="L155" t="s">
        <v>555</v>
      </c>
      <c r="M155" t="s">
        <v>390</v>
      </c>
      <c r="N155" t="s">
        <v>390</v>
      </c>
      <c r="O155" t="s">
        <v>388</v>
      </c>
      <c r="P155">
        <v>16</v>
      </c>
      <c r="Q155">
        <v>16</v>
      </c>
      <c r="R155" t="s">
        <v>764</v>
      </c>
      <c r="S155">
        <v>6</v>
      </c>
      <c r="T155" t="s">
        <v>390</v>
      </c>
      <c r="U155">
        <v>2016</v>
      </c>
      <c r="V155" t="s">
        <v>554</v>
      </c>
      <c r="W155" t="s">
        <v>385</v>
      </c>
      <c r="Y155" t="s">
        <v>41</v>
      </c>
      <c r="AA155">
        <v>1</v>
      </c>
      <c r="AB155">
        <v>1</v>
      </c>
      <c r="AC155">
        <v>1</v>
      </c>
      <c r="AD155">
        <v>1</v>
      </c>
      <c r="AE155">
        <v>1</v>
      </c>
      <c r="AF155" s="2">
        <v>35184</v>
      </c>
      <c r="AG155">
        <v>2</v>
      </c>
    </row>
    <row r="156" spans="1:33" x14ac:dyDescent="0.2">
      <c r="A156" t="s">
        <v>43</v>
      </c>
      <c r="B156">
        <v>1996</v>
      </c>
      <c r="C156" t="s">
        <v>2</v>
      </c>
      <c r="D156" t="s">
        <v>365</v>
      </c>
      <c r="F156" t="s">
        <v>396</v>
      </c>
      <c r="I156">
        <v>2016</v>
      </c>
      <c r="J156">
        <v>61</v>
      </c>
      <c r="K156" t="s">
        <v>386</v>
      </c>
      <c r="L156" t="s">
        <v>387</v>
      </c>
      <c r="M156" t="s">
        <v>387</v>
      </c>
      <c r="N156" t="s">
        <v>387</v>
      </c>
      <c r="O156" t="s">
        <v>388</v>
      </c>
      <c r="P156">
        <v>12</v>
      </c>
      <c r="Q156">
        <v>12</v>
      </c>
      <c r="R156" t="s">
        <v>764</v>
      </c>
      <c r="S156">
        <v>1</v>
      </c>
      <c r="T156" t="s">
        <v>383</v>
      </c>
      <c r="U156">
        <v>2021</v>
      </c>
      <c r="V156" t="s">
        <v>397</v>
      </c>
      <c r="W156" t="s">
        <v>398</v>
      </c>
      <c r="Y156" t="s">
        <v>43</v>
      </c>
      <c r="AA156">
        <v>1</v>
      </c>
      <c r="AF156" s="2">
        <v>35154</v>
      </c>
      <c r="AG156">
        <v>1</v>
      </c>
    </row>
    <row r="157" spans="1:33" x14ac:dyDescent="0.2">
      <c r="A157" t="s">
        <v>37</v>
      </c>
      <c r="B157">
        <v>1996</v>
      </c>
      <c r="C157" t="s">
        <v>2</v>
      </c>
      <c r="D157" t="s">
        <v>365</v>
      </c>
      <c r="F157" t="s">
        <v>408</v>
      </c>
      <c r="I157">
        <v>2017</v>
      </c>
      <c r="J157">
        <v>13</v>
      </c>
      <c r="K157" t="s">
        <v>465</v>
      </c>
      <c r="L157" t="s">
        <v>470</v>
      </c>
      <c r="M157" t="s">
        <v>470</v>
      </c>
      <c r="N157" t="s">
        <v>470</v>
      </c>
      <c r="O157" t="s">
        <v>388</v>
      </c>
      <c r="P157">
        <v>12</v>
      </c>
      <c r="Q157">
        <v>12</v>
      </c>
      <c r="R157" t="s">
        <v>764</v>
      </c>
      <c r="Y157" t="s">
        <v>37</v>
      </c>
      <c r="AA157">
        <v>1</v>
      </c>
      <c r="AB157">
        <v>1</v>
      </c>
      <c r="AC157">
        <v>1</v>
      </c>
      <c r="AF157" s="2">
        <v>35424</v>
      </c>
      <c r="AG157">
        <v>4</v>
      </c>
    </row>
    <row r="158" spans="1:33" x14ac:dyDescent="0.2">
      <c r="A158" t="s">
        <v>45</v>
      </c>
      <c r="B158">
        <v>1996</v>
      </c>
      <c r="C158" t="s">
        <v>2</v>
      </c>
      <c r="D158" t="s">
        <v>365</v>
      </c>
      <c r="F158" t="s">
        <v>389</v>
      </c>
      <c r="I158">
        <v>2019</v>
      </c>
      <c r="J158">
        <v>86</v>
      </c>
      <c r="K158" t="s">
        <v>402</v>
      </c>
      <c r="L158" t="s">
        <v>403</v>
      </c>
      <c r="M158" t="s">
        <v>404</v>
      </c>
      <c r="N158" t="s">
        <v>405</v>
      </c>
      <c r="O158" t="s">
        <v>406</v>
      </c>
      <c r="P158">
        <v>20</v>
      </c>
      <c r="Q158" t="s">
        <v>407</v>
      </c>
      <c r="R158" t="s">
        <v>764</v>
      </c>
      <c r="S158">
        <v>1</v>
      </c>
      <c r="T158" t="s">
        <v>399</v>
      </c>
      <c r="U158">
        <v>2023</v>
      </c>
      <c r="V158" t="s">
        <v>400</v>
      </c>
      <c r="W158" t="s">
        <v>401</v>
      </c>
      <c r="Y158" t="s">
        <v>45</v>
      </c>
      <c r="AF158" s="2">
        <v>35087</v>
      </c>
      <c r="AG158">
        <v>1</v>
      </c>
    </row>
    <row r="159" spans="1:33" x14ac:dyDescent="0.2">
      <c r="A159" t="s">
        <v>689</v>
      </c>
      <c r="B159">
        <v>1996</v>
      </c>
      <c r="C159" t="s">
        <v>2</v>
      </c>
      <c r="E159" t="s">
        <v>2</v>
      </c>
      <c r="F159" t="s">
        <v>382</v>
      </c>
      <c r="I159">
        <v>2018</v>
      </c>
      <c r="J159">
        <v>75</v>
      </c>
      <c r="K159" t="s">
        <v>392</v>
      </c>
      <c r="L159" t="s">
        <v>718</v>
      </c>
      <c r="M159" t="s">
        <v>385</v>
      </c>
      <c r="N159" t="s">
        <v>385</v>
      </c>
      <c r="O159" t="s">
        <v>436</v>
      </c>
      <c r="P159">
        <v>14</v>
      </c>
      <c r="Q159">
        <v>14</v>
      </c>
      <c r="R159" t="s">
        <v>764</v>
      </c>
      <c r="S159">
        <v>5</v>
      </c>
      <c r="T159" t="s">
        <v>718</v>
      </c>
      <c r="U159">
        <v>2010</v>
      </c>
      <c r="V159" t="s">
        <v>719</v>
      </c>
      <c r="W159" t="s">
        <v>385</v>
      </c>
      <c r="X159" t="s">
        <v>719</v>
      </c>
      <c r="Y159" t="s">
        <v>276</v>
      </c>
      <c r="AA159">
        <v>1</v>
      </c>
      <c r="AC159">
        <v>1</v>
      </c>
      <c r="AD159">
        <v>1</v>
      </c>
      <c r="AF159" s="2">
        <v>35122</v>
      </c>
      <c r="AG159">
        <v>1</v>
      </c>
    </row>
    <row r="160" spans="1:33" x14ac:dyDescent="0.2">
      <c r="A160" t="s">
        <v>275</v>
      </c>
      <c r="B160">
        <v>1996</v>
      </c>
      <c r="C160" t="s">
        <v>2</v>
      </c>
      <c r="E160" t="s">
        <v>2</v>
      </c>
      <c r="F160" t="s">
        <v>396</v>
      </c>
      <c r="I160">
        <v>2015</v>
      </c>
      <c r="J160">
        <v>62</v>
      </c>
      <c r="K160" t="s">
        <v>465</v>
      </c>
      <c r="L160" t="s">
        <v>470</v>
      </c>
      <c r="M160" t="s">
        <v>470</v>
      </c>
      <c r="N160" t="s">
        <v>470</v>
      </c>
      <c r="O160" t="s">
        <v>388</v>
      </c>
      <c r="P160">
        <v>13</v>
      </c>
      <c r="Q160">
        <v>13</v>
      </c>
      <c r="R160" t="s">
        <v>764</v>
      </c>
      <c r="Y160" t="s">
        <v>275</v>
      </c>
      <c r="AA160">
        <v>1</v>
      </c>
      <c r="AB160">
        <v>1</v>
      </c>
      <c r="AF160" s="2">
        <v>35117</v>
      </c>
      <c r="AG160">
        <v>1</v>
      </c>
    </row>
    <row r="161" spans="1:33" x14ac:dyDescent="0.2">
      <c r="A161" t="s">
        <v>277</v>
      </c>
      <c r="B161">
        <v>1996</v>
      </c>
      <c r="C161" t="s">
        <v>2</v>
      </c>
      <c r="E161" t="s">
        <v>2</v>
      </c>
      <c r="F161" t="s">
        <v>453</v>
      </c>
      <c r="I161">
        <v>2013</v>
      </c>
      <c r="J161">
        <v>56</v>
      </c>
      <c r="K161" t="s">
        <v>392</v>
      </c>
      <c r="L161" t="s">
        <v>434</v>
      </c>
      <c r="M161" t="s">
        <v>393</v>
      </c>
      <c r="N161" t="s">
        <v>393</v>
      </c>
      <c r="O161" t="s">
        <v>388</v>
      </c>
      <c r="P161">
        <v>16</v>
      </c>
      <c r="Q161">
        <v>16</v>
      </c>
      <c r="R161" t="s">
        <v>764</v>
      </c>
      <c r="S161">
        <v>7</v>
      </c>
      <c r="T161" t="s">
        <v>393</v>
      </c>
      <c r="U161">
        <v>2015</v>
      </c>
      <c r="V161" t="s">
        <v>656</v>
      </c>
      <c r="W161" t="s">
        <v>418</v>
      </c>
      <c r="Y161" t="s">
        <v>277</v>
      </c>
      <c r="AA161">
        <v>1</v>
      </c>
      <c r="AB161">
        <v>1</v>
      </c>
      <c r="AC161">
        <v>1</v>
      </c>
      <c r="AF161" s="2">
        <v>35169</v>
      </c>
      <c r="AG161">
        <v>2</v>
      </c>
    </row>
    <row r="162" spans="1:33" x14ac:dyDescent="0.2">
      <c r="A162" t="s">
        <v>273</v>
      </c>
      <c r="B162">
        <v>1996</v>
      </c>
      <c r="C162" t="s">
        <v>2</v>
      </c>
      <c r="E162" t="s">
        <v>2</v>
      </c>
      <c r="F162" t="s">
        <v>396</v>
      </c>
      <c r="I162">
        <v>2014</v>
      </c>
      <c r="J162">
        <v>114</v>
      </c>
      <c r="K162" t="s">
        <v>402</v>
      </c>
      <c r="L162" t="s">
        <v>409</v>
      </c>
      <c r="M162" t="s">
        <v>409</v>
      </c>
      <c r="N162" t="s">
        <v>409</v>
      </c>
      <c r="O162" t="s">
        <v>388</v>
      </c>
      <c r="P162">
        <v>14</v>
      </c>
      <c r="Q162">
        <v>14</v>
      </c>
      <c r="R162" t="s">
        <v>764</v>
      </c>
      <c r="S162">
        <v>1</v>
      </c>
      <c r="T162" t="s">
        <v>383</v>
      </c>
      <c r="U162">
        <v>2023</v>
      </c>
      <c r="V162" t="s">
        <v>471</v>
      </c>
      <c r="W162" t="s">
        <v>425</v>
      </c>
      <c r="Y162" t="s">
        <v>273</v>
      </c>
      <c r="AA162">
        <v>1</v>
      </c>
      <c r="AB162">
        <v>1</v>
      </c>
      <c r="AC162">
        <v>1</v>
      </c>
      <c r="AD162">
        <v>1</v>
      </c>
      <c r="AE162">
        <v>1</v>
      </c>
      <c r="AF162" s="2">
        <v>35095</v>
      </c>
      <c r="AG162">
        <v>1</v>
      </c>
    </row>
    <row r="163" spans="1:33" x14ac:dyDescent="0.2">
      <c r="A163" t="s">
        <v>274</v>
      </c>
      <c r="B163">
        <v>1996</v>
      </c>
      <c r="C163" t="s">
        <v>2</v>
      </c>
      <c r="E163" t="s">
        <v>2</v>
      </c>
      <c r="F163" t="s">
        <v>374</v>
      </c>
      <c r="I163">
        <v>2013</v>
      </c>
      <c r="J163">
        <v>111</v>
      </c>
      <c r="K163" t="s">
        <v>402</v>
      </c>
      <c r="L163" t="s">
        <v>420</v>
      </c>
      <c r="M163" t="s">
        <v>420</v>
      </c>
      <c r="N163" t="s">
        <v>420</v>
      </c>
      <c r="O163" t="s">
        <v>388</v>
      </c>
      <c r="P163">
        <v>12</v>
      </c>
      <c r="Q163">
        <v>12</v>
      </c>
      <c r="R163" t="s">
        <v>764</v>
      </c>
      <c r="S163">
        <v>2</v>
      </c>
      <c r="T163" t="s">
        <v>420</v>
      </c>
      <c r="U163">
        <v>2018</v>
      </c>
      <c r="V163" t="s">
        <v>631</v>
      </c>
      <c r="W163" t="s">
        <v>632</v>
      </c>
      <c r="Y163" t="s">
        <v>274</v>
      </c>
      <c r="AA163">
        <v>1</v>
      </c>
      <c r="AB163">
        <v>1</v>
      </c>
      <c r="AC163">
        <v>1</v>
      </c>
      <c r="AE163">
        <v>1</v>
      </c>
      <c r="AF163" s="2">
        <v>35108</v>
      </c>
      <c r="AG163">
        <v>1</v>
      </c>
    </row>
    <row r="164" spans="1:33" x14ac:dyDescent="0.2">
      <c r="A164" t="s">
        <v>278</v>
      </c>
      <c r="B164">
        <v>1996</v>
      </c>
      <c r="C164" t="s">
        <v>2</v>
      </c>
      <c r="E164" t="s">
        <v>2</v>
      </c>
      <c r="F164" t="s">
        <v>382</v>
      </c>
      <c r="I164">
        <v>2014</v>
      </c>
      <c r="J164">
        <v>163</v>
      </c>
      <c r="K164" t="s">
        <v>386</v>
      </c>
      <c r="L164" t="s">
        <v>429</v>
      </c>
      <c r="M164" t="s">
        <v>429</v>
      </c>
      <c r="N164" t="s">
        <v>429</v>
      </c>
      <c r="O164" t="s">
        <v>388</v>
      </c>
      <c r="P164">
        <v>14</v>
      </c>
      <c r="Q164">
        <v>14</v>
      </c>
      <c r="R164" t="s">
        <v>764</v>
      </c>
      <c r="S164">
        <v>2</v>
      </c>
      <c r="T164" t="s">
        <v>443</v>
      </c>
      <c r="U164">
        <v>2022</v>
      </c>
      <c r="V164" t="s">
        <v>674</v>
      </c>
      <c r="W164" t="s">
        <v>675</v>
      </c>
      <c r="Y164" t="s">
        <v>278</v>
      </c>
      <c r="AA164">
        <v>1</v>
      </c>
      <c r="AB164">
        <v>1</v>
      </c>
      <c r="AC164">
        <v>1</v>
      </c>
      <c r="AD164">
        <v>1</v>
      </c>
      <c r="AE164">
        <v>1</v>
      </c>
      <c r="AF164" s="2">
        <v>35222</v>
      </c>
      <c r="AG164">
        <v>2</v>
      </c>
    </row>
    <row r="165" spans="1:33" x14ac:dyDescent="0.2">
      <c r="A165" t="s">
        <v>279</v>
      </c>
      <c r="B165">
        <v>1996</v>
      </c>
      <c r="C165" t="s">
        <v>2</v>
      </c>
      <c r="E165" t="s">
        <v>2</v>
      </c>
      <c r="F165" t="s">
        <v>453</v>
      </c>
      <c r="J165" t="s">
        <v>753</v>
      </c>
      <c r="K165" t="s">
        <v>465</v>
      </c>
      <c r="L165" t="s">
        <v>470</v>
      </c>
      <c r="M165" t="s">
        <v>470</v>
      </c>
      <c r="N165" t="s">
        <v>470</v>
      </c>
      <c r="O165" t="s">
        <v>388</v>
      </c>
      <c r="P165">
        <v>12</v>
      </c>
      <c r="Q165">
        <v>12</v>
      </c>
      <c r="R165" t="s">
        <v>764</v>
      </c>
      <c r="Y165" t="s">
        <v>279</v>
      </c>
      <c r="AA165">
        <v>1</v>
      </c>
      <c r="AB165">
        <v>1</v>
      </c>
      <c r="AC165">
        <v>1</v>
      </c>
      <c r="AF165" s="2">
        <v>35222</v>
      </c>
      <c r="AG165">
        <v>2</v>
      </c>
    </row>
    <row r="166" spans="1:33" x14ac:dyDescent="0.2">
      <c r="A166" t="s">
        <v>51</v>
      </c>
      <c r="B166">
        <v>1995</v>
      </c>
      <c r="C166" t="s">
        <v>364</v>
      </c>
      <c r="E166" t="s">
        <v>771</v>
      </c>
      <c r="F166" t="s">
        <v>453</v>
      </c>
      <c r="G166">
        <v>2019</v>
      </c>
      <c r="H166">
        <v>1.0004</v>
      </c>
      <c r="I166">
        <v>2017</v>
      </c>
      <c r="J166">
        <v>82</v>
      </c>
      <c r="K166" t="s">
        <v>419</v>
      </c>
      <c r="L166" t="s">
        <v>399</v>
      </c>
      <c r="M166" t="s">
        <v>399</v>
      </c>
      <c r="N166" t="s">
        <v>385</v>
      </c>
      <c r="O166" t="s">
        <v>436</v>
      </c>
      <c r="P166">
        <v>12</v>
      </c>
      <c r="Q166">
        <v>16</v>
      </c>
      <c r="R166" t="s">
        <v>764</v>
      </c>
      <c r="S166">
        <v>7</v>
      </c>
      <c r="T166" t="s">
        <v>399</v>
      </c>
      <c r="U166">
        <v>2011</v>
      </c>
      <c r="V166" t="s">
        <v>580</v>
      </c>
      <c r="W166" t="s">
        <v>385</v>
      </c>
      <c r="X166" t="s">
        <v>580</v>
      </c>
      <c r="Y166" t="s">
        <v>51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 s="2">
        <v>34752</v>
      </c>
      <c r="AG166">
        <v>1</v>
      </c>
    </row>
    <row r="167" spans="1:33" x14ac:dyDescent="0.2">
      <c r="A167" t="s">
        <v>49</v>
      </c>
      <c r="B167">
        <v>1995</v>
      </c>
      <c r="C167" t="s">
        <v>364</v>
      </c>
      <c r="E167" t="s">
        <v>771</v>
      </c>
      <c r="F167" t="s">
        <v>382</v>
      </c>
      <c r="G167">
        <v>2022</v>
      </c>
      <c r="H167">
        <v>1.0004</v>
      </c>
      <c r="I167">
        <v>2014</v>
      </c>
      <c r="J167">
        <v>57</v>
      </c>
      <c r="K167" t="s">
        <v>386</v>
      </c>
      <c r="L167" t="s">
        <v>387</v>
      </c>
      <c r="M167" t="s">
        <v>387</v>
      </c>
      <c r="N167" t="s">
        <v>387</v>
      </c>
      <c r="O167" t="s">
        <v>388</v>
      </c>
      <c r="P167">
        <v>12</v>
      </c>
      <c r="Q167">
        <v>12</v>
      </c>
      <c r="R167" t="s">
        <v>764</v>
      </c>
      <c r="S167">
        <v>5</v>
      </c>
      <c r="T167" t="s">
        <v>390</v>
      </c>
      <c r="U167">
        <v>2019</v>
      </c>
      <c r="V167" t="s">
        <v>519</v>
      </c>
      <c r="W167" t="s">
        <v>418</v>
      </c>
      <c r="Y167" t="s">
        <v>49</v>
      </c>
      <c r="AA167">
        <v>1</v>
      </c>
      <c r="AF167" s="2">
        <v>34851</v>
      </c>
      <c r="AG167">
        <v>2</v>
      </c>
    </row>
    <row r="168" spans="1:33" x14ac:dyDescent="0.2">
      <c r="A168" t="s">
        <v>51</v>
      </c>
      <c r="B168">
        <v>1995</v>
      </c>
      <c r="C168" t="s">
        <v>2</v>
      </c>
      <c r="D168" t="s">
        <v>365</v>
      </c>
      <c r="F168" t="s">
        <v>453</v>
      </c>
      <c r="G168">
        <v>2019</v>
      </c>
      <c r="H168">
        <v>1.0004</v>
      </c>
      <c r="I168">
        <v>2017</v>
      </c>
      <c r="J168">
        <v>82</v>
      </c>
      <c r="K168" t="s">
        <v>419</v>
      </c>
      <c r="L168" t="s">
        <v>399</v>
      </c>
      <c r="M168" t="s">
        <v>399</v>
      </c>
      <c r="N168" t="s">
        <v>385</v>
      </c>
      <c r="O168" t="s">
        <v>436</v>
      </c>
      <c r="P168">
        <v>12</v>
      </c>
      <c r="Q168">
        <v>16</v>
      </c>
      <c r="R168" t="s">
        <v>764</v>
      </c>
      <c r="S168">
        <v>7</v>
      </c>
      <c r="T168" t="s">
        <v>399</v>
      </c>
      <c r="U168">
        <v>2011</v>
      </c>
      <c r="V168" t="s">
        <v>580</v>
      </c>
      <c r="W168" t="s">
        <v>385</v>
      </c>
      <c r="X168" t="s">
        <v>580</v>
      </c>
      <c r="Y168" t="s">
        <v>51</v>
      </c>
      <c r="AA168">
        <v>1</v>
      </c>
      <c r="AB168">
        <v>1</v>
      </c>
      <c r="AC168">
        <v>1</v>
      </c>
      <c r="AD168">
        <v>1</v>
      </c>
      <c r="AE168">
        <v>1</v>
      </c>
      <c r="AF168" s="2">
        <v>34752</v>
      </c>
      <c r="AG168">
        <v>1</v>
      </c>
    </row>
    <row r="169" spans="1:33" x14ac:dyDescent="0.2">
      <c r="A169" t="s">
        <v>48</v>
      </c>
      <c r="B169">
        <v>1995</v>
      </c>
      <c r="C169" t="s">
        <v>364</v>
      </c>
      <c r="E169" t="s">
        <v>771</v>
      </c>
      <c r="F169" t="s">
        <v>374</v>
      </c>
      <c r="G169">
        <v>2022</v>
      </c>
      <c r="H169">
        <v>4.0401999999999996</v>
      </c>
      <c r="I169">
        <v>2013</v>
      </c>
      <c r="J169">
        <v>154</v>
      </c>
      <c r="K169" t="s">
        <v>386</v>
      </c>
      <c r="L169" t="s">
        <v>387</v>
      </c>
      <c r="M169" t="s">
        <v>387</v>
      </c>
      <c r="N169" t="s">
        <v>387</v>
      </c>
      <c r="O169" t="s">
        <v>388</v>
      </c>
      <c r="P169">
        <v>12</v>
      </c>
      <c r="Q169">
        <v>12</v>
      </c>
      <c r="R169" t="s">
        <v>764</v>
      </c>
      <c r="S169">
        <v>3</v>
      </c>
      <c r="T169" t="s">
        <v>383</v>
      </c>
      <c r="U169">
        <v>2021</v>
      </c>
      <c r="V169" t="s">
        <v>471</v>
      </c>
      <c r="W169" t="s">
        <v>425</v>
      </c>
      <c r="Y169" t="s">
        <v>48</v>
      </c>
      <c r="Z169">
        <v>1</v>
      </c>
      <c r="AA169">
        <v>1</v>
      </c>
      <c r="AB169">
        <v>1</v>
      </c>
      <c r="AC169">
        <v>1</v>
      </c>
      <c r="AF169" s="2">
        <v>34871</v>
      </c>
      <c r="AG169">
        <v>2</v>
      </c>
    </row>
    <row r="170" spans="1:33" x14ac:dyDescent="0.2">
      <c r="A170" t="s">
        <v>48</v>
      </c>
      <c r="B170">
        <v>1995</v>
      </c>
      <c r="C170" t="s">
        <v>2</v>
      </c>
      <c r="D170" t="s">
        <v>365</v>
      </c>
      <c r="F170" t="s">
        <v>374</v>
      </c>
      <c r="G170">
        <v>2022</v>
      </c>
      <c r="H170">
        <v>4.0401999999999996</v>
      </c>
      <c r="I170">
        <v>2013</v>
      </c>
      <c r="J170">
        <v>154</v>
      </c>
      <c r="K170" t="s">
        <v>386</v>
      </c>
      <c r="L170" t="s">
        <v>387</v>
      </c>
      <c r="M170" t="s">
        <v>387</v>
      </c>
      <c r="N170" t="s">
        <v>387</v>
      </c>
      <c r="O170" t="s">
        <v>388</v>
      </c>
      <c r="P170">
        <v>12</v>
      </c>
      <c r="Q170">
        <v>12</v>
      </c>
      <c r="R170" t="s">
        <v>764</v>
      </c>
      <c r="S170">
        <v>3</v>
      </c>
      <c r="T170" t="s">
        <v>383</v>
      </c>
      <c r="U170">
        <v>2021</v>
      </c>
      <c r="V170" t="s">
        <v>471</v>
      </c>
      <c r="W170" t="s">
        <v>425</v>
      </c>
      <c r="Y170" t="s">
        <v>48</v>
      </c>
      <c r="AA170">
        <v>1</v>
      </c>
      <c r="AB170">
        <v>1</v>
      </c>
      <c r="AC170">
        <v>1</v>
      </c>
      <c r="AF170" s="2">
        <v>34871</v>
      </c>
      <c r="AG170">
        <v>2</v>
      </c>
    </row>
    <row r="171" spans="1:33" x14ac:dyDescent="0.2">
      <c r="A171" t="s">
        <v>198</v>
      </c>
      <c r="B171">
        <v>1995</v>
      </c>
      <c r="C171" t="s">
        <v>364</v>
      </c>
      <c r="E171" t="s">
        <v>771</v>
      </c>
      <c r="F171" t="s">
        <v>374</v>
      </c>
      <c r="G171">
        <v>2023</v>
      </c>
      <c r="H171">
        <v>5</v>
      </c>
      <c r="I171">
        <v>2013</v>
      </c>
      <c r="J171">
        <v>112</v>
      </c>
      <c r="K171" t="s">
        <v>392</v>
      </c>
      <c r="L171" t="s">
        <v>568</v>
      </c>
      <c r="M171" t="s">
        <v>393</v>
      </c>
      <c r="N171" t="s">
        <v>568</v>
      </c>
      <c r="O171" t="s">
        <v>406</v>
      </c>
      <c r="P171">
        <v>18</v>
      </c>
      <c r="Q171" t="s">
        <v>407</v>
      </c>
      <c r="R171" t="s">
        <v>764</v>
      </c>
      <c r="S171">
        <v>6</v>
      </c>
      <c r="T171" t="s">
        <v>393</v>
      </c>
      <c r="U171">
        <v>2016</v>
      </c>
      <c r="V171" t="s">
        <v>567</v>
      </c>
      <c r="W171" t="s">
        <v>428</v>
      </c>
      <c r="Y171" t="s">
        <v>52</v>
      </c>
      <c r="Z171">
        <v>1</v>
      </c>
      <c r="AF171" s="2">
        <v>34710</v>
      </c>
      <c r="AG171">
        <v>1</v>
      </c>
    </row>
    <row r="172" spans="1:33" x14ac:dyDescent="0.2">
      <c r="A172" t="s">
        <v>47</v>
      </c>
      <c r="B172">
        <v>1995</v>
      </c>
      <c r="C172" t="s">
        <v>364</v>
      </c>
      <c r="E172" t="s">
        <v>771</v>
      </c>
      <c r="F172" t="s">
        <v>374</v>
      </c>
      <c r="G172">
        <v>2018</v>
      </c>
      <c r="H172">
        <v>34.030299999999997</v>
      </c>
      <c r="I172">
        <v>2017</v>
      </c>
      <c r="J172">
        <v>57</v>
      </c>
      <c r="K172" t="s">
        <v>419</v>
      </c>
      <c r="L172" t="s">
        <v>399</v>
      </c>
      <c r="M172" t="s">
        <v>399</v>
      </c>
      <c r="N172" t="s">
        <v>385</v>
      </c>
      <c r="O172" t="s">
        <v>436</v>
      </c>
      <c r="P172">
        <v>12</v>
      </c>
      <c r="Q172">
        <v>16</v>
      </c>
      <c r="R172" t="s">
        <v>764</v>
      </c>
      <c r="S172">
        <v>8</v>
      </c>
      <c r="T172" t="s">
        <v>429</v>
      </c>
      <c r="U172">
        <v>2019</v>
      </c>
      <c r="V172" t="s">
        <v>588</v>
      </c>
      <c r="W172" t="s">
        <v>418</v>
      </c>
      <c r="X172" t="s">
        <v>435</v>
      </c>
      <c r="Y172" t="s">
        <v>47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 s="2">
        <v>34880</v>
      </c>
      <c r="AG172">
        <v>2</v>
      </c>
    </row>
    <row r="173" spans="1:33" x14ac:dyDescent="0.2">
      <c r="A173" t="s">
        <v>47</v>
      </c>
      <c r="B173">
        <v>1995</v>
      </c>
      <c r="C173" t="s">
        <v>2</v>
      </c>
      <c r="D173" t="s">
        <v>365</v>
      </c>
      <c r="F173" t="s">
        <v>374</v>
      </c>
      <c r="G173">
        <v>2018</v>
      </c>
      <c r="H173">
        <v>34.030299999999997</v>
      </c>
      <c r="I173">
        <v>2017</v>
      </c>
      <c r="J173">
        <v>57</v>
      </c>
      <c r="K173" t="s">
        <v>419</v>
      </c>
      <c r="L173" t="s">
        <v>399</v>
      </c>
      <c r="M173" t="s">
        <v>399</v>
      </c>
      <c r="N173" t="s">
        <v>385</v>
      </c>
      <c r="O173" t="s">
        <v>436</v>
      </c>
      <c r="P173">
        <v>12</v>
      </c>
      <c r="Q173">
        <v>16</v>
      </c>
      <c r="R173" t="s">
        <v>764</v>
      </c>
      <c r="S173">
        <v>8</v>
      </c>
      <c r="T173" t="s">
        <v>429</v>
      </c>
      <c r="U173">
        <v>2019</v>
      </c>
      <c r="V173" t="s">
        <v>588</v>
      </c>
      <c r="W173" t="s">
        <v>418</v>
      </c>
      <c r="X173" t="s">
        <v>435</v>
      </c>
      <c r="Y173" t="s">
        <v>47</v>
      </c>
      <c r="AA173">
        <v>1</v>
      </c>
      <c r="AC173">
        <v>1</v>
      </c>
      <c r="AD173">
        <v>1</v>
      </c>
      <c r="AE173">
        <v>1</v>
      </c>
      <c r="AF173" s="2">
        <v>34880</v>
      </c>
      <c r="AG173">
        <v>2</v>
      </c>
    </row>
    <row r="174" spans="1:33" x14ac:dyDescent="0.2">
      <c r="A174" t="s">
        <v>50</v>
      </c>
      <c r="B174">
        <v>1995</v>
      </c>
      <c r="C174" t="s">
        <v>364</v>
      </c>
      <c r="E174" t="s">
        <v>772</v>
      </c>
      <c r="F174" t="s">
        <v>389</v>
      </c>
      <c r="I174">
        <v>2016</v>
      </c>
      <c r="J174">
        <v>111</v>
      </c>
      <c r="K174" t="s">
        <v>392</v>
      </c>
      <c r="L174" t="s">
        <v>393</v>
      </c>
      <c r="M174" t="s">
        <v>393</v>
      </c>
      <c r="N174" t="s">
        <v>393</v>
      </c>
      <c r="O174" t="s">
        <v>388</v>
      </c>
      <c r="P174">
        <v>12</v>
      </c>
      <c r="Q174">
        <v>12</v>
      </c>
      <c r="R174" t="s">
        <v>764</v>
      </c>
      <c r="S174">
        <v>1</v>
      </c>
      <c r="T174" t="s">
        <v>390</v>
      </c>
      <c r="U174">
        <v>2023</v>
      </c>
      <c r="V174" t="s">
        <v>391</v>
      </c>
      <c r="W174" t="s">
        <v>377</v>
      </c>
      <c r="Y174" t="s">
        <v>50</v>
      </c>
      <c r="AA174">
        <v>1</v>
      </c>
      <c r="AF174" s="2">
        <v>34803</v>
      </c>
      <c r="AG174">
        <v>2</v>
      </c>
    </row>
    <row r="175" spans="1:33" x14ac:dyDescent="0.2">
      <c r="A175" t="s">
        <v>46</v>
      </c>
      <c r="B175">
        <v>1995</v>
      </c>
      <c r="C175" t="s">
        <v>364</v>
      </c>
      <c r="E175" t="s">
        <v>772</v>
      </c>
      <c r="F175" t="s">
        <v>374</v>
      </c>
      <c r="I175">
        <v>2012</v>
      </c>
      <c r="J175">
        <v>105</v>
      </c>
      <c r="K175" t="s">
        <v>378</v>
      </c>
      <c r="L175" t="s">
        <v>561</v>
      </c>
      <c r="M175" t="s">
        <v>561</v>
      </c>
      <c r="N175" t="s">
        <v>561</v>
      </c>
      <c r="O175" t="s">
        <v>388</v>
      </c>
      <c r="P175">
        <v>15</v>
      </c>
      <c r="Q175">
        <v>15</v>
      </c>
      <c r="R175" t="s">
        <v>764</v>
      </c>
      <c r="S175">
        <v>6</v>
      </c>
      <c r="T175" t="s">
        <v>561</v>
      </c>
      <c r="U175">
        <v>2014</v>
      </c>
      <c r="V175" t="s">
        <v>506</v>
      </c>
      <c r="W175" t="s">
        <v>428</v>
      </c>
      <c r="Y175" t="s">
        <v>46</v>
      </c>
      <c r="Z175">
        <v>1</v>
      </c>
      <c r="AA175">
        <v>1</v>
      </c>
      <c r="AC175">
        <v>1</v>
      </c>
      <c r="AD175">
        <v>1</v>
      </c>
      <c r="AE175">
        <v>1</v>
      </c>
      <c r="AF175" s="2">
        <v>34992</v>
      </c>
      <c r="AG175">
        <v>4</v>
      </c>
    </row>
    <row r="176" spans="1:33" x14ac:dyDescent="0.2">
      <c r="A176" t="s">
        <v>199</v>
      </c>
      <c r="B176">
        <v>1995</v>
      </c>
      <c r="C176" t="s">
        <v>364</v>
      </c>
      <c r="E176" t="s">
        <v>772</v>
      </c>
      <c r="F176" t="s">
        <v>374</v>
      </c>
      <c r="I176">
        <v>2013</v>
      </c>
      <c r="J176">
        <v>76</v>
      </c>
      <c r="K176" t="s">
        <v>392</v>
      </c>
      <c r="L176" t="s">
        <v>568</v>
      </c>
      <c r="M176" t="s">
        <v>393</v>
      </c>
      <c r="N176" t="s">
        <v>568</v>
      </c>
      <c r="O176" t="s">
        <v>406</v>
      </c>
      <c r="P176">
        <v>18</v>
      </c>
      <c r="Q176" t="s">
        <v>407</v>
      </c>
      <c r="R176" t="s">
        <v>764</v>
      </c>
      <c r="S176">
        <v>7</v>
      </c>
      <c r="T176" t="s">
        <v>393</v>
      </c>
      <c r="U176">
        <v>2015</v>
      </c>
      <c r="V176" t="s">
        <v>410</v>
      </c>
      <c r="W176" t="s">
        <v>411</v>
      </c>
      <c r="Y176" t="s">
        <v>53</v>
      </c>
      <c r="Z176">
        <v>1</v>
      </c>
      <c r="AA176">
        <v>1</v>
      </c>
      <c r="AB176">
        <v>1</v>
      </c>
      <c r="AC176">
        <v>1</v>
      </c>
      <c r="AF176" s="2">
        <v>34710</v>
      </c>
      <c r="AG176">
        <v>1</v>
      </c>
    </row>
    <row r="177" spans="1:33" x14ac:dyDescent="0.2">
      <c r="A177" t="s">
        <v>46</v>
      </c>
      <c r="B177">
        <v>1995</v>
      </c>
      <c r="C177" t="s">
        <v>2</v>
      </c>
      <c r="D177" t="s">
        <v>365</v>
      </c>
      <c r="F177" t="s">
        <v>374</v>
      </c>
      <c r="I177">
        <v>2012</v>
      </c>
      <c r="J177">
        <v>105</v>
      </c>
      <c r="K177" t="s">
        <v>378</v>
      </c>
      <c r="L177" t="s">
        <v>561</v>
      </c>
      <c r="M177" t="s">
        <v>561</v>
      </c>
      <c r="N177" t="s">
        <v>561</v>
      </c>
      <c r="O177" t="s">
        <v>388</v>
      </c>
      <c r="P177">
        <v>15</v>
      </c>
      <c r="Q177">
        <v>15</v>
      </c>
      <c r="R177" t="s">
        <v>764</v>
      </c>
      <c r="S177">
        <v>6</v>
      </c>
      <c r="T177" t="s">
        <v>561</v>
      </c>
      <c r="U177">
        <v>2014</v>
      </c>
      <c r="V177" t="s">
        <v>506</v>
      </c>
      <c r="W177" t="s">
        <v>428</v>
      </c>
      <c r="Y177" t="s">
        <v>46</v>
      </c>
      <c r="AA177">
        <v>1</v>
      </c>
      <c r="AC177">
        <v>1</v>
      </c>
      <c r="AD177">
        <v>1</v>
      </c>
      <c r="AE177">
        <v>1</v>
      </c>
      <c r="AF177" s="2">
        <v>34992</v>
      </c>
      <c r="AG177">
        <v>4</v>
      </c>
    </row>
    <row r="178" spans="1:33" x14ac:dyDescent="0.2">
      <c r="A178" t="s">
        <v>199</v>
      </c>
      <c r="B178">
        <v>1995</v>
      </c>
      <c r="C178" t="s">
        <v>2</v>
      </c>
      <c r="D178" t="s">
        <v>365</v>
      </c>
      <c r="F178" t="s">
        <v>374</v>
      </c>
      <c r="I178">
        <v>2013</v>
      </c>
      <c r="J178">
        <v>76</v>
      </c>
      <c r="K178" t="s">
        <v>392</v>
      </c>
      <c r="L178" t="s">
        <v>568</v>
      </c>
      <c r="M178" t="s">
        <v>393</v>
      </c>
      <c r="N178" t="s">
        <v>568</v>
      </c>
      <c r="O178" t="s">
        <v>406</v>
      </c>
      <c r="P178">
        <v>18</v>
      </c>
      <c r="Q178" t="s">
        <v>407</v>
      </c>
      <c r="R178" t="s">
        <v>764</v>
      </c>
      <c r="S178">
        <v>7</v>
      </c>
      <c r="T178" t="s">
        <v>393</v>
      </c>
      <c r="U178">
        <v>2015</v>
      </c>
      <c r="V178" t="s">
        <v>410</v>
      </c>
      <c r="W178" t="s">
        <v>411</v>
      </c>
      <c r="Y178" t="s">
        <v>53</v>
      </c>
      <c r="AA178">
        <v>1</v>
      </c>
      <c r="AB178">
        <v>1</v>
      </c>
      <c r="AC178">
        <v>1</v>
      </c>
      <c r="AF178" s="2">
        <v>34710</v>
      </c>
      <c r="AG178">
        <v>1</v>
      </c>
    </row>
    <row r="179" spans="1:33" x14ac:dyDescent="0.2">
      <c r="A179" t="s">
        <v>269</v>
      </c>
      <c r="B179">
        <v>1995</v>
      </c>
      <c r="C179" t="s">
        <v>2</v>
      </c>
      <c r="E179" t="s">
        <v>2</v>
      </c>
      <c r="F179" t="s">
        <v>382</v>
      </c>
      <c r="I179">
        <v>2016</v>
      </c>
      <c r="J179">
        <v>9</v>
      </c>
      <c r="K179" t="s">
        <v>386</v>
      </c>
      <c r="L179" t="s">
        <v>387</v>
      </c>
      <c r="M179" t="s">
        <v>387</v>
      </c>
      <c r="N179" t="s">
        <v>455</v>
      </c>
      <c r="O179" t="s">
        <v>436</v>
      </c>
      <c r="P179">
        <v>14</v>
      </c>
      <c r="Q179">
        <v>17</v>
      </c>
      <c r="R179" t="s">
        <v>764</v>
      </c>
      <c r="S179">
        <v>4</v>
      </c>
      <c r="T179" t="s">
        <v>387</v>
      </c>
      <c r="U179">
        <v>2012</v>
      </c>
      <c r="V179" t="s">
        <v>721</v>
      </c>
      <c r="W179" t="s">
        <v>455</v>
      </c>
      <c r="X179" t="s">
        <v>721</v>
      </c>
      <c r="Y179" t="s">
        <v>269</v>
      </c>
      <c r="AA179">
        <v>1</v>
      </c>
      <c r="AB179">
        <v>1</v>
      </c>
      <c r="AC179">
        <v>1</v>
      </c>
      <c r="AD179">
        <v>1</v>
      </c>
      <c r="AE179">
        <v>1</v>
      </c>
      <c r="AF179" s="2">
        <v>34794</v>
      </c>
      <c r="AG179">
        <v>2</v>
      </c>
    </row>
    <row r="180" spans="1:33" x14ac:dyDescent="0.2">
      <c r="A180" t="s">
        <v>268</v>
      </c>
      <c r="B180">
        <v>1995</v>
      </c>
      <c r="C180" t="s">
        <v>2</v>
      </c>
      <c r="E180" t="s">
        <v>2</v>
      </c>
      <c r="F180" t="s">
        <v>389</v>
      </c>
      <c r="I180">
        <v>2014</v>
      </c>
      <c r="J180">
        <v>32</v>
      </c>
      <c r="K180" t="s">
        <v>474</v>
      </c>
      <c r="L180" t="s">
        <v>446</v>
      </c>
      <c r="M180" t="s">
        <v>446</v>
      </c>
      <c r="N180" t="s">
        <v>446</v>
      </c>
      <c r="O180" t="s">
        <v>388</v>
      </c>
      <c r="P180">
        <v>12</v>
      </c>
      <c r="Q180">
        <v>12</v>
      </c>
      <c r="R180" t="s">
        <v>764</v>
      </c>
      <c r="S180">
        <v>8</v>
      </c>
      <c r="T180" t="s">
        <v>446</v>
      </c>
      <c r="U180">
        <v>2016</v>
      </c>
      <c r="V180" t="s">
        <v>441</v>
      </c>
      <c r="W180" t="s">
        <v>411</v>
      </c>
      <c r="Y180" t="s">
        <v>268</v>
      </c>
      <c r="AA180">
        <v>1</v>
      </c>
      <c r="AB180">
        <v>1</v>
      </c>
      <c r="AC180">
        <v>1</v>
      </c>
      <c r="AD180">
        <v>1</v>
      </c>
      <c r="AE180">
        <v>1</v>
      </c>
      <c r="AF180" s="2">
        <v>34755</v>
      </c>
      <c r="AG180">
        <v>1</v>
      </c>
    </row>
    <row r="181" spans="1:33" x14ac:dyDescent="0.2">
      <c r="A181" t="s">
        <v>272</v>
      </c>
      <c r="B181">
        <v>1995</v>
      </c>
      <c r="C181" t="s">
        <v>2</v>
      </c>
      <c r="E181" t="s">
        <v>2</v>
      </c>
      <c r="F181" t="s">
        <v>389</v>
      </c>
      <c r="I181">
        <v>2014</v>
      </c>
      <c r="J181">
        <v>37</v>
      </c>
      <c r="K181" t="s">
        <v>465</v>
      </c>
      <c r="L181" t="s">
        <v>466</v>
      </c>
      <c r="M181" t="s">
        <v>466</v>
      </c>
      <c r="N181" t="s">
        <v>466</v>
      </c>
      <c r="O181" t="s">
        <v>381</v>
      </c>
      <c r="P181">
        <v>12</v>
      </c>
      <c r="Q181">
        <v>12</v>
      </c>
      <c r="R181" t="s">
        <v>764</v>
      </c>
      <c r="S181">
        <v>7</v>
      </c>
      <c r="T181" t="s">
        <v>399</v>
      </c>
      <c r="U181">
        <v>2017</v>
      </c>
      <c r="V181" t="s">
        <v>554</v>
      </c>
      <c r="W181" t="s">
        <v>385</v>
      </c>
      <c r="Y181" t="s">
        <v>272</v>
      </c>
      <c r="AA181">
        <v>1</v>
      </c>
      <c r="AB181">
        <v>1</v>
      </c>
      <c r="AC181">
        <v>1</v>
      </c>
      <c r="AF181" s="2">
        <v>35040</v>
      </c>
      <c r="AG181">
        <v>4</v>
      </c>
    </row>
    <row r="182" spans="1:33" x14ac:dyDescent="0.2">
      <c r="A182" t="s">
        <v>270</v>
      </c>
      <c r="B182">
        <v>1995</v>
      </c>
      <c r="C182" t="s">
        <v>2</v>
      </c>
      <c r="E182" t="s">
        <v>2</v>
      </c>
      <c r="F182" t="s">
        <v>396</v>
      </c>
      <c r="I182">
        <v>2015</v>
      </c>
      <c r="J182">
        <v>55</v>
      </c>
      <c r="K182" t="s">
        <v>438</v>
      </c>
      <c r="L182" t="s">
        <v>713</v>
      </c>
      <c r="M182" t="s">
        <v>634</v>
      </c>
      <c r="N182" t="s">
        <v>713</v>
      </c>
      <c r="O182" t="s">
        <v>431</v>
      </c>
      <c r="P182">
        <v>18</v>
      </c>
      <c r="Q182" t="s">
        <v>407</v>
      </c>
      <c r="R182" t="s">
        <v>764</v>
      </c>
      <c r="Y182" t="s">
        <v>270</v>
      </c>
      <c r="AA182">
        <v>1</v>
      </c>
      <c r="AB182">
        <v>1</v>
      </c>
      <c r="AC182">
        <v>1</v>
      </c>
      <c r="AD182">
        <v>1</v>
      </c>
      <c r="AF182" s="2">
        <v>34916</v>
      </c>
      <c r="AG182">
        <v>3</v>
      </c>
    </row>
    <row r="183" spans="1:33" x14ac:dyDescent="0.2">
      <c r="A183" t="s">
        <v>267</v>
      </c>
      <c r="B183">
        <v>1995</v>
      </c>
      <c r="C183" t="s">
        <v>2</v>
      </c>
      <c r="E183" t="s">
        <v>2</v>
      </c>
      <c r="F183" t="s">
        <v>396</v>
      </c>
      <c r="I183">
        <v>2014</v>
      </c>
      <c r="J183">
        <v>21</v>
      </c>
      <c r="K183" t="s">
        <v>438</v>
      </c>
      <c r="L183" t="s">
        <v>399</v>
      </c>
      <c r="M183" t="s">
        <v>399</v>
      </c>
      <c r="N183" t="s">
        <v>552</v>
      </c>
      <c r="O183" t="s">
        <v>431</v>
      </c>
      <c r="P183">
        <v>12</v>
      </c>
      <c r="Q183">
        <v>16</v>
      </c>
      <c r="R183" t="s">
        <v>764</v>
      </c>
      <c r="Y183" t="s">
        <v>267</v>
      </c>
      <c r="AA183">
        <v>1</v>
      </c>
      <c r="AB183">
        <v>1</v>
      </c>
      <c r="AC183">
        <v>1</v>
      </c>
      <c r="AD183">
        <v>1</v>
      </c>
      <c r="AE183">
        <v>1</v>
      </c>
      <c r="AF183" s="2">
        <v>34746</v>
      </c>
      <c r="AG183">
        <v>1</v>
      </c>
    </row>
    <row r="184" spans="1:33" x14ac:dyDescent="0.2">
      <c r="A184" t="s">
        <v>271</v>
      </c>
      <c r="B184">
        <v>1995</v>
      </c>
      <c r="C184" t="s">
        <v>2</v>
      </c>
      <c r="E184" t="s">
        <v>2</v>
      </c>
      <c r="F184" t="s">
        <v>396</v>
      </c>
      <c r="I184">
        <v>2015</v>
      </c>
      <c r="J184">
        <v>44</v>
      </c>
      <c r="K184" t="s">
        <v>548</v>
      </c>
      <c r="L184" t="s">
        <v>712</v>
      </c>
      <c r="M184" t="s">
        <v>393</v>
      </c>
      <c r="N184" t="s">
        <v>712</v>
      </c>
      <c r="O184" t="s">
        <v>406</v>
      </c>
      <c r="P184">
        <v>19</v>
      </c>
      <c r="Q184" t="s">
        <v>407</v>
      </c>
      <c r="R184" t="s">
        <v>764</v>
      </c>
      <c r="Y184" t="s">
        <v>271</v>
      </c>
      <c r="AA184">
        <v>1</v>
      </c>
      <c r="AF184" s="2">
        <v>34938</v>
      </c>
      <c r="AG184">
        <v>3</v>
      </c>
    </row>
    <row r="185" spans="1:33" x14ac:dyDescent="0.2">
      <c r="A185" t="s">
        <v>59</v>
      </c>
      <c r="B185">
        <v>1994</v>
      </c>
      <c r="C185" t="s">
        <v>364</v>
      </c>
      <c r="E185" t="s">
        <v>770</v>
      </c>
      <c r="F185" t="s">
        <v>389</v>
      </c>
      <c r="G185">
        <v>2021</v>
      </c>
      <c r="H185">
        <v>0</v>
      </c>
      <c r="I185">
        <v>2015</v>
      </c>
      <c r="J185">
        <v>74</v>
      </c>
      <c r="K185" t="s">
        <v>539</v>
      </c>
      <c r="L185" t="s">
        <v>540</v>
      </c>
      <c r="M185" t="s">
        <v>541</v>
      </c>
      <c r="N185" t="s">
        <v>540</v>
      </c>
      <c r="O185" t="s">
        <v>431</v>
      </c>
      <c r="P185">
        <v>19</v>
      </c>
      <c r="Q185">
        <v>12</v>
      </c>
      <c r="R185" t="s">
        <v>763</v>
      </c>
      <c r="S185">
        <v>5</v>
      </c>
      <c r="T185" t="s">
        <v>383</v>
      </c>
      <c r="U185">
        <v>2019</v>
      </c>
      <c r="V185" t="s">
        <v>538</v>
      </c>
      <c r="W185" t="s">
        <v>385</v>
      </c>
      <c r="Y185" t="s">
        <v>59</v>
      </c>
      <c r="Z185">
        <v>1</v>
      </c>
      <c r="AA185">
        <v>1</v>
      </c>
      <c r="AC185">
        <v>1</v>
      </c>
      <c r="AF185" s="2">
        <v>34474</v>
      </c>
      <c r="AG185">
        <v>2</v>
      </c>
    </row>
    <row r="186" spans="1:33" x14ac:dyDescent="0.2">
      <c r="A186" t="s">
        <v>59</v>
      </c>
      <c r="B186">
        <v>1994</v>
      </c>
      <c r="C186" t="s">
        <v>2</v>
      </c>
      <c r="D186" t="s">
        <v>365</v>
      </c>
      <c r="F186" t="s">
        <v>389</v>
      </c>
      <c r="G186">
        <v>2021</v>
      </c>
      <c r="H186">
        <v>0</v>
      </c>
      <c r="I186">
        <v>2015</v>
      </c>
      <c r="J186">
        <v>74</v>
      </c>
      <c r="K186" t="s">
        <v>539</v>
      </c>
      <c r="L186" t="s">
        <v>540</v>
      </c>
      <c r="M186" t="s">
        <v>541</v>
      </c>
      <c r="N186" t="s">
        <v>540</v>
      </c>
      <c r="O186" t="s">
        <v>431</v>
      </c>
      <c r="P186">
        <v>19</v>
      </c>
      <c r="Q186">
        <v>12</v>
      </c>
      <c r="R186" t="s">
        <v>763</v>
      </c>
      <c r="S186">
        <v>5</v>
      </c>
      <c r="T186" t="s">
        <v>383</v>
      </c>
      <c r="U186">
        <v>2019</v>
      </c>
      <c r="V186" t="s">
        <v>538</v>
      </c>
      <c r="W186" t="s">
        <v>385</v>
      </c>
      <c r="Y186" t="s">
        <v>59</v>
      </c>
      <c r="AA186">
        <v>1</v>
      </c>
      <c r="AC186">
        <v>1</v>
      </c>
      <c r="AF186" s="2">
        <v>34474</v>
      </c>
      <c r="AG186">
        <v>2</v>
      </c>
    </row>
    <row r="187" spans="1:33" x14ac:dyDescent="0.2">
      <c r="A187" t="s">
        <v>63</v>
      </c>
      <c r="B187">
        <v>1994</v>
      </c>
      <c r="C187" t="s">
        <v>364</v>
      </c>
      <c r="E187" t="s">
        <v>771</v>
      </c>
      <c r="F187" t="s">
        <v>374</v>
      </c>
      <c r="G187">
        <v>2016</v>
      </c>
      <c r="H187">
        <v>1.0104</v>
      </c>
      <c r="I187">
        <v>2013</v>
      </c>
      <c r="J187">
        <v>152</v>
      </c>
      <c r="K187" t="s">
        <v>419</v>
      </c>
      <c r="L187" t="s">
        <v>399</v>
      </c>
      <c r="M187" t="s">
        <v>399</v>
      </c>
      <c r="N187" t="s">
        <v>399</v>
      </c>
      <c r="O187" t="s">
        <v>388</v>
      </c>
      <c r="P187">
        <v>14</v>
      </c>
      <c r="Q187">
        <v>14</v>
      </c>
      <c r="R187" t="s">
        <v>763</v>
      </c>
      <c r="S187">
        <v>4</v>
      </c>
      <c r="T187" t="s">
        <v>399</v>
      </c>
      <c r="U187">
        <v>2016</v>
      </c>
      <c r="V187" t="s">
        <v>486</v>
      </c>
      <c r="W187" t="s">
        <v>487</v>
      </c>
      <c r="Y187" t="s">
        <v>63</v>
      </c>
      <c r="Z187">
        <v>1</v>
      </c>
      <c r="AA187">
        <v>1</v>
      </c>
      <c r="AB187">
        <v>1</v>
      </c>
      <c r="AF187" s="2">
        <v>34426</v>
      </c>
      <c r="AG187">
        <v>2</v>
      </c>
    </row>
    <row r="188" spans="1:33" x14ac:dyDescent="0.2">
      <c r="A188" t="s">
        <v>63</v>
      </c>
      <c r="B188">
        <v>1994</v>
      </c>
      <c r="C188" t="s">
        <v>2</v>
      </c>
      <c r="D188" t="s">
        <v>365</v>
      </c>
      <c r="F188" t="s">
        <v>374</v>
      </c>
      <c r="G188">
        <v>2016</v>
      </c>
      <c r="H188">
        <v>1.0104</v>
      </c>
      <c r="I188">
        <v>2013</v>
      </c>
      <c r="J188">
        <v>152</v>
      </c>
      <c r="K188" t="s">
        <v>419</v>
      </c>
      <c r="L188" t="s">
        <v>399</v>
      </c>
      <c r="M188" t="s">
        <v>399</v>
      </c>
      <c r="N188" t="s">
        <v>399</v>
      </c>
      <c r="O188" t="s">
        <v>388</v>
      </c>
      <c r="P188">
        <v>14</v>
      </c>
      <c r="Q188">
        <v>14</v>
      </c>
      <c r="R188" t="s">
        <v>763</v>
      </c>
      <c r="S188">
        <v>4</v>
      </c>
      <c r="T188" t="s">
        <v>399</v>
      </c>
      <c r="U188">
        <v>2016</v>
      </c>
      <c r="V188" t="s">
        <v>486</v>
      </c>
      <c r="W188" t="s">
        <v>487</v>
      </c>
      <c r="Y188" t="s">
        <v>63</v>
      </c>
      <c r="AA188">
        <v>1</v>
      </c>
      <c r="AB188">
        <v>1</v>
      </c>
      <c r="AF188" s="2">
        <v>34426</v>
      </c>
      <c r="AG188">
        <v>2</v>
      </c>
    </row>
    <row r="189" spans="1:33" x14ac:dyDescent="0.2">
      <c r="A189" t="s">
        <v>201</v>
      </c>
      <c r="B189">
        <v>1994</v>
      </c>
      <c r="C189" t="s">
        <v>364</v>
      </c>
      <c r="E189" t="s">
        <v>771</v>
      </c>
      <c r="F189" t="s">
        <v>382</v>
      </c>
      <c r="G189">
        <v>2021</v>
      </c>
      <c r="H189">
        <v>7</v>
      </c>
      <c r="I189">
        <v>2015</v>
      </c>
      <c r="J189">
        <v>99</v>
      </c>
      <c r="K189" t="s">
        <v>532</v>
      </c>
      <c r="L189" t="s">
        <v>533</v>
      </c>
      <c r="M189" t="s">
        <v>534</v>
      </c>
      <c r="N189" t="s">
        <v>534</v>
      </c>
      <c r="O189" t="s">
        <v>381</v>
      </c>
      <c r="P189">
        <v>16</v>
      </c>
      <c r="Q189">
        <v>16</v>
      </c>
      <c r="R189" t="s">
        <v>763</v>
      </c>
      <c r="S189">
        <v>5</v>
      </c>
      <c r="T189" t="s">
        <v>446</v>
      </c>
      <c r="U189">
        <v>2019</v>
      </c>
      <c r="V189" t="s">
        <v>480</v>
      </c>
      <c r="W189" t="s">
        <v>455</v>
      </c>
      <c r="Y189" t="s">
        <v>66</v>
      </c>
      <c r="Z189">
        <v>1</v>
      </c>
      <c r="AA189">
        <v>1</v>
      </c>
      <c r="AF189" s="2">
        <v>34371</v>
      </c>
      <c r="AG189">
        <v>1</v>
      </c>
    </row>
    <row r="190" spans="1:33" x14ac:dyDescent="0.2">
      <c r="A190" t="s">
        <v>201</v>
      </c>
      <c r="B190">
        <v>1994</v>
      </c>
      <c r="C190" t="s">
        <v>2</v>
      </c>
      <c r="D190" t="s">
        <v>365</v>
      </c>
      <c r="F190" t="s">
        <v>382</v>
      </c>
      <c r="G190">
        <v>2021</v>
      </c>
      <c r="H190">
        <v>7</v>
      </c>
      <c r="I190">
        <v>2015</v>
      </c>
      <c r="J190">
        <v>99</v>
      </c>
      <c r="K190" t="s">
        <v>532</v>
      </c>
      <c r="L190" t="s">
        <v>533</v>
      </c>
      <c r="M190" t="s">
        <v>534</v>
      </c>
      <c r="N190" t="s">
        <v>534</v>
      </c>
      <c r="O190" t="s">
        <v>381</v>
      </c>
      <c r="P190">
        <v>16</v>
      </c>
      <c r="Q190">
        <v>16</v>
      </c>
      <c r="R190" t="s">
        <v>763</v>
      </c>
      <c r="S190">
        <v>5</v>
      </c>
      <c r="T190" t="s">
        <v>446</v>
      </c>
      <c r="U190">
        <v>2019</v>
      </c>
      <c r="V190" t="s">
        <v>480</v>
      </c>
      <c r="W190" t="s">
        <v>455</v>
      </c>
      <c r="Y190" t="s">
        <v>66</v>
      </c>
      <c r="AA190">
        <v>1</v>
      </c>
      <c r="AF190" s="2">
        <v>34371</v>
      </c>
      <c r="AG190">
        <v>1</v>
      </c>
    </row>
    <row r="191" spans="1:33" x14ac:dyDescent="0.2">
      <c r="A191" t="s">
        <v>56</v>
      </c>
      <c r="B191">
        <v>1994</v>
      </c>
      <c r="C191" t="s">
        <v>364</v>
      </c>
      <c r="E191" t="s">
        <v>771</v>
      </c>
      <c r="F191" t="s">
        <v>396</v>
      </c>
      <c r="G191">
        <v>2018</v>
      </c>
      <c r="H191">
        <v>15.0723</v>
      </c>
      <c r="I191">
        <v>2012</v>
      </c>
      <c r="J191">
        <v>74</v>
      </c>
      <c r="K191" t="s">
        <v>378</v>
      </c>
      <c r="L191" t="s">
        <v>608</v>
      </c>
      <c r="M191" t="s">
        <v>380</v>
      </c>
      <c r="N191" t="s">
        <v>380</v>
      </c>
      <c r="O191" t="s">
        <v>381</v>
      </c>
      <c r="P191">
        <v>16</v>
      </c>
      <c r="Q191">
        <v>16</v>
      </c>
      <c r="R191" t="s">
        <v>763</v>
      </c>
      <c r="S191">
        <v>9</v>
      </c>
      <c r="T191" t="s">
        <v>409</v>
      </c>
      <c r="U191">
        <v>2015</v>
      </c>
      <c r="V191" t="s">
        <v>560</v>
      </c>
      <c r="W191" t="s">
        <v>428</v>
      </c>
      <c r="Y191" t="s">
        <v>56</v>
      </c>
      <c r="Z191">
        <v>1</v>
      </c>
      <c r="AA191">
        <v>1</v>
      </c>
      <c r="AB191">
        <v>1</v>
      </c>
      <c r="AC191">
        <v>1</v>
      </c>
      <c r="AF191" s="2">
        <v>34548</v>
      </c>
      <c r="AG191">
        <v>3</v>
      </c>
    </row>
    <row r="192" spans="1:33" x14ac:dyDescent="0.2">
      <c r="A192" t="s">
        <v>56</v>
      </c>
      <c r="B192">
        <v>1994</v>
      </c>
      <c r="C192" t="s">
        <v>2</v>
      </c>
      <c r="D192" t="s">
        <v>365</v>
      </c>
      <c r="F192" t="s">
        <v>396</v>
      </c>
      <c r="G192">
        <v>2018</v>
      </c>
      <c r="H192">
        <v>15.0723</v>
      </c>
      <c r="I192">
        <v>2012</v>
      </c>
      <c r="J192">
        <v>74</v>
      </c>
      <c r="K192" t="s">
        <v>378</v>
      </c>
      <c r="L192" t="s">
        <v>608</v>
      </c>
      <c r="M192" t="s">
        <v>380</v>
      </c>
      <c r="N192" t="s">
        <v>380</v>
      </c>
      <c r="O192" t="s">
        <v>381</v>
      </c>
      <c r="P192">
        <v>16</v>
      </c>
      <c r="Q192">
        <v>16</v>
      </c>
      <c r="R192" t="s">
        <v>763</v>
      </c>
      <c r="S192">
        <v>9</v>
      </c>
      <c r="T192" t="s">
        <v>409</v>
      </c>
      <c r="U192">
        <v>2015</v>
      </c>
      <c r="V192" t="s">
        <v>560</v>
      </c>
      <c r="W192" t="s">
        <v>428</v>
      </c>
      <c r="Y192" t="s">
        <v>56</v>
      </c>
      <c r="AA192">
        <v>1</v>
      </c>
      <c r="AB192">
        <v>1</v>
      </c>
      <c r="AC192">
        <v>1</v>
      </c>
      <c r="AF192" s="2">
        <v>34548</v>
      </c>
      <c r="AG192">
        <v>3</v>
      </c>
    </row>
    <row r="193" spans="1:33" x14ac:dyDescent="0.2">
      <c r="A193" t="s">
        <v>61</v>
      </c>
      <c r="B193">
        <v>1994</v>
      </c>
      <c r="C193" t="s">
        <v>364</v>
      </c>
      <c r="E193" t="s">
        <v>771</v>
      </c>
      <c r="F193" t="s">
        <v>396</v>
      </c>
      <c r="G193">
        <v>2015</v>
      </c>
      <c r="H193">
        <v>45.010800000000003</v>
      </c>
      <c r="I193">
        <v>2013</v>
      </c>
      <c r="J193">
        <v>29</v>
      </c>
      <c r="K193" t="s">
        <v>386</v>
      </c>
      <c r="L193" t="s">
        <v>387</v>
      </c>
      <c r="M193" t="s">
        <v>387</v>
      </c>
      <c r="N193" t="s">
        <v>387</v>
      </c>
      <c r="O193" t="s">
        <v>388</v>
      </c>
      <c r="P193">
        <v>12</v>
      </c>
      <c r="Q193">
        <v>12</v>
      </c>
      <c r="R193" t="s">
        <v>763</v>
      </c>
      <c r="S193">
        <v>9</v>
      </c>
      <c r="T193" t="s">
        <v>390</v>
      </c>
      <c r="U193">
        <v>2015</v>
      </c>
      <c r="V193" t="s">
        <v>444</v>
      </c>
      <c r="W193" t="s">
        <v>445</v>
      </c>
      <c r="Y193" t="s">
        <v>61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 s="2">
        <v>34445</v>
      </c>
      <c r="AG193">
        <v>2</v>
      </c>
    </row>
    <row r="194" spans="1:33" x14ac:dyDescent="0.2">
      <c r="A194" t="s">
        <v>57</v>
      </c>
      <c r="B194">
        <v>1994</v>
      </c>
      <c r="C194" t="s">
        <v>364</v>
      </c>
      <c r="E194" t="s">
        <v>771</v>
      </c>
      <c r="F194" t="s">
        <v>382</v>
      </c>
      <c r="G194">
        <v>2016</v>
      </c>
      <c r="H194">
        <v>54.00030000000001</v>
      </c>
      <c r="J194" t="s">
        <v>753</v>
      </c>
      <c r="K194" t="s">
        <v>523</v>
      </c>
      <c r="L194" t="s">
        <v>594</v>
      </c>
      <c r="M194" t="s">
        <v>594</v>
      </c>
      <c r="N194" t="s">
        <v>594</v>
      </c>
      <c r="O194" t="s">
        <v>381</v>
      </c>
      <c r="P194">
        <v>13</v>
      </c>
      <c r="Q194">
        <v>13</v>
      </c>
      <c r="R194" t="s">
        <v>763</v>
      </c>
      <c r="S194">
        <v>12</v>
      </c>
      <c r="T194" t="s">
        <v>594</v>
      </c>
      <c r="U194">
        <v>2012</v>
      </c>
      <c r="V194" t="s">
        <v>631</v>
      </c>
      <c r="W194" t="s">
        <v>632</v>
      </c>
      <c r="Y194" t="s">
        <v>57</v>
      </c>
      <c r="Z194">
        <v>1</v>
      </c>
      <c r="AA194">
        <v>1</v>
      </c>
      <c r="AB194">
        <v>1</v>
      </c>
      <c r="AC194">
        <v>1</v>
      </c>
      <c r="AD194">
        <v>1</v>
      </c>
      <c r="AF194" s="2">
        <v>34532</v>
      </c>
      <c r="AG194">
        <v>3</v>
      </c>
    </row>
    <row r="195" spans="1:33" x14ac:dyDescent="0.2">
      <c r="A195" t="s">
        <v>57</v>
      </c>
      <c r="B195">
        <v>1994</v>
      </c>
      <c r="C195" t="s">
        <v>2</v>
      </c>
      <c r="D195" t="s">
        <v>365</v>
      </c>
      <c r="F195" t="s">
        <v>382</v>
      </c>
      <c r="G195">
        <v>2016</v>
      </c>
      <c r="H195">
        <v>54.00030000000001</v>
      </c>
      <c r="J195" t="s">
        <v>753</v>
      </c>
      <c r="K195" t="s">
        <v>523</v>
      </c>
      <c r="L195" t="s">
        <v>594</v>
      </c>
      <c r="M195" t="s">
        <v>594</v>
      </c>
      <c r="N195" t="s">
        <v>594</v>
      </c>
      <c r="O195" t="s">
        <v>381</v>
      </c>
      <c r="P195">
        <v>13</v>
      </c>
      <c r="Q195">
        <v>13</v>
      </c>
      <c r="R195" t="s">
        <v>763</v>
      </c>
      <c r="S195">
        <v>12</v>
      </c>
      <c r="T195" t="s">
        <v>594</v>
      </c>
      <c r="U195">
        <v>2012</v>
      </c>
      <c r="V195" t="s">
        <v>631</v>
      </c>
      <c r="W195" t="s">
        <v>632</v>
      </c>
      <c r="Y195" t="s">
        <v>57</v>
      </c>
      <c r="AA195">
        <v>1</v>
      </c>
      <c r="AB195">
        <v>1</v>
      </c>
      <c r="AC195">
        <v>1</v>
      </c>
      <c r="AD195">
        <v>1</v>
      </c>
      <c r="AF195" s="2">
        <v>34532</v>
      </c>
      <c r="AG195">
        <v>3</v>
      </c>
    </row>
    <row r="196" spans="1:33" x14ac:dyDescent="0.2">
      <c r="A196" t="s">
        <v>64</v>
      </c>
      <c r="B196">
        <v>1994</v>
      </c>
      <c r="C196" t="s">
        <v>364</v>
      </c>
      <c r="E196" t="s">
        <v>772</v>
      </c>
      <c r="F196" t="s">
        <v>396</v>
      </c>
      <c r="I196">
        <v>2013</v>
      </c>
      <c r="J196">
        <v>102</v>
      </c>
      <c r="K196" t="s">
        <v>438</v>
      </c>
      <c r="L196" t="s">
        <v>552</v>
      </c>
      <c r="M196" t="s">
        <v>446</v>
      </c>
      <c r="N196" t="s">
        <v>446</v>
      </c>
      <c r="O196" t="s">
        <v>388</v>
      </c>
      <c r="P196">
        <v>16</v>
      </c>
      <c r="Q196">
        <v>16</v>
      </c>
      <c r="R196" t="s">
        <v>763</v>
      </c>
      <c r="S196">
        <v>6</v>
      </c>
      <c r="T196" t="s">
        <v>446</v>
      </c>
      <c r="U196">
        <v>2018</v>
      </c>
      <c r="V196" t="s">
        <v>551</v>
      </c>
      <c r="W196" t="s">
        <v>448</v>
      </c>
      <c r="Y196" t="s">
        <v>64</v>
      </c>
      <c r="Z196">
        <v>1</v>
      </c>
      <c r="AA196">
        <v>1</v>
      </c>
      <c r="AB196">
        <v>1</v>
      </c>
      <c r="AC196">
        <v>1</v>
      </c>
      <c r="AF196" s="2">
        <v>34413</v>
      </c>
      <c r="AG196">
        <v>1</v>
      </c>
    </row>
    <row r="197" spans="1:33" x14ac:dyDescent="0.2">
      <c r="A197" t="s">
        <v>65</v>
      </c>
      <c r="B197">
        <v>1994</v>
      </c>
      <c r="C197" t="s">
        <v>364</v>
      </c>
      <c r="E197" t="s">
        <v>772</v>
      </c>
      <c r="F197" t="s">
        <v>453</v>
      </c>
      <c r="I197">
        <v>2012</v>
      </c>
      <c r="J197">
        <v>71</v>
      </c>
      <c r="K197" t="s">
        <v>474</v>
      </c>
      <c r="L197" t="s">
        <v>591</v>
      </c>
      <c r="M197" t="s">
        <v>390</v>
      </c>
      <c r="N197" t="s">
        <v>390</v>
      </c>
      <c r="O197" t="s">
        <v>388</v>
      </c>
      <c r="P197">
        <v>16</v>
      </c>
      <c r="Q197">
        <v>16</v>
      </c>
      <c r="R197" t="s">
        <v>763</v>
      </c>
      <c r="S197">
        <v>8</v>
      </c>
      <c r="T197" t="s">
        <v>390</v>
      </c>
      <c r="U197">
        <v>2013</v>
      </c>
      <c r="V197" t="s">
        <v>484</v>
      </c>
      <c r="W197" t="s">
        <v>385</v>
      </c>
      <c r="Y197" t="s">
        <v>65</v>
      </c>
      <c r="Z197">
        <v>1</v>
      </c>
      <c r="AA197">
        <v>1</v>
      </c>
      <c r="AB197">
        <v>1</v>
      </c>
      <c r="AC197">
        <v>1</v>
      </c>
      <c r="AE197">
        <v>1</v>
      </c>
      <c r="AF197" s="2">
        <v>34413</v>
      </c>
      <c r="AG197">
        <v>1</v>
      </c>
    </row>
    <row r="198" spans="1:33" x14ac:dyDescent="0.2">
      <c r="A198" t="s">
        <v>67</v>
      </c>
      <c r="B198">
        <v>1994</v>
      </c>
      <c r="C198" t="s">
        <v>364</v>
      </c>
      <c r="E198" t="s">
        <v>772</v>
      </c>
      <c r="F198" t="s">
        <v>453</v>
      </c>
      <c r="I198">
        <v>2018</v>
      </c>
      <c r="J198">
        <v>39</v>
      </c>
      <c r="K198" t="s">
        <v>402</v>
      </c>
      <c r="L198" t="s">
        <v>420</v>
      </c>
      <c r="M198" t="s">
        <v>420</v>
      </c>
      <c r="N198" t="s">
        <v>420</v>
      </c>
      <c r="O198" t="s">
        <v>388</v>
      </c>
      <c r="P198">
        <v>12</v>
      </c>
      <c r="Q198">
        <v>12</v>
      </c>
      <c r="R198" t="s">
        <v>763</v>
      </c>
      <c r="S198">
        <v>6</v>
      </c>
      <c r="T198" t="s">
        <v>443</v>
      </c>
      <c r="U198">
        <v>2020</v>
      </c>
      <c r="V198" t="s">
        <v>397</v>
      </c>
      <c r="W198" t="s">
        <v>398</v>
      </c>
      <c r="Y198" t="s">
        <v>67</v>
      </c>
      <c r="Z198">
        <v>1</v>
      </c>
      <c r="AB198">
        <v>1</v>
      </c>
      <c r="AC198">
        <v>1</v>
      </c>
      <c r="AD198">
        <v>1</v>
      </c>
      <c r="AE198">
        <v>1</v>
      </c>
      <c r="AF198" s="2">
        <v>34351</v>
      </c>
      <c r="AG198">
        <v>1</v>
      </c>
    </row>
    <row r="199" spans="1:33" x14ac:dyDescent="0.2">
      <c r="A199" t="s">
        <v>62</v>
      </c>
      <c r="B199">
        <v>1994</v>
      </c>
      <c r="C199" t="s">
        <v>364</v>
      </c>
      <c r="E199" t="s">
        <v>772</v>
      </c>
      <c r="F199" t="s">
        <v>382</v>
      </c>
      <c r="I199">
        <v>2013</v>
      </c>
      <c r="J199">
        <v>209</v>
      </c>
      <c r="K199" t="s">
        <v>386</v>
      </c>
      <c r="L199" t="s">
        <v>387</v>
      </c>
      <c r="M199" t="s">
        <v>387</v>
      </c>
      <c r="N199" t="s">
        <v>387</v>
      </c>
      <c r="O199" t="s">
        <v>388</v>
      </c>
      <c r="P199">
        <v>12</v>
      </c>
      <c r="Q199">
        <v>12</v>
      </c>
      <c r="R199" t="s">
        <v>763</v>
      </c>
      <c r="S199">
        <v>1</v>
      </c>
      <c r="T199" t="s">
        <v>383</v>
      </c>
      <c r="U199">
        <v>2022</v>
      </c>
      <c r="V199" t="s">
        <v>394</v>
      </c>
      <c r="W199" t="s">
        <v>395</v>
      </c>
      <c r="Y199" t="s">
        <v>62</v>
      </c>
      <c r="Z199">
        <v>1</v>
      </c>
      <c r="AB199">
        <v>1</v>
      </c>
      <c r="AC199">
        <v>1</v>
      </c>
      <c r="AD199">
        <v>1</v>
      </c>
      <c r="AE199">
        <v>1</v>
      </c>
      <c r="AF199" s="2">
        <v>34432</v>
      </c>
      <c r="AG199">
        <v>2</v>
      </c>
    </row>
    <row r="200" spans="1:33" x14ac:dyDescent="0.2">
      <c r="A200" t="s">
        <v>60</v>
      </c>
      <c r="B200">
        <v>1994</v>
      </c>
      <c r="C200" t="s">
        <v>364</v>
      </c>
      <c r="E200" t="s">
        <v>772</v>
      </c>
      <c r="F200" t="s">
        <v>396</v>
      </c>
      <c r="I200">
        <v>2013</v>
      </c>
      <c r="J200">
        <v>59</v>
      </c>
      <c r="K200" t="s">
        <v>402</v>
      </c>
      <c r="L200" t="s">
        <v>420</v>
      </c>
      <c r="M200" t="s">
        <v>420</v>
      </c>
      <c r="N200" t="s">
        <v>420</v>
      </c>
      <c r="O200" t="s">
        <v>388</v>
      </c>
      <c r="P200">
        <v>12</v>
      </c>
      <c r="Q200">
        <v>12</v>
      </c>
      <c r="R200" t="s">
        <v>763</v>
      </c>
      <c r="S200">
        <v>6</v>
      </c>
      <c r="T200" t="s">
        <v>420</v>
      </c>
      <c r="U200">
        <v>2017</v>
      </c>
      <c r="V200" t="s">
        <v>562</v>
      </c>
      <c r="W200" t="s">
        <v>428</v>
      </c>
      <c r="Y200" t="s">
        <v>60</v>
      </c>
      <c r="Z200">
        <v>1</v>
      </c>
      <c r="AF200" s="2">
        <v>34449</v>
      </c>
      <c r="AG200">
        <v>2</v>
      </c>
    </row>
    <row r="201" spans="1:33" x14ac:dyDescent="0.2">
      <c r="A201" t="s">
        <v>58</v>
      </c>
      <c r="B201">
        <v>1994</v>
      </c>
      <c r="C201" t="s">
        <v>364</v>
      </c>
      <c r="E201" t="s">
        <v>772</v>
      </c>
      <c r="F201" t="s">
        <v>396</v>
      </c>
      <c r="I201">
        <v>2013</v>
      </c>
      <c r="J201">
        <v>179</v>
      </c>
      <c r="K201" t="s">
        <v>392</v>
      </c>
      <c r="L201" t="s">
        <v>393</v>
      </c>
      <c r="M201" t="s">
        <v>393</v>
      </c>
      <c r="N201" t="s">
        <v>393</v>
      </c>
      <c r="O201" t="s">
        <v>388</v>
      </c>
      <c r="P201">
        <v>15</v>
      </c>
      <c r="Q201">
        <v>15</v>
      </c>
      <c r="R201" t="s">
        <v>763</v>
      </c>
      <c r="S201">
        <v>1</v>
      </c>
      <c r="T201" t="s">
        <v>393</v>
      </c>
      <c r="U201">
        <v>2016</v>
      </c>
      <c r="V201" t="s">
        <v>674</v>
      </c>
      <c r="W201" t="s">
        <v>675</v>
      </c>
      <c r="Y201" t="s">
        <v>58</v>
      </c>
      <c r="Z201">
        <v>1</v>
      </c>
      <c r="AA201">
        <v>1</v>
      </c>
      <c r="AB201">
        <v>1</v>
      </c>
      <c r="AC201">
        <v>1</v>
      </c>
      <c r="AF201" s="2">
        <v>34479</v>
      </c>
      <c r="AG201">
        <v>2</v>
      </c>
    </row>
    <row r="202" spans="1:33" x14ac:dyDescent="0.2">
      <c r="A202" t="s">
        <v>55</v>
      </c>
      <c r="B202">
        <v>1994</v>
      </c>
      <c r="C202" t="s">
        <v>364</v>
      </c>
      <c r="E202" t="s">
        <v>772</v>
      </c>
      <c r="F202" t="s">
        <v>374</v>
      </c>
      <c r="I202">
        <v>2012</v>
      </c>
      <c r="J202">
        <v>69</v>
      </c>
      <c r="K202" t="s">
        <v>386</v>
      </c>
      <c r="L202" t="s">
        <v>387</v>
      </c>
      <c r="M202" t="s">
        <v>387</v>
      </c>
      <c r="N202" t="s">
        <v>383</v>
      </c>
      <c r="O202" t="s">
        <v>388</v>
      </c>
      <c r="P202">
        <v>12</v>
      </c>
      <c r="Q202">
        <v>17</v>
      </c>
      <c r="R202" t="s">
        <v>763</v>
      </c>
      <c r="S202">
        <v>9</v>
      </c>
      <c r="T202" t="s">
        <v>383</v>
      </c>
      <c r="U202">
        <v>2015</v>
      </c>
      <c r="V202" t="s">
        <v>458</v>
      </c>
      <c r="W202" t="s">
        <v>411</v>
      </c>
      <c r="Y202" t="s">
        <v>55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 s="2">
        <v>34584</v>
      </c>
      <c r="AG202">
        <v>3</v>
      </c>
    </row>
    <row r="203" spans="1:33" x14ac:dyDescent="0.2">
      <c r="A203" t="s">
        <v>54</v>
      </c>
      <c r="B203">
        <v>1994</v>
      </c>
      <c r="C203" t="s">
        <v>364</v>
      </c>
      <c r="E203" t="s">
        <v>772</v>
      </c>
      <c r="F203" t="s">
        <v>374</v>
      </c>
      <c r="I203">
        <v>2013</v>
      </c>
      <c r="J203">
        <v>143</v>
      </c>
      <c r="K203" t="s">
        <v>378</v>
      </c>
      <c r="L203" t="s">
        <v>379</v>
      </c>
      <c r="M203" t="s">
        <v>380</v>
      </c>
      <c r="N203" t="s">
        <v>380</v>
      </c>
      <c r="O203" t="s">
        <v>381</v>
      </c>
      <c r="P203">
        <v>16</v>
      </c>
      <c r="Q203">
        <v>16</v>
      </c>
      <c r="R203" t="s">
        <v>763</v>
      </c>
      <c r="S203">
        <v>1</v>
      </c>
      <c r="T203" t="s">
        <v>375</v>
      </c>
      <c r="U203">
        <v>2023</v>
      </c>
      <c r="V203" t="s">
        <v>376</v>
      </c>
      <c r="W203" t="s">
        <v>377</v>
      </c>
      <c r="Y203" t="s">
        <v>54</v>
      </c>
      <c r="AA203">
        <v>1</v>
      </c>
      <c r="AB203">
        <v>1</v>
      </c>
      <c r="AC203">
        <v>1</v>
      </c>
      <c r="AF203" s="2">
        <v>34696</v>
      </c>
      <c r="AG203">
        <v>4</v>
      </c>
    </row>
    <row r="204" spans="1:33" x14ac:dyDescent="0.2">
      <c r="A204" t="s">
        <v>64</v>
      </c>
      <c r="B204">
        <v>1994</v>
      </c>
      <c r="C204" t="s">
        <v>2</v>
      </c>
      <c r="D204" t="s">
        <v>365</v>
      </c>
      <c r="F204" t="s">
        <v>396</v>
      </c>
      <c r="I204">
        <v>2013</v>
      </c>
      <c r="J204">
        <v>102</v>
      </c>
      <c r="K204" t="s">
        <v>438</v>
      </c>
      <c r="L204" t="s">
        <v>552</v>
      </c>
      <c r="M204" t="s">
        <v>446</v>
      </c>
      <c r="N204" t="s">
        <v>446</v>
      </c>
      <c r="O204" t="s">
        <v>388</v>
      </c>
      <c r="P204">
        <v>16</v>
      </c>
      <c r="Q204">
        <v>16</v>
      </c>
      <c r="R204" t="s">
        <v>763</v>
      </c>
      <c r="S204">
        <v>6</v>
      </c>
      <c r="T204" t="s">
        <v>446</v>
      </c>
      <c r="U204">
        <v>2018</v>
      </c>
      <c r="V204" t="s">
        <v>551</v>
      </c>
      <c r="W204" t="s">
        <v>448</v>
      </c>
      <c r="Y204" t="s">
        <v>64</v>
      </c>
      <c r="AA204">
        <v>1</v>
      </c>
      <c r="AB204">
        <v>1</v>
      </c>
      <c r="AC204">
        <v>1</v>
      </c>
      <c r="AF204" s="2">
        <v>34413</v>
      </c>
      <c r="AG204">
        <v>1</v>
      </c>
    </row>
    <row r="205" spans="1:33" x14ac:dyDescent="0.2">
      <c r="A205" t="s">
        <v>65</v>
      </c>
      <c r="B205">
        <v>1994</v>
      </c>
      <c r="C205" t="s">
        <v>2</v>
      </c>
      <c r="D205" t="s">
        <v>365</v>
      </c>
      <c r="F205" t="s">
        <v>453</v>
      </c>
      <c r="I205">
        <v>2012</v>
      </c>
      <c r="J205">
        <v>71</v>
      </c>
      <c r="K205" t="s">
        <v>474</v>
      </c>
      <c r="L205" t="s">
        <v>591</v>
      </c>
      <c r="M205" t="s">
        <v>390</v>
      </c>
      <c r="N205" t="s">
        <v>390</v>
      </c>
      <c r="O205" t="s">
        <v>388</v>
      </c>
      <c r="P205">
        <v>16</v>
      </c>
      <c r="Q205">
        <v>16</v>
      </c>
      <c r="R205" t="s">
        <v>763</v>
      </c>
      <c r="S205">
        <v>8</v>
      </c>
      <c r="T205" t="s">
        <v>390</v>
      </c>
      <c r="U205">
        <v>2013</v>
      </c>
      <c r="V205" t="s">
        <v>484</v>
      </c>
      <c r="W205" t="s">
        <v>385</v>
      </c>
      <c r="Y205" t="s">
        <v>65</v>
      </c>
      <c r="AA205">
        <v>1</v>
      </c>
      <c r="AB205">
        <v>1</v>
      </c>
      <c r="AC205">
        <v>1</v>
      </c>
      <c r="AE205">
        <v>1</v>
      </c>
      <c r="AF205" s="2">
        <v>34413</v>
      </c>
      <c r="AG205">
        <v>1</v>
      </c>
    </row>
    <row r="206" spans="1:33" x14ac:dyDescent="0.2">
      <c r="A206" t="s">
        <v>67</v>
      </c>
      <c r="B206">
        <v>1994</v>
      </c>
      <c r="C206" t="s">
        <v>2</v>
      </c>
      <c r="D206" t="s">
        <v>365</v>
      </c>
      <c r="F206" t="s">
        <v>453</v>
      </c>
      <c r="I206">
        <v>2018</v>
      </c>
      <c r="J206">
        <v>39</v>
      </c>
      <c r="K206" t="s">
        <v>402</v>
      </c>
      <c r="L206" t="s">
        <v>420</v>
      </c>
      <c r="M206" t="s">
        <v>420</v>
      </c>
      <c r="N206" t="s">
        <v>420</v>
      </c>
      <c r="O206" t="s">
        <v>388</v>
      </c>
      <c r="P206">
        <v>12</v>
      </c>
      <c r="Q206">
        <v>12</v>
      </c>
      <c r="R206" t="s">
        <v>763</v>
      </c>
      <c r="S206">
        <v>6</v>
      </c>
      <c r="T206" t="s">
        <v>443</v>
      </c>
      <c r="U206">
        <v>2020</v>
      </c>
      <c r="V206" t="s">
        <v>397</v>
      </c>
      <c r="W206" t="s">
        <v>398</v>
      </c>
      <c r="Y206" t="s">
        <v>67</v>
      </c>
      <c r="AB206">
        <v>1</v>
      </c>
      <c r="AC206">
        <v>1</v>
      </c>
      <c r="AD206">
        <v>1</v>
      </c>
      <c r="AE206">
        <v>1</v>
      </c>
      <c r="AF206" s="2">
        <v>34351</v>
      </c>
      <c r="AG206">
        <v>1</v>
      </c>
    </row>
    <row r="207" spans="1:33" x14ac:dyDescent="0.2">
      <c r="A207" t="s">
        <v>62</v>
      </c>
      <c r="B207">
        <v>1994</v>
      </c>
      <c r="C207" t="s">
        <v>2</v>
      </c>
      <c r="D207" t="s">
        <v>365</v>
      </c>
      <c r="F207" t="s">
        <v>382</v>
      </c>
      <c r="I207">
        <v>2013</v>
      </c>
      <c r="J207">
        <v>209</v>
      </c>
      <c r="K207" t="s">
        <v>386</v>
      </c>
      <c r="L207" t="s">
        <v>387</v>
      </c>
      <c r="M207" t="s">
        <v>387</v>
      </c>
      <c r="N207" t="s">
        <v>387</v>
      </c>
      <c r="O207" t="s">
        <v>388</v>
      </c>
      <c r="P207">
        <v>12</v>
      </c>
      <c r="Q207">
        <v>12</v>
      </c>
      <c r="R207" t="s">
        <v>763</v>
      </c>
      <c r="S207">
        <v>1</v>
      </c>
      <c r="T207" t="s">
        <v>383</v>
      </c>
      <c r="U207">
        <v>2022</v>
      </c>
      <c r="V207" t="s">
        <v>394</v>
      </c>
      <c r="W207" t="s">
        <v>395</v>
      </c>
      <c r="Y207" t="s">
        <v>62</v>
      </c>
      <c r="AB207">
        <v>1</v>
      </c>
      <c r="AC207">
        <v>1</v>
      </c>
      <c r="AD207">
        <v>1</v>
      </c>
      <c r="AE207">
        <v>1</v>
      </c>
      <c r="AF207" s="2">
        <v>34432</v>
      </c>
      <c r="AG207">
        <v>2</v>
      </c>
    </row>
    <row r="208" spans="1:33" x14ac:dyDescent="0.2">
      <c r="A208" t="s">
        <v>60</v>
      </c>
      <c r="B208">
        <v>1994</v>
      </c>
      <c r="C208" t="s">
        <v>2</v>
      </c>
      <c r="D208" t="s">
        <v>365</v>
      </c>
      <c r="F208" t="s">
        <v>396</v>
      </c>
      <c r="I208">
        <v>2013</v>
      </c>
      <c r="J208">
        <v>59</v>
      </c>
      <c r="K208" t="s">
        <v>402</v>
      </c>
      <c r="L208" t="s">
        <v>420</v>
      </c>
      <c r="M208" t="s">
        <v>420</v>
      </c>
      <c r="N208" t="s">
        <v>420</v>
      </c>
      <c r="O208" t="s">
        <v>388</v>
      </c>
      <c r="P208">
        <v>12</v>
      </c>
      <c r="Q208">
        <v>12</v>
      </c>
      <c r="R208" t="s">
        <v>763</v>
      </c>
      <c r="S208">
        <v>6</v>
      </c>
      <c r="T208" t="s">
        <v>420</v>
      </c>
      <c r="U208">
        <v>2017</v>
      </c>
      <c r="V208" t="s">
        <v>562</v>
      </c>
      <c r="W208" t="s">
        <v>428</v>
      </c>
      <c r="Y208" t="s">
        <v>60</v>
      </c>
      <c r="AF208" s="2">
        <v>34449</v>
      </c>
      <c r="AG208">
        <v>2</v>
      </c>
    </row>
    <row r="209" spans="1:33" x14ac:dyDescent="0.2">
      <c r="A209" t="s">
        <v>58</v>
      </c>
      <c r="B209">
        <v>1994</v>
      </c>
      <c r="C209" t="s">
        <v>2</v>
      </c>
      <c r="D209" t="s">
        <v>365</v>
      </c>
      <c r="F209" t="s">
        <v>396</v>
      </c>
      <c r="I209">
        <v>2013</v>
      </c>
      <c r="J209">
        <v>179</v>
      </c>
      <c r="K209" t="s">
        <v>392</v>
      </c>
      <c r="L209" t="s">
        <v>393</v>
      </c>
      <c r="M209" t="s">
        <v>393</v>
      </c>
      <c r="N209" t="s">
        <v>393</v>
      </c>
      <c r="O209" t="s">
        <v>388</v>
      </c>
      <c r="P209">
        <v>15</v>
      </c>
      <c r="Q209">
        <v>15</v>
      </c>
      <c r="R209" t="s">
        <v>763</v>
      </c>
      <c r="Y209" t="s">
        <v>58</v>
      </c>
      <c r="AA209">
        <v>1</v>
      </c>
      <c r="AB209">
        <v>1</v>
      </c>
      <c r="AC209">
        <v>1</v>
      </c>
      <c r="AF209" s="2">
        <v>34418</v>
      </c>
      <c r="AG209">
        <v>1</v>
      </c>
    </row>
    <row r="210" spans="1:33" x14ac:dyDescent="0.2">
      <c r="A210" t="s">
        <v>55</v>
      </c>
      <c r="B210">
        <v>1994</v>
      </c>
      <c r="C210" t="s">
        <v>2</v>
      </c>
      <c r="D210" t="s">
        <v>365</v>
      </c>
      <c r="F210" t="s">
        <v>374</v>
      </c>
      <c r="I210">
        <v>2012</v>
      </c>
      <c r="J210">
        <v>69</v>
      </c>
      <c r="K210" t="s">
        <v>386</v>
      </c>
      <c r="L210" t="s">
        <v>387</v>
      </c>
      <c r="M210" t="s">
        <v>387</v>
      </c>
      <c r="N210" t="s">
        <v>383</v>
      </c>
      <c r="O210" t="s">
        <v>388</v>
      </c>
      <c r="P210">
        <v>12</v>
      </c>
      <c r="Q210">
        <v>17</v>
      </c>
      <c r="R210" t="s">
        <v>763</v>
      </c>
      <c r="S210">
        <v>9</v>
      </c>
      <c r="T210" t="s">
        <v>383</v>
      </c>
      <c r="U210">
        <v>2015</v>
      </c>
      <c r="V210" t="s">
        <v>458</v>
      </c>
      <c r="W210" t="s">
        <v>411</v>
      </c>
      <c r="Y210" t="s">
        <v>55</v>
      </c>
      <c r="AA210">
        <v>1</v>
      </c>
      <c r="AB210">
        <v>1</v>
      </c>
      <c r="AC210">
        <v>1</v>
      </c>
      <c r="AD210">
        <v>1</v>
      </c>
      <c r="AE210">
        <v>1</v>
      </c>
      <c r="AF210" s="2">
        <v>34584</v>
      </c>
      <c r="AG210">
        <v>3</v>
      </c>
    </row>
    <row r="211" spans="1:33" x14ac:dyDescent="0.2">
      <c r="A211" t="s">
        <v>258</v>
      </c>
      <c r="B211">
        <v>1994</v>
      </c>
      <c r="C211" t="s">
        <v>2</v>
      </c>
      <c r="E211" t="s">
        <v>2</v>
      </c>
      <c r="F211" t="s">
        <v>389</v>
      </c>
      <c r="I211">
        <v>2016</v>
      </c>
      <c r="J211">
        <v>30</v>
      </c>
      <c r="K211" t="s">
        <v>392</v>
      </c>
      <c r="L211" t="s">
        <v>718</v>
      </c>
      <c r="M211" t="s">
        <v>385</v>
      </c>
      <c r="N211" t="s">
        <v>385</v>
      </c>
      <c r="O211" t="s">
        <v>436</v>
      </c>
      <c r="P211">
        <v>16</v>
      </c>
      <c r="Q211">
        <v>16</v>
      </c>
      <c r="R211" t="s">
        <v>763</v>
      </c>
      <c r="S211">
        <v>3</v>
      </c>
      <c r="T211" t="s">
        <v>718</v>
      </c>
      <c r="U211">
        <v>2010</v>
      </c>
      <c r="V211" t="s">
        <v>719</v>
      </c>
      <c r="W211" t="s">
        <v>385</v>
      </c>
      <c r="X211" t="s">
        <v>719</v>
      </c>
      <c r="Y211" t="s">
        <v>258</v>
      </c>
      <c r="AA211">
        <v>1</v>
      </c>
      <c r="AB211">
        <v>1</v>
      </c>
      <c r="AC211">
        <v>1</v>
      </c>
      <c r="AD211">
        <v>1</v>
      </c>
      <c r="AE211">
        <v>1</v>
      </c>
      <c r="AF211" s="2">
        <v>34355</v>
      </c>
      <c r="AG211">
        <v>1</v>
      </c>
    </row>
    <row r="212" spans="1:33" x14ac:dyDescent="0.2">
      <c r="A212" t="s">
        <v>266</v>
      </c>
      <c r="B212">
        <v>1994</v>
      </c>
      <c r="C212" t="s">
        <v>2</v>
      </c>
      <c r="E212" t="s">
        <v>2</v>
      </c>
      <c r="F212" t="s">
        <v>453</v>
      </c>
      <c r="J212" t="s">
        <v>753</v>
      </c>
      <c r="K212" t="s">
        <v>392</v>
      </c>
      <c r="L212" t="s">
        <v>416</v>
      </c>
      <c r="M212" t="s">
        <v>385</v>
      </c>
      <c r="N212" t="s">
        <v>385</v>
      </c>
      <c r="O212" t="s">
        <v>436</v>
      </c>
      <c r="P212">
        <v>17</v>
      </c>
      <c r="Q212">
        <v>17</v>
      </c>
      <c r="R212" t="s">
        <v>763</v>
      </c>
      <c r="S212">
        <v>11</v>
      </c>
      <c r="T212" t="s">
        <v>416</v>
      </c>
      <c r="U212">
        <v>2011</v>
      </c>
      <c r="V212" t="s">
        <v>611</v>
      </c>
      <c r="W212" t="s">
        <v>385</v>
      </c>
      <c r="X212" t="s">
        <v>611</v>
      </c>
      <c r="Y212" t="s">
        <v>266</v>
      </c>
      <c r="AC212">
        <v>1</v>
      </c>
      <c r="AD212">
        <v>1</v>
      </c>
      <c r="AE212">
        <v>1</v>
      </c>
      <c r="AF212" s="2">
        <v>34666</v>
      </c>
      <c r="AG212">
        <v>4</v>
      </c>
    </row>
    <row r="213" spans="1:33" x14ac:dyDescent="0.2">
      <c r="A213" t="s">
        <v>686</v>
      </c>
      <c r="B213">
        <v>1994</v>
      </c>
      <c r="C213" t="s">
        <v>2</v>
      </c>
      <c r="E213" t="s">
        <v>2</v>
      </c>
      <c r="F213" t="s">
        <v>382</v>
      </c>
      <c r="I213">
        <v>2013</v>
      </c>
      <c r="J213">
        <v>123</v>
      </c>
      <c r="K213" t="s">
        <v>402</v>
      </c>
      <c r="L213" t="s">
        <v>409</v>
      </c>
      <c r="M213" t="s">
        <v>409</v>
      </c>
      <c r="N213" t="s">
        <v>409</v>
      </c>
      <c r="O213" t="s">
        <v>388</v>
      </c>
      <c r="P213">
        <v>15</v>
      </c>
      <c r="Q213">
        <v>15</v>
      </c>
      <c r="R213" t="s">
        <v>763</v>
      </c>
      <c r="S213">
        <v>1</v>
      </c>
      <c r="T213" t="s">
        <v>390</v>
      </c>
      <c r="U213">
        <v>2023</v>
      </c>
      <c r="V213" t="s">
        <v>698</v>
      </c>
      <c r="W213" t="s">
        <v>455</v>
      </c>
      <c r="Y213" t="s">
        <v>260</v>
      </c>
      <c r="AA213">
        <v>1</v>
      </c>
      <c r="AF213" s="2">
        <v>34477</v>
      </c>
      <c r="AG213">
        <v>2</v>
      </c>
    </row>
    <row r="214" spans="1:33" x14ac:dyDescent="0.2">
      <c r="A214" t="s">
        <v>257</v>
      </c>
      <c r="B214">
        <v>1994</v>
      </c>
      <c r="C214" t="s">
        <v>2</v>
      </c>
      <c r="E214" t="s">
        <v>2</v>
      </c>
      <c r="F214" t="s">
        <v>408</v>
      </c>
      <c r="J214" t="s">
        <v>752</v>
      </c>
      <c r="K214" t="s">
        <v>402</v>
      </c>
      <c r="L214" t="s">
        <v>754</v>
      </c>
      <c r="M214" t="s">
        <v>409</v>
      </c>
      <c r="N214" t="s">
        <v>409</v>
      </c>
      <c r="O214" t="s">
        <v>388</v>
      </c>
      <c r="P214">
        <v>15</v>
      </c>
      <c r="Q214">
        <v>15</v>
      </c>
      <c r="R214" t="s">
        <v>763</v>
      </c>
      <c r="Y214" t="s">
        <v>257</v>
      </c>
      <c r="AA214">
        <v>1</v>
      </c>
      <c r="AB214">
        <v>1</v>
      </c>
      <c r="AC214">
        <v>1</v>
      </c>
      <c r="AD214">
        <v>1</v>
      </c>
      <c r="AF214" s="2">
        <v>34346</v>
      </c>
      <c r="AG214">
        <v>1</v>
      </c>
    </row>
    <row r="215" spans="1:33" x14ac:dyDescent="0.2">
      <c r="A215" t="s">
        <v>262</v>
      </c>
      <c r="B215">
        <v>1994</v>
      </c>
      <c r="C215" t="s">
        <v>2</v>
      </c>
      <c r="E215" t="s">
        <v>2</v>
      </c>
      <c r="F215" t="s">
        <v>396</v>
      </c>
      <c r="I215">
        <v>2013</v>
      </c>
      <c r="J215">
        <v>51</v>
      </c>
      <c r="K215" t="s">
        <v>465</v>
      </c>
      <c r="L215" t="s">
        <v>470</v>
      </c>
      <c r="M215" t="s">
        <v>470</v>
      </c>
      <c r="N215" t="s">
        <v>470</v>
      </c>
      <c r="O215" t="s">
        <v>388</v>
      </c>
      <c r="P215">
        <v>15</v>
      </c>
      <c r="Q215">
        <v>15</v>
      </c>
      <c r="R215" t="s">
        <v>763</v>
      </c>
      <c r="Y215" t="s">
        <v>262</v>
      </c>
      <c r="AA215">
        <v>1</v>
      </c>
      <c r="AB215">
        <v>1</v>
      </c>
      <c r="AF215" s="2">
        <v>34507</v>
      </c>
      <c r="AG215">
        <v>2</v>
      </c>
    </row>
    <row r="216" spans="1:33" x14ac:dyDescent="0.2">
      <c r="A216" t="s">
        <v>256</v>
      </c>
      <c r="B216">
        <v>1994</v>
      </c>
      <c r="C216" t="s">
        <v>2</v>
      </c>
      <c r="E216" t="s">
        <v>2</v>
      </c>
      <c r="F216" t="s">
        <v>389</v>
      </c>
      <c r="I216">
        <v>2013</v>
      </c>
      <c r="J216">
        <v>68</v>
      </c>
      <c r="K216" t="s">
        <v>402</v>
      </c>
      <c r="L216" t="s">
        <v>420</v>
      </c>
      <c r="M216" t="s">
        <v>420</v>
      </c>
      <c r="N216" t="s">
        <v>420</v>
      </c>
      <c r="O216" t="s">
        <v>388</v>
      </c>
      <c r="P216">
        <v>12</v>
      </c>
      <c r="Q216">
        <v>12</v>
      </c>
      <c r="R216" t="s">
        <v>763</v>
      </c>
      <c r="S216">
        <v>4</v>
      </c>
      <c r="T216" t="s">
        <v>420</v>
      </c>
      <c r="U216">
        <v>2017</v>
      </c>
      <c r="V216" t="s">
        <v>676</v>
      </c>
      <c r="W216" t="s">
        <v>385</v>
      </c>
      <c r="Y216" t="s">
        <v>256</v>
      </c>
      <c r="AF216" s="2">
        <v>34343</v>
      </c>
      <c r="AG216">
        <v>1</v>
      </c>
    </row>
    <row r="217" spans="1:33" x14ac:dyDescent="0.2">
      <c r="A217" t="s">
        <v>259</v>
      </c>
      <c r="B217">
        <v>1994</v>
      </c>
      <c r="C217" t="s">
        <v>2</v>
      </c>
      <c r="E217" t="s">
        <v>2</v>
      </c>
      <c r="F217" t="s">
        <v>408</v>
      </c>
      <c r="I217">
        <v>2016</v>
      </c>
      <c r="J217">
        <v>26</v>
      </c>
      <c r="K217" t="s">
        <v>378</v>
      </c>
      <c r="L217" t="s">
        <v>634</v>
      </c>
      <c r="M217" t="s">
        <v>634</v>
      </c>
      <c r="N217" t="s">
        <v>634</v>
      </c>
      <c r="O217" t="s">
        <v>381</v>
      </c>
      <c r="P217">
        <v>14</v>
      </c>
      <c r="Q217">
        <v>14</v>
      </c>
      <c r="R217" t="s">
        <v>763</v>
      </c>
      <c r="Y217" t="s">
        <v>259</v>
      </c>
      <c r="AA217">
        <v>1</v>
      </c>
      <c r="AF217" s="2">
        <v>34378</v>
      </c>
      <c r="AG217">
        <v>1</v>
      </c>
    </row>
    <row r="218" spans="1:33" x14ac:dyDescent="0.2">
      <c r="A218" t="s">
        <v>736</v>
      </c>
      <c r="B218">
        <v>1994</v>
      </c>
      <c r="C218" t="s">
        <v>2</v>
      </c>
      <c r="E218" t="s">
        <v>2</v>
      </c>
      <c r="F218" t="s">
        <v>396</v>
      </c>
      <c r="I218">
        <v>2015</v>
      </c>
      <c r="J218">
        <v>100</v>
      </c>
      <c r="K218" t="s">
        <v>607</v>
      </c>
      <c r="L218" t="s">
        <v>534</v>
      </c>
      <c r="M218" t="s">
        <v>534</v>
      </c>
      <c r="N218" t="s">
        <v>534</v>
      </c>
      <c r="O218" t="s">
        <v>381</v>
      </c>
      <c r="P218">
        <v>12</v>
      </c>
      <c r="Q218">
        <v>12</v>
      </c>
      <c r="R218" t="s">
        <v>763</v>
      </c>
      <c r="Y218" t="s">
        <v>264</v>
      </c>
      <c r="AA218">
        <v>1</v>
      </c>
      <c r="AC218">
        <v>1</v>
      </c>
      <c r="AF218" s="2">
        <v>34610</v>
      </c>
      <c r="AG218">
        <v>4</v>
      </c>
    </row>
    <row r="219" spans="1:33" x14ac:dyDescent="0.2">
      <c r="A219" t="s">
        <v>265</v>
      </c>
      <c r="B219">
        <v>1994</v>
      </c>
      <c r="C219" t="s">
        <v>2</v>
      </c>
      <c r="E219" t="s">
        <v>2</v>
      </c>
      <c r="F219" t="s">
        <v>389</v>
      </c>
      <c r="I219">
        <v>2021</v>
      </c>
      <c r="J219">
        <v>31</v>
      </c>
      <c r="K219" t="s">
        <v>618</v>
      </c>
      <c r="L219" t="s">
        <v>728</v>
      </c>
      <c r="M219" t="s">
        <v>619</v>
      </c>
      <c r="N219" t="s">
        <v>619</v>
      </c>
      <c r="O219" t="s">
        <v>381</v>
      </c>
      <c r="P219">
        <v>17</v>
      </c>
      <c r="Q219">
        <v>17</v>
      </c>
      <c r="R219" t="s">
        <v>763</v>
      </c>
      <c r="Y219" t="s">
        <v>265</v>
      </c>
      <c r="AA219">
        <v>1</v>
      </c>
      <c r="AF219" s="2">
        <v>34617</v>
      </c>
      <c r="AG219">
        <v>4</v>
      </c>
    </row>
    <row r="220" spans="1:33" x14ac:dyDescent="0.2">
      <c r="A220" t="s">
        <v>261</v>
      </c>
      <c r="B220">
        <v>1994</v>
      </c>
      <c r="C220" t="s">
        <v>2</v>
      </c>
      <c r="E220" t="s">
        <v>2</v>
      </c>
      <c r="F220" t="s">
        <v>408</v>
      </c>
      <c r="J220" t="s">
        <v>752</v>
      </c>
      <c r="K220" t="s">
        <v>498</v>
      </c>
      <c r="L220" t="s">
        <v>637</v>
      </c>
      <c r="M220" t="s">
        <v>637</v>
      </c>
      <c r="N220" t="s">
        <v>637</v>
      </c>
      <c r="O220" t="s">
        <v>381</v>
      </c>
      <c r="P220">
        <v>12</v>
      </c>
      <c r="Q220">
        <v>12</v>
      </c>
      <c r="R220" t="s">
        <v>763</v>
      </c>
      <c r="Y220" t="s">
        <v>261</v>
      </c>
      <c r="AF220" s="2">
        <v>34484</v>
      </c>
      <c r="AG220">
        <v>2</v>
      </c>
    </row>
    <row r="221" spans="1:33" x14ac:dyDescent="0.2">
      <c r="A221" t="s">
        <v>263</v>
      </c>
      <c r="B221">
        <v>1994</v>
      </c>
      <c r="C221" t="s">
        <v>2</v>
      </c>
      <c r="E221" t="s">
        <v>2</v>
      </c>
      <c r="F221" t="s">
        <v>389</v>
      </c>
      <c r="I221">
        <v>2014</v>
      </c>
      <c r="J221">
        <v>55</v>
      </c>
      <c r="K221" t="s">
        <v>386</v>
      </c>
      <c r="L221" t="s">
        <v>678</v>
      </c>
      <c r="M221" t="s">
        <v>429</v>
      </c>
      <c r="N221" t="s">
        <v>678</v>
      </c>
      <c r="O221" t="s">
        <v>406</v>
      </c>
      <c r="P221">
        <v>18</v>
      </c>
      <c r="Q221" t="s">
        <v>407</v>
      </c>
      <c r="R221" t="s">
        <v>763</v>
      </c>
      <c r="S221">
        <v>3</v>
      </c>
      <c r="T221" t="s">
        <v>429</v>
      </c>
      <c r="U221">
        <v>2015</v>
      </c>
      <c r="V221" t="s">
        <v>617</v>
      </c>
      <c r="W221" t="s">
        <v>411</v>
      </c>
      <c r="Y221" t="s">
        <v>263</v>
      </c>
      <c r="AA221">
        <v>1</v>
      </c>
      <c r="AF221" s="2">
        <v>34516</v>
      </c>
      <c r="AG221">
        <v>3</v>
      </c>
    </row>
    <row r="222" spans="1:33" x14ac:dyDescent="0.2">
      <c r="A222" t="s">
        <v>73</v>
      </c>
      <c r="B222">
        <v>1993</v>
      </c>
      <c r="C222" t="s">
        <v>364</v>
      </c>
      <c r="E222" t="s">
        <v>770</v>
      </c>
      <c r="F222" t="s">
        <v>408</v>
      </c>
      <c r="G222">
        <v>2022</v>
      </c>
      <c r="H222">
        <v>2.0000000000000001E-4</v>
      </c>
      <c r="I222">
        <v>2014</v>
      </c>
      <c r="J222">
        <v>35</v>
      </c>
      <c r="K222" t="s">
        <v>526</v>
      </c>
      <c r="L222" t="s">
        <v>595</v>
      </c>
      <c r="M222" t="s">
        <v>545</v>
      </c>
      <c r="N222" t="s">
        <v>531</v>
      </c>
      <c r="O222" t="s">
        <v>431</v>
      </c>
      <c r="P222">
        <v>20</v>
      </c>
      <c r="Q222">
        <v>17</v>
      </c>
      <c r="R222" t="s">
        <v>763</v>
      </c>
      <c r="S222">
        <v>8</v>
      </c>
      <c r="T222" t="s">
        <v>545</v>
      </c>
      <c r="U222">
        <v>2016</v>
      </c>
      <c r="V222" t="s">
        <v>463</v>
      </c>
      <c r="W222" t="s">
        <v>464</v>
      </c>
      <c r="Y222" t="s">
        <v>73</v>
      </c>
      <c r="Z222">
        <v>1</v>
      </c>
      <c r="AA222">
        <v>1</v>
      </c>
      <c r="AF222" s="2">
        <v>34140</v>
      </c>
      <c r="AG222">
        <v>2</v>
      </c>
    </row>
    <row r="223" spans="1:33" x14ac:dyDescent="0.2">
      <c r="A223" t="s">
        <v>73</v>
      </c>
      <c r="B223">
        <v>1993</v>
      </c>
      <c r="C223" t="s">
        <v>2</v>
      </c>
      <c r="D223" t="s">
        <v>365</v>
      </c>
      <c r="F223" t="s">
        <v>408</v>
      </c>
      <c r="G223">
        <v>2022</v>
      </c>
      <c r="H223">
        <v>2.0000000000000001E-4</v>
      </c>
      <c r="I223">
        <v>2014</v>
      </c>
      <c r="J223">
        <v>35</v>
      </c>
      <c r="K223" t="s">
        <v>526</v>
      </c>
      <c r="L223" t="s">
        <v>595</v>
      </c>
      <c r="M223" t="s">
        <v>545</v>
      </c>
      <c r="N223" t="s">
        <v>531</v>
      </c>
      <c r="O223" t="s">
        <v>431</v>
      </c>
      <c r="P223">
        <v>20</v>
      </c>
      <c r="Q223">
        <v>17</v>
      </c>
      <c r="R223" t="s">
        <v>763</v>
      </c>
      <c r="S223">
        <v>8</v>
      </c>
      <c r="T223" t="s">
        <v>545</v>
      </c>
      <c r="U223">
        <v>2016</v>
      </c>
      <c r="V223" t="s">
        <v>463</v>
      </c>
      <c r="W223" t="s">
        <v>464</v>
      </c>
      <c r="Y223" t="s">
        <v>73</v>
      </c>
      <c r="AA223">
        <v>1</v>
      </c>
      <c r="AF223" s="2">
        <v>34140</v>
      </c>
      <c r="AG223">
        <v>2</v>
      </c>
    </row>
    <row r="224" spans="1:33" x14ac:dyDescent="0.2">
      <c r="A224" t="s">
        <v>76</v>
      </c>
      <c r="B224">
        <v>1993</v>
      </c>
      <c r="C224" t="s">
        <v>364</v>
      </c>
      <c r="E224" t="s">
        <v>770</v>
      </c>
      <c r="F224" t="s">
        <v>389</v>
      </c>
      <c r="G224">
        <v>2019</v>
      </c>
      <c r="H224">
        <v>6.0000000000000006E-4</v>
      </c>
      <c r="I224">
        <v>2013</v>
      </c>
      <c r="J224">
        <v>41</v>
      </c>
      <c r="K224" t="s">
        <v>392</v>
      </c>
      <c r="L224" t="s">
        <v>615</v>
      </c>
      <c r="M224" t="s">
        <v>390</v>
      </c>
      <c r="N224" t="s">
        <v>390</v>
      </c>
      <c r="O224" t="s">
        <v>388</v>
      </c>
      <c r="P224">
        <v>17</v>
      </c>
      <c r="Q224">
        <v>17</v>
      </c>
      <c r="R224" t="s">
        <v>763</v>
      </c>
      <c r="S224">
        <v>10</v>
      </c>
      <c r="T224" t="s">
        <v>390</v>
      </c>
      <c r="U224">
        <v>2014</v>
      </c>
      <c r="V224" t="s">
        <v>441</v>
      </c>
      <c r="W224" t="s">
        <v>411</v>
      </c>
      <c r="Y224" t="s">
        <v>76</v>
      </c>
      <c r="Z224">
        <v>1</v>
      </c>
      <c r="AA224">
        <v>1</v>
      </c>
      <c r="AF224" s="2">
        <v>34069</v>
      </c>
      <c r="AG224">
        <v>2</v>
      </c>
    </row>
    <row r="225" spans="1:33" x14ac:dyDescent="0.2">
      <c r="A225" t="s">
        <v>76</v>
      </c>
      <c r="B225">
        <v>1993</v>
      </c>
      <c r="C225" t="s">
        <v>2</v>
      </c>
      <c r="D225" t="s">
        <v>365</v>
      </c>
      <c r="F225" t="s">
        <v>389</v>
      </c>
      <c r="G225">
        <v>2019</v>
      </c>
      <c r="H225">
        <v>6.0000000000000006E-4</v>
      </c>
      <c r="I225">
        <v>2013</v>
      </c>
      <c r="J225">
        <v>41</v>
      </c>
      <c r="K225" t="s">
        <v>392</v>
      </c>
      <c r="L225" t="s">
        <v>615</v>
      </c>
      <c r="M225" t="s">
        <v>390</v>
      </c>
      <c r="N225" t="s">
        <v>390</v>
      </c>
      <c r="O225" t="s">
        <v>388</v>
      </c>
      <c r="P225">
        <v>17</v>
      </c>
      <c r="Q225">
        <v>17</v>
      </c>
      <c r="R225" t="s">
        <v>763</v>
      </c>
      <c r="S225">
        <v>10</v>
      </c>
      <c r="T225" t="s">
        <v>390</v>
      </c>
      <c r="U225">
        <v>2014</v>
      </c>
      <c r="V225" t="s">
        <v>441</v>
      </c>
      <c r="W225" t="s">
        <v>411</v>
      </c>
      <c r="Y225" t="s">
        <v>76</v>
      </c>
      <c r="AA225">
        <v>1</v>
      </c>
      <c r="AF225" s="2">
        <v>34069</v>
      </c>
      <c r="AG225">
        <v>2</v>
      </c>
    </row>
    <row r="226" spans="1:33" x14ac:dyDescent="0.2">
      <c r="A226" t="s">
        <v>72</v>
      </c>
      <c r="B226">
        <v>1993</v>
      </c>
      <c r="C226" t="s">
        <v>364</v>
      </c>
      <c r="E226" t="s">
        <v>770</v>
      </c>
      <c r="F226" t="s">
        <v>408</v>
      </c>
      <c r="G226">
        <v>2022</v>
      </c>
      <c r="H226">
        <v>9.0000000000000019E-4</v>
      </c>
      <c r="I226">
        <v>2014</v>
      </c>
      <c r="J226">
        <v>2</v>
      </c>
      <c r="K226" t="s">
        <v>402</v>
      </c>
      <c r="L226" t="s">
        <v>409</v>
      </c>
      <c r="M226" t="s">
        <v>409</v>
      </c>
      <c r="N226" t="s">
        <v>409</v>
      </c>
      <c r="O226" t="s">
        <v>388</v>
      </c>
      <c r="P226">
        <v>15</v>
      </c>
      <c r="Q226">
        <v>15</v>
      </c>
      <c r="R226" t="s">
        <v>763</v>
      </c>
      <c r="S226">
        <v>9</v>
      </c>
      <c r="T226" t="s">
        <v>409</v>
      </c>
      <c r="U226">
        <v>2015</v>
      </c>
      <c r="V226" t="s">
        <v>604</v>
      </c>
      <c r="W226" t="s">
        <v>398</v>
      </c>
      <c r="Y226" t="s">
        <v>72</v>
      </c>
      <c r="Z226">
        <v>1</v>
      </c>
      <c r="AA226">
        <v>1</v>
      </c>
      <c r="AB226">
        <v>1</v>
      </c>
      <c r="AC226">
        <v>1</v>
      </c>
      <c r="AF226" s="2">
        <v>34174</v>
      </c>
      <c r="AG226">
        <v>3</v>
      </c>
    </row>
    <row r="227" spans="1:33" x14ac:dyDescent="0.2">
      <c r="A227" t="s">
        <v>72</v>
      </c>
      <c r="B227">
        <v>1993</v>
      </c>
      <c r="C227" t="s">
        <v>2</v>
      </c>
      <c r="D227" t="s">
        <v>365</v>
      </c>
      <c r="F227" t="s">
        <v>408</v>
      </c>
      <c r="G227">
        <v>2022</v>
      </c>
      <c r="H227">
        <v>9.0000000000000019E-4</v>
      </c>
      <c r="I227">
        <v>2014</v>
      </c>
      <c r="J227">
        <v>2</v>
      </c>
      <c r="K227" t="s">
        <v>402</v>
      </c>
      <c r="L227" t="s">
        <v>409</v>
      </c>
      <c r="M227" t="s">
        <v>409</v>
      </c>
      <c r="N227" t="s">
        <v>409</v>
      </c>
      <c r="O227" t="s">
        <v>388</v>
      </c>
      <c r="P227">
        <v>15</v>
      </c>
      <c r="Q227">
        <v>15</v>
      </c>
      <c r="R227" t="s">
        <v>763</v>
      </c>
      <c r="S227">
        <v>9</v>
      </c>
      <c r="T227" t="s">
        <v>409</v>
      </c>
      <c r="U227">
        <v>2015</v>
      </c>
      <c r="V227" t="s">
        <v>604</v>
      </c>
      <c r="W227" t="s">
        <v>398</v>
      </c>
      <c r="Y227" t="s">
        <v>72</v>
      </c>
      <c r="AA227">
        <v>1</v>
      </c>
      <c r="AB227">
        <v>1</v>
      </c>
      <c r="AC227">
        <v>1</v>
      </c>
      <c r="AF227" s="2">
        <v>34174</v>
      </c>
      <c r="AG227">
        <v>3</v>
      </c>
    </row>
    <row r="228" spans="1:33" x14ac:dyDescent="0.2">
      <c r="A228" t="s">
        <v>80</v>
      </c>
      <c r="B228">
        <v>1993</v>
      </c>
      <c r="C228" t="s">
        <v>364</v>
      </c>
      <c r="E228" t="s">
        <v>770</v>
      </c>
      <c r="F228" t="s">
        <v>453</v>
      </c>
      <c r="G228">
        <v>2014</v>
      </c>
      <c r="H228">
        <v>1.09E-2</v>
      </c>
      <c r="J228" t="s">
        <v>753</v>
      </c>
      <c r="K228" t="s">
        <v>378</v>
      </c>
      <c r="L228" t="s">
        <v>634</v>
      </c>
      <c r="M228" t="s">
        <v>634</v>
      </c>
      <c r="N228" t="s">
        <v>634</v>
      </c>
      <c r="O228" t="s">
        <v>381</v>
      </c>
      <c r="P228">
        <v>15</v>
      </c>
      <c r="Q228">
        <v>15</v>
      </c>
      <c r="R228" t="s">
        <v>763</v>
      </c>
      <c r="S228">
        <v>13</v>
      </c>
      <c r="T228" t="s">
        <v>634</v>
      </c>
      <c r="U228">
        <v>2012</v>
      </c>
      <c r="V228" t="s">
        <v>635</v>
      </c>
      <c r="W228" t="s">
        <v>455</v>
      </c>
      <c r="Y228" t="s">
        <v>80</v>
      </c>
      <c r="Z228">
        <v>1</v>
      </c>
      <c r="AA228">
        <v>1</v>
      </c>
      <c r="AB228">
        <v>1</v>
      </c>
      <c r="AF228" s="2">
        <v>33981</v>
      </c>
      <c r="AG228">
        <v>1</v>
      </c>
    </row>
    <row r="229" spans="1:33" x14ac:dyDescent="0.2">
      <c r="A229" t="s">
        <v>80</v>
      </c>
      <c r="B229">
        <v>1993</v>
      </c>
      <c r="C229" t="s">
        <v>2</v>
      </c>
      <c r="D229" t="s">
        <v>365</v>
      </c>
      <c r="F229" t="s">
        <v>453</v>
      </c>
      <c r="G229">
        <v>2014</v>
      </c>
      <c r="H229">
        <v>1.09E-2</v>
      </c>
      <c r="J229" t="s">
        <v>753</v>
      </c>
      <c r="K229" t="s">
        <v>378</v>
      </c>
      <c r="L229" t="s">
        <v>634</v>
      </c>
      <c r="M229" t="s">
        <v>634</v>
      </c>
      <c r="N229" t="s">
        <v>634</v>
      </c>
      <c r="O229" t="s">
        <v>381</v>
      </c>
      <c r="P229">
        <v>15</v>
      </c>
      <c r="Q229">
        <v>15</v>
      </c>
      <c r="R229" t="s">
        <v>763</v>
      </c>
      <c r="S229">
        <v>13</v>
      </c>
      <c r="T229" t="s">
        <v>634</v>
      </c>
      <c r="U229">
        <v>2012</v>
      </c>
      <c r="V229" t="s">
        <v>635</v>
      </c>
      <c r="W229" t="s">
        <v>455</v>
      </c>
      <c r="Y229" t="s">
        <v>80</v>
      </c>
      <c r="AA229">
        <v>1</v>
      </c>
      <c r="AB229">
        <v>1</v>
      </c>
      <c r="AF229" s="2">
        <v>33981</v>
      </c>
      <c r="AG229">
        <v>1</v>
      </c>
    </row>
    <row r="230" spans="1:33" x14ac:dyDescent="0.2">
      <c r="A230" t="s">
        <v>77</v>
      </c>
      <c r="B230">
        <v>1993</v>
      </c>
      <c r="C230" t="s">
        <v>364</v>
      </c>
      <c r="E230" t="s">
        <v>770</v>
      </c>
      <c r="F230" t="s">
        <v>453</v>
      </c>
      <c r="G230">
        <v>2022</v>
      </c>
      <c r="H230">
        <v>2.01E-2</v>
      </c>
      <c r="J230" t="s">
        <v>753</v>
      </c>
      <c r="K230" t="s">
        <v>438</v>
      </c>
      <c r="L230" t="s">
        <v>624</v>
      </c>
      <c r="M230" t="s">
        <v>624</v>
      </c>
      <c r="N230" t="s">
        <v>624</v>
      </c>
      <c r="O230" t="s">
        <v>381</v>
      </c>
      <c r="P230">
        <v>12</v>
      </c>
      <c r="Q230">
        <v>12</v>
      </c>
      <c r="R230" t="s">
        <v>763</v>
      </c>
      <c r="S230">
        <v>12</v>
      </c>
      <c r="T230" t="s">
        <v>624</v>
      </c>
      <c r="U230">
        <v>2012</v>
      </c>
      <c r="V230" t="s">
        <v>625</v>
      </c>
      <c r="W230" t="s">
        <v>455</v>
      </c>
      <c r="Y230" t="s">
        <v>77</v>
      </c>
      <c r="Z230">
        <v>1</v>
      </c>
      <c r="AA230">
        <v>1</v>
      </c>
      <c r="AB230">
        <v>1</v>
      </c>
      <c r="AF230" s="2">
        <v>34059</v>
      </c>
      <c r="AG230">
        <v>1</v>
      </c>
    </row>
    <row r="231" spans="1:33" x14ac:dyDescent="0.2">
      <c r="A231" t="s">
        <v>77</v>
      </c>
      <c r="B231">
        <v>1993</v>
      </c>
      <c r="C231" t="s">
        <v>2</v>
      </c>
      <c r="D231" t="s">
        <v>365</v>
      </c>
      <c r="F231" t="s">
        <v>453</v>
      </c>
      <c r="G231">
        <v>2022</v>
      </c>
      <c r="H231">
        <v>2.01E-2</v>
      </c>
      <c r="J231" t="s">
        <v>753</v>
      </c>
      <c r="K231" t="s">
        <v>438</v>
      </c>
      <c r="L231" t="s">
        <v>624</v>
      </c>
      <c r="M231" t="s">
        <v>624</v>
      </c>
      <c r="N231" t="s">
        <v>624</v>
      </c>
      <c r="O231" t="s">
        <v>381</v>
      </c>
      <c r="P231">
        <v>12</v>
      </c>
      <c r="Q231">
        <v>12</v>
      </c>
      <c r="R231" t="s">
        <v>763</v>
      </c>
      <c r="S231">
        <v>12</v>
      </c>
      <c r="T231" t="s">
        <v>624</v>
      </c>
      <c r="U231">
        <v>2012</v>
      </c>
      <c r="V231" t="s">
        <v>625</v>
      </c>
      <c r="W231" t="s">
        <v>455</v>
      </c>
      <c r="Y231" t="s">
        <v>77</v>
      </c>
      <c r="AA231">
        <v>1</v>
      </c>
      <c r="AB231">
        <v>1</v>
      </c>
      <c r="AF231" s="2">
        <v>34059</v>
      </c>
      <c r="AG231">
        <v>1</v>
      </c>
    </row>
    <row r="232" spans="1:33" x14ac:dyDescent="0.2">
      <c r="A232" t="s">
        <v>70</v>
      </c>
      <c r="B232">
        <v>1993</v>
      </c>
      <c r="C232" t="s">
        <v>364</v>
      </c>
      <c r="E232" t="s">
        <v>771</v>
      </c>
      <c r="F232" t="s">
        <v>389</v>
      </c>
      <c r="G232">
        <v>2020</v>
      </c>
      <c r="H232">
        <v>4.0114999999999998</v>
      </c>
      <c r="I232">
        <v>2016</v>
      </c>
      <c r="J232">
        <v>49</v>
      </c>
      <c r="K232" t="s">
        <v>419</v>
      </c>
      <c r="L232" t="s">
        <v>399</v>
      </c>
      <c r="M232" t="s">
        <v>399</v>
      </c>
      <c r="N232" t="s">
        <v>399</v>
      </c>
      <c r="O232" t="s">
        <v>388</v>
      </c>
      <c r="P232">
        <v>12</v>
      </c>
      <c r="Q232">
        <v>12</v>
      </c>
      <c r="R232" t="s">
        <v>763</v>
      </c>
      <c r="S232">
        <v>6</v>
      </c>
      <c r="T232" t="s">
        <v>443</v>
      </c>
      <c r="U232">
        <v>2018</v>
      </c>
      <c r="V232" t="s">
        <v>508</v>
      </c>
      <c r="W232" t="s">
        <v>385</v>
      </c>
      <c r="Y232" t="s">
        <v>70</v>
      </c>
      <c r="Z232">
        <v>1</v>
      </c>
      <c r="AF232" s="2">
        <v>34242</v>
      </c>
      <c r="AG232">
        <v>3</v>
      </c>
    </row>
    <row r="233" spans="1:33" x14ac:dyDescent="0.2">
      <c r="A233" t="s">
        <v>70</v>
      </c>
      <c r="B233">
        <v>1993</v>
      </c>
      <c r="C233" t="s">
        <v>2</v>
      </c>
      <c r="D233" t="s">
        <v>365</v>
      </c>
      <c r="F233" t="s">
        <v>389</v>
      </c>
      <c r="G233">
        <v>2020</v>
      </c>
      <c r="H233">
        <v>4.0114999999999998</v>
      </c>
      <c r="I233">
        <v>2016</v>
      </c>
      <c r="J233">
        <v>49</v>
      </c>
      <c r="K233" t="s">
        <v>419</v>
      </c>
      <c r="L233" t="s">
        <v>399</v>
      </c>
      <c r="M233" t="s">
        <v>399</v>
      </c>
      <c r="N233" t="s">
        <v>399</v>
      </c>
      <c r="O233" t="s">
        <v>388</v>
      </c>
      <c r="P233">
        <v>12</v>
      </c>
      <c r="Q233">
        <v>12</v>
      </c>
      <c r="R233" t="s">
        <v>763</v>
      </c>
      <c r="S233">
        <v>6</v>
      </c>
      <c r="T233" t="s">
        <v>443</v>
      </c>
      <c r="U233">
        <v>2018</v>
      </c>
      <c r="V233" t="s">
        <v>508</v>
      </c>
      <c r="W233" t="s">
        <v>385</v>
      </c>
      <c r="Y233" t="s">
        <v>70</v>
      </c>
      <c r="AF233" s="2">
        <v>34242</v>
      </c>
      <c r="AG233">
        <v>3</v>
      </c>
    </row>
    <row r="234" spans="1:33" x14ac:dyDescent="0.2">
      <c r="A234" t="s">
        <v>75</v>
      </c>
      <c r="B234">
        <v>1993</v>
      </c>
      <c r="C234" t="s">
        <v>364</v>
      </c>
      <c r="E234" t="s">
        <v>771</v>
      </c>
      <c r="F234" t="s">
        <v>382</v>
      </c>
      <c r="G234">
        <v>2017</v>
      </c>
      <c r="H234">
        <v>13.042899999999998</v>
      </c>
      <c r="I234">
        <v>2011</v>
      </c>
      <c r="J234">
        <v>65</v>
      </c>
      <c r="K234" t="s">
        <v>402</v>
      </c>
      <c r="L234" t="s">
        <v>420</v>
      </c>
      <c r="M234" t="s">
        <v>420</v>
      </c>
      <c r="N234" t="s">
        <v>420</v>
      </c>
      <c r="O234" t="s">
        <v>388</v>
      </c>
      <c r="P234">
        <v>14</v>
      </c>
      <c r="Q234">
        <v>14</v>
      </c>
      <c r="R234" t="s">
        <v>763</v>
      </c>
      <c r="S234">
        <v>9</v>
      </c>
      <c r="T234" t="s">
        <v>420</v>
      </c>
      <c r="U234">
        <v>2015</v>
      </c>
      <c r="V234" t="s">
        <v>427</v>
      </c>
      <c r="W234" t="s">
        <v>428</v>
      </c>
      <c r="Y234" t="s">
        <v>75</v>
      </c>
      <c r="Z234">
        <v>1</v>
      </c>
      <c r="AA234">
        <v>1</v>
      </c>
      <c r="AB234">
        <v>1</v>
      </c>
      <c r="AC234">
        <v>1</v>
      </c>
      <c r="AF234" s="2">
        <v>34081</v>
      </c>
      <c r="AG234">
        <v>2</v>
      </c>
    </row>
    <row r="235" spans="1:33" x14ac:dyDescent="0.2">
      <c r="A235" t="s">
        <v>75</v>
      </c>
      <c r="B235">
        <v>1993</v>
      </c>
      <c r="C235" t="s">
        <v>2</v>
      </c>
      <c r="D235" t="s">
        <v>365</v>
      </c>
      <c r="F235" t="s">
        <v>382</v>
      </c>
      <c r="G235">
        <v>2017</v>
      </c>
      <c r="H235">
        <v>13.042899999999998</v>
      </c>
      <c r="I235">
        <v>2011</v>
      </c>
      <c r="J235">
        <v>65</v>
      </c>
      <c r="K235" t="s">
        <v>402</v>
      </c>
      <c r="L235" t="s">
        <v>420</v>
      </c>
      <c r="M235" t="s">
        <v>420</v>
      </c>
      <c r="N235" t="s">
        <v>420</v>
      </c>
      <c r="O235" t="s">
        <v>388</v>
      </c>
      <c r="P235">
        <v>14</v>
      </c>
      <c r="Q235">
        <v>14</v>
      </c>
      <c r="R235" t="s">
        <v>763</v>
      </c>
      <c r="S235">
        <v>9</v>
      </c>
      <c r="T235" t="s">
        <v>420</v>
      </c>
      <c r="U235">
        <v>2015</v>
      </c>
      <c r="V235" t="s">
        <v>427</v>
      </c>
      <c r="W235" t="s">
        <v>428</v>
      </c>
      <c r="Y235" t="s">
        <v>75</v>
      </c>
      <c r="AA235">
        <v>1</v>
      </c>
      <c r="AB235">
        <v>1</v>
      </c>
      <c r="AC235">
        <v>1</v>
      </c>
      <c r="AF235" s="2">
        <v>34081</v>
      </c>
      <c r="AG235">
        <v>2</v>
      </c>
    </row>
    <row r="236" spans="1:33" x14ac:dyDescent="0.2">
      <c r="A236" t="s">
        <v>69</v>
      </c>
      <c r="B236">
        <v>1993</v>
      </c>
      <c r="C236" t="s">
        <v>364</v>
      </c>
      <c r="E236" t="s">
        <v>771</v>
      </c>
      <c r="F236" t="s">
        <v>389</v>
      </c>
      <c r="G236">
        <v>2021</v>
      </c>
      <c r="H236">
        <v>17.050899999999999</v>
      </c>
      <c r="I236">
        <v>2012</v>
      </c>
      <c r="J236">
        <v>36</v>
      </c>
      <c r="K236" t="s">
        <v>386</v>
      </c>
      <c r="L236" t="s">
        <v>429</v>
      </c>
      <c r="M236" t="s">
        <v>429</v>
      </c>
      <c r="N236" t="s">
        <v>429</v>
      </c>
      <c r="O236" t="s">
        <v>388</v>
      </c>
      <c r="P236">
        <v>12</v>
      </c>
      <c r="Q236">
        <v>12</v>
      </c>
      <c r="R236" t="s">
        <v>763</v>
      </c>
      <c r="S236">
        <v>10</v>
      </c>
      <c r="T236" t="s">
        <v>429</v>
      </c>
      <c r="U236">
        <v>2014</v>
      </c>
      <c r="V236" t="s">
        <v>614</v>
      </c>
      <c r="W236" t="s">
        <v>428</v>
      </c>
      <c r="Y236" t="s">
        <v>69</v>
      </c>
      <c r="Z236">
        <v>1</v>
      </c>
      <c r="AA236">
        <v>1</v>
      </c>
      <c r="AF236" s="2">
        <v>34251</v>
      </c>
      <c r="AG236">
        <v>4</v>
      </c>
    </row>
    <row r="237" spans="1:33" x14ac:dyDescent="0.2">
      <c r="A237" t="s">
        <v>69</v>
      </c>
      <c r="B237">
        <v>1993</v>
      </c>
      <c r="C237" t="s">
        <v>2</v>
      </c>
      <c r="D237" t="s">
        <v>365</v>
      </c>
      <c r="F237" t="s">
        <v>389</v>
      </c>
      <c r="G237">
        <v>2021</v>
      </c>
      <c r="H237">
        <v>17.050899999999999</v>
      </c>
      <c r="I237">
        <v>2012</v>
      </c>
      <c r="J237">
        <v>36</v>
      </c>
      <c r="K237" t="s">
        <v>386</v>
      </c>
      <c r="L237" t="s">
        <v>429</v>
      </c>
      <c r="M237" t="s">
        <v>429</v>
      </c>
      <c r="N237" t="s">
        <v>429</v>
      </c>
      <c r="O237" t="s">
        <v>388</v>
      </c>
      <c r="P237">
        <v>12</v>
      </c>
      <c r="Q237">
        <v>12</v>
      </c>
      <c r="R237" t="s">
        <v>763</v>
      </c>
      <c r="S237">
        <v>10</v>
      </c>
      <c r="T237" t="s">
        <v>429</v>
      </c>
      <c r="U237">
        <v>2014</v>
      </c>
      <c r="V237" t="s">
        <v>614</v>
      </c>
      <c r="W237" t="s">
        <v>428</v>
      </c>
      <c r="Y237" t="s">
        <v>69</v>
      </c>
      <c r="AA237">
        <v>1</v>
      </c>
      <c r="AF237" s="2">
        <v>34251</v>
      </c>
      <c r="AG237">
        <v>4</v>
      </c>
    </row>
    <row r="238" spans="1:33" x14ac:dyDescent="0.2">
      <c r="A238" t="s">
        <v>74</v>
      </c>
      <c r="B238">
        <v>1993</v>
      </c>
      <c r="C238" t="s">
        <v>364</v>
      </c>
      <c r="E238" t="s">
        <v>772</v>
      </c>
      <c r="F238" t="s">
        <v>382</v>
      </c>
      <c r="I238">
        <v>2011</v>
      </c>
      <c r="J238">
        <v>115</v>
      </c>
      <c r="K238" t="s">
        <v>386</v>
      </c>
      <c r="L238" t="s">
        <v>383</v>
      </c>
      <c r="M238" t="s">
        <v>387</v>
      </c>
      <c r="N238" t="s">
        <v>383</v>
      </c>
      <c r="O238" t="s">
        <v>388</v>
      </c>
      <c r="P238">
        <v>12</v>
      </c>
      <c r="Q238">
        <v>14</v>
      </c>
      <c r="R238" t="s">
        <v>763</v>
      </c>
      <c r="S238">
        <v>8</v>
      </c>
      <c r="T238" t="s">
        <v>383</v>
      </c>
      <c r="U238">
        <v>2016</v>
      </c>
      <c r="V238" t="s">
        <v>519</v>
      </c>
      <c r="W238" t="s">
        <v>418</v>
      </c>
      <c r="Y238" t="s">
        <v>74</v>
      </c>
      <c r="Z238">
        <v>1</v>
      </c>
      <c r="AA238">
        <v>1</v>
      </c>
      <c r="AB238">
        <v>1</v>
      </c>
      <c r="AC238">
        <v>1</v>
      </c>
      <c r="AF238" s="2">
        <v>34108</v>
      </c>
      <c r="AG238">
        <v>2</v>
      </c>
    </row>
    <row r="239" spans="1:33" x14ac:dyDescent="0.2">
      <c r="A239" t="s">
        <v>78</v>
      </c>
      <c r="B239">
        <v>1993</v>
      </c>
      <c r="C239" t="s">
        <v>364</v>
      </c>
      <c r="E239" t="s">
        <v>772</v>
      </c>
      <c r="F239" t="s">
        <v>389</v>
      </c>
      <c r="I239">
        <v>2012</v>
      </c>
      <c r="J239">
        <v>69</v>
      </c>
      <c r="K239" t="s">
        <v>474</v>
      </c>
      <c r="L239" t="s">
        <v>475</v>
      </c>
      <c r="M239" t="s">
        <v>446</v>
      </c>
      <c r="N239" t="s">
        <v>446</v>
      </c>
      <c r="O239" t="s">
        <v>388</v>
      </c>
      <c r="P239">
        <v>16</v>
      </c>
      <c r="Q239">
        <v>16</v>
      </c>
      <c r="R239" t="s">
        <v>763</v>
      </c>
      <c r="S239">
        <v>6</v>
      </c>
      <c r="T239" t="s">
        <v>446</v>
      </c>
      <c r="U239">
        <v>2017</v>
      </c>
      <c r="V239" t="s">
        <v>570</v>
      </c>
      <c r="W239" t="s">
        <v>455</v>
      </c>
      <c r="Y239" t="s">
        <v>78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 s="2">
        <v>34039</v>
      </c>
      <c r="AG239">
        <v>1</v>
      </c>
    </row>
    <row r="240" spans="1:33" x14ac:dyDescent="0.2">
      <c r="A240" t="s">
        <v>68</v>
      </c>
      <c r="B240">
        <v>1993</v>
      </c>
      <c r="C240" t="s">
        <v>364</v>
      </c>
      <c r="E240" t="s">
        <v>772</v>
      </c>
      <c r="F240" t="s">
        <v>453</v>
      </c>
      <c r="I240">
        <v>2014</v>
      </c>
      <c r="J240">
        <v>138</v>
      </c>
      <c r="K240" t="s">
        <v>392</v>
      </c>
      <c r="L240" t="s">
        <v>456</v>
      </c>
      <c r="M240" t="s">
        <v>456</v>
      </c>
      <c r="N240" t="s">
        <v>456</v>
      </c>
      <c r="O240" t="s">
        <v>381</v>
      </c>
      <c r="P240">
        <v>13</v>
      </c>
      <c r="Q240">
        <v>13</v>
      </c>
      <c r="R240" t="s">
        <v>763</v>
      </c>
      <c r="S240">
        <v>3</v>
      </c>
      <c r="T240" t="s">
        <v>393</v>
      </c>
      <c r="U240">
        <v>2019</v>
      </c>
      <c r="V240" t="s">
        <v>454</v>
      </c>
      <c r="W240" t="s">
        <v>455</v>
      </c>
      <c r="Y240" t="s">
        <v>68</v>
      </c>
      <c r="AF240" s="2">
        <v>34254</v>
      </c>
      <c r="AG240">
        <v>4</v>
      </c>
    </row>
    <row r="241" spans="1:33" x14ac:dyDescent="0.2">
      <c r="A241" t="s">
        <v>79</v>
      </c>
      <c r="B241">
        <v>1993</v>
      </c>
      <c r="C241" t="s">
        <v>364</v>
      </c>
      <c r="E241" t="s">
        <v>772</v>
      </c>
      <c r="F241" t="s">
        <v>453</v>
      </c>
      <c r="I241">
        <v>2012</v>
      </c>
      <c r="J241">
        <v>163</v>
      </c>
      <c r="K241" t="s">
        <v>526</v>
      </c>
      <c r="L241" t="s">
        <v>527</v>
      </c>
      <c r="M241" t="s">
        <v>545</v>
      </c>
      <c r="N241" t="s">
        <v>528</v>
      </c>
      <c r="O241" t="s">
        <v>431</v>
      </c>
      <c r="P241">
        <v>18</v>
      </c>
      <c r="Q241" t="s">
        <v>407</v>
      </c>
      <c r="R241" t="s">
        <v>763</v>
      </c>
      <c r="Y241" t="s">
        <v>79</v>
      </c>
      <c r="Z241">
        <v>1</v>
      </c>
      <c r="AA241">
        <v>1</v>
      </c>
      <c r="AB241">
        <v>1</v>
      </c>
      <c r="AC241">
        <v>1</v>
      </c>
      <c r="AF241" s="2">
        <v>34031</v>
      </c>
      <c r="AG241">
        <v>1</v>
      </c>
    </row>
    <row r="242" spans="1:33" x14ac:dyDescent="0.2">
      <c r="A242" t="s">
        <v>71</v>
      </c>
      <c r="B242">
        <v>1993</v>
      </c>
      <c r="C242" t="s">
        <v>364</v>
      </c>
      <c r="E242" t="s">
        <v>772</v>
      </c>
      <c r="F242" t="s">
        <v>389</v>
      </c>
      <c r="I242">
        <v>2016</v>
      </c>
      <c r="J242">
        <v>60</v>
      </c>
      <c r="K242" t="s">
        <v>402</v>
      </c>
      <c r="L242" t="s">
        <v>566</v>
      </c>
      <c r="M242" t="s">
        <v>423</v>
      </c>
      <c r="N242" t="s">
        <v>566</v>
      </c>
      <c r="O242" t="s">
        <v>431</v>
      </c>
      <c r="P242">
        <v>20</v>
      </c>
      <c r="Q242" t="s">
        <v>407</v>
      </c>
      <c r="R242" t="s">
        <v>763</v>
      </c>
      <c r="S242">
        <v>6</v>
      </c>
      <c r="T242" t="s">
        <v>443</v>
      </c>
      <c r="U242">
        <v>2018</v>
      </c>
      <c r="V242" t="s">
        <v>565</v>
      </c>
      <c r="W242" t="s">
        <v>468</v>
      </c>
      <c r="Y242" t="s">
        <v>71</v>
      </c>
      <c r="AF242" s="2">
        <v>34218</v>
      </c>
      <c r="AG242">
        <v>3</v>
      </c>
    </row>
    <row r="243" spans="1:33" x14ac:dyDescent="0.2">
      <c r="A243" t="s">
        <v>74</v>
      </c>
      <c r="B243">
        <v>1993</v>
      </c>
      <c r="C243" t="s">
        <v>2</v>
      </c>
      <c r="D243" t="s">
        <v>365</v>
      </c>
      <c r="F243" t="s">
        <v>382</v>
      </c>
      <c r="I243">
        <v>2011</v>
      </c>
      <c r="J243">
        <v>115</v>
      </c>
      <c r="K243" t="s">
        <v>386</v>
      </c>
      <c r="L243" t="s">
        <v>383</v>
      </c>
      <c r="M243" t="s">
        <v>387</v>
      </c>
      <c r="N243" t="s">
        <v>383</v>
      </c>
      <c r="O243" t="s">
        <v>388</v>
      </c>
      <c r="P243">
        <v>12</v>
      </c>
      <c r="Q243">
        <v>14</v>
      </c>
      <c r="R243" t="s">
        <v>763</v>
      </c>
      <c r="S243">
        <v>8</v>
      </c>
      <c r="T243" t="s">
        <v>383</v>
      </c>
      <c r="U243">
        <v>2016</v>
      </c>
      <c r="V243" t="s">
        <v>519</v>
      </c>
      <c r="W243" t="s">
        <v>418</v>
      </c>
      <c r="Y243" t="s">
        <v>74</v>
      </c>
      <c r="AA243">
        <v>1</v>
      </c>
      <c r="AB243">
        <v>1</v>
      </c>
      <c r="AC243">
        <v>1</v>
      </c>
      <c r="AF243" s="2">
        <v>34108</v>
      </c>
      <c r="AG243">
        <v>2</v>
      </c>
    </row>
    <row r="244" spans="1:33" x14ac:dyDescent="0.2">
      <c r="A244" t="s">
        <v>78</v>
      </c>
      <c r="B244">
        <v>1993</v>
      </c>
      <c r="C244" t="s">
        <v>2</v>
      </c>
      <c r="D244" t="s">
        <v>365</v>
      </c>
      <c r="F244" t="s">
        <v>389</v>
      </c>
      <c r="I244">
        <v>2012</v>
      </c>
      <c r="J244">
        <v>69</v>
      </c>
      <c r="K244" t="s">
        <v>474</v>
      </c>
      <c r="L244" t="s">
        <v>475</v>
      </c>
      <c r="M244" t="s">
        <v>446</v>
      </c>
      <c r="N244" t="s">
        <v>446</v>
      </c>
      <c r="O244" t="s">
        <v>388</v>
      </c>
      <c r="P244">
        <v>16</v>
      </c>
      <c r="Q244">
        <v>16</v>
      </c>
      <c r="R244" t="s">
        <v>763</v>
      </c>
      <c r="S244">
        <v>6</v>
      </c>
      <c r="T244" t="s">
        <v>446</v>
      </c>
      <c r="U244">
        <v>2017</v>
      </c>
      <c r="V244" t="s">
        <v>570</v>
      </c>
      <c r="W244" t="s">
        <v>455</v>
      </c>
      <c r="Y244" t="s">
        <v>78</v>
      </c>
      <c r="AA244">
        <v>1</v>
      </c>
      <c r="AB244">
        <v>1</v>
      </c>
      <c r="AC244">
        <v>1</v>
      </c>
      <c r="AD244">
        <v>1</v>
      </c>
      <c r="AE244">
        <v>1</v>
      </c>
      <c r="AF244" s="2">
        <v>34039</v>
      </c>
      <c r="AG244">
        <v>1</v>
      </c>
    </row>
    <row r="245" spans="1:33" x14ac:dyDescent="0.2">
      <c r="A245" t="s">
        <v>79</v>
      </c>
      <c r="B245">
        <v>1993</v>
      </c>
      <c r="C245" t="s">
        <v>2</v>
      </c>
      <c r="D245" t="s">
        <v>365</v>
      </c>
      <c r="F245" t="s">
        <v>453</v>
      </c>
      <c r="I245">
        <v>2012</v>
      </c>
      <c r="J245">
        <v>163</v>
      </c>
      <c r="K245" t="s">
        <v>526</v>
      </c>
      <c r="L245" t="s">
        <v>527</v>
      </c>
      <c r="M245" t="s">
        <v>545</v>
      </c>
      <c r="N245" t="s">
        <v>528</v>
      </c>
      <c r="O245" t="s">
        <v>431</v>
      </c>
      <c r="P245">
        <v>18</v>
      </c>
      <c r="Q245" t="s">
        <v>407</v>
      </c>
      <c r="R245" t="s">
        <v>763</v>
      </c>
      <c r="Y245" t="s">
        <v>79</v>
      </c>
      <c r="AA245">
        <v>1</v>
      </c>
      <c r="AB245">
        <v>1</v>
      </c>
      <c r="AC245">
        <v>1</v>
      </c>
      <c r="AF245" s="2">
        <v>34031</v>
      </c>
      <c r="AG245">
        <v>1</v>
      </c>
    </row>
    <row r="246" spans="1:33" x14ac:dyDescent="0.2">
      <c r="A246" t="s">
        <v>252</v>
      </c>
      <c r="B246">
        <v>1993</v>
      </c>
      <c r="C246" t="s">
        <v>2</v>
      </c>
      <c r="E246" t="s">
        <v>2</v>
      </c>
      <c r="F246" t="s">
        <v>389</v>
      </c>
      <c r="I246">
        <v>2011</v>
      </c>
      <c r="J246">
        <v>27</v>
      </c>
      <c r="K246" t="s">
        <v>402</v>
      </c>
      <c r="L246" t="s">
        <v>420</v>
      </c>
      <c r="M246" t="s">
        <v>420</v>
      </c>
      <c r="N246" t="s">
        <v>420</v>
      </c>
      <c r="O246" t="s">
        <v>388</v>
      </c>
      <c r="P246">
        <v>12</v>
      </c>
      <c r="Q246">
        <v>12</v>
      </c>
      <c r="R246" t="s">
        <v>763</v>
      </c>
      <c r="Y246" t="s">
        <v>252</v>
      </c>
      <c r="AA246">
        <v>1</v>
      </c>
      <c r="AB246">
        <v>1</v>
      </c>
      <c r="AC246">
        <v>1</v>
      </c>
      <c r="AD246">
        <v>1</v>
      </c>
      <c r="AF246" s="2">
        <v>34085</v>
      </c>
      <c r="AG246">
        <v>2</v>
      </c>
    </row>
    <row r="247" spans="1:33" x14ac:dyDescent="0.2">
      <c r="A247" t="s">
        <v>249</v>
      </c>
      <c r="B247">
        <v>1993</v>
      </c>
      <c r="C247" t="s">
        <v>2</v>
      </c>
      <c r="E247" t="s">
        <v>2</v>
      </c>
      <c r="F247" t="s">
        <v>408</v>
      </c>
      <c r="I247">
        <v>2014</v>
      </c>
      <c r="J247">
        <v>54</v>
      </c>
      <c r="K247" t="s">
        <v>386</v>
      </c>
      <c r="L247" t="s">
        <v>387</v>
      </c>
      <c r="M247" t="s">
        <v>387</v>
      </c>
      <c r="N247" t="s">
        <v>387</v>
      </c>
      <c r="O247" t="s">
        <v>388</v>
      </c>
      <c r="P247">
        <v>12</v>
      </c>
      <c r="Q247">
        <v>12</v>
      </c>
      <c r="R247" t="s">
        <v>763</v>
      </c>
      <c r="Y247" t="s">
        <v>249</v>
      </c>
      <c r="AA247">
        <v>1</v>
      </c>
      <c r="AB247">
        <v>1</v>
      </c>
      <c r="AC247">
        <v>1</v>
      </c>
      <c r="AD247">
        <v>1</v>
      </c>
      <c r="AF247" s="2">
        <v>34007</v>
      </c>
      <c r="AG247">
        <v>1</v>
      </c>
    </row>
    <row r="248" spans="1:33" x14ac:dyDescent="0.2">
      <c r="A248" t="s">
        <v>253</v>
      </c>
      <c r="B248">
        <v>1993</v>
      </c>
      <c r="C248" t="s">
        <v>2</v>
      </c>
      <c r="E248" t="s">
        <v>2</v>
      </c>
      <c r="F248" t="s">
        <v>382</v>
      </c>
      <c r="J248" t="s">
        <v>752</v>
      </c>
      <c r="K248" t="s">
        <v>392</v>
      </c>
      <c r="L248" t="s">
        <v>390</v>
      </c>
      <c r="M248" t="s">
        <v>390</v>
      </c>
      <c r="N248" t="s">
        <v>390</v>
      </c>
      <c r="O248" t="s">
        <v>388</v>
      </c>
      <c r="P248">
        <v>15</v>
      </c>
      <c r="Q248">
        <v>15</v>
      </c>
      <c r="R248" t="s">
        <v>763</v>
      </c>
      <c r="Y248" t="s">
        <v>253</v>
      </c>
      <c r="AA248">
        <v>1</v>
      </c>
      <c r="AB248">
        <v>1</v>
      </c>
      <c r="AC248">
        <v>1</v>
      </c>
      <c r="AD248">
        <v>1</v>
      </c>
      <c r="AE248">
        <v>1</v>
      </c>
      <c r="AF248" s="2">
        <v>34094</v>
      </c>
      <c r="AG248">
        <v>2</v>
      </c>
    </row>
    <row r="249" spans="1:33" x14ac:dyDescent="0.2">
      <c r="A249" t="s">
        <v>693</v>
      </c>
      <c r="B249">
        <v>1993</v>
      </c>
      <c r="C249" t="s">
        <v>2</v>
      </c>
      <c r="E249" t="s">
        <v>2</v>
      </c>
      <c r="F249" t="s">
        <v>382</v>
      </c>
      <c r="J249" t="s">
        <v>753</v>
      </c>
      <c r="K249" t="s">
        <v>402</v>
      </c>
      <c r="L249" t="s">
        <v>420</v>
      </c>
      <c r="M249" t="s">
        <v>420</v>
      </c>
      <c r="N249" t="s">
        <v>420</v>
      </c>
      <c r="O249" t="s">
        <v>388</v>
      </c>
      <c r="P249">
        <v>15</v>
      </c>
      <c r="Q249">
        <v>15</v>
      </c>
      <c r="R249" t="s">
        <v>763</v>
      </c>
      <c r="S249">
        <v>7</v>
      </c>
      <c r="T249" t="s">
        <v>420</v>
      </c>
      <c r="U249">
        <v>2016</v>
      </c>
      <c r="V249" t="s">
        <v>645</v>
      </c>
      <c r="W249" t="s">
        <v>428</v>
      </c>
      <c r="Y249" t="s">
        <v>251</v>
      </c>
      <c r="AA249">
        <v>1</v>
      </c>
      <c r="AB249">
        <v>1</v>
      </c>
      <c r="AF249" s="2">
        <v>34064</v>
      </c>
      <c r="AG249">
        <v>2</v>
      </c>
    </row>
    <row r="250" spans="1:33" x14ac:dyDescent="0.2">
      <c r="A250" t="s">
        <v>250</v>
      </c>
      <c r="B250">
        <v>1993</v>
      </c>
      <c r="C250" t="s">
        <v>2</v>
      </c>
      <c r="E250" t="s">
        <v>2</v>
      </c>
      <c r="F250" t="s">
        <v>453</v>
      </c>
      <c r="I250">
        <v>2011</v>
      </c>
      <c r="J250">
        <v>116</v>
      </c>
      <c r="K250" t="s">
        <v>378</v>
      </c>
      <c r="L250" t="s">
        <v>564</v>
      </c>
      <c r="M250" t="s">
        <v>561</v>
      </c>
      <c r="N250" t="s">
        <v>561</v>
      </c>
      <c r="O250" t="s">
        <v>388</v>
      </c>
      <c r="P250">
        <v>16</v>
      </c>
      <c r="Q250">
        <v>16</v>
      </c>
      <c r="R250" t="s">
        <v>763</v>
      </c>
      <c r="Y250" t="s">
        <v>250</v>
      </c>
      <c r="AA250">
        <v>1</v>
      </c>
      <c r="AB250">
        <v>1</v>
      </c>
      <c r="AC250">
        <v>1</v>
      </c>
      <c r="AD250">
        <v>1</v>
      </c>
      <c r="AE250">
        <v>1</v>
      </c>
      <c r="AF250" s="2">
        <v>34008</v>
      </c>
      <c r="AG250">
        <v>1</v>
      </c>
    </row>
    <row r="251" spans="1:33" x14ac:dyDescent="0.2">
      <c r="A251" t="s">
        <v>254</v>
      </c>
      <c r="B251">
        <v>1993</v>
      </c>
      <c r="C251" t="s">
        <v>2</v>
      </c>
      <c r="E251" t="s">
        <v>2</v>
      </c>
      <c r="F251" t="s">
        <v>389</v>
      </c>
      <c r="I251">
        <v>2011</v>
      </c>
      <c r="J251">
        <v>40</v>
      </c>
      <c r="K251" t="s">
        <v>402</v>
      </c>
      <c r="L251" t="s">
        <v>420</v>
      </c>
      <c r="M251" t="s">
        <v>420</v>
      </c>
      <c r="N251" t="s">
        <v>420</v>
      </c>
      <c r="O251" t="s">
        <v>388</v>
      </c>
      <c r="P251">
        <v>12</v>
      </c>
      <c r="Q251">
        <v>12</v>
      </c>
      <c r="R251" t="s">
        <v>763</v>
      </c>
      <c r="S251">
        <v>2</v>
      </c>
      <c r="T251" t="s">
        <v>420</v>
      </c>
      <c r="U251">
        <v>2016</v>
      </c>
      <c r="V251" t="s">
        <v>459</v>
      </c>
      <c r="W251" t="s">
        <v>445</v>
      </c>
      <c r="Y251" t="s">
        <v>254</v>
      </c>
      <c r="AA251">
        <v>1</v>
      </c>
      <c r="AB251">
        <v>1</v>
      </c>
      <c r="AF251" s="2">
        <v>34136</v>
      </c>
      <c r="AG251">
        <v>2</v>
      </c>
    </row>
    <row r="252" spans="1:33" x14ac:dyDescent="0.2">
      <c r="A252" t="s">
        <v>740</v>
      </c>
      <c r="B252">
        <v>1993</v>
      </c>
      <c r="C252" t="s">
        <v>2</v>
      </c>
      <c r="E252" t="s">
        <v>2</v>
      </c>
      <c r="F252" t="s">
        <v>374</v>
      </c>
      <c r="I252">
        <v>2012</v>
      </c>
      <c r="J252">
        <v>28</v>
      </c>
      <c r="K252" t="s">
        <v>392</v>
      </c>
      <c r="L252" t="s">
        <v>426</v>
      </c>
      <c r="M252" t="s">
        <v>426</v>
      </c>
      <c r="N252" t="s">
        <v>426</v>
      </c>
      <c r="O252" t="s">
        <v>381</v>
      </c>
      <c r="P252">
        <v>13</v>
      </c>
      <c r="Q252">
        <v>13</v>
      </c>
      <c r="R252" t="s">
        <v>763</v>
      </c>
      <c r="Y252" t="s">
        <v>255</v>
      </c>
      <c r="AA252">
        <v>1</v>
      </c>
      <c r="AF252" s="2">
        <v>34288</v>
      </c>
      <c r="AG252">
        <v>4</v>
      </c>
    </row>
    <row r="253" spans="1:33" x14ac:dyDescent="0.2">
      <c r="A253" t="s">
        <v>244</v>
      </c>
      <c r="B253">
        <v>1992</v>
      </c>
      <c r="C253" t="s">
        <v>2</v>
      </c>
      <c r="E253" t="s">
        <v>2</v>
      </c>
      <c r="F253" t="s">
        <v>382</v>
      </c>
      <c r="G253">
        <v>2017</v>
      </c>
      <c r="H253">
        <v>6.0000000000000006E-4</v>
      </c>
      <c r="I253">
        <v>2013</v>
      </c>
      <c r="J253">
        <v>117</v>
      </c>
      <c r="K253" t="s">
        <v>474</v>
      </c>
      <c r="L253" t="s">
        <v>446</v>
      </c>
      <c r="M253" t="s">
        <v>446</v>
      </c>
      <c r="N253" t="s">
        <v>446</v>
      </c>
      <c r="O253" t="s">
        <v>388</v>
      </c>
      <c r="P253">
        <v>15</v>
      </c>
      <c r="Q253">
        <v>15</v>
      </c>
      <c r="R253" t="s">
        <v>763</v>
      </c>
      <c r="S253">
        <v>6</v>
      </c>
      <c r="T253" t="s">
        <v>446</v>
      </c>
      <c r="U253">
        <v>2016</v>
      </c>
      <c r="V253" t="s">
        <v>679</v>
      </c>
      <c r="W253" t="s">
        <v>418</v>
      </c>
      <c r="Y253" t="s">
        <v>244</v>
      </c>
      <c r="AF253" s="2">
        <v>33723</v>
      </c>
      <c r="AG253">
        <v>2</v>
      </c>
    </row>
    <row r="254" spans="1:33" x14ac:dyDescent="0.2">
      <c r="A254" t="s">
        <v>95</v>
      </c>
      <c r="B254">
        <v>1992</v>
      </c>
      <c r="C254" t="s">
        <v>364</v>
      </c>
      <c r="E254" t="s">
        <v>770</v>
      </c>
      <c r="F254" t="s">
        <v>408</v>
      </c>
      <c r="G254">
        <v>2015</v>
      </c>
      <c r="H254">
        <v>9.0000000000000008E-4</v>
      </c>
      <c r="I254">
        <v>2013</v>
      </c>
      <c r="J254">
        <v>75</v>
      </c>
      <c r="K254" t="s">
        <v>584</v>
      </c>
      <c r="L254" t="s">
        <v>585</v>
      </c>
      <c r="M254" t="s">
        <v>586</v>
      </c>
      <c r="N254" t="s">
        <v>585</v>
      </c>
      <c r="O254" t="s">
        <v>431</v>
      </c>
      <c r="P254">
        <v>18</v>
      </c>
      <c r="Q254" t="s">
        <v>407</v>
      </c>
      <c r="R254" t="s">
        <v>763</v>
      </c>
      <c r="S254">
        <v>7</v>
      </c>
      <c r="T254" t="s">
        <v>429</v>
      </c>
      <c r="U254">
        <v>2017</v>
      </c>
      <c r="V254" t="s">
        <v>583</v>
      </c>
      <c r="W254" t="s">
        <v>445</v>
      </c>
      <c r="Y254" t="s">
        <v>95</v>
      </c>
      <c r="Z254">
        <v>1</v>
      </c>
      <c r="AF254" s="2">
        <v>33611</v>
      </c>
      <c r="AG254">
        <v>1</v>
      </c>
    </row>
    <row r="255" spans="1:33" x14ac:dyDescent="0.2">
      <c r="A255" t="s">
        <v>95</v>
      </c>
      <c r="B255">
        <v>1992</v>
      </c>
      <c r="C255" t="s">
        <v>2</v>
      </c>
      <c r="D255" t="s">
        <v>365</v>
      </c>
      <c r="F255" t="s">
        <v>408</v>
      </c>
      <c r="G255">
        <v>2015</v>
      </c>
      <c r="H255">
        <v>9.0000000000000008E-4</v>
      </c>
      <c r="I255">
        <v>2013</v>
      </c>
      <c r="J255">
        <v>75</v>
      </c>
      <c r="K255" t="s">
        <v>584</v>
      </c>
      <c r="L255" t="s">
        <v>585</v>
      </c>
      <c r="M255" t="s">
        <v>586</v>
      </c>
      <c r="N255" t="s">
        <v>585</v>
      </c>
      <c r="O255" t="s">
        <v>431</v>
      </c>
      <c r="P255">
        <v>18</v>
      </c>
      <c r="Q255" t="s">
        <v>407</v>
      </c>
      <c r="R255" t="s">
        <v>763</v>
      </c>
      <c r="S255">
        <v>7</v>
      </c>
      <c r="T255" t="s">
        <v>429</v>
      </c>
      <c r="U255">
        <v>2017</v>
      </c>
      <c r="V255" t="s">
        <v>583</v>
      </c>
      <c r="W255" t="s">
        <v>445</v>
      </c>
      <c r="Y255" t="s">
        <v>95</v>
      </c>
      <c r="AF255" s="2">
        <v>33611</v>
      </c>
      <c r="AG255">
        <v>1</v>
      </c>
    </row>
    <row r="256" spans="1:33" x14ac:dyDescent="0.2">
      <c r="A256" t="s">
        <v>203</v>
      </c>
      <c r="B256">
        <v>1992</v>
      </c>
      <c r="C256" t="s">
        <v>364</v>
      </c>
      <c r="E256" t="s">
        <v>770</v>
      </c>
      <c r="F256" t="s">
        <v>389</v>
      </c>
      <c r="G256">
        <v>2015</v>
      </c>
      <c r="H256">
        <v>1.0399999999999998E-2</v>
      </c>
      <c r="I256">
        <v>2014</v>
      </c>
      <c r="J256">
        <v>59</v>
      </c>
      <c r="K256" t="s">
        <v>402</v>
      </c>
      <c r="L256" t="s">
        <v>559</v>
      </c>
      <c r="M256" t="s">
        <v>409</v>
      </c>
      <c r="N256" t="s">
        <v>409</v>
      </c>
      <c r="O256" t="s">
        <v>388</v>
      </c>
      <c r="P256">
        <v>17</v>
      </c>
      <c r="Q256">
        <v>17</v>
      </c>
      <c r="R256" t="s">
        <v>763</v>
      </c>
      <c r="S256">
        <v>7</v>
      </c>
      <c r="T256" t="s">
        <v>409</v>
      </c>
      <c r="U256">
        <v>2014</v>
      </c>
      <c r="V256" t="s">
        <v>575</v>
      </c>
      <c r="W256" t="s">
        <v>473</v>
      </c>
      <c r="Y256" t="s">
        <v>88</v>
      </c>
      <c r="Z256">
        <v>1</v>
      </c>
      <c r="AA256">
        <v>1</v>
      </c>
      <c r="AB256">
        <v>1</v>
      </c>
      <c r="AC256">
        <v>1</v>
      </c>
      <c r="AD256">
        <v>1</v>
      </c>
      <c r="AF256" s="2">
        <v>33762</v>
      </c>
      <c r="AG256">
        <v>2</v>
      </c>
    </row>
    <row r="257" spans="1:33" x14ac:dyDescent="0.2">
      <c r="A257" t="s">
        <v>203</v>
      </c>
      <c r="B257">
        <v>1992</v>
      </c>
      <c r="C257" t="s">
        <v>2</v>
      </c>
      <c r="D257" t="s">
        <v>365</v>
      </c>
      <c r="F257" t="s">
        <v>389</v>
      </c>
      <c r="G257">
        <v>2015</v>
      </c>
      <c r="H257">
        <v>1.0399999999999998E-2</v>
      </c>
      <c r="I257">
        <v>2014</v>
      </c>
      <c r="J257">
        <v>59</v>
      </c>
      <c r="K257" t="s">
        <v>402</v>
      </c>
      <c r="L257" t="s">
        <v>559</v>
      </c>
      <c r="M257" t="s">
        <v>409</v>
      </c>
      <c r="N257" t="s">
        <v>409</v>
      </c>
      <c r="O257" t="s">
        <v>388</v>
      </c>
      <c r="P257">
        <v>17</v>
      </c>
      <c r="Q257">
        <v>17</v>
      </c>
      <c r="R257" t="s">
        <v>763</v>
      </c>
      <c r="S257">
        <v>7</v>
      </c>
      <c r="T257" t="s">
        <v>409</v>
      </c>
      <c r="U257">
        <v>2014</v>
      </c>
      <c r="V257" t="s">
        <v>575</v>
      </c>
      <c r="W257" t="s">
        <v>473</v>
      </c>
      <c r="Y257" t="s">
        <v>88</v>
      </c>
      <c r="AA257">
        <v>1</v>
      </c>
      <c r="AB257">
        <v>1</v>
      </c>
      <c r="AC257">
        <v>1</v>
      </c>
      <c r="AD257">
        <v>1</v>
      </c>
      <c r="AF257" s="2">
        <v>33762</v>
      </c>
      <c r="AG257">
        <v>2</v>
      </c>
    </row>
    <row r="258" spans="1:33" x14ac:dyDescent="0.2">
      <c r="A258" t="s">
        <v>92</v>
      </c>
      <c r="B258">
        <v>1992</v>
      </c>
      <c r="C258" t="s">
        <v>364</v>
      </c>
      <c r="E258" t="s">
        <v>771</v>
      </c>
      <c r="F258" t="s">
        <v>396</v>
      </c>
      <c r="G258">
        <v>2014</v>
      </c>
      <c r="H258">
        <v>1.0102</v>
      </c>
      <c r="I258">
        <v>2009</v>
      </c>
      <c r="J258">
        <v>37</v>
      </c>
      <c r="K258" t="s">
        <v>378</v>
      </c>
      <c r="L258" t="s">
        <v>623</v>
      </c>
      <c r="M258" t="s">
        <v>561</v>
      </c>
      <c r="N258" t="s">
        <v>561</v>
      </c>
      <c r="O258" t="s">
        <v>388</v>
      </c>
      <c r="P258">
        <v>16</v>
      </c>
      <c r="Q258">
        <v>16</v>
      </c>
      <c r="R258" t="s">
        <v>763</v>
      </c>
      <c r="S258">
        <v>12</v>
      </c>
      <c r="T258" t="s">
        <v>561</v>
      </c>
      <c r="U258">
        <v>2012</v>
      </c>
      <c r="V258" t="s">
        <v>500</v>
      </c>
      <c r="W258" t="s">
        <v>411</v>
      </c>
      <c r="Y258" t="s">
        <v>92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 s="2">
        <v>33650</v>
      </c>
      <c r="AG258">
        <v>1</v>
      </c>
    </row>
    <row r="259" spans="1:33" x14ac:dyDescent="0.2">
      <c r="A259" t="s">
        <v>92</v>
      </c>
      <c r="B259">
        <v>1992</v>
      </c>
      <c r="C259" t="s">
        <v>2</v>
      </c>
      <c r="D259" t="s">
        <v>365</v>
      </c>
      <c r="F259" t="s">
        <v>396</v>
      </c>
      <c r="G259">
        <v>2014</v>
      </c>
      <c r="H259">
        <v>1.0102</v>
      </c>
      <c r="I259">
        <v>2009</v>
      </c>
      <c r="J259">
        <v>37</v>
      </c>
      <c r="K259" t="s">
        <v>378</v>
      </c>
      <c r="L259" t="s">
        <v>623</v>
      </c>
      <c r="M259" t="s">
        <v>561</v>
      </c>
      <c r="N259" t="s">
        <v>561</v>
      </c>
      <c r="O259" t="s">
        <v>388</v>
      </c>
      <c r="P259">
        <v>16</v>
      </c>
      <c r="Q259">
        <v>16</v>
      </c>
      <c r="R259" t="s">
        <v>763</v>
      </c>
      <c r="S259">
        <v>12</v>
      </c>
      <c r="T259" t="s">
        <v>561</v>
      </c>
      <c r="U259">
        <v>2012</v>
      </c>
      <c r="V259" t="s">
        <v>500</v>
      </c>
      <c r="W259" t="s">
        <v>411</v>
      </c>
      <c r="Y259" t="s">
        <v>92</v>
      </c>
      <c r="AA259">
        <v>1</v>
      </c>
      <c r="AB259">
        <v>1</v>
      </c>
      <c r="AC259">
        <v>1</v>
      </c>
      <c r="AD259">
        <v>1</v>
      </c>
      <c r="AE259">
        <v>1</v>
      </c>
      <c r="AF259" s="2">
        <v>33650</v>
      </c>
      <c r="AG259">
        <v>1</v>
      </c>
    </row>
    <row r="260" spans="1:33" x14ac:dyDescent="0.2">
      <c r="A260" t="s">
        <v>83</v>
      </c>
      <c r="B260">
        <v>1992</v>
      </c>
      <c r="C260" t="s">
        <v>364</v>
      </c>
      <c r="E260" t="s">
        <v>771</v>
      </c>
      <c r="F260" t="s">
        <v>453</v>
      </c>
      <c r="G260">
        <v>2016</v>
      </c>
      <c r="H260">
        <v>1.0206</v>
      </c>
      <c r="I260">
        <v>2011</v>
      </c>
      <c r="J260">
        <v>215</v>
      </c>
      <c r="K260" t="s">
        <v>419</v>
      </c>
      <c r="L260" t="s">
        <v>399</v>
      </c>
      <c r="M260" t="s">
        <v>399</v>
      </c>
      <c r="N260" t="s">
        <v>399</v>
      </c>
      <c r="O260" t="s">
        <v>388</v>
      </c>
      <c r="P260">
        <v>12</v>
      </c>
      <c r="Q260">
        <v>12</v>
      </c>
      <c r="R260" t="s">
        <v>763</v>
      </c>
      <c r="S260">
        <v>3</v>
      </c>
      <c r="T260" t="s">
        <v>399</v>
      </c>
      <c r="U260">
        <v>2016</v>
      </c>
      <c r="V260" t="s">
        <v>457</v>
      </c>
      <c r="W260" t="s">
        <v>455</v>
      </c>
      <c r="Y260" t="s">
        <v>83</v>
      </c>
      <c r="Z260">
        <v>1</v>
      </c>
      <c r="AA260">
        <v>1</v>
      </c>
      <c r="AF260" s="2">
        <v>33882</v>
      </c>
      <c r="AG260">
        <v>4</v>
      </c>
    </row>
    <row r="261" spans="1:33" x14ac:dyDescent="0.2">
      <c r="A261" t="s">
        <v>83</v>
      </c>
      <c r="B261">
        <v>1992</v>
      </c>
      <c r="C261" t="s">
        <v>2</v>
      </c>
      <c r="D261" t="s">
        <v>365</v>
      </c>
      <c r="F261" t="s">
        <v>453</v>
      </c>
      <c r="G261">
        <v>2016</v>
      </c>
      <c r="H261">
        <v>1.0206</v>
      </c>
      <c r="I261">
        <v>2011</v>
      </c>
      <c r="J261">
        <v>215</v>
      </c>
      <c r="K261" t="s">
        <v>419</v>
      </c>
      <c r="L261" t="s">
        <v>399</v>
      </c>
      <c r="M261" t="s">
        <v>399</v>
      </c>
      <c r="N261" t="s">
        <v>399</v>
      </c>
      <c r="O261" t="s">
        <v>388</v>
      </c>
      <c r="P261">
        <v>12</v>
      </c>
      <c r="Q261">
        <v>12</v>
      </c>
      <c r="R261" t="s">
        <v>763</v>
      </c>
      <c r="S261">
        <v>3</v>
      </c>
      <c r="T261" t="s">
        <v>399</v>
      </c>
      <c r="U261">
        <v>2016</v>
      </c>
      <c r="V261" t="s">
        <v>457</v>
      </c>
      <c r="W261" t="s">
        <v>455</v>
      </c>
      <c r="Y261" t="s">
        <v>83</v>
      </c>
      <c r="AA261">
        <v>1</v>
      </c>
      <c r="AF261" s="2">
        <v>33882</v>
      </c>
      <c r="AG261">
        <v>4</v>
      </c>
    </row>
    <row r="262" spans="1:33" x14ac:dyDescent="0.2">
      <c r="A262" t="s">
        <v>93</v>
      </c>
      <c r="B262">
        <v>1992</v>
      </c>
      <c r="C262" t="s">
        <v>364</v>
      </c>
      <c r="E262" t="s">
        <v>771</v>
      </c>
      <c r="F262" t="s">
        <v>382</v>
      </c>
      <c r="G262">
        <v>2022</v>
      </c>
      <c r="H262">
        <v>2.0103999999999997</v>
      </c>
      <c r="I262">
        <v>2011</v>
      </c>
      <c r="J262">
        <v>170</v>
      </c>
      <c r="K262" t="s">
        <v>386</v>
      </c>
      <c r="L262" t="s">
        <v>430</v>
      </c>
      <c r="M262" t="s">
        <v>429</v>
      </c>
      <c r="N262" t="s">
        <v>430</v>
      </c>
      <c r="O262" t="s">
        <v>431</v>
      </c>
      <c r="P262">
        <v>19</v>
      </c>
      <c r="Q262">
        <v>12</v>
      </c>
      <c r="R262" t="s">
        <v>763</v>
      </c>
      <c r="S262">
        <v>5</v>
      </c>
      <c r="T262" t="s">
        <v>429</v>
      </c>
      <c r="U262">
        <v>2015</v>
      </c>
      <c r="V262" t="s">
        <v>515</v>
      </c>
      <c r="W262" t="s">
        <v>473</v>
      </c>
      <c r="Y262" t="s">
        <v>93</v>
      </c>
      <c r="Z262">
        <v>1</v>
      </c>
      <c r="AA262">
        <v>1</v>
      </c>
      <c r="AF262" s="2">
        <v>33633</v>
      </c>
      <c r="AG262">
        <v>1</v>
      </c>
    </row>
    <row r="263" spans="1:33" x14ac:dyDescent="0.2">
      <c r="A263" t="s">
        <v>93</v>
      </c>
      <c r="B263">
        <v>1992</v>
      </c>
      <c r="C263" t="s">
        <v>2</v>
      </c>
      <c r="D263" t="s">
        <v>365</v>
      </c>
      <c r="F263" t="s">
        <v>382</v>
      </c>
      <c r="G263">
        <v>2022</v>
      </c>
      <c r="H263">
        <v>2.0103999999999997</v>
      </c>
      <c r="I263">
        <v>2011</v>
      </c>
      <c r="J263">
        <v>170</v>
      </c>
      <c r="K263" t="s">
        <v>386</v>
      </c>
      <c r="L263" t="s">
        <v>430</v>
      </c>
      <c r="M263" t="s">
        <v>429</v>
      </c>
      <c r="N263" t="s">
        <v>430</v>
      </c>
      <c r="O263" t="s">
        <v>431</v>
      </c>
      <c r="P263">
        <v>19</v>
      </c>
      <c r="Q263">
        <v>12</v>
      </c>
      <c r="R263" t="s">
        <v>763</v>
      </c>
      <c r="S263">
        <v>5</v>
      </c>
      <c r="T263" t="s">
        <v>429</v>
      </c>
      <c r="U263">
        <v>2015</v>
      </c>
      <c r="V263" t="s">
        <v>515</v>
      </c>
      <c r="W263" t="s">
        <v>473</v>
      </c>
      <c r="Y263" t="s">
        <v>93</v>
      </c>
      <c r="AA263">
        <v>1</v>
      </c>
      <c r="AF263" s="2">
        <v>33633</v>
      </c>
      <c r="AG263">
        <v>1</v>
      </c>
    </row>
    <row r="264" spans="1:33" x14ac:dyDescent="0.2">
      <c r="A264" t="s">
        <v>202</v>
      </c>
      <c r="B264">
        <v>1992</v>
      </c>
      <c r="C264" t="s">
        <v>364</v>
      </c>
      <c r="E264" t="s">
        <v>771</v>
      </c>
      <c r="F264" t="s">
        <v>453</v>
      </c>
      <c r="G264">
        <v>2017</v>
      </c>
      <c r="H264">
        <v>3.1605999999999996</v>
      </c>
      <c r="I264">
        <v>2012</v>
      </c>
      <c r="J264">
        <v>101</v>
      </c>
      <c r="K264" t="s">
        <v>526</v>
      </c>
      <c r="L264" t="s">
        <v>527</v>
      </c>
      <c r="M264" t="s">
        <v>399</v>
      </c>
      <c r="N264" t="s">
        <v>528</v>
      </c>
      <c r="O264" t="s">
        <v>431</v>
      </c>
      <c r="P264">
        <v>19</v>
      </c>
      <c r="Q264" t="s">
        <v>407</v>
      </c>
      <c r="R264" t="s">
        <v>763</v>
      </c>
      <c r="S264">
        <v>5</v>
      </c>
      <c r="T264" t="s">
        <v>420</v>
      </c>
      <c r="U264">
        <v>2015</v>
      </c>
      <c r="V264" t="s">
        <v>525</v>
      </c>
      <c r="W264" t="s">
        <v>468</v>
      </c>
      <c r="Y264" t="s">
        <v>87</v>
      </c>
      <c r="Z264">
        <v>1</v>
      </c>
      <c r="AD264">
        <v>1</v>
      </c>
      <c r="AF264" s="2">
        <v>33779</v>
      </c>
      <c r="AG264">
        <v>2</v>
      </c>
    </row>
    <row r="265" spans="1:33" x14ac:dyDescent="0.2">
      <c r="A265" t="s">
        <v>202</v>
      </c>
      <c r="B265">
        <v>1992</v>
      </c>
      <c r="C265" t="s">
        <v>2</v>
      </c>
      <c r="D265" t="s">
        <v>365</v>
      </c>
      <c r="F265" t="s">
        <v>453</v>
      </c>
      <c r="G265">
        <v>2017</v>
      </c>
      <c r="H265">
        <v>3.1605999999999996</v>
      </c>
      <c r="I265">
        <v>2012</v>
      </c>
      <c r="J265">
        <v>101</v>
      </c>
      <c r="K265" t="s">
        <v>526</v>
      </c>
      <c r="L265" t="s">
        <v>527</v>
      </c>
      <c r="M265" t="s">
        <v>399</v>
      </c>
      <c r="N265" t="s">
        <v>528</v>
      </c>
      <c r="O265" t="s">
        <v>431</v>
      </c>
      <c r="P265">
        <v>19</v>
      </c>
      <c r="Q265" t="s">
        <v>407</v>
      </c>
      <c r="R265" t="s">
        <v>763</v>
      </c>
      <c r="S265">
        <v>5</v>
      </c>
      <c r="T265" t="s">
        <v>420</v>
      </c>
      <c r="U265">
        <v>2015</v>
      </c>
      <c r="V265" t="s">
        <v>525</v>
      </c>
      <c r="W265" t="s">
        <v>468</v>
      </c>
      <c r="Y265" t="s">
        <v>87</v>
      </c>
      <c r="AD265">
        <v>1</v>
      </c>
      <c r="AF265" s="2">
        <v>33779</v>
      </c>
      <c r="AG265">
        <v>2</v>
      </c>
    </row>
    <row r="266" spans="1:33" x14ac:dyDescent="0.2">
      <c r="A266" t="s">
        <v>85</v>
      </c>
      <c r="B266">
        <v>1992</v>
      </c>
      <c r="C266" t="s">
        <v>364</v>
      </c>
      <c r="E266" t="s">
        <v>771</v>
      </c>
      <c r="F266" t="s">
        <v>704</v>
      </c>
      <c r="G266">
        <v>2015</v>
      </c>
      <c r="H266">
        <v>4.0204000000000004</v>
      </c>
      <c r="I266">
        <v>2012</v>
      </c>
      <c r="J266">
        <v>224</v>
      </c>
      <c r="K266" t="s">
        <v>402</v>
      </c>
      <c r="L266" t="s">
        <v>420</v>
      </c>
      <c r="M266" t="s">
        <v>420</v>
      </c>
      <c r="N266" t="s">
        <v>455</v>
      </c>
      <c r="O266" t="s">
        <v>436</v>
      </c>
      <c r="P266">
        <v>13</v>
      </c>
      <c r="Q266">
        <v>16</v>
      </c>
      <c r="R266" t="s">
        <v>763</v>
      </c>
      <c r="S266">
        <v>1</v>
      </c>
      <c r="T266" t="s">
        <v>420</v>
      </c>
      <c r="U266">
        <v>2008</v>
      </c>
      <c r="V266" t="s">
        <v>582</v>
      </c>
      <c r="W266" t="s">
        <v>455</v>
      </c>
      <c r="X266" t="s">
        <v>582</v>
      </c>
      <c r="Y266" t="s">
        <v>85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 s="2">
        <v>33799</v>
      </c>
      <c r="AG266">
        <v>3</v>
      </c>
    </row>
    <row r="267" spans="1:33" x14ac:dyDescent="0.2">
      <c r="A267" t="s">
        <v>85</v>
      </c>
      <c r="B267">
        <v>1992</v>
      </c>
      <c r="C267" t="s">
        <v>2</v>
      </c>
      <c r="D267" t="s">
        <v>365</v>
      </c>
      <c r="F267" t="s">
        <v>704</v>
      </c>
      <c r="G267">
        <v>2015</v>
      </c>
      <c r="H267">
        <v>4.0204000000000004</v>
      </c>
      <c r="I267">
        <v>2012</v>
      </c>
      <c r="J267">
        <v>224</v>
      </c>
      <c r="K267" t="s">
        <v>402</v>
      </c>
      <c r="L267" t="s">
        <v>420</v>
      </c>
      <c r="M267" t="s">
        <v>420</v>
      </c>
      <c r="N267" t="s">
        <v>455</v>
      </c>
      <c r="O267" t="s">
        <v>436</v>
      </c>
      <c r="P267">
        <v>13</v>
      </c>
      <c r="Q267">
        <v>16</v>
      </c>
      <c r="R267" t="s">
        <v>763</v>
      </c>
      <c r="S267">
        <v>1</v>
      </c>
      <c r="T267" t="s">
        <v>420</v>
      </c>
      <c r="U267">
        <v>2008</v>
      </c>
      <c r="V267" t="s">
        <v>582</v>
      </c>
      <c r="W267" t="s">
        <v>455</v>
      </c>
      <c r="X267" t="s">
        <v>582</v>
      </c>
      <c r="Y267" t="s">
        <v>85</v>
      </c>
      <c r="AA267">
        <v>1</v>
      </c>
      <c r="AB267">
        <v>1</v>
      </c>
      <c r="AC267">
        <v>1</v>
      </c>
      <c r="AD267">
        <v>1</v>
      </c>
      <c r="AE267">
        <v>1</v>
      </c>
      <c r="AF267" s="2">
        <v>33799</v>
      </c>
      <c r="AG267">
        <v>3</v>
      </c>
    </row>
    <row r="268" spans="1:33" x14ac:dyDescent="0.2">
      <c r="A268" t="s">
        <v>86</v>
      </c>
      <c r="B268">
        <v>1992</v>
      </c>
      <c r="C268" t="s">
        <v>364</v>
      </c>
      <c r="E268" t="s">
        <v>771</v>
      </c>
      <c r="F268" t="s">
        <v>374</v>
      </c>
      <c r="G268">
        <v>2017</v>
      </c>
      <c r="H268">
        <v>4.0512000000000006</v>
      </c>
      <c r="I268">
        <v>2010</v>
      </c>
      <c r="J268">
        <v>53</v>
      </c>
      <c r="K268" t="s">
        <v>378</v>
      </c>
      <c r="L268" t="s">
        <v>379</v>
      </c>
      <c r="M268" t="s">
        <v>446</v>
      </c>
      <c r="N268" t="s">
        <v>446</v>
      </c>
      <c r="O268" t="s">
        <v>388</v>
      </c>
      <c r="P268">
        <v>16</v>
      </c>
      <c r="Q268">
        <v>16</v>
      </c>
      <c r="R268" t="s">
        <v>763</v>
      </c>
      <c r="S268">
        <v>8</v>
      </c>
      <c r="T268" t="s">
        <v>446</v>
      </c>
      <c r="U268">
        <v>2013</v>
      </c>
      <c r="V268" t="s">
        <v>603</v>
      </c>
      <c r="W268" t="s">
        <v>411</v>
      </c>
      <c r="Y268" t="s">
        <v>86</v>
      </c>
      <c r="Z268">
        <v>1</v>
      </c>
      <c r="AA268">
        <v>1</v>
      </c>
      <c r="AB268">
        <v>1</v>
      </c>
      <c r="AC268">
        <v>1</v>
      </c>
      <c r="AD268">
        <v>1</v>
      </c>
      <c r="AF268" s="2">
        <v>33783</v>
      </c>
      <c r="AG268">
        <v>2</v>
      </c>
    </row>
    <row r="269" spans="1:33" x14ac:dyDescent="0.2">
      <c r="A269" t="s">
        <v>86</v>
      </c>
      <c r="B269">
        <v>1992</v>
      </c>
      <c r="C269" t="s">
        <v>2</v>
      </c>
      <c r="D269" t="s">
        <v>365</v>
      </c>
      <c r="F269" t="s">
        <v>374</v>
      </c>
      <c r="G269">
        <v>2017</v>
      </c>
      <c r="H269">
        <v>4.0512000000000006</v>
      </c>
      <c r="I269">
        <v>2010</v>
      </c>
      <c r="J269">
        <v>53</v>
      </c>
      <c r="K269" t="s">
        <v>378</v>
      </c>
      <c r="L269" t="s">
        <v>379</v>
      </c>
      <c r="M269" t="s">
        <v>446</v>
      </c>
      <c r="N269" t="s">
        <v>446</v>
      </c>
      <c r="O269" t="s">
        <v>388</v>
      </c>
      <c r="P269">
        <v>16</v>
      </c>
      <c r="Q269">
        <v>16</v>
      </c>
      <c r="R269" t="s">
        <v>763</v>
      </c>
      <c r="S269">
        <v>8</v>
      </c>
      <c r="T269" t="s">
        <v>446</v>
      </c>
      <c r="U269">
        <v>2013</v>
      </c>
      <c r="V269" t="s">
        <v>603</v>
      </c>
      <c r="W269" t="s">
        <v>411</v>
      </c>
      <c r="Y269" t="s">
        <v>86</v>
      </c>
      <c r="AA269">
        <v>1</v>
      </c>
      <c r="AB269">
        <v>1</v>
      </c>
      <c r="AC269">
        <v>1</v>
      </c>
      <c r="AD269">
        <v>1</v>
      </c>
      <c r="AF269" s="2">
        <v>33783</v>
      </c>
      <c r="AG269">
        <v>2</v>
      </c>
    </row>
    <row r="270" spans="1:33" x14ac:dyDescent="0.2">
      <c r="A270" t="s">
        <v>90</v>
      </c>
      <c r="B270">
        <v>1992</v>
      </c>
      <c r="C270" t="s">
        <v>364</v>
      </c>
      <c r="E270" t="s">
        <v>771</v>
      </c>
      <c r="F270" t="s">
        <v>453</v>
      </c>
      <c r="G270">
        <v>2018</v>
      </c>
      <c r="H270">
        <v>5.1316999999999995</v>
      </c>
      <c r="I270">
        <v>2010</v>
      </c>
      <c r="J270">
        <v>26</v>
      </c>
      <c r="K270" t="s">
        <v>386</v>
      </c>
      <c r="L270" t="s">
        <v>387</v>
      </c>
      <c r="M270" t="s">
        <v>387</v>
      </c>
      <c r="N270" t="s">
        <v>385</v>
      </c>
      <c r="O270" t="s">
        <v>436</v>
      </c>
      <c r="P270">
        <v>12</v>
      </c>
      <c r="Q270">
        <v>16</v>
      </c>
      <c r="R270" t="s">
        <v>763</v>
      </c>
      <c r="S270">
        <v>11</v>
      </c>
      <c r="T270" t="s">
        <v>387</v>
      </c>
      <c r="U270">
        <v>2008</v>
      </c>
      <c r="V270" t="s">
        <v>616</v>
      </c>
      <c r="W270" t="s">
        <v>385</v>
      </c>
      <c r="X270" t="s">
        <v>616</v>
      </c>
      <c r="Y270" t="s">
        <v>90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 s="2">
        <v>33709</v>
      </c>
      <c r="AG270">
        <v>2</v>
      </c>
    </row>
    <row r="271" spans="1:33" x14ac:dyDescent="0.2">
      <c r="A271" t="s">
        <v>90</v>
      </c>
      <c r="B271">
        <v>1992</v>
      </c>
      <c r="C271" t="s">
        <v>2</v>
      </c>
      <c r="D271" t="s">
        <v>365</v>
      </c>
      <c r="F271" t="s">
        <v>453</v>
      </c>
      <c r="G271">
        <v>2018</v>
      </c>
      <c r="H271">
        <v>5.1316999999999995</v>
      </c>
      <c r="I271">
        <v>2010</v>
      </c>
      <c r="J271">
        <v>26</v>
      </c>
      <c r="K271" t="s">
        <v>386</v>
      </c>
      <c r="L271" t="s">
        <v>387</v>
      </c>
      <c r="M271" t="s">
        <v>387</v>
      </c>
      <c r="N271" t="s">
        <v>385</v>
      </c>
      <c r="O271" t="s">
        <v>436</v>
      </c>
      <c r="P271">
        <v>12</v>
      </c>
      <c r="Q271">
        <v>16</v>
      </c>
      <c r="R271" t="s">
        <v>763</v>
      </c>
      <c r="S271">
        <v>11</v>
      </c>
      <c r="T271" t="s">
        <v>387</v>
      </c>
      <c r="U271">
        <v>2008</v>
      </c>
      <c r="V271" t="s">
        <v>616</v>
      </c>
      <c r="W271" t="s">
        <v>385</v>
      </c>
      <c r="X271" t="s">
        <v>616</v>
      </c>
      <c r="Y271" t="s">
        <v>90</v>
      </c>
      <c r="AA271">
        <v>1</v>
      </c>
      <c r="AB271">
        <v>1</v>
      </c>
      <c r="AC271">
        <v>1</v>
      </c>
      <c r="AD271">
        <v>1</v>
      </c>
      <c r="AE271">
        <v>1</v>
      </c>
      <c r="AF271" s="2">
        <v>33709</v>
      </c>
      <c r="AG271">
        <v>2</v>
      </c>
    </row>
    <row r="272" spans="1:33" x14ac:dyDescent="0.2">
      <c r="A272" t="s">
        <v>96</v>
      </c>
      <c r="B272">
        <v>1992</v>
      </c>
      <c r="C272" t="s">
        <v>364</v>
      </c>
      <c r="E272" t="s">
        <v>771</v>
      </c>
      <c r="F272" t="s">
        <v>374</v>
      </c>
      <c r="G272">
        <v>2016</v>
      </c>
      <c r="H272">
        <v>34.070400000000006</v>
      </c>
      <c r="I272">
        <v>2012</v>
      </c>
      <c r="J272">
        <v>112</v>
      </c>
      <c r="K272" t="s">
        <v>378</v>
      </c>
      <c r="L272" t="s">
        <v>442</v>
      </c>
      <c r="M272" t="s">
        <v>442</v>
      </c>
      <c r="N272" t="s">
        <v>442</v>
      </c>
      <c r="O272" t="s">
        <v>381</v>
      </c>
      <c r="P272">
        <v>19</v>
      </c>
      <c r="Q272">
        <v>12</v>
      </c>
      <c r="R272" t="s">
        <v>763</v>
      </c>
      <c r="S272">
        <v>7</v>
      </c>
      <c r="T272" t="s">
        <v>446</v>
      </c>
      <c r="U272">
        <v>2017</v>
      </c>
      <c r="V272" t="s">
        <v>588</v>
      </c>
      <c r="W272" t="s">
        <v>418</v>
      </c>
      <c r="Y272" t="s">
        <v>96</v>
      </c>
      <c r="Z272">
        <v>1</v>
      </c>
      <c r="AA272">
        <v>1</v>
      </c>
      <c r="AB272">
        <v>1</v>
      </c>
      <c r="AC272">
        <v>1</v>
      </c>
      <c r="AD272">
        <v>1</v>
      </c>
      <c r="AF272" s="2">
        <v>33605</v>
      </c>
      <c r="AG272">
        <v>1</v>
      </c>
    </row>
    <row r="273" spans="1:33" x14ac:dyDescent="0.2">
      <c r="A273" t="s">
        <v>96</v>
      </c>
      <c r="B273">
        <v>1992</v>
      </c>
      <c r="C273" t="s">
        <v>2</v>
      </c>
      <c r="D273" t="s">
        <v>365</v>
      </c>
      <c r="F273" t="s">
        <v>374</v>
      </c>
      <c r="G273">
        <v>2016</v>
      </c>
      <c r="H273">
        <v>34.070400000000006</v>
      </c>
      <c r="I273">
        <v>2012</v>
      </c>
      <c r="J273">
        <v>112</v>
      </c>
      <c r="K273" t="s">
        <v>378</v>
      </c>
      <c r="L273" t="s">
        <v>442</v>
      </c>
      <c r="M273" t="s">
        <v>442</v>
      </c>
      <c r="N273" t="s">
        <v>442</v>
      </c>
      <c r="O273" t="s">
        <v>381</v>
      </c>
      <c r="P273">
        <v>19</v>
      </c>
      <c r="Q273">
        <v>12</v>
      </c>
      <c r="R273" t="s">
        <v>763</v>
      </c>
      <c r="S273">
        <v>7</v>
      </c>
      <c r="T273" t="s">
        <v>446</v>
      </c>
      <c r="U273">
        <v>2017</v>
      </c>
      <c r="V273" t="s">
        <v>588</v>
      </c>
      <c r="W273" t="s">
        <v>418</v>
      </c>
      <c r="Y273" t="s">
        <v>96</v>
      </c>
      <c r="AA273">
        <v>1</v>
      </c>
      <c r="AB273">
        <v>1</v>
      </c>
      <c r="AC273">
        <v>1</v>
      </c>
      <c r="AD273">
        <v>1</v>
      </c>
      <c r="AF273" s="2">
        <v>33605</v>
      </c>
      <c r="AG273">
        <v>1</v>
      </c>
    </row>
    <row r="274" spans="1:33" x14ac:dyDescent="0.2">
      <c r="A274" t="s">
        <v>81</v>
      </c>
      <c r="B274">
        <v>1992</v>
      </c>
      <c r="C274" t="s">
        <v>364</v>
      </c>
      <c r="E274" t="s">
        <v>772</v>
      </c>
      <c r="F274" t="s">
        <v>389</v>
      </c>
      <c r="I274">
        <v>2011</v>
      </c>
      <c r="J274">
        <v>81</v>
      </c>
      <c r="K274" t="s">
        <v>378</v>
      </c>
      <c r="L274" t="s">
        <v>503</v>
      </c>
      <c r="M274" t="s">
        <v>390</v>
      </c>
      <c r="N274" t="s">
        <v>390</v>
      </c>
      <c r="O274" t="s">
        <v>388</v>
      </c>
      <c r="P274">
        <v>16</v>
      </c>
      <c r="Q274">
        <v>16</v>
      </c>
      <c r="R274" t="s">
        <v>763</v>
      </c>
      <c r="S274">
        <v>4</v>
      </c>
      <c r="T274" t="s">
        <v>390</v>
      </c>
      <c r="U274">
        <v>2015</v>
      </c>
      <c r="V274" t="s">
        <v>502</v>
      </c>
      <c r="W274" t="s">
        <v>445</v>
      </c>
      <c r="Y274" t="s">
        <v>81</v>
      </c>
      <c r="Z274">
        <v>1</v>
      </c>
      <c r="AA274">
        <v>1</v>
      </c>
      <c r="AC274">
        <v>1</v>
      </c>
      <c r="AF274" s="2">
        <v>33911</v>
      </c>
      <c r="AG274">
        <v>4</v>
      </c>
    </row>
    <row r="275" spans="1:33" x14ac:dyDescent="0.2">
      <c r="A275" t="s">
        <v>739</v>
      </c>
      <c r="B275">
        <v>1992</v>
      </c>
      <c r="C275" t="s">
        <v>364</v>
      </c>
      <c r="E275" t="s">
        <v>772</v>
      </c>
      <c r="F275" t="s">
        <v>389</v>
      </c>
      <c r="I275">
        <v>2007</v>
      </c>
      <c r="J275">
        <v>142</v>
      </c>
      <c r="K275" t="s">
        <v>392</v>
      </c>
      <c r="L275" t="s">
        <v>390</v>
      </c>
      <c r="M275" t="s">
        <v>390</v>
      </c>
      <c r="N275" t="s">
        <v>390</v>
      </c>
      <c r="O275" t="s">
        <v>388</v>
      </c>
      <c r="P275">
        <v>15</v>
      </c>
      <c r="Q275">
        <v>15</v>
      </c>
      <c r="R275" t="s">
        <v>763</v>
      </c>
      <c r="Y275" t="s">
        <v>94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 s="2">
        <v>33622</v>
      </c>
      <c r="AG275">
        <v>1</v>
      </c>
    </row>
    <row r="276" spans="1:33" x14ac:dyDescent="0.2">
      <c r="A276" t="s">
        <v>91</v>
      </c>
      <c r="B276">
        <v>1992</v>
      </c>
      <c r="C276" t="s">
        <v>364</v>
      </c>
      <c r="E276" t="s">
        <v>772</v>
      </c>
      <c r="F276" t="s">
        <v>453</v>
      </c>
      <c r="I276">
        <v>2014</v>
      </c>
      <c r="J276">
        <v>169</v>
      </c>
      <c r="K276" t="s">
        <v>618</v>
      </c>
      <c r="L276" t="s">
        <v>733</v>
      </c>
      <c r="M276" t="s">
        <v>446</v>
      </c>
      <c r="N276" t="s">
        <v>446</v>
      </c>
      <c r="O276" t="s">
        <v>388</v>
      </c>
      <c r="P276">
        <v>17</v>
      </c>
      <c r="Q276">
        <v>17</v>
      </c>
      <c r="R276" t="s">
        <v>763</v>
      </c>
      <c r="Y276" t="s">
        <v>91</v>
      </c>
      <c r="Z276">
        <v>1</v>
      </c>
      <c r="AC276">
        <v>1</v>
      </c>
      <c r="AF276" s="2">
        <v>33708</v>
      </c>
      <c r="AG276">
        <v>2</v>
      </c>
    </row>
    <row r="277" spans="1:33" x14ac:dyDescent="0.2">
      <c r="A277" t="s">
        <v>82</v>
      </c>
      <c r="B277">
        <v>1992</v>
      </c>
      <c r="C277" t="s">
        <v>364</v>
      </c>
      <c r="E277" t="s">
        <v>772</v>
      </c>
      <c r="F277" t="s">
        <v>374</v>
      </c>
      <c r="I277">
        <v>2016</v>
      </c>
      <c r="J277">
        <v>148</v>
      </c>
      <c r="K277" t="s">
        <v>378</v>
      </c>
      <c r="L277" t="s">
        <v>634</v>
      </c>
      <c r="M277" t="s">
        <v>634</v>
      </c>
      <c r="N277" t="s">
        <v>634</v>
      </c>
      <c r="O277" t="s">
        <v>381</v>
      </c>
      <c r="P277">
        <v>12</v>
      </c>
      <c r="Q277">
        <v>12</v>
      </c>
      <c r="R277" t="s">
        <v>763</v>
      </c>
      <c r="Y277" t="s">
        <v>82</v>
      </c>
      <c r="AF277" s="2">
        <v>33896</v>
      </c>
      <c r="AG277">
        <v>4</v>
      </c>
    </row>
    <row r="278" spans="1:33" x14ac:dyDescent="0.2">
      <c r="A278" t="s">
        <v>84</v>
      </c>
      <c r="B278">
        <v>1992</v>
      </c>
      <c r="C278" t="s">
        <v>364</v>
      </c>
      <c r="E278" t="s">
        <v>772</v>
      </c>
      <c r="F278" t="s">
        <v>389</v>
      </c>
      <c r="I278">
        <v>2011</v>
      </c>
      <c r="J278">
        <v>205</v>
      </c>
      <c r="K278" t="s">
        <v>378</v>
      </c>
      <c r="L278" t="s">
        <v>442</v>
      </c>
      <c r="M278" t="s">
        <v>409</v>
      </c>
      <c r="N278" t="s">
        <v>442</v>
      </c>
      <c r="O278" t="s">
        <v>381</v>
      </c>
      <c r="P278">
        <v>19</v>
      </c>
      <c r="Q278">
        <v>12</v>
      </c>
      <c r="R278" t="s">
        <v>763</v>
      </c>
      <c r="S278">
        <v>2</v>
      </c>
      <c r="T278" t="s">
        <v>420</v>
      </c>
      <c r="U278">
        <v>2015</v>
      </c>
      <c r="V278" t="s">
        <v>441</v>
      </c>
      <c r="W278" t="s">
        <v>411</v>
      </c>
      <c r="Y278" t="s">
        <v>84</v>
      </c>
      <c r="Z278">
        <v>1</v>
      </c>
      <c r="AB278">
        <v>1</v>
      </c>
      <c r="AD278">
        <v>1</v>
      </c>
      <c r="AF278" s="2">
        <v>33865</v>
      </c>
      <c r="AG278">
        <v>3</v>
      </c>
    </row>
    <row r="279" spans="1:33" x14ac:dyDescent="0.2">
      <c r="A279" t="s">
        <v>89</v>
      </c>
      <c r="B279">
        <v>1992</v>
      </c>
      <c r="C279" t="s">
        <v>364</v>
      </c>
      <c r="E279" t="s">
        <v>772</v>
      </c>
      <c r="F279" t="s">
        <v>374</v>
      </c>
      <c r="I279">
        <v>2012</v>
      </c>
      <c r="J279">
        <v>102</v>
      </c>
      <c r="K279" t="s">
        <v>498</v>
      </c>
      <c r="L279" t="s">
        <v>499</v>
      </c>
      <c r="M279" t="s">
        <v>637</v>
      </c>
      <c r="N279" t="s">
        <v>499</v>
      </c>
      <c r="O279" t="s">
        <v>406</v>
      </c>
      <c r="P279">
        <v>18</v>
      </c>
      <c r="Q279" t="s">
        <v>407</v>
      </c>
      <c r="R279" t="s">
        <v>763</v>
      </c>
      <c r="Y279" t="s">
        <v>89</v>
      </c>
      <c r="Z279">
        <v>1</v>
      </c>
      <c r="AF279" s="2">
        <v>33729</v>
      </c>
      <c r="AG279">
        <v>2</v>
      </c>
    </row>
    <row r="280" spans="1:33" x14ac:dyDescent="0.2">
      <c r="A280" t="s">
        <v>81</v>
      </c>
      <c r="B280">
        <v>1992</v>
      </c>
      <c r="C280" t="s">
        <v>2</v>
      </c>
      <c r="D280" t="s">
        <v>365</v>
      </c>
      <c r="F280" t="s">
        <v>389</v>
      </c>
      <c r="I280">
        <v>2011</v>
      </c>
      <c r="J280">
        <v>81</v>
      </c>
      <c r="K280" t="s">
        <v>378</v>
      </c>
      <c r="L280" t="s">
        <v>503</v>
      </c>
      <c r="M280" t="s">
        <v>390</v>
      </c>
      <c r="N280" t="s">
        <v>390</v>
      </c>
      <c r="O280" t="s">
        <v>388</v>
      </c>
      <c r="P280">
        <v>16</v>
      </c>
      <c r="Q280">
        <v>16</v>
      </c>
      <c r="R280" t="s">
        <v>763</v>
      </c>
      <c r="S280">
        <v>4</v>
      </c>
      <c r="T280" t="s">
        <v>390</v>
      </c>
      <c r="U280">
        <v>2015</v>
      </c>
      <c r="V280" t="s">
        <v>502</v>
      </c>
      <c r="W280" t="s">
        <v>445</v>
      </c>
      <c r="Y280" t="s">
        <v>81</v>
      </c>
      <c r="AF280" s="2">
        <v>33911</v>
      </c>
      <c r="AG280">
        <v>4</v>
      </c>
    </row>
    <row r="281" spans="1:33" x14ac:dyDescent="0.2">
      <c r="A281" t="s">
        <v>739</v>
      </c>
      <c r="B281">
        <v>1992</v>
      </c>
      <c r="C281" t="s">
        <v>2</v>
      </c>
      <c r="D281" t="s">
        <v>365</v>
      </c>
      <c r="F281" t="s">
        <v>389</v>
      </c>
      <c r="I281">
        <v>2007</v>
      </c>
      <c r="J281">
        <v>142</v>
      </c>
      <c r="K281" t="s">
        <v>392</v>
      </c>
      <c r="L281" t="s">
        <v>390</v>
      </c>
      <c r="M281" t="s">
        <v>390</v>
      </c>
      <c r="N281" t="s">
        <v>390</v>
      </c>
      <c r="O281" t="s">
        <v>388</v>
      </c>
      <c r="P281">
        <v>15</v>
      </c>
      <c r="Q281">
        <v>15</v>
      </c>
      <c r="R281" t="s">
        <v>763</v>
      </c>
      <c r="Y281" t="s">
        <v>94</v>
      </c>
      <c r="AA281">
        <v>1</v>
      </c>
      <c r="AB281">
        <v>1</v>
      </c>
      <c r="AC281">
        <v>1</v>
      </c>
      <c r="AD281">
        <v>1</v>
      </c>
      <c r="AE281">
        <v>1</v>
      </c>
      <c r="AF281" s="2">
        <v>33622</v>
      </c>
      <c r="AG281">
        <v>1</v>
      </c>
    </row>
    <row r="282" spans="1:33" x14ac:dyDescent="0.2">
      <c r="A282" t="s">
        <v>91</v>
      </c>
      <c r="B282">
        <v>1992</v>
      </c>
      <c r="C282" t="s">
        <v>2</v>
      </c>
      <c r="D282" t="s">
        <v>365</v>
      </c>
      <c r="F282" t="s">
        <v>453</v>
      </c>
      <c r="I282">
        <v>2014</v>
      </c>
      <c r="J282">
        <v>169</v>
      </c>
      <c r="K282" t="s">
        <v>618</v>
      </c>
      <c r="L282" t="s">
        <v>733</v>
      </c>
      <c r="M282" t="s">
        <v>446</v>
      </c>
      <c r="N282" t="s">
        <v>446</v>
      </c>
      <c r="O282" t="s">
        <v>388</v>
      </c>
      <c r="P282">
        <v>17</v>
      </c>
      <c r="Q282">
        <v>17</v>
      </c>
      <c r="R282" t="s">
        <v>763</v>
      </c>
      <c r="Y282" t="s">
        <v>91</v>
      </c>
      <c r="AF282" s="2">
        <v>33708</v>
      </c>
      <c r="AG282">
        <v>2</v>
      </c>
    </row>
    <row r="283" spans="1:33" x14ac:dyDescent="0.2">
      <c r="A283" t="s">
        <v>84</v>
      </c>
      <c r="B283">
        <v>1992</v>
      </c>
      <c r="C283" t="s">
        <v>2</v>
      </c>
      <c r="D283" t="s">
        <v>365</v>
      </c>
      <c r="F283" t="s">
        <v>389</v>
      </c>
      <c r="I283">
        <v>2011</v>
      </c>
      <c r="J283">
        <v>205</v>
      </c>
      <c r="K283" t="s">
        <v>378</v>
      </c>
      <c r="L283" t="s">
        <v>442</v>
      </c>
      <c r="M283" t="s">
        <v>409</v>
      </c>
      <c r="N283" t="s">
        <v>442</v>
      </c>
      <c r="O283" t="s">
        <v>381</v>
      </c>
      <c r="P283">
        <v>19</v>
      </c>
      <c r="Q283">
        <v>12</v>
      </c>
      <c r="R283" t="s">
        <v>763</v>
      </c>
      <c r="S283">
        <v>2</v>
      </c>
      <c r="T283" t="s">
        <v>420</v>
      </c>
      <c r="U283">
        <v>2015</v>
      </c>
      <c r="V283" t="s">
        <v>441</v>
      </c>
      <c r="W283" t="s">
        <v>411</v>
      </c>
      <c r="Y283" t="s">
        <v>84</v>
      </c>
      <c r="AB283">
        <v>1</v>
      </c>
      <c r="AD283">
        <v>1</v>
      </c>
      <c r="AF283" s="2">
        <v>33865</v>
      </c>
      <c r="AG283">
        <v>3</v>
      </c>
    </row>
    <row r="284" spans="1:33" x14ac:dyDescent="0.2">
      <c r="A284" t="s">
        <v>89</v>
      </c>
      <c r="B284">
        <v>1992</v>
      </c>
      <c r="C284" t="s">
        <v>2</v>
      </c>
      <c r="D284" t="s">
        <v>365</v>
      </c>
      <c r="F284" t="s">
        <v>374</v>
      </c>
      <c r="I284">
        <v>2012</v>
      </c>
      <c r="J284">
        <v>102</v>
      </c>
      <c r="K284" t="s">
        <v>498</v>
      </c>
      <c r="L284" t="s">
        <v>499</v>
      </c>
      <c r="M284" t="s">
        <v>637</v>
      </c>
      <c r="N284" t="s">
        <v>499</v>
      </c>
      <c r="O284" t="s">
        <v>406</v>
      </c>
      <c r="P284">
        <v>18</v>
      </c>
      <c r="Q284" t="s">
        <v>407</v>
      </c>
      <c r="R284" t="s">
        <v>763</v>
      </c>
      <c r="Y284" t="s">
        <v>89</v>
      </c>
      <c r="AF284" s="2">
        <v>33729</v>
      </c>
      <c r="AG284">
        <v>2</v>
      </c>
    </row>
    <row r="285" spans="1:33" x14ac:dyDescent="0.2">
      <c r="A285" t="s">
        <v>240</v>
      </c>
      <c r="B285">
        <v>1992</v>
      </c>
      <c r="C285" t="s">
        <v>2</v>
      </c>
      <c r="E285" t="s">
        <v>2</v>
      </c>
      <c r="F285" t="s">
        <v>453</v>
      </c>
      <c r="I285">
        <v>2010</v>
      </c>
      <c r="J285">
        <v>47</v>
      </c>
      <c r="K285" t="s">
        <v>402</v>
      </c>
      <c r="L285" t="s">
        <v>579</v>
      </c>
      <c r="M285" t="s">
        <v>420</v>
      </c>
      <c r="N285" t="s">
        <v>420</v>
      </c>
      <c r="O285" t="s">
        <v>388</v>
      </c>
      <c r="P285">
        <v>17</v>
      </c>
      <c r="Q285">
        <v>17</v>
      </c>
      <c r="R285" t="s">
        <v>763</v>
      </c>
      <c r="Y285" t="s">
        <v>240</v>
      </c>
      <c r="AA285">
        <v>1</v>
      </c>
      <c r="AB285">
        <v>1</v>
      </c>
      <c r="AF285" s="2">
        <v>33619</v>
      </c>
      <c r="AG285">
        <v>1</v>
      </c>
    </row>
    <row r="286" spans="1:33" x14ac:dyDescent="0.2">
      <c r="A286" t="s">
        <v>743</v>
      </c>
      <c r="B286">
        <v>1992</v>
      </c>
      <c r="C286" t="s">
        <v>2</v>
      </c>
      <c r="E286" t="s">
        <v>2</v>
      </c>
      <c r="F286" t="s">
        <v>374</v>
      </c>
      <c r="I286">
        <v>2010</v>
      </c>
      <c r="J286">
        <v>113</v>
      </c>
      <c r="K286" t="s">
        <v>386</v>
      </c>
      <c r="L286" t="s">
        <v>387</v>
      </c>
      <c r="M286" t="s">
        <v>387</v>
      </c>
      <c r="N286" t="s">
        <v>387</v>
      </c>
      <c r="O286" t="s">
        <v>388</v>
      </c>
      <c r="P286">
        <v>12</v>
      </c>
      <c r="Q286">
        <v>12</v>
      </c>
      <c r="R286" t="s">
        <v>763</v>
      </c>
      <c r="Y286" t="s">
        <v>242</v>
      </c>
      <c r="AA286">
        <v>1</v>
      </c>
      <c r="AB286">
        <v>1</v>
      </c>
      <c r="AC286">
        <v>1</v>
      </c>
      <c r="AF286" s="2">
        <v>33626</v>
      </c>
      <c r="AG286">
        <v>1</v>
      </c>
    </row>
    <row r="287" spans="1:33" x14ac:dyDescent="0.2">
      <c r="A287" t="s">
        <v>241</v>
      </c>
      <c r="B287">
        <v>1992</v>
      </c>
      <c r="C287" t="s">
        <v>2</v>
      </c>
      <c r="E287" t="s">
        <v>2</v>
      </c>
      <c r="F287" t="s">
        <v>382</v>
      </c>
      <c r="I287">
        <v>2011</v>
      </c>
      <c r="J287">
        <v>1</v>
      </c>
      <c r="K287" t="s">
        <v>402</v>
      </c>
      <c r="L287" t="s">
        <v>420</v>
      </c>
      <c r="M287" t="s">
        <v>420</v>
      </c>
      <c r="N287" t="s">
        <v>420</v>
      </c>
      <c r="O287" t="s">
        <v>388</v>
      </c>
      <c r="P287">
        <v>12</v>
      </c>
      <c r="Q287">
        <v>12</v>
      </c>
      <c r="R287" t="s">
        <v>763</v>
      </c>
      <c r="Y287" t="s">
        <v>241</v>
      </c>
      <c r="AA287">
        <v>1</v>
      </c>
      <c r="AF287" s="2">
        <v>33624</v>
      </c>
      <c r="AG287">
        <v>1</v>
      </c>
    </row>
    <row r="288" spans="1:33" x14ac:dyDescent="0.2">
      <c r="A288" t="s">
        <v>246</v>
      </c>
      <c r="B288">
        <v>1992</v>
      </c>
      <c r="C288" t="s">
        <v>2</v>
      </c>
      <c r="E288" t="s">
        <v>2</v>
      </c>
      <c r="F288" t="s">
        <v>408</v>
      </c>
      <c r="I288">
        <v>2013</v>
      </c>
      <c r="J288">
        <v>18</v>
      </c>
      <c r="K288" t="s">
        <v>498</v>
      </c>
      <c r="L288" t="s">
        <v>705</v>
      </c>
      <c r="M288" t="s">
        <v>637</v>
      </c>
      <c r="N288" t="s">
        <v>637</v>
      </c>
      <c r="O288" t="s">
        <v>381</v>
      </c>
      <c r="P288">
        <v>17</v>
      </c>
      <c r="Q288">
        <v>17</v>
      </c>
      <c r="R288" t="s">
        <v>763</v>
      </c>
      <c r="Y288" t="s">
        <v>246</v>
      </c>
      <c r="AA288">
        <v>1</v>
      </c>
      <c r="AF288" s="2">
        <v>33902</v>
      </c>
      <c r="AG288">
        <v>4</v>
      </c>
    </row>
    <row r="289" spans="1:33" x14ac:dyDescent="0.2">
      <c r="A289" t="s">
        <v>691</v>
      </c>
      <c r="B289">
        <v>1992</v>
      </c>
      <c r="C289" t="s">
        <v>2</v>
      </c>
      <c r="E289" t="s">
        <v>2</v>
      </c>
      <c r="F289" t="s">
        <v>396</v>
      </c>
      <c r="I289">
        <v>2011</v>
      </c>
      <c r="J289">
        <v>107</v>
      </c>
      <c r="K289" t="s">
        <v>378</v>
      </c>
      <c r="L289" t="s">
        <v>442</v>
      </c>
      <c r="M289" t="s">
        <v>442</v>
      </c>
      <c r="N289" t="s">
        <v>442</v>
      </c>
      <c r="O289" t="s">
        <v>381</v>
      </c>
      <c r="P289">
        <v>19</v>
      </c>
      <c r="Q289">
        <v>12</v>
      </c>
      <c r="R289" t="s">
        <v>763</v>
      </c>
      <c r="S289">
        <v>5</v>
      </c>
      <c r="T289" t="s">
        <v>470</v>
      </c>
      <c r="U289">
        <v>2015</v>
      </c>
      <c r="V289" t="s">
        <v>457</v>
      </c>
      <c r="W289" t="s">
        <v>455</v>
      </c>
      <c r="Y289" t="s">
        <v>247</v>
      </c>
      <c r="AF289" s="2">
        <v>33915</v>
      </c>
      <c r="AG289">
        <v>4</v>
      </c>
    </row>
    <row r="290" spans="1:33" x14ac:dyDescent="0.2">
      <c r="A290" t="s">
        <v>245</v>
      </c>
      <c r="B290">
        <v>1992</v>
      </c>
      <c r="C290" t="s">
        <v>2</v>
      </c>
      <c r="E290" t="s">
        <v>2</v>
      </c>
      <c r="F290" t="s">
        <v>382</v>
      </c>
      <c r="J290" t="s">
        <v>752</v>
      </c>
      <c r="K290" t="s">
        <v>402</v>
      </c>
      <c r="L290" t="s">
        <v>404</v>
      </c>
      <c r="M290" t="s">
        <v>404</v>
      </c>
      <c r="N290" t="s">
        <v>404</v>
      </c>
      <c r="O290" t="s">
        <v>381</v>
      </c>
      <c r="P290">
        <v>15</v>
      </c>
      <c r="Q290">
        <v>15</v>
      </c>
      <c r="R290" t="s">
        <v>763</v>
      </c>
      <c r="Y290" t="s">
        <v>245</v>
      </c>
      <c r="AA290">
        <v>1</v>
      </c>
      <c r="AB290">
        <v>1</v>
      </c>
      <c r="AC290">
        <v>1</v>
      </c>
      <c r="AF290" s="2">
        <v>33736</v>
      </c>
      <c r="AG290">
        <v>2</v>
      </c>
    </row>
    <row r="291" spans="1:33" x14ac:dyDescent="0.2">
      <c r="A291" t="s">
        <v>734</v>
      </c>
      <c r="B291">
        <v>1992</v>
      </c>
      <c r="C291" t="s">
        <v>2</v>
      </c>
      <c r="E291" t="s">
        <v>2</v>
      </c>
      <c r="F291" t="s">
        <v>374</v>
      </c>
      <c r="I291">
        <v>2011</v>
      </c>
      <c r="J291">
        <v>57</v>
      </c>
      <c r="K291" t="s">
        <v>438</v>
      </c>
      <c r="L291" t="s">
        <v>745</v>
      </c>
      <c r="M291" t="s">
        <v>745</v>
      </c>
      <c r="N291" t="s">
        <v>745</v>
      </c>
      <c r="O291" t="s">
        <v>431</v>
      </c>
      <c r="P291">
        <v>19</v>
      </c>
      <c r="Q291">
        <v>12</v>
      </c>
      <c r="R291" t="s">
        <v>763</v>
      </c>
      <c r="Y291" t="s">
        <v>248</v>
      </c>
      <c r="AA291">
        <v>1</v>
      </c>
      <c r="AF291" s="2">
        <v>33922</v>
      </c>
      <c r="AG291">
        <v>4</v>
      </c>
    </row>
    <row r="292" spans="1:33" x14ac:dyDescent="0.2">
      <c r="A292" t="s">
        <v>243</v>
      </c>
      <c r="B292">
        <v>1992</v>
      </c>
      <c r="C292" t="s">
        <v>2</v>
      </c>
      <c r="E292" t="s">
        <v>2</v>
      </c>
      <c r="F292" t="s">
        <v>408</v>
      </c>
      <c r="I292">
        <v>2020</v>
      </c>
      <c r="J292">
        <v>16</v>
      </c>
      <c r="K292" t="s">
        <v>392</v>
      </c>
      <c r="L292" t="s">
        <v>482</v>
      </c>
      <c r="M292" t="s">
        <v>390</v>
      </c>
      <c r="N292" t="s">
        <v>483</v>
      </c>
      <c r="O292" t="s">
        <v>431</v>
      </c>
      <c r="P292">
        <v>18</v>
      </c>
      <c r="Q292" t="s">
        <v>407</v>
      </c>
      <c r="R292" t="s">
        <v>763</v>
      </c>
      <c r="Y292" t="s">
        <v>243</v>
      </c>
      <c r="AA292">
        <v>1</v>
      </c>
      <c r="AB292">
        <v>1</v>
      </c>
      <c r="AD292">
        <v>1</v>
      </c>
      <c r="AF292" s="2">
        <v>33662</v>
      </c>
      <c r="AG292">
        <v>1</v>
      </c>
    </row>
    <row r="293" spans="1:33" x14ac:dyDescent="0.2">
      <c r="A293" t="s">
        <v>108</v>
      </c>
      <c r="B293">
        <v>1991</v>
      </c>
      <c r="C293" t="s">
        <v>364</v>
      </c>
      <c r="E293" t="s">
        <v>770</v>
      </c>
      <c r="F293" t="s">
        <v>408</v>
      </c>
      <c r="G293">
        <v>2013</v>
      </c>
      <c r="H293">
        <v>2.0000000000000001E-4</v>
      </c>
      <c r="I293">
        <v>2012</v>
      </c>
      <c r="J293">
        <v>167</v>
      </c>
      <c r="K293" t="s">
        <v>419</v>
      </c>
      <c r="L293" t="s">
        <v>399</v>
      </c>
      <c r="M293" t="s">
        <v>399</v>
      </c>
      <c r="N293" t="s">
        <v>399</v>
      </c>
      <c r="O293" t="s">
        <v>388</v>
      </c>
      <c r="P293">
        <v>12</v>
      </c>
      <c r="Q293">
        <v>12</v>
      </c>
      <c r="R293" t="s">
        <v>763</v>
      </c>
      <c r="Y293" t="s">
        <v>108</v>
      </c>
      <c r="Z293">
        <v>1</v>
      </c>
      <c r="AA293">
        <v>1</v>
      </c>
      <c r="AB293">
        <v>1</v>
      </c>
      <c r="AD293">
        <v>1</v>
      </c>
      <c r="AF293" s="2">
        <v>33250</v>
      </c>
      <c r="AG293">
        <v>1</v>
      </c>
    </row>
    <row r="294" spans="1:33" x14ac:dyDescent="0.2">
      <c r="A294" t="s">
        <v>108</v>
      </c>
      <c r="B294">
        <v>1991</v>
      </c>
      <c r="C294" t="s">
        <v>2</v>
      </c>
      <c r="D294" t="s">
        <v>365</v>
      </c>
      <c r="F294" t="s">
        <v>408</v>
      </c>
      <c r="G294">
        <v>2013</v>
      </c>
      <c r="H294">
        <v>2.0000000000000001E-4</v>
      </c>
      <c r="I294">
        <v>2012</v>
      </c>
      <c r="J294">
        <v>167</v>
      </c>
      <c r="K294" t="s">
        <v>419</v>
      </c>
      <c r="L294" t="s">
        <v>399</v>
      </c>
      <c r="M294" t="s">
        <v>399</v>
      </c>
      <c r="N294" t="s">
        <v>399</v>
      </c>
      <c r="O294" t="s">
        <v>388</v>
      </c>
      <c r="P294">
        <v>12</v>
      </c>
      <c r="Q294">
        <v>12</v>
      </c>
      <c r="R294" t="s">
        <v>763</v>
      </c>
      <c r="Y294" t="s">
        <v>108</v>
      </c>
      <c r="AA294">
        <v>1</v>
      </c>
      <c r="AB294">
        <v>1</v>
      </c>
      <c r="AD294">
        <v>1</v>
      </c>
      <c r="AF294" s="2">
        <v>33250</v>
      </c>
      <c r="AG294">
        <v>1</v>
      </c>
    </row>
    <row r="295" spans="1:33" x14ac:dyDescent="0.2">
      <c r="A295" t="s">
        <v>104</v>
      </c>
      <c r="B295">
        <v>1991</v>
      </c>
      <c r="C295" t="s">
        <v>364</v>
      </c>
      <c r="E295" t="s">
        <v>770</v>
      </c>
      <c r="F295" t="s">
        <v>396</v>
      </c>
      <c r="G295">
        <v>2015</v>
      </c>
      <c r="H295">
        <v>1.06E-2</v>
      </c>
      <c r="I295">
        <v>2010</v>
      </c>
      <c r="J295">
        <v>163</v>
      </c>
      <c r="K295" t="s">
        <v>419</v>
      </c>
      <c r="L295" t="s">
        <v>517</v>
      </c>
      <c r="M295" t="s">
        <v>518</v>
      </c>
      <c r="N295" t="s">
        <v>518</v>
      </c>
      <c r="O295" t="s">
        <v>381</v>
      </c>
      <c r="P295">
        <v>16</v>
      </c>
      <c r="Q295">
        <v>16</v>
      </c>
      <c r="R295" t="s">
        <v>763</v>
      </c>
      <c r="S295">
        <v>5</v>
      </c>
      <c r="T295" t="s">
        <v>420</v>
      </c>
      <c r="U295">
        <v>2018</v>
      </c>
      <c r="V295" t="s">
        <v>516</v>
      </c>
      <c r="W295" t="s">
        <v>448</v>
      </c>
      <c r="Y295" t="s">
        <v>104</v>
      </c>
      <c r="AF295" s="2">
        <v>33295</v>
      </c>
      <c r="AG295">
        <v>1</v>
      </c>
    </row>
    <row r="296" spans="1:33" x14ac:dyDescent="0.2">
      <c r="A296" t="s">
        <v>204</v>
      </c>
      <c r="B296">
        <v>1991</v>
      </c>
      <c r="C296" t="s">
        <v>364</v>
      </c>
      <c r="E296" t="s">
        <v>771</v>
      </c>
      <c r="F296" t="s">
        <v>389</v>
      </c>
      <c r="G296">
        <v>2014</v>
      </c>
      <c r="H296">
        <v>1.0102</v>
      </c>
      <c r="I296">
        <v>2009</v>
      </c>
      <c r="J296">
        <v>122</v>
      </c>
      <c r="K296" t="s">
        <v>386</v>
      </c>
      <c r="L296" t="s">
        <v>387</v>
      </c>
      <c r="M296" t="s">
        <v>387</v>
      </c>
      <c r="N296" t="s">
        <v>387</v>
      </c>
      <c r="O296" t="s">
        <v>388</v>
      </c>
      <c r="P296">
        <v>12</v>
      </c>
      <c r="Q296">
        <v>12</v>
      </c>
      <c r="R296" t="s">
        <v>763</v>
      </c>
      <c r="S296">
        <v>3</v>
      </c>
      <c r="T296" t="s">
        <v>429</v>
      </c>
      <c r="U296">
        <v>2015</v>
      </c>
      <c r="V296" t="s">
        <v>478</v>
      </c>
      <c r="W296" t="s">
        <v>479</v>
      </c>
      <c r="Y296" t="s">
        <v>106</v>
      </c>
      <c r="AA296">
        <v>1</v>
      </c>
      <c r="AF296" s="2">
        <v>33274</v>
      </c>
      <c r="AG296">
        <v>1</v>
      </c>
    </row>
    <row r="297" spans="1:33" x14ac:dyDescent="0.2">
      <c r="A297" t="s">
        <v>102</v>
      </c>
      <c r="B297">
        <v>1991</v>
      </c>
      <c r="C297" t="s">
        <v>364</v>
      </c>
      <c r="E297" t="s">
        <v>771</v>
      </c>
      <c r="F297" t="s">
        <v>374</v>
      </c>
      <c r="G297">
        <v>2016</v>
      </c>
      <c r="H297">
        <v>1.0218</v>
      </c>
      <c r="I297">
        <v>2012</v>
      </c>
      <c r="J297">
        <v>97</v>
      </c>
      <c r="K297" t="s">
        <v>474</v>
      </c>
      <c r="L297" t="s">
        <v>446</v>
      </c>
      <c r="M297" t="s">
        <v>446</v>
      </c>
      <c r="N297" t="s">
        <v>446</v>
      </c>
      <c r="O297" t="s">
        <v>388</v>
      </c>
      <c r="P297">
        <v>15</v>
      </c>
      <c r="Q297">
        <v>15</v>
      </c>
      <c r="R297" t="s">
        <v>763</v>
      </c>
      <c r="S297">
        <v>8</v>
      </c>
      <c r="T297" t="s">
        <v>446</v>
      </c>
      <c r="U297">
        <v>2016</v>
      </c>
      <c r="V297" t="s">
        <v>597</v>
      </c>
      <c r="W297" t="s">
        <v>428</v>
      </c>
      <c r="Y297" t="s">
        <v>102</v>
      </c>
      <c r="Z297">
        <v>1</v>
      </c>
      <c r="AD297">
        <v>1</v>
      </c>
      <c r="AF297" s="2">
        <v>33369</v>
      </c>
      <c r="AG297">
        <v>2</v>
      </c>
    </row>
    <row r="298" spans="1:33" x14ac:dyDescent="0.2">
      <c r="A298" t="s">
        <v>102</v>
      </c>
      <c r="B298">
        <v>1991</v>
      </c>
      <c r="C298" t="s">
        <v>2</v>
      </c>
      <c r="D298" t="s">
        <v>365</v>
      </c>
      <c r="F298" t="s">
        <v>374</v>
      </c>
      <c r="G298">
        <v>2016</v>
      </c>
      <c r="H298">
        <v>1.0218</v>
      </c>
      <c r="I298">
        <v>2012</v>
      </c>
      <c r="J298">
        <v>97</v>
      </c>
      <c r="K298" t="s">
        <v>474</v>
      </c>
      <c r="L298" t="s">
        <v>446</v>
      </c>
      <c r="M298" t="s">
        <v>446</v>
      </c>
      <c r="N298" t="s">
        <v>446</v>
      </c>
      <c r="O298" t="s">
        <v>388</v>
      </c>
      <c r="P298">
        <v>15</v>
      </c>
      <c r="Q298">
        <v>15</v>
      </c>
      <c r="R298" t="s">
        <v>763</v>
      </c>
      <c r="S298">
        <v>8</v>
      </c>
      <c r="T298" t="s">
        <v>446</v>
      </c>
      <c r="U298">
        <v>2016</v>
      </c>
      <c r="V298" t="s">
        <v>597</v>
      </c>
      <c r="W298" t="s">
        <v>428</v>
      </c>
      <c r="Y298" t="s">
        <v>102</v>
      </c>
      <c r="AD298">
        <v>1</v>
      </c>
      <c r="AF298" s="2">
        <v>33369</v>
      </c>
      <c r="AG298">
        <v>2</v>
      </c>
    </row>
    <row r="299" spans="1:33" x14ac:dyDescent="0.2">
      <c r="A299" t="s">
        <v>101</v>
      </c>
      <c r="B299">
        <v>1991</v>
      </c>
      <c r="C299" t="s">
        <v>364</v>
      </c>
      <c r="E299" t="s">
        <v>771</v>
      </c>
      <c r="F299" t="s">
        <v>453</v>
      </c>
      <c r="G299">
        <v>2018</v>
      </c>
      <c r="H299">
        <v>1.0506</v>
      </c>
      <c r="I299">
        <v>2012</v>
      </c>
      <c r="J299">
        <v>79</v>
      </c>
      <c r="K299" t="s">
        <v>402</v>
      </c>
      <c r="L299" t="s">
        <v>462</v>
      </c>
      <c r="M299" t="s">
        <v>409</v>
      </c>
      <c r="N299" t="s">
        <v>409</v>
      </c>
      <c r="O299" t="s">
        <v>388</v>
      </c>
      <c r="P299">
        <v>16</v>
      </c>
      <c r="Q299">
        <v>16</v>
      </c>
      <c r="R299" t="s">
        <v>763</v>
      </c>
      <c r="S299">
        <v>6</v>
      </c>
      <c r="T299" t="s">
        <v>399</v>
      </c>
      <c r="U299">
        <v>2017</v>
      </c>
      <c r="V299" t="s">
        <v>569</v>
      </c>
      <c r="W299" t="s">
        <v>455</v>
      </c>
      <c r="Y299" t="s">
        <v>101</v>
      </c>
      <c r="Z299">
        <v>1</v>
      </c>
      <c r="AF299" s="2">
        <v>33434</v>
      </c>
      <c r="AG299">
        <v>3</v>
      </c>
    </row>
    <row r="300" spans="1:33" x14ac:dyDescent="0.2">
      <c r="A300" t="s">
        <v>101</v>
      </c>
      <c r="B300">
        <v>1991</v>
      </c>
      <c r="C300" t="s">
        <v>2</v>
      </c>
      <c r="D300" t="s">
        <v>365</v>
      </c>
      <c r="F300" t="s">
        <v>453</v>
      </c>
      <c r="G300">
        <v>2018</v>
      </c>
      <c r="H300">
        <v>1.0506</v>
      </c>
      <c r="I300">
        <v>2012</v>
      </c>
      <c r="J300">
        <v>79</v>
      </c>
      <c r="K300" t="s">
        <v>402</v>
      </c>
      <c r="L300" t="s">
        <v>462</v>
      </c>
      <c r="M300" t="s">
        <v>409</v>
      </c>
      <c r="N300" t="s">
        <v>409</v>
      </c>
      <c r="O300" t="s">
        <v>388</v>
      </c>
      <c r="P300">
        <v>16</v>
      </c>
      <c r="Q300">
        <v>16</v>
      </c>
      <c r="R300" t="s">
        <v>763</v>
      </c>
      <c r="S300">
        <v>6</v>
      </c>
      <c r="T300" t="s">
        <v>399</v>
      </c>
      <c r="U300">
        <v>2017</v>
      </c>
      <c r="V300" t="s">
        <v>569</v>
      </c>
      <c r="W300" t="s">
        <v>455</v>
      </c>
      <c r="Y300" t="s">
        <v>101</v>
      </c>
      <c r="AF300" s="2">
        <v>33434</v>
      </c>
      <c r="AG300">
        <v>3</v>
      </c>
    </row>
    <row r="301" spans="1:33" x14ac:dyDescent="0.2">
      <c r="A301" t="s">
        <v>100</v>
      </c>
      <c r="B301">
        <v>1991</v>
      </c>
      <c r="C301" t="s">
        <v>364</v>
      </c>
      <c r="E301" t="s">
        <v>771</v>
      </c>
      <c r="F301" t="s">
        <v>389</v>
      </c>
      <c r="G301">
        <v>2012</v>
      </c>
      <c r="H301">
        <v>9.0301999999999989</v>
      </c>
      <c r="I301">
        <v>2019</v>
      </c>
      <c r="J301">
        <v>40</v>
      </c>
      <c r="K301" t="s">
        <v>402</v>
      </c>
      <c r="L301" t="s">
        <v>409</v>
      </c>
      <c r="M301" t="s">
        <v>409</v>
      </c>
      <c r="N301" t="s">
        <v>385</v>
      </c>
      <c r="O301" t="s">
        <v>436</v>
      </c>
      <c r="P301">
        <v>12</v>
      </c>
      <c r="Q301">
        <v>16</v>
      </c>
      <c r="R301" t="s">
        <v>763</v>
      </c>
      <c r="S301">
        <v>10</v>
      </c>
      <c r="T301" t="s">
        <v>409</v>
      </c>
      <c r="U301">
        <v>2007</v>
      </c>
      <c r="V301" t="s">
        <v>611</v>
      </c>
      <c r="W301" t="s">
        <v>385</v>
      </c>
      <c r="X301" t="s">
        <v>611</v>
      </c>
      <c r="Y301" t="s">
        <v>100</v>
      </c>
      <c r="AA301">
        <v>1</v>
      </c>
      <c r="AB301">
        <v>1</v>
      </c>
      <c r="AC301">
        <v>1</v>
      </c>
      <c r="AD301">
        <v>1</v>
      </c>
      <c r="AE301">
        <v>1</v>
      </c>
      <c r="AF301" s="2">
        <v>33463</v>
      </c>
      <c r="AG301">
        <v>3</v>
      </c>
    </row>
    <row r="302" spans="1:33" x14ac:dyDescent="0.2">
      <c r="A302" t="s">
        <v>105</v>
      </c>
      <c r="B302">
        <v>1991</v>
      </c>
      <c r="C302" t="s">
        <v>364</v>
      </c>
      <c r="E302" t="s">
        <v>771</v>
      </c>
      <c r="F302" t="s">
        <v>382</v>
      </c>
      <c r="G302">
        <v>2019</v>
      </c>
      <c r="H302">
        <v>10.022</v>
      </c>
      <c r="I302">
        <v>2009</v>
      </c>
      <c r="J302">
        <v>102</v>
      </c>
      <c r="K302" t="s">
        <v>402</v>
      </c>
      <c r="L302" t="s">
        <v>420</v>
      </c>
      <c r="M302" t="s">
        <v>420</v>
      </c>
      <c r="N302" t="s">
        <v>420</v>
      </c>
      <c r="O302" t="s">
        <v>388</v>
      </c>
      <c r="P302">
        <v>15</v>
      </c>
      <c r="Q302">
        <v>15</v>
      </c>
      <c r="R302" t="s">
        <v>763</v>
      </c>
      <c r="S302">
        <v>9</v>
      </c>
      <c r="T302" t="s">
        <v>420</v>
      </c>
      <c r="U302">
        <v>2014</v>
      </c>
      <c r="V302" t="s">
        <v>567</v>
      </c>
      <c r="W302" t="s">
        <v>428</v>
      </c>
      <c r="Y302" t="s">
        <v>105</v>
      </c>
      <c r="Z302">
        <v>1</v>
      </c>
      <c r="AA302">
        <v>1</v>
      </c>
      <c r="AB302">
        <v>1</v>
      </c>
      <c r="AC302">
        <v>1</v>
      </c>
      <c r="AD302">
        <v>1</v>
      </c>
      <c r="AF302" s="2">
        <v>33282</v>
      </c>
      <c r="AG302">
        <v>1</v>
      </c>
    </row>
    <row r="303" spans="1:33" x14ac:dyDescent="0.2">
      <c r="A303" t="s">
        <v>105</v>
      </c>
      <c r="B303">
        <v>1991</v>
      </c>
      <c r="C303" t="s">
        <v>2</v>
      </c>
      <c r="D303" t="s">
        <v>365</v>
      </c>
      <c r="F303" t="s">
        <v>382</v>
      </c>
      <c r="G303">
        <v>2019</v>
      </c>
      <c r="H303">
        <v>10.022</v>
      </c>
      <c r="I303">
        <v>2009</v>
      </c>
      <c r="J303">
        <v>102</v>
      </c>
      <c r="K303" t="s">
        <v>402</v>
      </c>
      <c r="L303" t="s">
        <v>420</v>
      </c>
      <c r="M303" t="s">
        <v>420</v>
      </c>
      <c r="N303" t="s">
        <v>420</v>
      </c>
      <c r="O303" t="s">
        <v>388</v>
      </c>
      <c r="P303">
        <v>15</v>
      </c>
      <c r="Q303">
        <v>15</v>
      </c>
      <c r="R303" t="s">
        <v>763</v>
      </c>
      <c r="S303">
        <v>9</v>
      </c>
      <c r="T303" t="s">
        <v>420</v>
      </c>
      <c r="U303">
        <v>2014</v>
      </c>
      <c r="V303" t="s">
        <v>567</v>
      </c>
      <c r="W303" t="s">
        <v>428</v>
      </c>
      <c r="Y303" t="s">
        <v>105</v>
      </c>
      <c r="AA303">
        <v>1</v>
      </c>
      <c r="AB303">
        <v>1</v>
      </c>
      <c r="AC303">
        <v>1</v>
      </c>
      <c r="AD303">
        <v>1</v>
      </c>
      <c r="AF303" s="2">
        <v>33282</v>
      </c>
      <c r="AG303">
        <v>1</v>
      </c>
    </row>
    <row r="304" spans="1:33" x14ac:dyDescent="0.2">
      <c r="A304" t="s">
        <v>61</v>
      </c>
      <c r="B304">
        <v>1991</v>
      </c>
      <c r="C304" t="s">
        <v>2</v>
      </c>
      <c r="D304" t="s">
        <v>365</v>
      </c>
      <c r="F304" t="s">
        <v>396</v>
      </c>
      <c r="G304">
        <v>2015</v>
      </c>
      <c r="H304">
        <v>45.010800000000003</v>
      </c>
      <c r="I304">
        <v>2013</v>
      </c>
      <c r="J304">
        <v>29</v>
      </c>
      <c r="K304" t="s">
        <v>386</v>
      </c>
      <c r="L304" t="s">
        <v>387</v>
      </c>
      <c r="M304" t="s">
        <v>387</v>
      </c>
      <c r="N304" t="s">
        <v>387</v>
      </c>
      <c r="O304" t="s">
        <v>388</v>
      </c>
      <c r="P304">
        <v>12</v>
      </c>
      <c r="Q304">
        <v>12</v>
      </c>
      <c r="R304" t="s">
        <v>763</v>
      </c>
      <c r="S304">
        <v>9</v>
      </c>
      <c r="T304" t="s">
        <v>390</v>
      </c>
      <c r="U304">
        <v>2015</v>
      </c>
      <c r="V304" t="s">
        <v>444</v>
      </c>
      <c r="W304" t="s">
        <v>445</v>
      </c>
      <c r="Y304" t="s">
        <v>61</v>
      </c>
      <c r="AA304">
        <v>1</v>
      </c>
      <c r="AB304">
        <v>1</v>
      </c>
      <c r="AC304">
        <v>1</v>
      </c>
      <c r="AD304">
        <v>1</v>
      </c>
      <c r="AE304">
        <v>1</v>
      </c>
      <c r="AF304" s="2">
        <v>33520</v>
      </c>
      <c r="AG304">
        <v>4</v>
      </c>
    </row>
    <row r="305" spans="1:33" x14ac:dyDescent="0.2">
      <c r="A305" t="s">
        <v>99</v>
      </c>
      <c r="B305">
        <v>1991</v>
      </c>
      <c r="C305" t="s">
        <v>364</v>
      </c>
      <c r="E305" t="s">
        <v>771</v>
      </c>
      <c r="F305" t="s">
        <v>389</v>
      </c>
      <c r="G305">
        <v>2015</v>
      </c>
      <c r="H305">
        <v>65.0304</v>
      </c>
      <c r="I305">
        <v>2012</v>
      </c>
      <c r="J305">
        <v>66</v>
      </c>
      <c r="K305" t="s">
        <v>607</v>
      </c>
      <c r="L305" t="s">
        <v>534</v>
      </c>
      <c r="M305" t="s">
        <v>534</v>
      </c>
      <c r="N305" t="s">
        <v>534</v>
      </c>
      <c r="O305" t="s">
        <v>381</v>
      </c>
      <c r="P305">
        <v>12</v>
      </c>
      <c r="Q305">
        <v>12</v>
      </c>
      <c r="R305" t="s">
        <v>763</v>
      </c>
      <c r="S305">
        <v>9</v>
      </c>
      <c r="T305" t="s">
        <v>420</v>
      </c>
      <c r="U305">
        <v>2015</v>
      </c>
      <c r="V305" t="s">
        <v>606</v>
      </c>
      <c r="W305" t="s">
        <v>455</v>
      </c>
      <c r="Y305" t="s">
        <v>99</v>
      </c>
      <c r="AA305">
        <v>1</v>
      </c>
      <c r="AB305">
        <v>1</v>
      </c>
      <c r="AF305" s="2">
        <v>33534</v>
      </c>
      <c r="AG305">
        <v>4</v>
      </c>
    </row>
    <row r="306" spans="1:33" x14ac:dyDescent="0.2">
      <c r="A306" t="s">
        <v>97</v>
      </c>
      <c r="B306">
        <v>1991</v>
      </c>
      <c r="C306" t="s">
        <v>364</v>
      </c>
      <c r="E306" t="s">
        <v>772</v>
      </c>
      <c r="F306" t="s">
        <v>382</v>
      </c>
      <c r="I306">
        <v>2009</v>
      </c>
      <c r="J306">
        <v>91</v>
      </c>
      <c r="K306" t="s">
        <v>392</v>
      </c>
      <c r="L306" t="s">
        <v>390</v>
      </c>
      <c r="M306" t="s">
        <v>390</v>
      </c>
      <c r="N306" t="s">
        <v>390</v>
      </c>
      <c r="O306" t="s">
        <v>388</v>
      </c>
      <c r="P306">
        <v>12</v>
      </c>
      <c r="Q306">
        <v>12</v>
      </c>
      <c r="R306" t="s">
        <v>763</v>
      </c>
      <c r="S306">
        <v>8</v>
      </c>
      <c r="T306" t="s">
        <v>390</v>
      </c>
      <c r="U306">
        <v>2014</v>
      </c>
      <c r="V306" t="s">
        <v>598</v>
      </c>
      <c r="W306" t="s">
        <v>398</v>
      </c>
      <c r="Y306" t="s">
        <v>97</v>
      </c>
      <c r="Z306">
        <v>1</v>
      </c>
      <c r="AB306">
        <v>1</v>
      </c>
      <c r="AC306">
        <v>1</v>
      </c>
      <c r="AF306" s="2">
        <v>33582</v>
      </c>
      <c r="AG306">
        <v>4</v>
      </c>
    </row>
    <row r="307" spans="1:33" x14ac:dyDescent="0.2">
      <c r="A307" t="s">
        <v>98</v>
      </c>
      <c r="B307">
        <v>1991</v>
      </c>
      <c r="C307" t="s">
        <v>364</v>
      </c>
      <c r="E307" t="s">
        <v>772</v>
      </c>
      <c r="F307" t="s">
        <v>382</v>
      </c>
      <c r="I307">
        <v>2018</v>
      </c>
      <c r="J307">
        <v>25</v>
      </c>
      <c r="K307" t="s">
        <v>548</v>
      </c>
      <c r="L307" t="s">
        <v>549</v>
      </c>
      <c r="M307" t="s">
        <v>393</v>
      </c>
      <c r="N307" t="s">
        <v>393</v>
      </c>
      <c r="O307" t="s">
        <v>388</v>
      </c>
      <c r="P307">
        <v>17</v>
      </c>
      <c r="Q307">
        <v>17</v>
      </c>
      <c r="R307" t="s">
        <v>763</v>
      </c>
      <c r="S307">
        <v>5</v>
      </c>
      <c r="T307" t="s">
        <v>429</v>
      </c>
      <c r="U307">
        <v>2019</v>
      </c>
      <c r="V307" t="s">
        <v>547</v>
      </c>
      <c r="W307" t="s">
        <v>448</v>
      </c>
      <c r="Y307" t="s">
        <v>98</v>
      </c>
      <c r="AF307" s="2">
        <v>33557</v>
      </c>
      <c r="AG307">
        <v>4</v>
      </c>
    </row>
    <row r="308" spans="1:33" x14ac:dyDescent="0.2">
      <c r="A308" t="s">
        <v>103</v>
      </c>
      <c r="B308">
        <v>1991</v>
      </c>
      <c r="C308" t="s">
        <v>364</v>
      </c>
      <c r="E308" t="s">
        <v>772</v>
      </c>
      <c r="F308" t="s">
        <v>453</v>
      </c>
      <c r="I308">
        <v>2008</v>
      </c>
      <c r="J308">
        <v>125</v>
      </c>
      <c r="K308" t="s">
        <v>510</v>
      </c>
      <c r="L308" t="s">
        <v>511</v>
      </c>
      <c r="M308" t="s">
        <v>390</v>
      </c>
      <c r="N308" t="s">
        <v>390</v>
      </c>
      <c r="O308" t="s">
        <v>388</v>
      </c>
      <c r="P308">
        <v>16</v>
      </c>
      <c r="Q308">
        <v>16</v>
      </c>
      <c r="R308" t="s">
        <v>763</v>
      </c>
      <c r="S308">
        <v>4</v>
      </c>
      <c r="T308" t="s">
        <v>390</v>
      </c>
      <c r="U308">
        <v>2014</v>
      </c>
      <c r="V308" t="s">
        <v>509</v>
      </c>
      <c r="W308" t="s">
        <v>445</v>
      </c>
      <c r="Y308" t="s">
        <v>103</v>
      </c>
      <c r="Z308">
        <v>1</v>
      </c>
      <c r="AC308">
        <v>1</v>
      </c>
      <c r="AD308">
        <v>1</v>
      </c>
      <c r="AE308">
        <v>1</v>
      </c>
      <c r="AF308" s="2">
        <v>33329</v>
      </c>
      <c r="AG308">
        <v>2</v>
      </c>
    </row>
    <row r="309" spans="1:33" x14ac:dyDescent="0.2">
      <c r="A309" t="s">
        <v>107</v>
      </c>
      <c r="B309">
        <v>1991</v>
      </c>
      <c r="C309" t="s">
        <v>364</v>
      </c>
      <c r="E309" t="s">
        <v>772</v>
      </c>
      <c r="F309" t="s">
        <v>408</v>
      </c>
      <c r="I309">
        <v>2009</v>
      </c>
      <c r="J309">
        <v>95</v>
      </c>
      <c r="K309" t="s">
        <v>402</v>
      </c>
      <c r="L309" t="s">
        <v>423</v>
      </c>
      <c r="M309" t="s">
        <v>423</v>
      </c>
      <c r="N309" t="s">
        <v>423</v>
      </c>
      <c r="O309" t="s">
        <v>381</v>
      </c>
      <c r="P309">
        <v>14</v>
      </c>
      <c r="Q309">
        <v>14</v>
      </c>
      <c r="R309" t="s">
        <v>763</v>
      </c>
      <c r="S309">
        <v>6</v>
      </c>
      <c r="T309" t="s">
        <v>423</v>
      </c>
      <c r="U309">
        <v>2013</v>
      </c>
      <c r="V309" t="s">
        <v>573</v>
      </c>
      <c r="W309" t="s">
        <v>574</v>
      </c>
      <c r="Y309" t="s">
        <v>107</v>
      </c>
      <c r="Z309">
        <v>1</v>
      </c>
      <c r="AA309">
        <v>1</v>
      </c>
      <c r="AC309">
        <v>1</v>
      </c>
      <c r="AD309">
        <v>1</v>
      </c>
      <c r="AE309">
        <v>1</v>
      </c>
      <c r="AF309" s="2">
        <v>33272</v>
      </c>
      <c r="AG309">
        <v>1</v>
      </c>
    </row>
    <row r="310" spans="1:33" x14ac:dyDescent="0.2">
      <c r="A310" t="s">
        <v>97</v>
      </c>
      <c r="B310">
        <v>1991</v>
      </c>
      <c r="C310" t="s">
        <v>2</v>
      </c>
      <c r="D310" t="s">
        <v>365</v>
      </c>
      <c r="F310" t="s">
        <v>382</v>
      </c>
      <c r="I310">
        <v>2009</v>
      </c>
      <c r="J310">
        <v>91</v>
      </c>
      <c r="K310" t="s">
        <v>392</v>
      </c>
      <c r="L310" t="s">
        <v>390</v>
      </c>
      <c r="M310" t="s">
        <v>390</v>
      </c>
      <c r="N310" t="s">
        <v>390</v>
      </c>
      <c r="O310" t="s">
        <v>388</v>
      </c>
      <c r="P310">
        <v>12</v>
      </c>
      <c r="Q310">
        <v>12</v>
      </c>
      <c r="R310" t="s">
        <v>763</v>
      </c>
      <c r="S310">
        <v>8</v>
      </c>
      <c r="T310" t="s">
        <v>390</v>
      </c>
      <c r="U310">
        <v>2014</v>
      </c>
      <c r="V310" t="s">
        <v>598</v>
      </c>
      <c r="W310" t="s">
        <v>398</v>
      </c>
      <c r="Y310" t="s">
        <v>97</v>
      </c>
      <c r="AB310">
        <v>1</v>
      </c>
      <c r="AC310">
        <v>1</v>
      </c>
      <c r="AF310" s="2">
        <v>33582</v>
      </c>
      <c r="AG310">
        <v>4</v>
      </c>
    </row>
    <row r="311" spans="1:33" x14ac:dyDescent="0.2">
      <c r="A311" t="s">
        <v>107</v>
      </c>
      <c r="B311">
        <v>1991</v>
      </c>
      <c r="C311" t="s">
        <v>2</v>
      </c>
      <c r="D311" t="s">
        <v>365</v>
      </c>
      <c r="F311" t="s">
        <v>408</v>
      </c>
      <c r="I311">
        <v>2009</v>
      </c>
      <c r="J311">
        <v>95</v>
      </c>
      <c r="K311" t="s">
        <v>402</v>
      </c>
      <c r="L311" t="s">
        <v>423</v>
      </c>
      <c r="M311" t="s">
        <v>423</v>
      </c>
      <c r="N311" t="s">
        <v>423</v>
      </c>
      <c r="O311" t="s">
        <v>381</v>
      </c>
      <c r="P311">
        <v>14</v>
      </c>
      <c r="Q311">
        <v>14</v>
      </c>
      <c r="R311" t="s">
        <v>763</v>
      </c>
      <c r="S311">
        <v>6</v>
      </c>
      <c r="T311" t="s">
        <v>423</v>
      </c>
      <c r="U311">
        <v>2013</v>
      </c>
      <c r="V311" t="s">
        <v>573</v>
      </c>
      <c r="W311" t="s">
        <v>574</v>
      </c>
      <c r="Y311" t="s">
        <v>107</v>
      </c>
      <c r="AA311">
        <v>1</v>
      </c>
      <c r="AC311">
        <v>1</v>
      </c>
      <c r="AD311">
        <v>1</v>
      </c>
      <c r="AE311">
        <v>1</v>
      </c>
      <c r="AF311" s="2">
        <v>33272</v>
      </c>
      <c r="AG311">
        <v>1</v>
      </c>
    </row>
    <row r="312" spans="1:33" x14ac:dyDescent="0.2">
      <c r="A312" t="s">
        <v>234</v>
      </c>
      <c r="B312">
        <v>1991</v>
      </c>
      <c r="C312" t="s">
        <v>2</v>
      </c>
      <c r="E312" t="s">
        <v>2</v>
      </c>
      <c r="F312" t="s">
        <v>382</v>
      </c>
      <c r="I312">
        <v>2010</v>
      </c>
      <c r="J312">
        <v>29</v>
      </c>
      <c r="K312" t="s">
        <v>474</v>
      </c>
      <c r="L312" t="s">
        <v>716</v>
      </c>
      <c r="M312" t="s">
        <v>446</v>
      </c>
      <c r="N312" t="s">
        <v>446</v>
      </c>
      <c r="O312" t="s">
        <v>388</v>
      </c>
      <c r="P312">
        <v>16</v>
      </c>
      <c r="Q312">
        <v>16</v>
      </c>
      <c r="R312" t="s">
        <v>763</v>
      </c>
      <c r="Y312" t="s">
        <v>234</v>
      </c>
      <c r="AA312">
        <v>1</v>
      </c>
      <c r="AB312">
        <v>1</v>
      </c>
      <c r="AC312">
        <v>1</v>
      </c>
      <c r="AD312">
        <v>1</v>
      </c>
      <c r="AE312">
        <v>1</v>
      </c>
      <c r="AF312" s="2">
        <v>33345</v>
      </c>
      <c r="AG312">
        <v>2</v>
      </c>
    </row>
    <row r="313" spans="1:33" x14ac:dyDescent="0.2">
      <c r="A313" t="s">
        <v>692</v>
      </c>
      <c r="B313">
        <v>1991</v>
      </c>
      <c r="C313" t="s">
        <v>2</v>
      </c>
      <c r="E313" t="s">
        <v>2</v>
      </c>
      <c r="F313" t="s">
        <v>382</v>
      </c>
      <c r="I313">
        <v>2010</v>
      </c>
      <c r="J313">
        <v>94</v>
      </c>
      <c r="K313" t="s">
        <v>626</v>
      </c>
      <c r="L313" t="s">
        <v>627</v>
      </c>
      <c r="M313" t="s">
        <v>561</v>
      </c>
      <c r="N313" t="s">
        <v>561</v>
      </c>
      <c r="O313" t="s">
        <v>388</v>
      </c>
      <c r="P313">
        <v>16</v>
      </c>
      <c r="Q313">
        <v>16</v>
      </c>
      <c r="R313" t="s">
        <v>763</v>
      </c>
      <c r="S313">
        <v>3</v>
      </c>
      <c r="T313" t="s">
        <v>561</v>
      </c>
      <c r="U313">
        <v>2016</v>
      </c>
      <c r="V313" t="s">
        <v>700</v>
      </c>
      <c r="W313" t="s">
        <v>461</v>
      </c>
      <c r="Y313" t="s">
        <v>239</v>
      </c>
      <c r="AA313">
        <v>1</v>
      </c>
      <c r="AB313">
        <v>1</v>
      </c>
      <c r="AC313">
        <v>1</v>
      </c>
      <c r="AD313">
        <v>1</v>
      </c>
      <c r="AF313" s="2">
        <v>33520</v>
      </c>
      <c r="AG313">
        <v>4</v>
      </c>
    </row>
    <row r="314" spans="1:33" x14ac:dyDescent="0.2">
      <c r="A314" t="s">
        <v>236</v>
      </c>
      <c r="B314">
        <v>1991</v>
      </c>
      <c r="C314" t="s">
        <v>2</v>
      </c>
      <c r="E314" t="s">
        <v>2</v>
      </c>
      <c r="F314" t="s">
        <v>389</v>
      </c>
      <c r="I314">
        <v>2008</v>
      </c>
      <c r="J314">
        <v>69</v>
      </c>
      <c r="K314" t="s">
        <v>386</v>
      </c>
      <c r="L314" t="s">
        <v>383</v>
      </c>
      <c r="M314" t="s">
        <v>383</v>
      </c>
      <c r="N314" t="s">
        <v>383</v>
      </c>
      <c r="O314" t="s">
        <v>388</v>
      </c>
      <c r="P314">
        <v>12</v>
      </c>
      <c r="Q314">
        <v>12</v>
      </c>
      <c r="R314" t="s">
        <v>763</v>
      </c>
      <c r="S314">
        <v>2</v>
      </c>
      <c r="T314" t="s">
        <v>383</v>
      </c>
      <c r="U314">
        <v>2015</v>
      </c>
      <c r="V314" t="s">
        <v>677</v>
      </c>
      <c r="W314" t="s">
        <v>647</v>
      </c>
      <c r="Y314" t="s">
        <v>236</v>
      </c>
      <c r="AA314">
        <v>1</v>
      </c>
      <c r="AB314">
        <v>1</v>
      </c>
      <c r="AD314">
        <v>1</v>
      </c>
      <c r="AF314" s="2">
        <v>33379</v>
      </c>
      <c r="AG314">
        <v>2</v>
      </c>
    </row>
    <row r="315" spans="1:33" x14ac:dyDescent="0.2">
      <c r="A315" t="s">
        <v>235</v>
      </c>
      <c r="B315">
        <v>1991</v>
      </c>
      <c r="C315" t="s">
        <v>2</v>
      </c>
      <c r="E315" t="s">
        <v>2</v>
      </c>
      <c r="F315" t="s">
        <v>382</v>
      </c>
      <c r="I315">
        <v>2010</v>
      </c>
      <c r="J315">
        <v>157</v>
      </c>
      <c r="K315" t="s">
        <v>402</v>
      </c>
      <c r="L315" t="s">
        <v>579</v>
      </c>
      <c r="M315" t="s">
        <v>470</v>
      </c>
      <c r="N315" t="s">
        <v>470</v>
      </c>
      <c r="O315" t="s">
        <v>388</v>
      </c>
      <c r="P315">
        <v>17</v>
      </c>
      <c r="Q315">
        <v>17</v>
      </c>
      <c r="R315" t="s">
        <v>763</v>
      </c>
      <c r="Y315" t="s">
        <v>235</v>
      </c>
      <c r="AA315">
        <v>1</v>
      </c>
      <c r="AF315" s="2">
        <v>33361</v>
      </c>
      <c r="AG315">
        <v>2</v>
      </c>
    </row>
    <row r="316" spans="1:33" x14ac:dyDescent="0.2">
      <c r="A316" t="s">
        <v>232</v>
      </c>
      <c r="B316">
        <v>1991</v>
      </c>
      <c r="C316" t="s">
        <v>2</v>
      </c>
      <c r="E316" t="s">
        <v>2</v>
      </c>
      <c r="F316" t="s">
        <v>396</v>
      </c>
      <c r="I316">
        <v>2009</v>
      </c>
      <c r="J316">
        <v>265</v>
      </c>
      <c r="K316" t="s">
        <v>386</v>
      </c>
      <c r="L316" t="s">
        <v>387</v>
      </c>
      <c r="M316" t="s">
        <v>387</v>
      </c>
      <c r="N316" t="s">
        <v>387</v>
      </c>
      <c r="O316" t="s">
        <v>388</v>
      </c>
      <c r="P316">
        <v>12</v>
      </c>
      <c r="Q316">
        <v>12</v>
      </c>
      <c r="R316" t="s">
        <v>763</v>
      </c>
      <c r="Y316" t="s">
        <v>232</v>
      </c>
      <c r="AA316">
        <v>1</v>
      </c>
      <c r="AB316">
        <v>1</v>
      </c>
      <c r="AC316">
        <v>1</v>
      </c>
      <c r="AD316">
        <v>1</v>
      </c>
      <c r="AE316">
        <v>1</v>
      </c>
      <c r="AF316" s="2">
        <v>33246</v>
      </c>
      <c r="AG316">
        <v>1</v>
      </c>
    </row>
    <row r="317" spans="1:33" x14ac:dyDescent="0.2">
      <c r="A317" t="s">
        <v>233</v>
      </c>
      <c r="B317">
        <v>1991</v>
      </c>
      <c r="C317" t="s">
        <v>2</v>
      </c>
      <c r="E317" t="s">
        <v>2</v>
      </c>
      <c r="F317" t="s">
        <v>453</v>
      </c>
      <c r="I317">
        <v>2009</v>
      </c>
      <c r="J317">
        <v>82</v>
      </c>
      <c r="K317" t="s">
        <v>386</v>
      </c>
      <c r="L317" t="s">
        <v>429</v>
      </c>
      <c r="M317" t="s">
        <v>429</v>
      </c>
      <c r="N317" t="s">
        <v>429</v>
      </c>
      <c r="O317" t="s">
        <v>388</v>
      </c>
      <c r="P317">
        <v>12</v>
      </c>
      <c r="Q317">
        <v>12</v>
      </c>
      <c r="R317" t="s">
        <v>763</v>
      </c>
      <c r="S317">
        <v>5</v>
      </c>
      <c r="T317" t="s">
        <v>429</v>
      </c>
      <c r="U317">
        <v>2013</v>
      </c>
      <c r="V317" t="s">
        <v>502</v>
      </c>
      <c r="W317" t="s">
        <v>445</v>
      </c>
      <c r="Y317" t="s">
        <v>233</v>
      </c>
      <c r="AA317">
        <v>1</v>
      </c>
      <c r="AB317">
        <v>1</v>
      </c>
      <c r="AC317">
        <v>1</v>
      </c>
      <c r="AD317">
        <v>1</v>
      </c>
      <c r="AE317">
        <v>1</v>
      </c>
      <c r="AF317" s="2">
        <v>33301</v>
      </c>
      <c r="AG317">
        <v>1</v>
      </c>
    </row>
    <row r="318" spans="1:33" x14ac:dyDescent="0.2">
      <c r="A318" t="s">
        <v>237</v>
      </c>
      <c r="B318">
        <v>1991</v>
      </c>
      <c r="C318" t="s">
        <v>2</v>
      </c>
      <c r="E318" t="s">
        <v>2</v>
      </c>
      <c r="F318" t="s">
        <v>374</v>
      </c>
      <c r="I318">
        <v>2011</v>
      </c>
      <c r="J318">
        <v>21</v>
      </c>
      <c r="K318" t="s">
        <v>618</v>
      </c>
      <c r="L318" t="s">
        <v>619</v>
      </c>
      <c r="M318" t="s">
        <v>619</v>
      </c>
      <c r="N318" t="s">
        <v>619</v>
      </c>
      <c r="O318" t="s">
        <v>381</v>
      </c>
      <c r="P318">
        <v>12</v>
      </c>
      <c r="Q318">
        <v>12</v>
      </c>
      <c r="R318" t="s">
        <v>763</v>
      </c>
      <c r="Y318" t="s">
        <v>237</v>
      </c>
      <c r="AF318" s="2">
        <v>33381</v>
      </c>
      <c r="AG318">
        <v>2</v>
      </c>
    </row>
    <row r="319" spans="1:33" x14ac:dyDescent="0.2">
      <c r="A319" t="s">
        <v>238</v>
      </c>
      <c r="B319">
        <v>1991</v>
      </c>
      <c r="C319" t="s">
        <v>2</v>
      </c>
      <c r="E319" t="s">
        <v>2</v>
      </c>
      <c r="F319" t="s">
        <v>382</v>
      </c>
      <c r="I319">
        <v>2012</v>
      </c>
      <c r="J319">
        <v>95</v>
      </c>
      <c r="K319" t="s">
        <v>378</v>
      </c>
      <c r="L319" t="s">
        <v>442</v>
      </c>
      <c r="M319" t="s">
        <v>442</v>
      </c>
      <c r="N319" t="s">
        <v>442</v>
      </c>
      <c r="O319" t="s">
        <v>381</v>
      </c>
      <c r="P319">
        <v>20</v>
      </c>
      <c r="Q319">
        <v>12</v>
      </c>
      <c r="R319" t="s">
        <v>763</v>
      </c>
      <c r="S319">
        <v>8</v>
      </c>
      <c r="T319" t="s">
        <v>409</v>
      </c>
      <c r="U319">
        <v>2014</v>
      </c>
      <c r="V319" t="s">
        <v>575</v>
      </c>
      <c r="W319" t="s">
        <v>473</v>
      </c>
      <c r="Y319" t="s">
        <v>238</v>
      </c>
      <c r="AF319" s="2">
        <v>33447</v>
      </c>
      <c r="AG319">
        <v>3</v>
      </c>
    </row>
    <row r="320" spans="1:33" x14ac:dyDescent="0.2">
      <c r="A320" t="s">
        <v>117</v>
      </c>
      <c r="B320">
        <v>1990</v>
      </c>
      <c r="C320" t="s">
        <v>364</v>
      </c>
      <c r="E320" t="s">
        <v>770</v>
      </c>
      <c r="F320" t="s">
        <v>396</v>
      </c>
      <c r="G320">
        <v>2017</v>
      </c>
      <c r="H320">
        <v>1E-4</v>
      </c>
      <c r="I320">
        <v>2010</v>
      </c>
      <c r="J320">
        <v>238</v>
      </c>
      <c r="K320" t="s">
        <v>474</v>
      </c>
      <c r="L320" t="s">
        <v>536</v>
      </c>
      <c r="M320" t="s">
        <v>446</v>
      </c>
      <c r="N320" t="s">
        <v>446</v>
      </c>
      <c r="O320" t="s">
        <v>388</v>
      </c>
      <c r="P320">
        <v>16</v>
      </c>
      <c r="Q320">
        <v>16</v>
      </c>
      <c r="R320" t="s">
        <v>763</v>
      </c>
      <c r="S320">
        <v>5</v>
      </c>
      <c r="T320" t="s">
        <v>446</v>
      </c>
      <c r="U320">
        <v>2015</v>
      </c>
      <c r="V320" t="s">
        <v>535</v>
      </c>
      <c r="W320" t="s">
        <v>445</v>
      </c>
      <c r="Y320" t="s">
        <v>117</v>
      </c>
      <c r="Z320">
        <v>1</v>
      </c>
      <c r="AF320" s="2">
        <v>32998</v>
      </c>
      <c r="AG320">
        <v>2</v>
      </c>
    </row>
    <row r="321" spans="1:33" x14ac:dyDescent="0.2">
      <c r="A321" t="s">
        <v>117</v>
      </c>
      <c r="B321">
        <v>1990</v>
      </c>
      <c r="C321" t="s">
        <v>2</v>
      </c>
      <c r="D321" t="s">
        <v>365</v>
      </c>
      <c r="F321" t="s">
        <v>396</v>
      </c>
      <c r="G321">
        <v>2017</v>
      </c>
      <c r="H321">
        <v>1E-4</v>
      </c>
      <c r="I321">
        <v>2010</v>
      </c>
      <c r="J321">
        <v>238</v>
      </c>
      <c r="K321" t="s">
        <v>474</v>
      </c>
      <c r="L321" t="s">
        <v>536</v>
      </c>
      <c r="M321" t="s">
        <v>446</v>
      </c>
      <c r="N321" t="s">
        <v>446</v>
      </c>
      <c r="O321" t="s">
        <v>388</v>
      </c>
      <c r="P321">
        <v>16</v>
      </c>
      <c r="Q321">
        <v>16</v>
      </c>
      <c r="R321" t="s">
        <v>763</v>
      </c>
      <c r="S321">
        <v>5</v>
      </c>
      <c r="T321" t="s">
        <v>446</v>
      </c>
      <c r="U321">
        <v>2015</v>
      </c>
      <c r="V321" t="s">
        <v>535</v>
      </c>
      <c r="W321" t="s">
        <v>445</v>
      </c>
      <c r="Y321" t="s">
        <v>117</v>
      </c>
      <c r="AF321" s="2">
        <v>32998</v>
      </c>
      <c r="AG321">
        <v>2</v>
      </c>
    </row>
    <row r="322" spans="1:33" x14ac:dyDescent="0.2">
      <c r="A322" t="s">
        <v>121</v>
      </c>
      <c r="B322">
        <v>1990</v>
      </c>
      <c r="C322" t="s">
        <v>364</v>
      </c>
      <c r="E322" t="s">
        <v>770</v>
      </c>
      <c r="F322" t="s">
        <v>396</v>
      </c>
      <c r="G322">
        <v>2019</v>
      </c>
      <c r="H322">
        <v>9.0000000000000008E-4</v>
      </c>
      <c r="I322">
        <v>2010</v>
      </c>
      <c r="J322">
        <v>115</v>
      </c>
      <c r="K322" t="s">
        <v>378</v>
      </c>
      <c r="L322" t="s">
        <v>442</v>
      </c>
      <c r="M322" t="s">
        <v>446</v>
      </c>
      <c r="N322" t="s">
        <v>442</v>
      </c>
      <c r="O322" t="s">
        <v>381</v>
      </c>
      <c r="P322">
        <v>19</v>
      </c>
      <c r="Q322">
        <v>12</v>
      </c>
      <c r="R322" t="s">
        <v>763</v>
      </c>
      <c r="S322">
        <v>8</v>
      </c>
      <c r="T322" t="s">
        <v>446</v>
      </c>
      <c r="U322">
        <v>2014</v>
      </c>
      <c r="V322" t="s">
        <v>602</v>
      </c>
      <c r="W322" t="s">
        <v>468</v>
      </c>
      <c r="Y322" t="s">
        <v>121</v>
      </c>
      <c r="Z322">
        <v>1</v>
      </c>
      <c r="AA322">
        <v>1</v>
      </c>
      <c r="AB322">
        <v>1</v>
      </c>
      <c r="AD322">
        <v>1</v>
      </c>
      <c r="AF322" s="2">
        <v>32917</v>
      </c>
      <c r="AG322">
        <v>1</v>
      </c>
    </row>
    <row r="323" spans="1:33" x14ac:dyDescent="0.2">
      <c r="A323" t="s">
        <v>121</v>
      </c>
      <c r="B323">
        <v>1990</v>
      </c>
      <c r="C323" t="s">
        <v>2</v>
      </c>
      <c r="D323" t="s">
        <v>365</v>
      </c>
      <c r="F323" t="s">
        <v>396</v>
      </c>
      <c r="G323">
        <v>2019</v>
      </c>
      <c r="H323">
        <v>9.0000000000000008E-4</v>
      </c>
      <c r="I323">
        <v>2010</v>
      </c>
      <c r="J323">
        <v>115</v>
      </c>
      <c r="K323" t="s">
        <v>378</v>
      </c>
      <c r="L323" t="s">
        <v>442</v>
      </c>
      <c r="M323" t="s">
        <v>446</v>
      </c>
      <c r="N323" t="s">
        <v>442</v>
      </c>
      <c r="O323" t="s">
        <v>381</v>
      </c>
      <c r="P323">
        <v>19</v>
      </c>
      <c r="Q323">
        <v>12</v>
      </c>
      <c r="R323" t="s">
        <v>763</v>
      </c>
      <c r="S323">
        <v>8</v>
      </c>
      <c r="T323" t="s">
        <v>446</v>
      </c>
      <c r="U323">
        <v>2014</v>
      </c>
      <c r="V323" t="s">
        <v>602</v>
      </c>
      <c r="W323" t="s">
        <v>468</v>
      </c>
      <c r="Y323" t="s">
        <v>121</v>
      </c>
      <c r="AA323">
        <v>1</v>
      </c>
      <c r="AB323">
        <v>1</v>
      </c>
      <c r="AD323">
        <v>1</v>
      </c>
      <c r="AF323" s="2">
        <v>32917</v>
      </c>
      <c r="AG323">
        <v>1</v>
      </c>
    </row>
    <row r="324" spans="1:33" x14ac:dyDescent="0.2">
      <c r="A324" t="s">
        <v>122</v>
      </c>
      <c r="B324">
        <v>1990</v>
      </c>
      <c r="C324" t="s">
        <v>364</v>
      </c>
      <c r="E324" t="s">
        <v>770</v>
      </c>
      <c r="F324" t="s">
        <v>408</v>
      </c>
      <c r="G324">
        <v>2016</v>
      </c>
      <c r="H324">
        <v>3.5000000000000005E-3</v>
      </c>
      <c r="I324">
        <v>2008</v>
      </c>
      <c r="J324">
        <v>33</v>
      </c>
      <c r="K324" t="s">
        <v>465</v>
      </c>
      <c r="L324" t="s">
        <v>470</v>
      </c>
      <c r="M324" t="s">
        <v>470</v>
      </c>
      <c r="N324" t="s">
        <v>470</v>
      </c>
      <c r="O324" t="s">
        <v>388</v>
      </c>
      <c r="P324">
        <v>15</v>
      </c>
      <c r="Q324">
        <v>15</v>
      </c>
      <c r="R324" t="s">
        <v>763</v>
      </c>
      <c r="S324">
        <v>11</v>
      </c>
      <c r="T324" t="s">
        <v>470</v>
      </c>
      <c r="U324">
        <v>2013</v>
      </c>
      <c r="V324" t="s">
        <v>617</v>
      </c>
      <c r="W324" t="s">
        <v>411</v>
      </c>
      <c r="Y324" t="s">
        <v>122</v>
      </c>
      <c r="Z324">
        <v>1</v>
      </c>
      <c r="AA324">
        <v>1</v>
      </c>
      <c r="AB324">
        <v>1</v>
      </c>
      <c r="AC324">
        <v>1</v>
      </c>
      <c r="AF324" s="2">
        <v>32901</v>
      </c>
      <c r="AG324">
        <v>1</v>
      </c>
    </row>
    <row r="325" spans="1:33" x14ac:dyDescent="0.2">
      <c r="A325" t="s">
        <v>122</v>
      </c>
      <c r="B325">
        <v>1990</v>
      </c>
      <c r="C325" t="s">
        <v>2</v>
      </c>
      <c r="D325" t="s">
        <v>365</v>
      </c>
      <c r="F325" t="s">
        <v>408</v>
      </c>
      <c r="G325">
        <v>2016</v>
      </c>
      <c r="H325">
        <v>3.5000000000000005E-3</v>
      </c>
      <c r="I325">
        <v>2008</v>
      </c>
      <c r="J325">
        <v>33</v>
      </c>
      <c r="K325" t="s">
        <v>465</v>
      </c>
      <c r="L325" t="s">
        <v>470</v>
      </c>
      <c r="M325" t="s">
        <v>470</v>
      </c>
      <c r="N325" t="s">
        <v>470</v>
      </c>
      <c r="O325" t="s">
        <v>388</v>
      </c>
      <c r="P325">
        <v>15</v>
      </c>
      <c r="Q325">
        <v>15</v>
      </c>
      <c r="R325" t="s">
        <v>763</v>
      </c>
      <c r="S325">
        <v>11</v>
      </c>
      <c r="T325" t="s">
        <v>470</v>
      </c>
      <c r="U325">
        <v>2013</v>
      </c>
      <c r="V325" t="s">
        <v>617</v>
      </c>
      <c r="W325" t="s">
        <v>411</v>
      </c>
      <c r="Y325" t="s">
        <v>122</v>
      </c>
      <c r="AA325">
        <v>1</v>
      </c>
      <c r="AB325">
        <v>1</v>
      </c>
      <c r="AC325">
        <v>1</v>
      </c>
      <c r="AF325" s="2">
        <v>32901</v>
      </c>
      <c r="AG325">
        <v>1</v>
      </c>
    </row>
    <row r="326" spans="1:33" x14ac:dyDescent="0.2">
      <c r="A326" t="s">
        <v>119</v>
      </c>
      <c r="B326">
        <v>1990</v>
      </c>
      <c r="C326" t="s">
        <v>364</v>
      </c>
      <c r="E326" t="s">
        <v>770</v>
      </c>
      <c r="F326" t="s">
        <v>374</v>
      </c>
      <c r="G326">
        <v>2021</v>
      </c>
      <c r="H326">
        <v>0.01</v>
      </c>
      <c r="I326">
        <v>2012</v>
      </c>
      <c r="J326">
        <v>212</v>
      </c>
      <c r="K326" t="s">
        <v>386</v>
      </c>
      <c r="L326" t="s">
        <v>429</v>
      </c>
      <c r="M326" t="s">
        <v>429</v>
      </c>
      <c r="N326" t="s">
        <v>429</v>
      </c>
      <c r="O326" t="s">
        <v>388</v>
      </c>
      <c r="P326">
        <v>12</v>
      </c>
      <c r="Q326">
        <v>12</v>
      </c>
      <c r="R326" t="s">
        <v>763</v>
      </c>
      <c r="S326">
        <v>4</v>
      </c>
      <c r="T326" t="s">
        <v>420</v>
      </c>
      <c r="U326">
        <v>2015</v>
      </c>
      <c r="V326" t="s">
        <v>505</v>
      </c>
      <c r="W326" t="s">
        <v>437</v>
      </c>
      <c r="Y326" t="s">
        <v>119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 s="2">
        <v>32971</v>
      </c>
      <c r="AG326">
        <v>2</v>
      </c>
    </row>
    <row r="327" spans="1:33" x14ac:dyDescent="0.2">
      <c r="A327" t="s">
        <v>119</v>
      </c>
      <c r="B327">
        <v>1990</v>
      </c>
      <c r="C327" t="s">
        <v>2</v>
      </c>
      <c r="D327" t="s">
        <v>365</v>
      </c>
      <c r="F327" t="s">
        <v>374</v>
      </c>
      <c r="G327">
        <v>2021</v>
      </c>
      <c r="H327">
        <v>0.01</v>
      </c>
      <c r="I327">
        <v>2012</v>
      </c>
      <c r="J327">
        <v>212</v>
      </c>
      <c r="K327" t="s">
        <v>386</v>
      </c>
      <c r="L327" t="s">
        <v>429</v>
      </c>
      <c r="M327" t="s">
        <v>429</v>
      </c>
      <c r="N327" t="s">
        <v>429</v>
      </c>
      <c r="O327" t="s">
        <v>388</v>
      </c>
      <c r="P327">
        <v>12</v>
      </c>
      <c r="Q327">
        <v>12</v>
      </c>
      <c r="R327" t="s">
        <v>763</v>
      </c>
      <c r="S327">
        <v>4</v>
      </c>
      <c r="T327" t="s">
        <v>420</v>
      </c>
      <c r="U327">
        <v>2015</v>
      </c>
      <c r="V327" t="s">
        <v>505</v>
      </c>
      <c r="W327" t="s">
        <v>437</v>
      </c>
      <c r="Y327" t="s">
        <v>119</v>
      </c>
      <c r="AA327">
        <v>1</v>
      </c>
      <c r="AB327">
        <v>1</v>
      </c>
      <c r="AC327">
        <v>1</v>
      </c>
      <c r="AD327">
        <v>1</v>
      </c>
      <c r="AE327">
        <v>1</v>
      </c>
      <c r="AF327" s="2">
        <v>32971</v>
      </c>
      <c r="AG327">
        <v>2</v>
      </c>
    </row>
    <row r="328" spans="1:33" x14ac:dyDescent="0.2">
      <c r="A328" t="s">
        <v>208</v>
      </c>
      <c r="B328">
        <v>1990</v>
      </c>
      <c r="C328" t="s">
        <v>364</v>
      </c>
      <c r="E328" t="s">
        <v>770</v>
      </c>
      <c r="F328" t="s">
        <v>453</v>
      </c>
      <c r="G328">
        <v>2017</v>
      </c>
      <c r="H328">
        <v>1.01E-2</v>
      </c>
      <c r="J328" t="s">
        <v>753</v>
      </c>
      <c r="K328" t="s">
        <v>378</v>
      </c>
      <c r="L328" t="s">
        <v>644</v>
      </c>
      <c r="M328" t="s">
        <v>456</v>
      </c>
      <c r="N328" t="s">
        <v>411</v>
      </c>
      <c r="O328" t="s">
        <v>436</v>
      </c>
      <c r="P328">
        <v>12</v>
      </c>
      <c r="Q328">
        <v>16</v>
      </c>
      <c r="R328" t="s">
        <v>763</v>
      </c>
      <c r="S328">
        <v>15</v>
      </c>
      <c r="T328" t="s">
        <v>644</v>
      </c>
      <c r="U328">
        <v>2006</v>
      </c>
      <c r="V328" t="s">
        <v>441</v>
      </c>
      <c r="W328" t="s">
        <v>411</v>
      </c>
      <c r="X328" t="s">
        <v>441</v>
      </c>
      <c r="Y328" t="s">
        <v>115</v>
      </c>
      <c r="Z328">
        <v>1</v>
      </c>
      <c r="AB328">
        <v>1</v>
      </c>
      <c r="AD328">
        <v>1</v>
      </c>
      <c r="AE328">
        <v>1</v>
      </c>
      <c r="AF328" s="2">
        <v>33020</v>
      </c>
      <c r="AG328">
        <v>2</v>
      </c>
    </row>
    <row r="329" spans="1:33" x14ac:dyDescent="0.2">
      <c r="A329" t="s">
        <v>208</v>
      </c>
      <c r="B329">
        <v>1990</v>
      </c>
      <c r="C329" t="s">
        <v>2</v>
      </c>
      <c r="D329" t="s">
        <v>365</v>
      </c>
      <c r="F329" t="s">
        <v>453</v>
      </c>
      <c r="G329">
        <v>2017</v>
      </c>
      <c r="H329">
        <v>1.01E-2</v>
      </c>
      <c r="J329" t="s">
        <v>753</v>
      </c>
      <c r="K329" t="s">
        <v>378</v>
      </c>
      <c r="L329" t="s">
        <v>644</v>
      </c>
      <c r="M329" t="s">
        <v>456</v>
      </c>
      <c r="N329" t="s">
        <v>411</v>
      </c>
      <c r="O329" t="s">
        <v>436</v>
      </c>
      <c r="P329">
        <v>12</v>
      </c>
      <c r="Q329">
        <v>16</v>
      </c>
      <c r="R329" t="s">
        <v>763</v>
      </c>
      <c r="S329">
        <v>15</v>
      </c>
      <c r="T329" t="s">
        <v>644</v>
      </c>
      <c r="U329">
        <v>2006</v>
      </c>
      <c r="V329" t="s">
        <v>441</v>
      </c>
      <c r="W329" t="s">
        <v>411</v>
      </c>
      <c r="X329" t="s">
        <v>441</v>
      </c>
      <c r="Y329" t="s">
        <v>115</v>
      </c>
      <c r="AB329">
        <v>1</v>
      </c>
      <c r="AD329">
        <v>1</v>
      </c>
      <c r="AE329">
        <v>1</v>
      </c>
      <c r="AF329" s="2">
        <v>33020</v>
      </c>
      <c r="AG329">
        <v>2</v>
      </c>
    </row>
    <row r="330" spans="1:33" x14ac:dyDescent="0.2">
      <c r="A330" t="s">
        <v>113</v>
      </c>
      <c r="B330">
        <v>1990</v>
      </c>
      <c r="C330" t="s">
        <v>364</v>
      </c>
      <c r="E330" t="s">
        <v>770</v>
      </c>
      <c r="F330" t="s">
        <v>382</v>
      </c>
      <c r="G330">
        <v>2022</v>
      </c>
      <c r="H330">
        <v>1.04E-2</v>
      </c>
      <c r="I330">
        <v>2016</v>
      </c>
      <c r="J330">
        <v>143</v>
      </c>
      <c r="K330" t="s">
        <v>386</v>
      </c>
      <c r="L330" t="s">
        <v>429</v>
      </c>
      <c r="M330" t="s">
        <v>429</v>
      </c>
      <c r="N330" t="s">
        <v>429</v>
      </c>
      <c r="O330" t="s">
        <v>388</v>
      </c>
      <c r="P330">
        <v>12</v>
      </c>
      <c r="Q330">
        <v>12</v>
      </c>
      <c r="R330" t="s">
        <v>763</v>
      </c>
      <c r="S330">
        <v>2</v>
      </c>
      <c r="T330" t="s">
        <v>443</v>
      </c>
      <c r="U330">
        <v>2018</v>
      </c>
      <c r="V330" t="s">
        <v>444</v>
      </c>
      <c r="W330" t="s">
        <v>445</v>
      </c>
      <c r="Y330" t="s">
        <v>113</v>
      </c>
      <c r="AA330">
        <v>1</v>
      </c>
      <c r="AF330" s="2">
        <v>33121</v>
      </c>
      <c r="AG330">
        <v>3</v>
      </c>
    </row>
    <row r="331" spans="1:33" x14ac:dyDescent="0.2">
      <c r="A331" t="s">
        <v>118</v>
      </c>
      <c r="B331">
        <v>1990</v>
      </c>
      <c r="C331" t="s">
        <v>364</v>
      </c>
      <c r="E331" t="s">
        <v>771</v>
      </c>
      <c r="F331" t="s">
        <v>396</v>
      </c>
      <c r="G331">
        <v>2019</v>
      </c>
      <c r="H331">
        <v>1.0003</v>
      </c>
      <c r="J331" t="s">
        <v>753</v>
      </c>
      <c r="K331" t="s">
        <v>702</v>
      </c>
      <c r="L331" t="s">
        <v>702</v>
      </c>
      <c r="M331" t="s">
        <v>702</v>
      </c>
      <c r="N331" t="s">
        <v>428</v>
      </c>
      <c r="O331" t="s">
        <v>436</v>
      </c>
      <c r="P331">
        <v>20</v>
      </c>
      <c r="Q331" t="s">
        <v>407</v>
      </c>
      <c r="R331" t="s">
        <v>763</v>
      </c>
      <c r="X331" t="s">
        <v>702</v>
      </c>
      <c r="Y331" t="s">
        <v>118</v>
      </c>
      <c r="AF331" s="2">
        <v>32991</v>
      </c>
      <c r="AG331">
        <v>2</v>
      </c>
    </row>
    <row r="332" spans="1:33" x14ac:dyDescent="0.2">
      <c r="A332" t="s">
        <v>110</v>
      </c>
      <c r="B332">
        <v>1990</v>
      </c>
      <c r="C332" t="s">
        <v>364</v>
      </c>
      <c r="E332" t="s">
        <v>771</v>
      </c>
      <c r="F332" t="s">
        <v>396</v>
      </c>
      <c r="G332">
        <v>2021</v>
      </c>
      <c r="H332">
        <v>1.0004</v>
      </c>
      <c r="I332">
        <v>2016</v>
      </c>
      <c r="J332">
        <v>88</v>
      </c>
      <c r="K332" t="s">
        <v>386</v>
      </c>
      <c r="L332" t="s">
        <v>429</v>
      </c>
      <c r="M332" t="s">
        <v>429</v>
      </c>
      <c r="N332" t="s">
        <v>429</v>
      </c>
      <c r="O332" t="s">
        <v>388</v>
      </c>
      <c r="P332">
        <v>12</v>
      </c>
      <c r="Q332">
        <v>12</v>
      </c>
      <c r="R332" t="s">
        <v>763</v>
      </c>
      <c r="S332">
        <v>5</v>
      </c>
      <c r="T332" t="s">
        <v>429</v>
      </c>
      <c r="U332">
        <v>2019</v>
      </c>
      <c r="V332" t="s">
        <v>520</v>
      </c>
      <c r="W332" t="s">
        <v>395</v>
      </c>
      <c r="Y332" t="s">
        <v>110</v>
      </c>
      <c r="AF332" s="2">
        <v>33199</v>
      </c>
      <c r="AG332">
        <v>4</v>
      </c>
    </row>
    <row r="333" spans="1:33" x14ac:dyDescent="0.2">
      <c r="A333" t="s">
        <v>207</v>
      </c>
      <c r="B333">
        <v>1990</v>
      </c>
      <c r="C333" t="s">
        <v>364</v>
      </c>
      <c r="E333" t="s">
        <v>771</v>
      </c>
      <c r="F333" t="s">
        <v>374</v>
      </c>
      <c r="G333">
        <v>2016</v>
      </c>
      <c r="H333">
        <v>9.0303000000000004</v>
      </c>
      <c r="I333">
        <v>2007</v>
      </c>
      <c r="J333">
        <v>148</v>
      </c>
      <c r="K333" t="s">
        <v>474</v>
      </c>
      <c r="L333" t="s">
        <v>475</v>
      </c>
      <c r="M333" t="s">
        <v>390</v>
      </c>
      <c r="N333" t="s">
        <v>390</v>
      </c>
      <c r="O333" t="s">
        <v>388</v>
      </c>
      <c r="P333">
        <v>17</v>
      </c>
      <c r="Q333">
        <v>17</v>
      </c>
      <c r="R333" t="s">
        <v>763</v>
      </c>
      <c r="S333">
        <v>5</v>
      </c>
      <c r="T333" t="s">
        <v>390</v>
      </c>
      <c r="U333">
        <v>2015</v>
      </c>
      <c r="V333" t="s">
        <v>529</v>
      </c>
      <c r="W333" t="s">
        <v>395</v>
      </c>
      <c r="Y333" t="s">
        <v>114</v>
      </c>
      <c r="AF333" s="2">
        <v>33045</v>
      </c>
      <c r="AG333">
        <v>2</v>
      </c>
    </row>
    <row r="334" spans="1:33" x14ac:dyDescent="0.2">
      <c r="A334" t="s">
        <v>207</v>
      </c>
      <c r="B334">
        <v>1990</v>
      </c>
      <c r="C334" t="s">
        <v>2</v>
      </c>
      <c r="D334" t="s">
        <v>365</v>
      </c>
      <c r="F334" t="s">
        <v>374</v>
      </c>
      <c r="G334">
        <v>2016</v>
      </c>
      <c r="H334">
        <v>9.0303000000000004</v>
      </c>
      <c r="I334">
        <v>2007</v>
      </c>
      <c r="J334">
        <v>148</v>
      </c>
      <c r="K334" t="s">
        <v>474</v>
      </c>
      <c r="L334" t="s">
        <v>475</v>
      </c>
      <c r="M334" t="s">
        <v>390</v>
      </c>
      <c r="N334" t="s">
        <v>390</v>
      </c>
      <c r="O334" t="s">
        <v>388</v>
      </c>
      <c r="P334">
        <v>17</v>
      </c>
      <c r="Q334">
        <v>17</v>
      </c>
      <c r="R334" t="s">
        <v>763</v>
      </c>
      <c r="S334">
        <v>5</v>
      </c>
      <c r="T334" t="s">
        <v>390</v>
      </c>
      <c r="U334">
        <v>2015</v>
      </c>
      <c r="V334" t="s">
        <v>529</v>
      </c>
      <c r="W334" t="s">
        <v>395</v>
      </c>
      <c r="Y334" t="s">
        <v>114</v>
      </c>
      <c r="AA334">
        <v>1</v>
      </c>
      <c r="AB334">
        <v>1</v>
      </c>
      <c r="AC334">
        <v>1</v>
      </c>
      <c r="AD334">
        <v>1</v>
      </c>
      <c r="AF334" s="2">
        <v>33045</v>
      </c>
      <c r="AG334">
        <v>2</v>
      </c>
    </row>
    <row r="335" spans="1:33" x14ac:dyDescent="0.2">
      <c r="A335" t="s">
        <v>124</v>
      </c>
      <c r="B335">
        <v>1990</v>
      </c>
      <c r="C335" t="s">
        <v>364</v>
      </c>
      <c r="E335" t="s">
        <v>771</v>
      </c>
      <c r="F335" t="s">
        <v>408</v>
      </c>
      <c r="G335">
        <v>2022</v>
      </c>
      <c r="H335">
        <v>62.001200000000004</v>
      </c>
      <c r="I335">
        <v>2012</v>
      </c>
      <c r="J335">
        <v>51</v>
      </c>
      <c r="K335" t="s">
        <v>402</v>
      </c>
      <c r="L335" t="s">
        <v>420</v>
      </c>
      <c r="M335" t="s">
        <v>420</v>
      </c>
      <c r="N335" t="s">
        <v>566</v>
      </c>
      <c r="O335" t="s">
        <v>381</v>
      </c>
      <c r="P335">
        <v>12</v>
      </c>
      <c r="Q335">
        <v>17</v>
      </c>
      <c r="R335" t="s">
        <v>763</v>
      </c>
      <c r="S335">
        <v>9</v>
      </c>
      <c r="T335" t="s">
        <v>420</v>
      </c>
      <c r="U335">
        <v>2015</v>
      </c>
      <c r="V335" t="s">
        <v>610</v>
      </c>
      <c r="W335" t="s">
        <v>395</v>
      </c>
      <c r="Y335" t="s">
        <v>124</v>
      </c>
      <c r="AF335" s="2">
        <v>32881</v>
      </c>
      <c r="AG335">
        <v>1</v>
      </c>
    </row>
    <row r="336" spans="1:33" x14ac:dyDescent="0.2">
      <c r="A336" t="s">
        <v>109</v>
      </c>
      <c r="B336">
        <v>1990</v>
      </c>
      <c r="C336" t="s">
        <v>364</v>
      </c>
      <c r="E336" t="s">
        <v>772</v>
      </c>
      <c r="F336" t="s">
        <v>408</v>
      </c>
      <c r="I336">
        <v>2014</v>
      </c>
      <c r="J336">
        <v>265</v>
      </c>
      <c r="K336" t="s">
        <v>526</v>
      </c>
      <c r="L336" t="s">
        <v>527</v>
      </c>
      <c r="M336" t="s">
        <v>385</v>
      </c>
      <c r="N336" t="s">
        <v>385</v>
      </c>
      <c r="O336" t="s">
        <v>436</v>
      </c>
      <c r="P336">
        <v>17</v>
      </c>
      <c r="Q336">
        <v>17</v>
      </c>
      <c r="R336" t="s">
        <v>763</v>
      </c>
      <c r="S336">
        <v>3</v>
      </c>
      <c r="T336" t="s">
        <v>527</v>
      </c>
      <c r="U336">
        <v>2007</v>
      </c>
      <c r="V336" t="s">
        <v>708</v>
      </c>
      <c r="W336" t="s">
        <v>385</v>
      </c>
      <c r="X336" t="s">
        <v>708</v>
      </c>
      <c r="Y336" t="s">
        <v>109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 s="2">
        <v>33230</v>
      </c>
      <c r="AG336">
        <v>4</v>
      </c>
    </row>
    <row r="337" spans="1:33" x14ac:dyDescent="0.2">
      <c r="A337" t="s">
        <v>120</v>
      </c>
      <c r="B337">
        <v>1990</v>
      </c>
      <c r="C337" t="s">
        <v>364</v>
      </c>
      <c r="E337" t="s">
        <v>772</v>
      </c>
      <c r="F337" t="s">
        <v>396</v>
      </c>
      <c r="I337">
        <v>2011</v>
      </c>
      <c r="J337">
        <v>27</v>
      </c>
      <c r="K337" t="s">
        <v>402</v>
      </c>
      <c r="L337" t="s">
        <v>420</v>
      </c>
      <c r="M337" t="s">
        <v>420</v>
      </c>
      <c r="N337" t="s">
        <v>420</v>
      </c>
      <c r="O337" t="s">
        <v>388</v>
      </c>
      <c r="P337">
        <v>12</v>
      </c>
      <c r="Q337">
        <v>12</v>
      </c>
      <c r="R337" t="s">
        <v>763</v>
      </c>
      <c r="S337">
        <v>9</v>
      </c>
      <c r="T337" t="s">
        <v>423</v>
      </c>
      <c r="U337">
        <v>2012</v>
      </c>
      <c r="V337" t="s">
        <v>609</v>
      </c>
      <c r="W337" t="s">
        <v>398</v>
      </c>
      <c r="Y337" t="s">
        <v>120</v>
      </c>
      <c r="Z337">
        <v>1</v>
      </c>
      <c r="AA337">
        <v>1</v>
      </c>
      <c r="AB337">
        <v>1</v>
      </c>
      <c r="AC337">
        <v>1</v>
      </c>
      <c r="AF337" s="2">
        <v>32959</v>
      </c>
      <c r="AG337">
        <v>1</v>
      </c>
    </row>
    <row r="338" spans="1:33" x14ac:dyDescent="0.2">
      <c r="A338" t="s">
        <v>123</v>
      </c>
      <c r="B338">
        <v>1990</v>
      </c>
      <c r="C338" t="s">
        <v>364</v>
      </c>
      <c r="E338" t="s">
        <v>772</v>
      </c>
      <c r="F338" t="s">
        <v>453</v>
      </c>
      <c r="I338">
        <v>2008</v>
      </c>
      <c r="J338">
        <v>130</v>
      </c>
      <c r="K338" t="s">
        <v>402</v>
      </c>
      <c r="L338" t="s">
        <v>409</v>
      </c>
      <c r="M338" t="s">
        <v>409</v>
      </c>
      <c r="N338" t="s">
        <v>409</v>
      </c>
      <c r="O338" t="s">
        <v>388</v>
      </c>
      <c r="P338">
        <v>12</v>
      </c>
      <c r="Q338">
        <v>12</v>
      </c>
      <c r="R338" t="s">
        <v>763</v>
      </c>
      <c r="S338">
        <v>7</v>
      </c>
      <c r="T338" t="s">
        <v>409</v>
      </c>
      <c r="U338">
        <v>2011</v>
      </c>
      <c r="V338" t="s">
        <v>587</v>
      </c>
      <c r="W338" t="s">
        <v>455</v>
      </c>
      <c r="Y338" t="s">
        <v>123</v>
      </c>
      <c r="Z338">
        <v>1</v>
      </c>
      <c r="AA338">
        <v>1</v>
      </c>
      <c r="AB338">
        <v>1</v>
      </c>
      <c r="AD338">
        <v>1</v>
      </c>
      <c r="AF338" s="2">
        <v>32900</v>
      </c>
      <c r="AG338">
        <v>1</v>
      </c>
    </row>
    <row r="339" spans="1:33" x14ac:dyDescent="0.2">
      <c r="A339" t="s">
        <v>116</v>
      </c>
      <c r="B339">
        <v>1990</v>
      </c>
      <c r="C339" t="s">
        <v>364</v>
      </c>
      <c r="E339" t="s">
        <v>772</v>
      </c>
      <c r="F339" t="s">
        <v>396</v>
      </c>
      <c r="I339">
        <v>2017</v>
      </c>
      <c r="J339">
        <v>76</v>
      </c>
      <c r="K339" t="s">
        <v>386</v>
      </c>
      <c r="L339" t="s">
        <v>387</v>
      </c>
      <c r="M339" t="s">
        <v>387</v>
      </c>
      <c r="N339" t="s">
        <v>383</v>
      </c>
      <c r="O339" t="s">
        <v>388</v>
      </c>
      <c r="P339">
        <v>12</v>
      </c>
      <c r="Q339">
        <v>16</v>
      </c>
      <c r="R339" t="s">
        <v>763</v>
      </c>
      <c r="S339">
        <v>5</v>
      </c>
      <c r="T339" t="s">
        <v>443</v>
      </c>
      <c r="U339">
        <v>2014</v>
      </c>
      <c r="V339" t="s">
        <v>779</v>
      </c>
      <c r="W339" t="s">
        <v>398</v>
      </c>
      <c r="Y339" t="s">
        <v>116</v>
      </c>
      <c r="AF339" s="2">
        <v>33009</v>
      </c>
      <c r="AG339">
        <v>2</v>
      </c>
    </row>
    <row r="340" spans="1:33" x14ac:dyDescent="0.2">
      <c r="A340" t="s">
        <v>206</v>
      </c>
      <c r="B340">
        <v>1990</v>
      </c>
      <c r="C340" t="s">
        <v>364</v>
      </c>
      <c r="E340" t="s">
        <v>772</v>
      </c>
      <c r="F340" t="s">
        <v>374</v>
      </c>
      <c r="I340">
        <v>2010</v>
      </c>
      <c r="J340">
        <v>82</v>
      </c>
      <c r="K340" t="s">
        <v>402</v>
      </c>
      <c r="L340" t="s">
        <v>404</v>
      </c>
      <c r="M340" t="s">
        <v>404</v>
      </c>
      <c r="N340" t="s">
        <v>404</v>
      </c>
      <c r="O340" t="s">
        <v>381</v>
      </c>
      <c r="P340">
        <v>15</v>
      </c>
      <c r="Q340">
        <v>15</v>
      </c>
      <c r="R340" t="s">
        <v>763</v>
      </c>
      <c r="S340">
        <v>2</v>
      </c>
      <c r="T340" t="s">
        <v>470</v>
      </c>
      <c r="U340">
        <v>2017</v>
      </c>
      <c r="V340" t="s">
        <v>780</v>
      </c>
      <c r="W340" t="s">
        <v>385</v>
      </c>
      <c r="Y340" t="s">
        <v>112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 s="2">
        <v>33180</v>
      </c>
      <c r="AG340">
        <v>4</v>
      </c>
    </row>
    <row r="341" spans="1:33" x14ac:dyDescent="0.2">
      <c r="A341" t="s">
        <v>205</v>
      </c>
      <c r="B341">
        <v>1990</v>
      </c>
      <c r="C341" t="s">
        <v>364</v>
      </c>
      <c r="E341" t="s">
        <v>772</v>
      </c>
      <c r="F341" t="s">
        <v>389</v>
      </c>
      <c r="I341">
        <v>2009</v>
      </c>
      <c r="J341">
        <v>172</v>
      </c>
      <c r="K341" t="s">
        <v>526</v>
      </c>
      <c r="L341" t="s">
        <v>531</v>
      </c>
      <c r="M341" t="s">
        <v>420</v>
      </c>
      <c r="N341" t="s">
        <v>531</v>
      </c>
      <c r="O341" t="s">
        <v>431</v>
      </c>
      <c r="P341">
        <v>18</v>
      </c>
      <c r="Q341">
        <v>12</v>
      </c>
      <c r="R341" t="s">
        <v>763</v>
      </c>
      <c r="S341">
        <v>5</v>
      </c>
      <c r="T341" t="s">
        <v>420</v>
      </c>
      <c r="U341">
        <v>2014</v>
      </c>
      <c r="V341" t="s">
        <v>530</v>
      </c>
      <c r="W341" t="s">
        <v>455</v>
      </c>
      <c r="Y341" t="s">
        <v>111</v>
      </c>
      <c r="Z341">
        <v>1</v>
      </c>
      <c r="AA341">
        <v>1</v>
      </c>
      <c r="AB341">
        <v>1</v>
      </c>
      <c r="AC341">
        <v>1</v>
      </c>
      <c r="AD341">
        <v>1</v>
      </c>
      <c r="AF341" s="2">
        <v>33183</v>
      </c>
      <c r="AG341">
        <v>4</v>
      </c>
    </row>
    <row r="342" spans="1:33" x14ac:dyDescent="0.2">
      <c r="A342" t="s">
        <v>109</v>
      </c>
      <c r="B342">
        <v>1990</v>
      </c>
      <c r="C342" t="s">
        <v>2</v>
      </c>
      <c r="D342" t="s">
        <v>365</v>
      </c>
      <c r="F342" t="s">
        <v>408</v>
      </c>
      <c r="I342">
        <v>2014</v>
      </c>
      <c r="J342">
        <v>265</v>
      </c>
      <c r="K342" t="s">
        <v>526</v>
      </c>
      <c r="L342" t="s">
        <v>527</v>
      </c>
      <c r="M342" t="s">
        <v>385</v>
      </c>
      <c r="N342" t="s">
        <v>385</v>
      </c>
      <c r="O342" t="s">
        <v>436</v>
      </c>
      <c r="P342">
        <v>17</v>
      </c>
      <c r="Q342">
        <v>17</v>
      </c>
      <c r="R342" t="s">
        <v>763</v>
      </c>
      <c r="S342">
        <v>3</v>
      </c>
      <c r="T342" t="s">
        <v>527</v>
      </c>
      <c r="U342">
        <v>2007</v>
      </c>
      <c r="V342" t="s">
        <v>708</v>
      </c>
      <c r="W342" t="s">
        <v>385</v>
      </c>
      <c r="X342" t="s">
        <v>708</v>
      </c>
      <c r="Y342" t="s">
        <v>109</v>
      </c>
      <c r="AA342">
        <v>1</v>
      </c>
      <c r="AB342">
        <v>1</v>
      </c>
      <c r="AC342">
        <v>1</v>
      </c>
      <c r="AD342">
        <v>1</v>
      </c>
      <c r="AE342">
        <v>1</v>
      </c>
      <c r="AF342" s="2">
        <v>33230</v>
      </c>
      <c r="AG342">
        <v>4</v>
      </c>
    </row>
    <row r="343" spans="1:33" x14ac:dyDescent="0.2">
      <c r="A343" t="s">
        <v>120</v>
      </c>
      <c r="B343">
        <v>1990</v>
      </c>
      <c r="C343" t="s">
        <v>2</v>
      </c>
      <c r="D343" t="s">
        <v>365</v>
      </c>
      <c r="F343" t="s">
        <v>396</v>
      </c>
      <c r="I343">
        <v>2011</v>
      </c>
      <c r="J343">
        <v>27</v>
      </c>
      <c r="K343" t="s">
        <v>402</v>
      </c>
      <c r="L343" t="s">
        <v>420</v>
      </c>
      <c r="M343" t="s">
        <v>420</v>
      </c>
      <c r="N343" t="s">
        <v>420</v>
      </c>
      <c r="O343" t="s">
        <v>388</v>
      </c>
      <c r="P343">
        <v>12</v>
      </c>
      <c r="Q343">
        <v>12</v>
      </c>
      <c r="R343" t="s">
        <v>763</v>
      </c>
      <c r="S343">
        <v>9</v>
      </c>
      <c r="T343" t="s">
        <v>423</v>
      </c>
      <c r="U343">
        <v>2012</v>
      </c>
      <c r="V343" t="s">
        <v>609</v>
      </c>
      <c r="W343" t="s">
        <v>398</v>
      </c>
      <c r="Y343" t="s">
        <v>120</v>
      </c>
      <c r="AA343">
        <v>1</v>
      </c>
      <c r="AB343">
        <v>1</v>
      </c>
      <c r="AC343">
        <v>1</v>
      </c>
      <c r="AF343" s="2">
        <v>32959</v>
      </c>
      <c r="AG343">
        <v>1</v>
      </c>
    </row>
    <row r="344" spans="1:33" x14ac:dyDescent="0.2">
      <c r="A344" t="s">
        <v>123</v>
      </c>
      <c r="B344">
        <v>1990</v>
      </c>
      <c r="C344" t="s">
        <v>2</v>
      </c>
      <c r="D344" t="s">
        <v>365</v>
      </c>
      <c r="F344" t="s">
        <v>453</v>
      </c>
      <c r="I344">
        <v>2008</v>
      </c>
      <c r="J344">
        <v>130</v>
      </c>
      <c r="K344" t="s">
        <v>402</v>
      </c>
      <c r="L344" t="s">
        <v>409</v>
      </c>
      <c r="M344" t="s">
        <v>409</v>
      </c>
      <c r="N344" t="s">
        <v>409</v>
      </c>
      <c r="O344" t="s">
        <v>388</v>
      </c>
      <c r="P344">
        <v>12</v>
      </c>
      <c r="Q344">
        <v>12</v>
      </c>
      <c r="R344" t="s">
        <v>763</v>
      </c>
      <c r="S344">
        <v>7</v>
      </c>
      <c r="T344" t="s">
        <v>409</v>
      </c>
      <c r="U344">
        <v>2011</v>
      </c>
      <c r="V344" t="s">
        <v>587</v>
      </c>
      <c r="W344" t="s">
        <v>455</v>
      </c>
      <c r="Y344" t="s">
        <v>123</v>
      </c>
      <c r="AA344">
        <v>1</v>
      </c>
      <c r="AB344">
        <v>1</v>
      </c>
      <c r="AD344">
        <v>1</v>
      </c>
      <c r="AF344" s="2">
        <v>32900</v>
      </c>
      <c r="AG344">
        <v>1</v>
      </c>
    </row>
    <row r="345" spans="1:33" x14ac:dyDescent="0.2">
      <c r="A345" t="s">
        <v>206</v>
      </c>
      <c r="B345">
        <v>1990</v>
      </c>
      <c r="C345" t="s">
        <v>2</v>
      </c>
      <c r="D345" t="s">
        <v>365</v>
      </c>
      <c r="F345" t="s">
        <v>374</v>
      </c>
      <c r="I345">
        <v>2010</v>
      </c>
      <c r="J345">
        <v>82</v>
      </c>
      <c r="K345" t="s">
        <v>402</v>
      </c>
      <c r="L345" t="s">
        <v>404</v>
      </c>
      <c r="M345" t="s">
        <v>404</v>
      </c>
      <c r="N345" t="s">
        <v>404</v>
      </c>
      <c r="O345" t="s">
        <v>381</v>
      </c>
      <c r="P345">
        <v>15</v>
      </c>
      <c r="Q345">
        <v>15</v>
      </c>
      <c r="R345" t="s">
        <v>763</v>
      </c>
      <c r="S345">
        <v>2</v>
      </c>
      <c r="T345" t="s">
        <v>470</v>
      </c>
      <c r="U345">
        <v>2017</v>
      </c>
      <c r="V345" t="s">
        <v>780</v>
      </c>
      <c r="W345" t="s">
        <v>385</v>
      </c>
      <c r="Y345" t="s">
        <v>112</v>
      </c>
      <c r="AA345">
        <v>1</v>
      </c>
      <c r="AB345">
        <v>1</v>
      </c>
      <c r="AC345">
        <v>1</v>
      </c>
      <c r="AD345">
        <v>1</v>
      </c>
      <c r="AE345">
        <v>1</v>
      </c>
      <c r="AF345" s="2">
        <v>33180</v>
      </c>
      <c r="AG345">
        <v>4</v>
      </c>
    </row>
    <row r="346" spans="1:33" x14ac:dyDescent="0.2">
      <c r="A346" t="s">
        <v>205</v>
      </c>
      <c r="B346">
        <v>1990</v>
      </c>
      <c r="C346" t="s">
        <v>2</v>
      </c>
      <c r="D346" t="s">
        <v>365</v>
      </c>
      <c r="F346" t="s">
        <v>389</v>
      </c>
      <c r="I346">
        <v>2009</v>
      </c>
      <c r="J346">
        <v>172</v>
      </c>
      <c r="K346" t="s">
        <v>526</v>
      </c>
      <c r="L346" t="s">
        <v>531</v>
      </c>
      <c r="M346" t="s">
        <v>420</v>
      </c>
      <c r="N346" t="s">
        <v>531</v>
      </c>
      <c r="O346" t="s">
        <v>431</v>
      </c>
      <c r="P346">
        <v>18</v>
      </c>
      <c r="Q346">
        <v>12</v>
      </c>
      <c r="R346" t="s">
        <v>763</v>
      </c>
      <c r="S346">
        <v>5</v>
      </c>
      <c r="T346" t="s">
        <v>420</v>
      </c>
      <c r="U346">
        <v>2014</v>
      </c>
      <c r="V346" t="s">
        <v>530</v>
      </c>
      <c r="W346" t="s">
        <v>455</v>
      </c>
      <c r="Y346" t="s">
        <v>111</v>
      </c>
      <c r="AA346">
        <v>1</v>
      </c>
      <c r="AB346">
        <v>1</v>
      </c>
      <c r="AC346">
        <v>1</v>
      </c>
      <c r="AD346">
        <v>1</v>
      </c>
      <c r="AF346" s="2">
        <v>33183</v>
      </c>
      <c r="AG346">
        <v>4</v>
      </c>
    </row>
    <row r="347" spans="1:33" x14ac:dyDescent="0.2">
      <c r="A347" t="s">
        <v>225</v>
      </c>
      <c r="B347">
        <v>1990</v>
      </c>
      <c r="C347" t="s">
        <v>2</v>
      </c>
      <c r="E347" t="s">
        <v>2</v>
      </c>
      <c r="F347" t="s">
        <v>389</v>
      </c>
      <c r="I347">
        <v>2010</v>
      </c>
      <c r="J347">
        <v>102</v>
      </c>
      <c r="K347" t="s">
        <v>465</v>
      </c>
      <c r="L347" t="s">
        <v>466</v>
      </c>
      <c r="M347" t="s">
        <v>466</v>
      </c>
      <c r="N347" t="s">
        <v>385</v>
      </c>
      <c r="O347" t="s">
        <v>436</v>
      </c>
      <c r="P347">
        <v>12</v>
      </c>
      <c r="Q347">
        <v>17</v>
      </c>
      <c r="R347" t="s">
        <v>763</v>
      </c>
      <c r="S347">
        <v>5</v>
      </c>
      <c r="T347" t="s">
        <v>399</v>
      </c>
      <c r="U347">
        <v>2012</v>
      </c>
      <c r="V347" t="s">
        <v>653</v>
      </c>
      <c r="W347" t="s">
        <v>464</v>
      </c>
      <c r="X347" t="s">
        <v>611</v>
      </c>
      <c r="Y347" t="s">
        <v>225</v>
      </c>
      <c r="AA347">
        <v>1</v>
      </c>
      <c r="AB347">
        <v>1</v>
      </c>
      <c r="AC347">
        <v>1</v>
      </c>
      <c r="AD347">
        <v>1</v>
      </c>
      <c r="AE347">
        <v>1</v>
      </c>
      <c r="AF347" s="2">
        <v>32980</v>
      </c>
      <c r="AG347">
        <v>2</v>
      </c>
    </row>
    <row r="348" spans="1:33" x14ac:dyDescent="0.2">
      <c r="A348" t="s">
        <v>222</v>
      </c>
      <c r="B348">
        <v>1990</v>
      </c>
      <c r="C348" t="s">
        <v>2</v>
      </c>
      <c r="E348" t="s">
        <v>2</v>
      </c>
      <c r="F348" t="s">
        <v>476</v>
      </c>
      <c r="I348">
        <v>2008</v>
      </c>
      <c r="J348">
        <v>5</v>
      </c>
      <c r="K348" t="s">
        <v>386</v>
      </c>
      <c r="L348" t="s">
        <v>387</v>
      </c>
      <c r="M348" t="s">
        <v>387</v>
      </c>
      <c r="N348" t="s">
        <v>387</v>
      </c>
      <c r="O348" t="s">
        <v>388</v>
      </c>
      <c r="P348">
        <v>15</v>
      </c>
      <c r="Q348">
        <v>15</v>
      </c>
      <c r="R348" t="s">
        <v>763</v>
      </c>
      <c r="Y348" t="s">
        <v>222</v>
      </c>
      <c r="AA348">
        <v>1</v>
      </c>
      <c r="AB348">
        <v>1</v>
      </c>
      <c r="AC348">
        <v>1</v>
      </c>
      <c r="AD348">
        <v>1</v>
      </c>
      <c r="AE348">
        <v>1</v>
      </c>
      <c r="AF348" s="2">
        <v>32883</v>
      </c>
      <c r="AG348">
        <v>1</v>
      </c>
    </row>
    <row r="349" spans="1:33" x14ac:dyDescent="0.2">
      <c r="A349" t="s">
        <v>741</v>
      </c>
      <c r="B349">
        <v>1990</v>
      </c>
      <c r="C349" t="s">
        <v>2</v>
      </c>
      <c r="E349" t="s">
        <v>2</v>
      </c>
      <c r="F349" t="s">
        <v>389</v>
      </c>
      <c r="I349">
        <v>2009</v>
      </c>
      <c r="J349">
        <v>70</v>
      </c>
      <c r="K349" t="s">
        <v>526</v>
      </c>
      <c r="L349" t="s">
        <v>545</v>
      </c>
      <c r="M349" t="s">
        <v>545</v>
      </c>
      <c r="N349" t="s">
        <v>545</v>
      </c>
      <c r="O349" t="s">
        <v>388</v>
      </c>
      <c r="P349">
        <v>12</v>
      </c>
      <c r="Q349">
        <v>12</v>
      </c>
      <c r="R349" t="s">
        <v>763</v>
      </c>
      <c r="Y349" t="s">
        <v>229</v>
      </c>
      <c r="AA349">
        <v>1</v>
      </c>
      <c r="AF349" s="2">
        <v>33119</v>
      </c>
      <c r="AG349">
        <v>3</v>
      </c>
    </row>
    <row r="350" spans="1:33" x14ac:dyDescent="0.2">
      <c r="A350" t="s">
        <v>738</v>
      </c>
      <c r="B350">
        <v>1990</v>
      </c>
      <c r="C350" t="s">
        <v>2</v>
      </c>
      <c r="E350" t="s">
        <v>2</v>
      </c>
      <c r="F350" t="s">
        <v>408</v>
      </c>
      <c r="I350">
        <v>2009</v>
      </c>
      <c r="J350">
        <v>43</v>
      </c>
      <c r="K350" t="s">
        <v>510</v>
      </c>
      <c r="L350" t="s">
        <v>746</v>
      </c>
      <c r="M350" t="s">
        <v>390</v>
      </c>
      <c r="N350" t="s">
        <v>390</v>
      </c>
      <c r="O350" t="s">
        <v>388</v>
      </c>
      <c r="P350">
        <v>16</v>
      </c>
      <c r="Q350">
        <v>16</v>
      </c>
      <c r="R350" t="s">
        <v>763</v>
      </c>
      <c r="Y350" t="s">
        <v>230</v>
      </c>
      <c r="AA350">
        <v>1</v>
      </c>
      <c r="AF350" s="2">
        <v>33184</v>
      </c>
      <c r="AG350">
        <v>4</v>
      </c>
    </row>
    <row r="351" spans="1:33" x14ac:dyDescent="0.2">
      <c r="A351" t="s">
        <v>231</v>
      </c>
      <c r="B351">
        <v>1990</v>
      </c>
      <c r="C351" t="s">
        <v>2</v>
      </c>
      <c r="E351" t="s">
        <v>2</v>
      </c>
      <c r="F351" t="s">
        <v>396</v>
      </c>
      <c r="I351">
        <v>2009</v>
      </c>
      <c r="J351">
        <v>95</v>
      </c>
      <c r="K351" t="s">
        <v>386</v>
      </c>
      <c r="L351" t="s">
        <v>387</v>
      </c>
      <c r="M351" t="s">
        <v>387</v>
      </c>
      <c r="N351" t="s">
        <v>387</v>
      </c>
      <c r="O351" t="s">
        <v>388</v>
      </c>
      <c r="P351">
        <v>12</v>
      </c>
      <c r="Q351">
        <v>12</v>
      </c>
      <c r="R351" t="s">
        <v>763</v>
      </c>
      <c r="S351">
        <v>10</v>
      </c>
      <c r="T351" t="s">
        <v>420</v>
      </c>
      <c r="U351">
        <v>2014</v>
      </c>
      <c r="V351" t="s">
        <v>671</v>
      </c>
      <c r="W351" t="s">
        <v>455</v>
      </c>
      <c r="Y351" t="s">
        <v>231</v>
      </c>
      <c r="AA351">
        <v>1</v>
      </c>
      <c r="AB351">
        <v>1</v>
      </c>
      <c r="AC351">
        <v>1</v>
      </c>
      <c r="AD351">
        <v>1</v>
      </c>
      <c r="AE351">
        <v>1</v>
      </c>
      <c r="AF351" s="2">
        <v>33207</v>
      </c>
      <c r="AG351">
        <v>4</v>
      </c>
    </row>
    <row r="352" spans="1:33" x14ac:dyDescent="0.2">
      <c r="A352" t="s">
        <v>228</v>
      </c>
      <c r="B352">
        <v>1990</v>
      </c>
      <c r="C352" t="s">
        <v>2</v>
      </c>
      <c r="E352" t="s">
        <v>2</v>
      </c>
      <c r="F352" t="s">
        <v>408</v>
      </c>
      <c r="I352">
        <v>2014</v>
      </c>
      <c r="J352">
        <v>76</v>
      </c>
      <c r="K352" t="s">
        <v>392</v>
      </c>
      <c r="L352" t="s">
        <v>393</v>
      </c>
      <c r="M352" t="s">
        <v>393</v>
      </c>
      <c r="N352" t="s">
        <v>393</v>
      </c>
      <c r="O352" t="s">
        <v>388</v>
      </c>
      <c r="P352">
        <v>12</v>
      </c>
      <c r="Q352">
        <v>12</v>
      </c>
      <c r="R352" t="s">
        <v>763</v>
      </c>
      <c r="Y352" t="s">
        <v>228</v>
      </c>
      <c r="AA352">
        <v>1</v>
      </c>
      <c r="AB352">
        <v>1</v>
      </c>
      <c r="AC352">
        <v>1</v>
      </c>
      <c r="AD352">
        <v>1</v>
      </c>
      <c r="AE352">
        <v>1</v>
      </c>
      <c r="AF352" s="2">
        <v>33074</v>
      </c>
      <c r="AG352">
        <v>3</v>
      </c>
    </row>
    <row r="353" spans="1:33" x14ac:dyDescent="0.2">
      <c r="A353" t="s">
        <v>226</v>
      </c>
      <c r="B353">
        <v>1990</v>
      </c>
      <c r="C353" t="s">
        <v>2</v>
      </c>
      <c r="E353" t="s">
        <v>2</v>
      </c>
      <c r="F353" t="s">
        <v>396</v>
      </c>
      <c r="I353">
        <v>2009</v>
      </c>
      <c r="J353">
        <v>32</v>
      </c>
      <c r="K353" t="s">
        <v>402</v>
      </c>
      <c r="L353" t="s">
        <v>652</v>
      </c>
      <c r="M353" t="s">
        <v>423</v>
      </c>
      <c r="N353" t="s">
        <v>423</v>
      </c>
      <c r="O353" t="s">
        <v>381</v>
      </c>
      <c r="P353">
        <v>16</v>
      </c>
      <c r="Q353">
        <v>16</v>
      </c>
      <c r="R353" t="s">
        <v>763</v>
      </c>
      <c r="Y353" t="s">
        <v>226</v>
      </c>
      <c r="AA353">
        <v>1</v>
      </c>
      <c r="AD353">
        <v>1</v>
      </c>
      <c r="AF353" s="2">
        <v>32999</v>
      </c>
      <c r="AG353">
        <v>2</v>
      </c>
    </row>
    <row r="354" spans="1:33" x14ac:dyDescent="0.2">
      <c r="A354" t="s">
        <v>223</v>
      </c>
      <c r="B354">
        <v>1990</v>
      </c>
      <c r="C354" t="s">
        <v>2</v>
      </c>
      <c r="E354" t="s">
        <v>2</v>
      </c>
      <c r="F354" t="s">
        <v>374</v>
      </c>
      <c r="I354">
        <v>2009</v>
      </c>
      <c r="J354">
        <v>161</v>
      </c>
      <c r="K354" t="s">
        <v>724</v>
      </c>
      <c r="L354" t="s">
        <v>725</v>
      </c>
      <c r="M354" t="s">
        <v>726</v>
      </c>
      <c r="N354" t="s">
        <v>726</v>
      </c>
      <c r="O354" t="s">
        <v>381</v>
      </c>
      <c r="P354">
        <v>17</v>
      </c>
      <c r="Q354">
        <v>17</v>
      </c>
      <c r="R354" t="s">
        <v>763</v>
      </c>
      <c r="Y354" t="s">
        <v>223</v>
      </c>
      <c r="AC354">
        <v>1</v>
      </c>
      <c r="AD354">
        <v>1</v>
      </c>
      <c r="AF354" s="2">
        <v>32916</v>
      </c>
      <c r="AG354">
        <v>1</v>
      </c>
    </row>
    <row r="355" spans="1:33" x14ac:dyDescent="0.2">
      <c r="A355" t="s">
        <v>227</v>
      </c>
      <c r="B355">
        <v>1990</v>
      </c>
      <c r="C355" t="s">
        <v>2</v>
      </c>
      <c r="E355" t="s">
        <v>2</v>
      </c>
      <c r="F355" t="s">
        <v>389</v>
      </c>
      <c r="I355">
        <v>2008</v>
      </c>
      <c r="J355">
        <v>74</v>
      </c>
      <c r="K355" t="s">
        <v>392</v>
      </c>
      <c r="L355" t="s">
        <v>393</v>
      </c>
      <c r="M355" t="s">
        <v>393</v>
      </c>
      <c r="N355" t="s">
        <v>426</v>
      </c>
      <c r="O355" t="s">
        <v>381</v>
      </c>
      <c r="P355">
        <v>14</v>
      </c>
      <c r="Q355">
        <v>17</v>
      </c>
      <c r="R355" t="s">
        <v>763</v>
      </c>
      <c r="S355">
        <v>7</v>
      </c>
      <c r="T355" t="s">
        <v>426</v>
      </c>
      <c r="U355">
        <v>2012</v>
      </c>
      <c r="V355" t="s">
        <v>670</v>
      </c>
      <c r="W355" t="s">
        <v>428</v>
      </c>
      <c r="Y355" t="s">
        <v>227</v>
      </c>
      <c r="AA355">
        <v>1</v>
      </c>
      <c r="AB355">
        <v>1</v>
      </c>
      <c r="AF355" s="2">
        <v>33019</v>
      </c>
      <c r="AG355">
        <v>2</v>
      </c>
    </row>
    <row r="356" spans="1:33" x14ac:dyDescent="0.2">
      <c r="A356" t="s">
        <v>224</v>
      </c>
      <c r="B356">
        <v>1990</v>
      </c>
      <c r="C356" t="s">
        <v>2</v>
      </c>
      <c r="E356" t="s">
        <v>2</v>
      </c>
      <c r="F356" t="s">
        <v>374</v>
      </c>
      <c r="I356">
        <v>2012</v>
      </c>
      <c r="J356">
        <v>152</v>
      </c>
      <c r="K356" t="s">
        <v>474</v>
      </c>
      <c r="L356" t="s">
        <v>475</v>
      </c>
      <c r="M356" t="s">
        <v>518</v>
      </c>
      <c r="N356" t="s">
        <v>475</v>
      </c>
      <c r="O356" t="s">
        <v>431</v>
      </c>
      <c r="P356">
        <v>20</v>
      </c>
      <c r="Q356" t="s">
        <v>407</v>
      </c>
      <c r="R356" t="s">
        <v>763</v>
      </c>
      <c r="S356">
        <v>3</v>
      </c>
      <c r="T356" t="s">
        <v>443</v>
      </c>
      <c r="U356">
        <v>2020</v>
      </c>
      <c r="V356" t="s">
        <v>682</v>
      </c>
      <c r="W356" t="s">
        <v>448</v>
      </c>
      <c r="Y356" t="s">
        <v>224</v>
      </c>
      <c r="AA356">
        <v>1</v>
      </c>
      <c r="AB356">
        <v>1</v>
      </c>
      <c r="AF356" s="2">
        <v>32957</v>
      </c>
      <c r="AG356">
        <v>1</v>
      </c>
    </row>
    <row r="357" spans="1:33" x14ac:dyDescent="0.2">
      <c r="A357" t="s">
        <v>126</v>
      </c>
      <c r="B357">
        <v>1989</v>
      </c>
      <c r="C357" t="s">
        <v>364</v>
      </c>
      <c r="E357" t="s">
        <v>770</v>
      </c>
      <c r="F357" t="s">
        <v>374</v>
      </c>
      <c r="G357">
        <v>2012</v>
      </c>
      <c r="H357">
        <v>1.01E-2</v>
      </c>
      <c r="I357">
        <v>2009</v>
      </c>
      <c r="J357">
        <v>133</v>
      </c>
      <c r="K357" t="s">
        <v>392</v>
      </c>
      <c r="L357" t="s">
        <v>450</v>
      </c>
      <c r="M357" t="s">
        <v>450</v>
      </c>
      <c r="N357" t="s">
        <v>450</v>
      </c>
      <c r="O357" t="s">
        <v>381</v>
      </c>
      <c r="P357">
        <v>15</v>
      </c>
      <c r="Q357">
        <v>15</v>
      </c>
      <c r="R357" s="21" t="s">
        <v>774</v>
      </c>
      <c r="S357">
        <v>4</v>
      </c>
      <c r="T357" t="s">
        <v>390</v>
      </c>
      <c r="U357">
        <v>2012</v>
      </c>
      <c r="V357" t="s">
        <v>514</v>
      </c>
      <c r="W357" t="s">
        <v>411</v>
      </c>
      <c r="X357" s="21"/>
      <c r="Y357" t="s">
        <v>126</v>
      </c>
      <c r="AF357" s="2">
        <v>32700</v>
      </c>
      <c r="AG357">
        <v>3</v>
      </c>
    </row>
    <row r="358" spans="1:33" x14ac:dyDescent="0.2">
      <c r="A358" t="s">
        <v>127</v>
      </c>
      <c r="B358">
        <v>1989</v>
      </c>
      <c r="C358" t="s">
        <v>364</v>
      </c>
      <c r="E358" t="s">
        <v>771</v>
      </c>
      <c r="F358" t="s">
        <v>408</v>
      </c>
      <c r="G358">
        <v>2021</v>
      </c>
      <c r="H358">
        <v>3.0059</v>
      </c>
      <c r="I358">
        <v>2009</v>
      </c>
      <c r="J358">
        <v>118</v>
      </c>
      <c r="K358" t="s">
        <v>386</v>
      </c>
      <c r="L358" t="s">
        <v>387</v>
      </c>
      <c r="M358" t="s">
        <v>387</v>
      </c>
      <c r="N358" t="s">
        <v>387</v>
      </c>
      <c r="O358" t="s">
        <v>388</v>
      </c>
      <c r="P358">
        <v>12</v>
      </c>
      <c r="Q358">
        <v>12</v>
      </c>
      <c r="R358" s="21" t="s">
        <v>774</v>
      </c>
      <c r="S358">
        <v>9</v>
      </c>
      <c r="T358" t="s">
        <v>387</v>
      </c>
      <c r="U358">
        <v>2012</v>
      </c>
      <c r="V358" t="s">
        <v>441</v>
      </c>
      <c r="W358" t="s">
        <v>411</v>
      </c>
      <c r="X358" s="21"/>
      <c r="Y358" t="s">
        <v>127</v>
      </c>
      <c r="Z358">
        <v>1</v>
      </c>
      <c r="AA358">
        <v>1</v>
      </c>
      <c r="AC358">
        <v>1</v>
      </c>
      <c r="AF358" s="2">
        <v>32682</v>
      </c>
      <c r="AG358">
        <v>2</v>
      </c>
    </row>
    <row r="359" spans="1:33" x14ac:dyDescent="0.2">
      <c r="A359" t="s">
        <v>129</v>
      </c>
      <c r="B359">
        <v>1989</v>
      </c>
      <c r="C359" t="s">
        <v>364</v>
      </c>
      <c r="E359" t="s">
        <v>771</v>
      </c>
      <c r="F359" t="s">
        <v>382</v>
      </c>
      <c r="G359">
        <v>2020</v>
      </c>
      <c r="H359">
        <v>12.0001</v>
      </c>
      <c r="I359">
        <v>2012</v>
      </c>
      <c r="J359">
        <v>185</v>
      </c>
      <c r="K359" t="s">
        <v>438</v>
      </c>
      <c r="L359" t="s">
        <v>439</v>
      </c>
      <c r="M359" t="s">
        <v>409</v>
      </c>
      <c r="N359" t="s">
        <v>440</v>
      </c>
      <c r="O359" t="s">
        <v>431</v>
      </c>
      <c r="P359">
        <v>18</v>
      </c>
      <c r="Q359" t="s">
        <v>407</v>
      </c>
      <c r="R359" s="21" t="s">
        <v>774</v>
      </c>
      <c r="S359">
        <v>2</v>
      </c>
      <c r="T359" t="s">
        <v>383</v>
      </c>
      <c r="U359">
        <v>2020</v>
      </c>
      <c r="V359" t="s">
        <v>437</v>
      </c>
      <c r="W359" t="s">
        <v>437</v>
      </c>
      <c r="X359" s="21"/>
      <c r="Y359" t="s">
        <v>129</v>
      </c>
      <c r="AF359" s="2">
        <v>32606</v>
      </c>
      <c r="AG359">
        <v>2</v>
      </c>
    </row>
    <row r="360" spans="1:33" x14ac:dyDescent="0.2">
      <c r="A360" t="s">
        <v>130</v>
      </c>
      <c r="B360">
        <v>1989</v>
      </c>
      <c r="C360" t="s">
        <v>364</v>
      </c>
      <c r="E360" t="s">
        <v>771</v>
      </c>
      <c r="F360" t="s">
        <v>389</v>
      </c>
      <c r="G360">
        <v>2019</v>
      </c>
      <c r="H360">
        <v>15.131800000000002</v>
      </c>
      <c r="I360">
        <v>2010</v>
      </c>
      <c r="J360">
        <v>59</v>
      </c>
      <c r="K360" t="s">
        <v>526</v>
      </c>
      <c r="L360" t="s">
        <v>531</v>
      </c>
      <c r="M360" t="s">
        <v>420</v>
      </c>
      <c r="N360" t="s">
        <v>531</v>
      </c>
      <c r="O360" t="s">
        <v>431</v>
      </c>
      <c r="P360">
        <v>19</v>
      </c>
      <c r="Q360">
        <v>12</v>
      </c>
      <c r="R360" s="21" t="s">
        <v>774</v>
      </c>
      <c r="S360">
        <v>11</v>
      </c>
      <c r="T360" t="s">
        <v>420</v>
      </c>
      <c r="U360">
        <v>2012</v>
      </c>
      <c r="V360" t="s">
        <v>472</v>
      </c>
      <c r="W360" t="s">
        <v>473</v>
      </c>
      <c r="X360" s="21"/>
      <c r="Y360" t="s">
        <v>130</v>
      </c>
      <c r="Z360">
        <v>1</v>
      </c>
      <c r="AF360" s="2">
        <v>32589</v>
      </c>
      <c r="AG360">
        <v>1</v>
      </c>
    </row>
    <row r="361" spans="1:33" x14ac:dyDescent="0.2">
      <c r="A361" t="s">
        <v>125</v>
      </c>
      <c r="B361">
        <v>1989</v>
      </c>
      <c r="C361" t="s">
        <v>364</v>
      </c>
      <c r="E361" t="s">
        <v>771</v>
      </c>
      <c r="F361" t="s">
        <v>374</v>
      </c>
      <c r="G361">
        <v>2012</v>
      </c>
      <c r="H361">
        <v>52.020499999999998</v>
      </c>
      <c r="I361">
        <v>2007</v>
      </c>
      <c r="J361">
        <v>9</v>
      </c>
      <c r="K361" t="s">
        <v>386</v>
      </c>
      <c r="L361" t="s">
        <v>387</v>
      </c>
      <c r="M361" t="s">
        <v>387</v>
      </c>
      <c r="N361" t="s">
        <v>387</v>
      </c>
      <c r="O361" t="s">
        <v>388</v>
      </c>
      <c r="P361">
        <v>12</v>
      </c>
      <c r="Q361">
        <v>12</v>
      </c>
      <c r="R361" s="21" t="s">
        <v>774</v>
      </c>
      <c r="S361">
        <v>16</v>
      </c>
      <c r="T361" t="s">
        <v>387</v>
      </c>
      <c r="U361">
        <v>2008</v>
      </c>
      <c r="V361" t="s">
        <v>645</v>
      </c>
      <c r="W361" t="s">
        <v>428</v>
      </c>
      <c r="X361" s="21"/>
      <c r="Y361" t="s">
        <v>125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 s="2">
        <v>32717</v>
      </c>
      <c r="AG361">
        <v>3</v>
      </c>
    </row>
    <row r="362" spans="1:33" x14ac:dyDescent="0.2">
      <c r="A362" t="s">
        <v>132</v>
      </c>
      <c r="B362">
        <v>1989</v>
      </c>
      <c r="C362" t="s">
        <v>364</v>
      </c>
      <c r="E362" t="s">
        <v>772</v>
      </c>
      <c r="F362" t="s">
        <v>382</v>
      </c>
      <c r="I362">
        <v>2008</v>
      </c>
      <c r="J362">
        <v>73</v>
      </c>
      <c r="K362" t="s">
        <v>402</v>
      </c>
      <c r="L362" t="s">
        <v>579</v>
      </c>
      <c r="M362" t="s">
        <v>409</v>
      </c>
      <c r="N362" t="s">
        <v>409</v>
      </c>
      <c r="O362" t="s">
        <v>388</v>
      </c>
      <c r="P362">
        <v>17</v>
      </c>
      <c r="Q362">
        <v>17</v>
      </c>
      <c r="R362" s="21" t="s">
        <v>774</v>
      </c>
      <c r="S362">
        <v>7</v>
      </c>
      <c r="T362" t="s">
        <v>409</v>
      </c>
      <c r="U362">
        <v>2011</v>
      </c>
      <c r="V362" t="s">
        <v>506</v>
      </c>
      <c r="W362" t="s">
        <v>428</v>
      </c>
      <c r="X362" s="21"/>
      <c r="Y362" t="s">
        <v>132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 s="2">
        <v>32543</v>
      </c>
      <c r="AG362">
        <v>1</v>
      </c>
    </row>
    <row r="363" spans="1:33" x14ac:dyDescent="0.2">
      <c r="A363" t="s">
        <v>133</v>
      </c>
      <c r="B363">
        <v>1989</v>
      </c>
      <c r="C363" t="s">
        <v>364</v>
      </c>
      <c r="E363" t="s">
        <v>772</v>
      </c>
      <c r="F363" t="s">
        <v>374</v>
      </c>
      <c r="I363">
        <v>2008</v>
      </c>
      <c r="J363">
        <v>207</v>
      </c>
      <c r="K363" t="s">
        <v>510</v>
      </c>
      <c r="L363" t="s">
        <v>513</v>
      </c>
      <c r="M363" t="s">
        <v>390</v>
      </c>
      <c r="N363" t="s">
        <v>390</v>
      </c>
      <c r="O363" t="s">
        <v>388</v>
      </c>
      <c r="P363">
        <v>17</v>
      </c>
      <c r="Q363">
        <v>17</v>
      </c>
      <c r="R363" s="21" t="s">
        <v>774</v>
      </c>
      <c r="S363">
        <v>4</v>
      </c>
      <c r="T363" t="s">
        <v>390</v>
      </c>
      <c r="U363">
        <v>2011</v>
      </c>
      <c r="V363" t="s">
        <v>512</v>
      </c>
      <c r="W363" t="s">
        <v>428</v>
      </c>
      <c r="X363" s="21"/>
      <c r="Y363" t="s">
        <v>133</v>
      </c>
      <c r="Z363">
        <v>1</v>
      </c>
      <c r="AA363">
        <v>1</v>
      </c>
      <c r="AB363">
        <v>1</v>
      </c>
      <c r="AC363">
        <v>1</v>
      </c>
      <c r="AF363" s="2">
        <v>32539</v>
      </c>
      <c r="AG363">
        <v>1</v>
      </c>
    </row>
    <row r="364" spans="1:33" x14ac:dyDescent="0.2">
      <c r="A364" t="s">
        <v>128</v>
      </c>
      <c r="B364">
        <v>1989</v>
      </c>
      <c r="C364" t="s">
        <v>364</v>
      </c>
      <c r="E364" t="s">
        <v>772</v>
      </c>
      <c r="F364" t="s">
        <v>396</v>
      </c>
      <c r="I364">
        <v>2009</v>
      </c>
      <c r="J364">
        <v>307</v>
      </c>
      <c r="K364" t="s">
        <v>402</v>
      </c>
      <c r="L364" t="s">
        <v>462</v>
      </c>
      <c r="M364" t="s">
        <v>462</v>
      </c>
      <c r="N364" t="s">
        <v>462</v>
      </c>
      <c r="O364" t="s">
        <v>381</v>
      </c>
      <c r="P364">
        <v>19</v>
      </c>
      <c r="Q364">
        <v>15</v>
      </c>
      <c r="R364" s="21" t="s">
        <v>774</v>
      </c>
      <c r="S364">
        <v>3</v>
      </c>
      <c r="T364" t="s">
        <v>390</v>
      </c>
      <c r="U364">
        <v>2019</v>
      </c>
      <c r="V364" t="s">
        <v>460</v>
      </c>
      <c r="W364" t="s">
        <v>461</v>
      </c>
      <c r="X364" s="21"/>
      <c r="Y364" t="s">
        <v>128</v>
      </c>
      <c r="Z364">
        <v>1</v>
      </c>
      <c r="AA364">
        <v>1</v>
      </c>
      <c r="AB364">
        <v>1</v>
      </c>
      <c r="AD364">
        <v>1</v>
      </c>
      <c r="AF364" s="2">
        <v>32626</v>
      </c>
      <c r="AG364">
        <v>2</v>
      </c>
    </row>
    <row r="365" spans="1:33" x14ac:dyDescent="0.2">
      <c r="A365" t="s">
        <v>131</v>
      </c>
      <c r="B365">
        <v>1989</v>
      </c>
      <c r="C365" t="s">
        <v>364</v>
      </c>
      <c r="E365" t="s">
        <v>772</v>
      </c>
      <c r="F365" t="s">
        <v>374</v>
      </c>
      <c r="I365">
        <v>2008</v>
      </c>
      <c r="J365">
        <v>234</v>
      </c>
      <c r="K365" t="s">
        <v>474</v>
      </c>
      <c r="L365" t="s">
        <v>504</v>
      </c>
      <c r="M365" t="s">
        <v>426</v>
      </c>
      <c r="N365" t="s">
        <v>504</v>
      </c>
      <c r="O365" t="s">
        <v>406</v>
      </c>
      <c r="P365">
        <v>19</v>
      </c>
      <c r="Q365" t="s">
        <v>407</v>
      </c>
      <c r="R365" s="21" t="s">
        <v>774</v>
      </c>
      <c r="S365">
        <v>4</v>
      </c>
      <c r="T365" t="s">
        <v>426</v>
      </c>
      <c r="U365">
        <v>2011</v>
      </c>
      <c r="V365" t="s">
        <v>477</v>
      </c>
      <c r="W365" t="s">
        <v>411</v>
      </c>
      <c r="X365" s="21"/>
      <c r="Y365" t="s">
        <v>131</v>
      </c>
      <c r="Z365">
        <v>1</v>
      </c>
      <c r="AA365">
        <v>1</v>
      </c>
      <c r="AF365" s="2">
        <v>32555</v>
      </c>
      <c r="AG365">
        <v>1</v>
      </c>
    </row>
    <row r="366" spans="1:33" x14ac:dyDescent="0.2">
      <c r="A366" t="s">
        <v>143</v>
      </c>
      <c r="B366">
        <v>1988</v>
      </c>
      <c r="C366" t="s">
        <v>364</v>
      </c>
      <c r="E366" t="s">
        <v>770</v>
      </c>
      <c r="F366" t="s">
        <v>453</v>
      </c>
      <c r="G366">
        <v>2013</v>
      </c>
      <c r="H366">
        <v>1E-4</v>
      </c>
      <c r="I366">
        <v>2011</v>
      </c>
      <c r="J366">
        <v>92</v>
      </c>
      <c r="K366" t="s">
        <v>498</v>
      </c>
      <c r="L366" t="s">
        <v>499</v>
      </c>
      <c r="M366" t="s">
        <v>445</v>
      </c>
      <c r="N366" t="s">
        <v>445</v>
      </c>
      <c r="O366" t="s">
        <v>436</v>
      </c>
      <c r="P366">
        <v>17</v>
      </c>
      <c r="Q366">
        <v>17</v>
      </c>
      <c r="R366" s="21" t="s">
        <v>774</v>
      </c>
      <c r="S366">
        <v>4</v>
      </c>
      <c r="T366" t="s">
        <v>383</v>
      </c>
      <c r="U366">
        <v>2015</v>
      </c>
      <c r="V366" t="s">
        <v>497</v>
      </c>
      <c r="W366" t="s">
        <v>437</v>
      </c>
      <c r="X366" t="s">
        <v>444</v>
      </c>
      <c r="Y366" t="s">
        <v>143</v>
      </c>
      <c r="Z366">
        <v>1</v>
      </c>
      <c r="AC366">
        <v>1</v>
      </c>
      <c r="AF366" s="2">
        <v>32242</v>
      </c>
      <c r="AG366">
        <v>2</v>
      </c>
    </row>
    <row r="367" spans="1:33" x14ac:dyDescent="0.2">
      <c r="A367" t="s">
        <v>144</v>
      </c>
      <c r="B367">
        <v>1988</v>
      </c>
      <c r="C367" t="s">
        <v>364</v>
      </c>
      <c r="E367" t="s">
        <v>770</v>
      </c>
      <c r="F367" t="s">
        <v>382</v>
      </c>
      <c r="G367">
        <v>2012</v>
      </c>
      <c r="H367">
        <v>2.0000000000000001E-4</v>
      </c>
      <c r="I367">
        <v>2007</v>
      </c>
      <c r="J367">
        <v>213</v>
      </c>
      <c r="K367" t="s">
        <v>386</v>
      </c>
      <c r="L367" t="s">
        <v>387</v>
      </c>
      <c r="M367" t="s">
        <v>387</v>
      </c>
      <c r="N367" t="s">
        <v>387</v>
      </c>
      <c r="O367" t="s">
        <v>388</v>
      </c>
      <c r="P367">
        <v>12</v>
      </c>
      <c r="Q367">
        <v>12</v>
      </c>
      <c r="R367" s="21" t="s">
        <v>774</v>
      </c>
      <c r="S367">
        <v>5</v>
      </c>
      <c r="T367" t="s">
        <v>545</v>
      </c>
      <c r="U367">
        <v>2011</v>
      </c>
      <c r="V367" t="s">
        <v>546</v>
      </c>
      <c r="W367" t="s">
        <v>464</v>
      </c>
      <c r="X367" s="21"/>
      <c r="Y367" t="s">
        <v>144</v>
      </c>
      <c r="Z367">
        <v>1</v>
      </c>
      <c r="AA367">
        <v>1</v>
      </c>
      <c r="AB367">
        <v>1</v>
      </c>
      <c r="AC367">
        <v>1</v>
      </c>
      <c r="AF367" s="2">
        <v>32237</v>
      </c>
      <c r="AG367">
        <v>2</v>
      </c>
    </row>
    <row r="368" spans="1:33" x14ac:dyDescent="0.2">
      <c r="A368" t="s">
        <v>139</v>
      </c>
      <c r="B368">
        <v>1988</v>
      </c>
      <c r="C368" t="s">
        <v>364</v>
      </c>
      <c r="E368" t="s">
        <v>770</v>
      </c>
      <c r="F368" t="s">
        <v>453</v>
      </c>
      <c r="G368">
        <v>2016</v>
      </c>
      <c r="H368">
        <v>1.0500000000000001E-2</v>
      </c>
      <c r="I368">
        <v>2008</v>
      </c>
      <c r="J368">
        <v>97</v>
      </c>
      <c r="K368" t="s">
        <v>402</v>
      </c>
      <c r="L368" t="s">
        <v>404</v>
      </c>
      <c r="M368" t="s">
        <v>404</v>
      </c>
      <c r="N368" t="s">
        <v>404</v>
      </c>
      <c r="O368" t="s">
        <v>381</v>
      </c>
      <c r="P368">
        <v>14</v>
      </c>
      <c r="Q368">
        <v>14</v>
      </c>
      <c r="R368" s="21" t="s">
        <v>774</v>
      </c>
      <c r="S368">
        <v>4</v>
      </c>
      <c r="T368" t="s">
        <v>470</v>
      </c>
      <c r="U368">
        <v>2011</v>
      </c>
      <c r="V368" t="s">
        <v>494</v>
      </c>
      <c r="W368" t="s">
        <v>473</v>
      </c>
      <c r="X368" s="21"/>
      <c r="Y368" t="s">
        <v>139</v>
      </c>
      <c r="Z368">
        <v>1</v>
      </c>
      <c r="AF368" s="2">
        <v>32316</v>
      </c>
      <c r="AG368">
        <v>2</v>
      </c>
    </row>
    <row r="369" spans="1:33" x14ac:dyDescent="0.2">
      <c r="A369" t="s">
        <v>134</v>
      </c>
      <c r="B369">
        <v>1988</v>
      </c>
      <c r="C369" t="s">
        <v>364</v>
      </c>
      <c r="E369" t="s">
        <v>771</v>
      </c>
      <c r="F369" t="s">
        <v>382</v>
      </c>
      <c r="G369">
        <v>2015</v>
      </c>
      <c r="H369">
        <v>5.0202999999999998</v>
      </c>
      <c r="I369">
        <v>2011</v>
      </c>
      <c r="J369">
        <v>119</v>
      </c>
      <c r="K369" t="s">
        <v>465</v>
      </c>
      <c r="L369" t="s">
        <v>466</v>
      </c>
      <c r="M369" t="s">
        <v>466</v>
      </c>
      <c r="N369" t="s">
        <v>466</v>
      </c>
      <c r="O369" t="s">
        <v>381</v>
      </c>
      <c r="P369">
        <v>12</v>
      </c>
      <c r="Q369">
        <v>12</v>
      </c>
      <c r="R369" s="21" t="s">
        <v>774</v>
      </c>
      <c r="S369">
        <v>3</v>
      </c>
      <c r="T369" t="s">
        <v>420</v>
      </c>
      <c r="U369">
        <v>2015</v>
      </c>
      <c r="V369" t="s">
        <v>463</v>
      </c>
      <c r="W369" t="s">
        <v>464</v>
      </c>
      <c r="X369" s="21"/>
      <c r="Y369" t="s">
        <v>134</v>
      </c>
      <c r="AF369" s="2">
        <v>32507</v>
      </c>
      <c r="AG369">
        <v>4</v>
      </c>
    </row>
    <row r="370" spans="1:33" x14ac:dyDescent="0.2">
      <c r="A370" t="s">
        <v>146</v>
      </c>
      <c r="B370">
        <v>1988</v>
      </c>
      <c r="C370" t="s">
        <v>364</v>
      </c>
      <c r="E370" t="s">
        <v>771</v>
      </c>
      <c r="F370" t="s">
        <v>389</v>
      </c>
      <c r="G370">
        <v>2012</v>
      </c>
      <c r="H370">
        <v>5.0302999999999995</v>
      </c>
      <c r="I370">
        <v>2007</v>
      </c>
      <c r="J370">
        <v>87</v>
      </c>
      <c r="K370" t="s">
        <v>523</v>
      </c>
      <c r="L370" t="s">
        <v>524</v>
      </c>
      <c r="M370" t="s">
        <v>446</v>
      </c>
      <c r="N370" t="s">
        <v>524</v>
      </c>
      <c r="O370" t="s">
        <v>406</v>
      </c>
      <c r="P370">
        <v>18</v>
      </c>
      <c r="Q370" t="s">
        <v>407</v>
      </c>
      <c r="R370" s="21" t="s">
        <v>774</v>
      </c>
      <c r="S370">
        <v>5</v>
      </c>
      <c r="T370" t="s">
        <v>446</v>
      </c>
      <c r="U370">
        <v>2010</v>
      </c>
      <c r="V370" t="s">
        <v>522</v>
      </c>
      <c r="W370" t="s">
        <v>411</v>
      </c>
      <c r="X370" s="21"/>
      <c r="Y370" t="s">
        <v>146</v>
      </c>
      <c r="Z370">
        <v>1</v>
      </c>
      <c r="AA370">
        <v>1</v>
      </c>
      <c r="AB370">
        <v>1</v>
      </c>
      <c r="AF370" s="2">
        <v>32209</v>
      </c>
      <c r="AG370">
        <v>1</v>
      </c>
    </row>
    <row r="371" spans="1:33" x14ac:dyDescent="0.2">
      <c r="A371" t="s">
        <v>210</v>
      </c>
      <c r="B371">
        <v>1988</v>
      </c>
      <c r="C371" t="s">
        <v>364</v>
      </c>
      <c r="E371" t="s">
        <v>771</v>
      </c>
      <c r="F371" t="s">
        <v>396</v>
      </c>
      <c r="G371">
        <v>2011</v>
      </c>
      <c r="H371">
        <v>19.011800000000004</v>
      </c>
      <c r="I371">
        <v>2006</v>
      </c>
      <c r="J371">
        <v>37</v>
      </c>
      <c r="K371" t="s">
        <v>526</v>
      </c>
      <c r="L371" t="s">
        <v>636</v>
      </c>
      <c r="M371" t="s">
        <v>429</v>
      </c>
      <c r="N371" t="s">
        <v>429</v>
      </c>
      <c r="O371" t="s">
        <v>388</v>
      </c>
      <c r="P371">
        <v>16</v>
      </c>
      <c r="Q371">
        <v>16</v>
      </c>
      <c r="R371" s="21" t="s">
        <v>774</v>
      </c>
      <c r="S371">
        <v>13</v>
      </c>
      <c r="T371" t="s">
        <v>429</v>
      </c>
      <c r="U371">
        <v>2009</v>
      </c>
      <c r="V371" t="s">
        <v>583</v>
      </c>
      <c r="W371" t="s">
        <v>445</v>
      </c>
      <c r="X371" s="21"/>
      <c r="Y371" t="s">
        <v>142</v>
      </c>
      <c r="Z371">
        <v>1</v>
      </c>
      <c r="AB371">
        <v>1</v>
      </c>
      <c r="AD371">
        <v>1</v>
      </c>
      <c r="AE371">
        <v>1</v>
      </c>
      <c r="AF371" s="2">
        <v>32245</v>
      </c>
      <c r="AG371">
        <v>2</v>
      </c>
    </row>
    <row r="372" spans="1:33" x14ac:dyDescent="0.2">
      <c r="A372" t="s">
        <v>145</v>
      </c>
      <c r="B372">
        <v>1988</v>
      </c>
      <c r="C372" t="s">
        <v>364</v>
      </c>
      <c r="E372" t="s">
        <v>771</v>
      </c>
      <c r="F372" t="s">
        <v>374</v>
      </c>
      <c r="G372">
        <v>2009</v>
      </c>
      <c r="H372">
        <v>20.020299999999999</v>
      </c>
      <c r="I372">
        <v>2005</v>
      </c>
      <c r="J372">
        <v>118</v>
      </c>
      <c r="K372" t="s">
        <v>378</v>
      </c>
      <c r="L372" t="s">
        <v>564</v>
      </c>
      <c r="M372" t="s">
        <v>561</v>
      </c>
      <c r="N372" t="s">
        <v>561</v>
      </c>
      <c r="O372" t="s">
        <v>388</v>
      </c>
      <c r="P372">
        <v>16</v>
      </c>
      <c r="Q372">
        <v>16</v>
      </c>
      <c r="R372" s="21" t="s">
        <v>774</v>
      </c>
      <c r="S372">
        <v>6</v>
      </c>
      <c r="T372" t="s">
        <v>561</v>
      </c>
      <c r="U372">
        <v>2009</v>
      </c>
      <c r="V372" t="s">
        <v>500</v>
      </c>
      <c r="W372" t="s">
        <v>411</v>
      </c>
      <c r="X372" s="21"/>
      <c r="Y372" t="s">
        <v>145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 s="2">
        <v>32219</v>
      </c>
      <c r="AG372">
        <v>1</v>
      </c>
    </row>
    <row r="373" spans="1:33" x14ac:dyDescent="0.2">
      <c r="A373" t="s">
        <v>141</v>
      </c>
      <c r="B373">
        <v>1988</v>
      </c>
      <c r="C373" t="s">
        <v>364</v>
      </c>
      <c r="E373" t="s">
        <v>771</v>
      </c>
      <c r="F373" t="s">
        <v>396</v>
      </c>
      <c r="G373">
        <v>2011</v>
      </c>
      <c r="H373">
        <v>31.071199999999997</v>
      </c>
      <c r="I373">
        <v>2020</v>
      </c>
      <c r="J373">
        <v>70</v>
      </c>
      <c r="K373" t="s">
        <v>402</v>
      </c>
      <c r="L373" t="s">
        <v>559</v>
      </c>
      <c r="M373" t="s">
        <v>385</v>
      </c>
      <c r="N373" t="s">
        <v>559</v>
      </c>
      <c r="O373" t="s">
        <v>406</v>
      </c>
      <c r="P373">
        <v>18</v>
      </c>
      <c r="Q373" t="s">
        <v>407</v>
      </c>
      <c r="R373" s="21" t="s">
        <v>774</v>
      </c>
      <c r="S373">
        <v>12</v>
      </c>
      <c r="T373" t="s">
        <v>559</v>
      </c>
      <c r="U373">
        <v>2006</v>
      </c>
      <c r="V373" t="s">
        <v>596</v>
      </c>
      <c r="W373" t="s">
        <v>385</v>
      </c>
      <c r="X373" s="21"/>
      <c r="Y373" t="s">
        <v>141</v>
      </c>
      <c r="Z373">
        <v>1</v>
      </c>
      <c r="AA373">
        <v>1</v>
      </c>
      <c r="AB373">
        <v>1</v>
      </c>
      <c r="AF373" s="2">
        <v>32280</v>
      </c>
      <c r="AG373">
        <v>2</v>
      </c>
    </row>
    <row r="374" spans="1:33" x14ac:dyDescent="0.2">
      <c r="A374" t="s">
        <v>209</v>
      </c>
      <c r="B374">
        <v>1988</v>
      </c>
      <c r="C374" t="s">
        <v>364</v>
      </c>
      <c r="E374" t="s">
        <v>772</v>
      </c>
      <c r="F374" t="s">
        <v>389</v>
      </c>
      <c r="I374">
        <v>2007</v>
      </c>
      <c r="J374">
        <v>118</v>
      </c>
      <c r="K374" t="s">
        <v>402</v>
      </c>
      <c r="L374" t="s">
        <v>578</v>
      </c>
      <c r="M374" t="s">
        <v>420</v>
      </c>
      <c r="N374" t="s">
        <v>420</v>
      </c>
      <c r="O374" t="s">
        <v>388</v>
      </c>
      <c r="P374">
        <v>17</v>
      </c>
      <c r="Q374">
        <v>17</v>
      </c>
      <c r="R374" s="21" t="s">
        <v>774</v>
      </c>
      <c r="S374">
        <v>7</v>
      </c>
      <c r="T374" t="s">
        <v>420</v>
      </c>
      <c r="U374">
        <v>2011</v>
      </c>
      <c r="V374" t="s">
        <v>577</v>
      </c>
      <c r="W374" t="s">
        <v>464</v>
      </c>
      <c r="X374" s="21"/>
      <c r="Y374" t="s">
        <v>136</v>
      </c>
      <c r="Z374">
        <v>1</v>
      </c>
      <c r="AA374">
        <v>1</v>
      </c>
      <c r="AF374" s="2">
        <v>32412</v>
      </c>
      <c r="AG374">
        <v>3</v>
      </c>
    </row>
    <row r="375" spans="1:33" x14ac:dyDescent="0.2">
      <c r="A375" t="s">
        <v>148</v>
      </c>
      <c r="B375">
        <v>1988</v>
      </c>
      <c r="C375" t="s">
        <v>364</v>
      </c>
      <c r="E375" t="s">
        <v>772</v>
      </c>
      <c r="F375" t="s">
        <v>476</v>
      </c>
      <c r="I375">
        <v>2007</v>
      </c>
      <c r="J375">
        <v>127</v>
      </c>
      <c r="K375" t="s">
        <v>402</v>
      </c>
      <c r="L375" t="s">
        <v>409</v>
      </c>
      <c r="M375" t="s">
        <v>409</v>
      </c>
      <c r="N375" t="s">
        <v>409</v>
      </c>
      <c r="O375" t="s">
        <v>388</v>
      </c>
      <c r="P375">
        <v>14</v>
      </c>
      <c r="Q375">
        <v>14</v>
      </c>
      <c r="R375" s="21" t="s">
        <v>774</v>
      </c>
      <c r="S375">
        <v>3</v>
      </c>
      <c r="T375" t="s">
        <v>409</v>
      </c>
      <c r="U375">
        <v>2011</v>
      </c>
      <c r="V375" t="s">
        <v>477</v>
      </c>
      <c r="W375" t="s">
        <v>411</v>
      </c>
      <c r="X375" s="21"/>
      <c r="Y375" t="s">
        <v>148</v>
      </c>
      <c r="Z375">
        <v>1</v>
      </c>
      <c r="AA375">
        <v>1</v>
      </c>
      <c r="AB375">
        <v>1</v>
      </c>
      <c r="AC375">
        <v>1</v>
      </c>
      <c r="AF375" s="2">
        <v>32199</v>
      </c>
      <c r="AG375">
        <v>1</v>
      </c>
    </row>
    <row r="376" spans="1:33" x14ac:dyDescent="0.2">
      <c r="A376" t="s">
        <v>138</v>
      </c>
      <c r="B376">
        <v>1988</v>
      </c>
      <c r="C376" t="s">
        <v>364</v>
      </c>
      <c r="E376" t="s">
        <v>772</v>
      </c>
      <c r="F376" t="s">
        <v>408</v>
      </c>
      <c r="I376">
        <v>2014</v>
      </c>
      <c r="J376">
        <v>219</v>
      </c>
      <c r="K376" t="s">
        <v>510</v>
      </c>
      <c r="L376" t="s">
        <v>709</v>
      </c>
      <c r="M376" t="s">
        <v>456</v>
      </c>
      <c r="N376" t="s">
        <v>456</v>
      </c>
      <c r="O376" t="s">
        <v>381</v>
      </c>
      <c r="P376">
        <v>17</v>
      </c>
      <c r="Q376">
        <v>17</v>
      </c>
      <c r="R376" s="21" t="s">
        <v>774</v>
      </c>
      <c r="X376" s="21"/>
      <c r="Y376" t="s">
        <v>138</v>
      </c>
      <c r="AA376">
        <v>1</v>
      </c>
      <c r="AB376">
        <v>1</v>
      </c>
      <c r="AF376" s="2">
        <v>32342</v>
      </c>
      <c r="AG376">
        <v>3</v>
      </c>
    </row>
    <row r="377" spans="1:33" x14ac:dyDescent="0.2">
      <c r="A377" t="s">
        <v>137</v>
      </c>
      <c r="B377">
        <v>1988</v>
      </c>
      <c r="C377" t="s">
        <v>364</v>
      </c>
      <c r="E377" t="s">
        <v>772</v>
      </c>
      <c r="F377" t="s">
        <v>389</v>
      </c>
      <c r="I377">
        <v>2011</v>
      </c>
      <c r="J377">
        <v>164</v>
      </c>
      <c r="K377" t="s">
        <v>438</v>
      </c>
      <c r="L377" t="s">
        <v>713</v>
      </c>
      <c r="M377" t="s">
        <v>726</v>
      </c>
      <c r="N377" t="s">
        <v>713</v>
      </c>
      <c r="O377" t="s">
        <v>431</v>
      </c>
      <c r="P377">
        <v>20</v>
      </c>
      <c r="Q377" t="s">
        <v>407</v>
      </c>
      <c r="R377" s="21" t="s">
        <v>774</v>
      </c>
      <c r="X377" s="21"/>
      <c r="Y377" t="s">
        <v>137</v>
      </c>
      <c r="AF377" s="2">
        <v>32409</v>
      </c>
      <c r="AG377">
        <v>3</v>
      </c>
    </row>
    <row r="378" spans="1:33" x14ac:dyDescent="0.2">
      <c r="A378" t="s">
        <v>147</v>
      </c>
      <c r="B378">
        <v>1988</v>
      </c>
      <c r="C378" t="s">
        <v>364</v>
      </c>
      <c r="E378" t="s">
        <v>772</v>
      </c>
      <c r="F378" t="s">
        <v>453</v>
      </c>
      <c r="I378">
        <v>2010</v>
      </c>
      <c r="J378">
        <v>149</v>
      </c>
      <c r="K378" t="s">
        <v>438</v>
      </c>
      <c r="L378" t="s">
        <v>713</v>
      </c>
      <c r="M378" t="s">
        <v>518</v>
      </c>
      <c r="N378" t="s">
        <v>713</v>
      </c>
      <c r="O378" t="s">
        <v>431</v>
      </c>
      <c r="P378">
        <v>20</v>
      </c>
      <c r="Q378" t="s">
        <v>407</v>
      </c>
      <c r="R378" s="21" t="s">
        <v>774</v>
      </c>
      <c r="S378">
        <v>1</v>
      </c>
      <c r="T378" t="s">
        <v>518</v>
      </c>
      <c r="U378">
        <v>2013</v>
      </c>
      <c r="V378" t="s">
        <v>778</v>
      </c>
      <c r="W378" t="s">
        <v>464</v>
      </c>
      <c r="X378" s="21"/>
      <c r="Y378" t="s">
        <v>147</v>
      </c>
      <c r="AF378" s="2">
        <v>32202</v>
      </c>
      <c r="AG378">
        <v>1</v>
      </c>
    </row>
    <row r="379" spans="1:33" x14ac:dyDescent="0.2">
      <c r="A379" t="s">
        <v>140</v>
      </c>
      <c r="B379">
        <v>1988</v>
      </c>
      <c r="C379" t="s">
        <v>364</v>
      </c>
      <c r="E379" t="s">
        <v>772</v>
      </c>
      <c r="F379" t="s">
        <v>396</v>
      </c>
      <c r="I379">
        <v>2008</v>
      </c>
      <c r="J379">
        <v>103</v>
      </c>
      <c r="K379" t="s">
        <v>402</v>
      </c>
      <c r="L379" t="s">
        <v>559</v>
      </c>
      <c r="M379" t="s">
        <v>470</v>
      </c>
      <c r="N379" t="s">
        <v>559</v>
      </c>
      <c r="O379" t="s">
        <v>406</v>
      </c>
      <c r="P379">
        <v>20</v>
      </c>
      <c r="Q379" t="s">
        <v>407</v>
      </c>
      <c r="R379" s="21" t="s">
        <v>774</v>
      </c>
      <c r="S379">
        <v>8</v>
      </c>
      <c r="T379" t="s">
        <v>470</v>
      </c>
      <c r="U379">
        <v>2012</v>
      </c>
      <c r="V379" t="s">
        <v>596</v>
      </c>
      <c r="W379" t="s">
        <v>385</v>
      </c>
      <c r="X379" s="21"/>
      <c r="Y379" t="s">
        <v>140</v>
      </c>
      <c r="Z379">
        <v>1</v>
      </c>
      <c r="AF379" s="2">
        <v>32280</v>
      </c>
      <c r="AG379">
        <v>2</v>
      </c>
    </row>
    <row r="380" spans="1:33" x14ac:dyDescent="0.2">
      <c r="A380" t="s">
        <v>135</v>
      </c>
      <c r="B380">
        <v>1988</v>
      </c>
      <c r="C380" t="s">
        <v>364</v>
      </c>
      <c r="E380" t="s">
        <v>772</v>
      </c>
      <c r="F380" t="s">
        <v>382</v>
      </c>
      <c r="I380">
        <v>2010</v>
      </c>
      <c r="J380">
        <v>87</v>
      </c>
      <c r="K380" t="s">
        <v>523</v>
      </c>
      <c r="L380" t="s">
        <v>600</v>
      </c>
      <c r="M380" t="s">
        <v>601</v>
      </c>
      <c r="N380" t="s">
        <v>600</v>
      </c>
      <c r="O380" t="s">
        <v>406</v>
      </c>
      <c r="P380">
        <v>20</v>
      </c>
      <c r="Q380" t="s">
        <v>407</v>
      </c>
      <c r="R380" s="21" t="s">
        <v>774</v>
      </c>
      <c r="S380">
        <v>8</v>
      </c>
      <c r="T380" t="s">
        <v>429</v>
      </c>
      <c r="U380">
        <v>2014</v>
      </c>
      <c r="V380" t="s">
        <v>599</v>
      </c>
      <c r="W380" t="s">
        <v>437</v>
      </c>
      <c r="X380" s="21"/>
      <c r="Y380" t="s">
        <v>135</v>
      </c>
      <c r="Z380">
        <v>1</v>
      </c>
      <c r="AF380" s="2">
        <v>32460</v>
      </c>
      <c r="AG380">
        <v>4</v>
      </c>
    </row>
    <row r="381" spans="1:33" x14ac:dyDescent="0.2">
      <c r="A381" t="s">
        <v>150</v>
      </c>
      <c r="B381">
        <v>1987</v>
      </c>
      <c r="C381" t="s">
        <v>364</v>
      </c>
      <c r="E381" t="s">
        <v>771</v>
      </c>
      <c r="F381" t="s">
        <v>374</v>
      </c>
      <c r="G381">
        <v>2021</v>
      </c>
      <c r="H381">
        <v>3.1710999999999987</v>
      </c>
      <c r="I381">
        <v>2006</v>
      </c>
      <c r="J381">
        <v>203</v>
      </c>
      <c r="K381" t="s">
        <v>392</v>
      </c>
      <c r="L381" t="s">
        <v>390</v>
      </c>
      <c r="M381" t="s">
        <v>390</v>
      </c>
      <c r="N381" t="s">
        <v>390</v>
      </c>
      <c r="O381" t="s">
        <v>388</v>
      </c>
      <c r="P381">
        <v>14</v>
      </c>
      <c r="Q381">
        <v>14</v>
      </c>
      <c r="R381" s="21" t="s">
        <v>774</v>
      </c>
      <c r="S381">
        <v>10</v>
      </c>
      <c r="T381" t="s">
        <v>390</v>
      </c>
      <c r="U381">
        <v>2010</v>
      </c>
      <c r="V381" t="s">
        <v>613</v>
      </c>
      <c r="W381" t="s">
        <v>473</v>
      </c>
      <c r="X381" s="21"/>
      <c r="Y381" t="s">
        <v>150</v>
      </c>
      <c r="Z381">
        <v>1</v>
      </c>
      <c r="AF381" s="2">
        <v>31815</v>
      </c>
      <c r="AG381">
        <v>1</v>
      </c>
    </row>
    <row r="382" spans="1:33" x14ac:dyDescent="0.2">
      <c r="A382" t="s">
        <v>151</v>
      </c>
      <c r="B382">
        <v>1987</v>
      </c>
      <c r="C382" t="s">
        <v>364</v>
      </c>
      <c r="E382" t="s">
        <v>772</v>
      </c>
      <c r="F382" t="s">
        <v>453</v>
      </c>
      <c r="I382">
        <v>2005</v>
      </c>
      <c r="J382">
        <v>110</v>
      </c>
      <c r="K382" t="s">
        <v>392</v>
      </c>
      <c r="L382" t="s">
        <v>393</v>
      </c>
      <c r="M382" t="s">
        <v>393</v>
      </c>
      <c r="N382" t="s">
        <v>393</v>
      </c>
      <c r="O382" t="s">
        <v>388</v>
      </c>
      <c r="P382">
        <v>15</v>
      </c>
      <c r="Q382">
        <v>15</v>
      </c>
      <c r="R382" s="21" t="s">
        <v>774</v>
      </c>
      <c r="S382">
        <v>8</v>
      </c>
      <c r="T382" t="s">
        <v>420</v>
      </c>
      <c r="U382">
        <v>2013</v>
      </c>
      <c r="V382" t="s">
        <v>589</v>
      </c>
      <c r="W382" t="s">
        <v>590</v>
      </c>
      <c r="X382" s="21"/>
      <c r="Y382" t="s">
        <v>151</v>
      </c>
      <c r="AA382">
        <v>1</v>
      </c>
      <c r="AB382">
        <v>1</v>
      </c>
      <c r="AC382">
        <v>1</v>
      </c>
      <c r="AD382">
        <v>1</v>
      </c>
      <c r="AE382">
        <v>1</v>
      </c>
      <c r="AF382" s="2">
        <v>31802</v>
      </c>
      <c r="AG382">
        <v>1</v>
      </c>
    </row>
    <row r="383" spans="1:33" x14ac:dyDescent="0.2">
      <c r="A383" t="s">
        <v>149</v>
      </c>
      <c r="B383">
        <v>1987</v>
      </c>
      <c r="C383" t="s">
        <v>364</v>
      </c>
      <c r="E383" t="s">
        <v>772</v>
      </c>
      <c r="F383" t="s">
        <v>408</v>
      </c>
      <c r="I383">
        <v>2009</v>
      </c>
      <c r="J383">
        <v>11</v>
      </c>
      <c r="K383" t="s">
        <v>402</v>
      </c>
      <c r="L383" t="s">
        <v>537</v>
      </c>
      <c r="M383" t="s">
        <v>375</v>
      </c>
      <c r="N383" t="s">
        <v>537</v>
      </c>
      <c r="O383" t="s">
        <v>406</v>
      </c>
      <c r="P383">
        <v>20</v>
      </c>
      <c r="Q383" t="s">
        <v>407</v>
      </c>
      <c r="R383" s="21" t="s">
        <v>774</v>
      </c>
      <c r="S383">
        <v>5</v>
      </c>
      <c r="T383" t="s">
        <v>375</v>
      </c>
      <c r="U383">
        <v>2015</v>
      </c>
      <c r="V383" t="s">
        <v>472</v>
      </c>
      <c r="W383" t="s">
        <v>473</v>
      </c>
      <c r="X383" s="21"/>
      <c r="Y383" t="s">
        <v>149</v>
      </c>
      <c r="AF383" s="2">
        <v>31944</v>
      </c>
      <c r="AG383">
        <v>2</v>
      </c>
    </row>
    <row r="384" spans="1:33" x14ac:dyDescent="0.2">
      <c r="A384" t="s">
        <v>158</v>
      </c>
      <c r="B384">
        <v>1986</v>
      </c>
      <c r="C384" t="s">
        <v>364</v>
      </c>
      <c r="E384" t="s">
        <v>770</v>
      </c>
      <c r="F384" t="s">
        <v>382</v>
      </c>
      <c r="G384">
        <v>2013</v>
      </c>
      <c r="H384">
        <v>2.0000000000000001E-4</v>
      </c>
      <c r="I384">
        <v>2007</v>
      </c>
      <c r="J384">
        <v>123</v>
      </c>
      <c r="K384" t="s">
        <v>402</v>
      </c>
      <c r="L384" t="s">
        <v>420</v>
      </c>
      <c r="M384" t="s">
        <v>420</v>
      </c>
      <c r="N384" t="s">
        <v>420</v>
      </c>
      <c r="O384" t="s">
        <v>388</v>
      </c>
      <c r="P384">
        <v>12</v>
      </c>
      <c r="Q384">
        <v>12</v>
      </c>
      <c r="R384" s="21" t="s">
        <v>774</v>
      </c>
      <c r="S384">
        <v>6</v>
      </c>
      <c r="T384" t="s">
        <v>423</v>
      </c>
      <c r="U384">
        <v>2009</v>
      </c>
      <c r="V384" t="s">
        <v>563</v>
      </c>
      <c r="W384" t="s">
        <v>455</v>
      </c>
      <c r="X384" s="21"/>
      <c r="Y384" t="s">
        <v>158</v>
      </c>
      <c r="Z384">
        <v>1</v>
      </c>
      <c r="AF384" s="2">
        <v>31589</v>
      </c>
      <c r="AG384">
        <v>2</v>
      </c>
    </row>
    <row r="385" spans="1:33" x14ac:dyDescent="0.2">
      <c r="A385" t="s">
        <v>153</v>
      </c>
      <c r="B385">
        <v>1986</v>
      </c>
      <c r="C385" t="s">
        <v>364</v>
      </c>
      <c r="E385" t="s">
        <v>770</v>
      </c>
      <c r="F385" t="s">
        <v>408</v>
      </c>
      <c r="G385">
        <v>2014</v>
      </c>
      <c r="H385">
        <v>6.0000000000000006E-4</v>
      </c>
      <c r="I385">
        <v>2008</v>
      </c>
      <c r="J385">
        <v>264</v>
      </c>
      <c r="K385" t="s">
        <v>474</v>
      </c>
      <c r="L385" t="s">
        <v>475</v>
      </c>
      <c r="M385" t="s">
        <v>398</v>
      </c>
      <c r="N385" t="s">
        <v>475</v>
      </c>
      <c r="O385" t="s">
        <v>431</v>
      </c>
      <c r="P385">
        <v>19</v>
      </c>
      <c r="Q385" t="s">
        <v>407</v>
      </c>
      <c r="R385" s="21" t="s">
        <v>774</v>
      </c>
      <c r="S385">
        <v>3</v>
      </c>
      <c r="T385" t="s">
        <v>420</v>
      </c>
      <c r="U385">
        <v>2014</v>
      </c>
      <c r="V385" t="s">
        <v>472</v>
      </c>
      <c r="W385" t="s">
        <v>473</v>
      </c>
      <c r="X385" s="21"/>
      <c r="Y385" t="s">
        <v>153</v>
      </c>
      <c r="Z385">
        <v>1</v>
      </c>
      <c r="AF385" s="2">
        <v>31663</v>
      </c>
      <c r="AG385">
        <v>3</v>
      </c>
    </row>
    <row r="386" spans="1:33" x14ac:dyDescent="0.2">
      <c r="A386" t="s">
        <v>156</v>
      </c>
      <c r="B386">
        <v>1986</v>
      </c>
      <c r="C386" t="s">
        <v>364</v>
      </c>
      <c r="E386" t="s">
        <v>770</v>
      </c>
      <c r="F386" t="s">
        <v>453</v>
      </c>
      <c r="G386">
        <v>2011</v>
      </c>
      <c r="H386">
        <v>4.02E-2</v>
      </c>
      <c r="I386">
        <v>2007</v>
      </c>
      <c r="J386">
        <v>59</v>
      </c>
      <c r="K386" t="s">
        <v>621</v>
      </c>
      <c r="L386" t="s">
        <v>622</v>
      </c>
      <c r="M386" t="s">
        <v>429</v>
      </c>
      <c r="N386" t="s">
        <v>622</v>
      </c>
      <c r="O386" t="s">
        <v>406</v>
      </c>
      <c r="P386">
        <v>20</v>
      </c>
      <c r="Q386" t="s">
        <v>407</v>
      </c>
      <c r="R386" s="21" t="s">
        <v>774</v>
      </c>
      <c r="S386">
        <v>12</v>
      </c>
      <c r="T386" t="s">
        <v>409</v>
      </c>
      <c r="U386">
        <v>2011</v>
      </c>
      <c r="V386" t="s">
        <v>477</v>
      </c>
      <c r="W386" t="s">
        <v>411</v>
      </c>
      <c r="X386" s="21"/>
      <c r="Y386" t="s">
        <v>156</v>
      </c>
      <c r="AF386" s="2">
        <v>31607</v>
      </c>
      <c r="AG386">
        <v>3</v>
      </c>
    </row>
    <row r="387" spans="1:33" x14ac:dyDescent="0.2">
      <c r="A387" t="s">
        <v>160</v>
      </c>
      <c r="B387">
        <v>1986</v>
      </c>
      <c r="C387" t="s">
        <v>364</v>
      </c>
      <c r="E387" t="s">
        <v>771</v>
      </c>
      <c r="F387" t="s">
        <v>408</v>
      </c>
      <c r="G387">
        <v>2011</v>
      </c>
      <c r="H387">
        <v>1.0007999999999999</v>
      </c>
      <c r="I387">
        <v>2009</v>
      </c>
      <c r="J387">
        <v>193</v>
      </c>
      <c r="K387" t="s">
        <v>402</v>
      </c>
      <c r="L387" t="s">
        <v>409</v>
      </c>
      <c r="M387" t="s">
        <v>409</v>
      </c>
      <c r="N387" t="s">
        <v>409</v>
      </c>
      <c r="O387" t="s">
        <v>388</v>
      </c>
      <c r="P387">
        <v>15</v>
      </c>
      <c r="Q387">
        <v>15</v>
      </c>
      <c r="R387" s="21" t="s">
        <v>774</v>
      </c>
      <c r="S387">
        <v>1</v>
      </c>
      <c r="T387" t="s">
        <v>409</v>
      </c>
      <c r="U387">
        <v>2016</v>
      </c>
      <c r="V387" t="s">
        <v>410</v>
      </c>
      <c r="W387" t="s">
        <v>411</v>
      </c>
      <c r="X387" s="21"/>
      <c r="Y387" t="s">
        <v>160</v>
      </c>
      <c r="Z387">
        <v>1</v>
      </c>
      <c r="AA387">
        <v>1</v>
      </c>
      <c r="AB387">
        <v>1</v>
      </c>
      <c r="AC387">
        <v>1</v>
      </c>
      <c r="AD387">
        <v>1</v>
      </c>
      <c r="AF387" s="2">
        <v>31585</v>
      </c>
      <c r="AG387">
        <v>2</v>
      </c>
    </row>
    <row r="388" spans="1:33" x14ac:dyDescent="0.2">
      <c r="A388" t="s">
        <v>159</v>
      </c>
      <c r="B388">
        <v>1986</v>
      </c>
      <c r="C388" t="s">
        <v>364</v>
      </c>
      <c r="E388" t="s">
        <v>771</v>
      </c>
      <c r="F388" t="s">
        <v>374</v>
      </c>
      <c r="G388">
        <v>2010</v>
      </c>
      <c r="H388">
        <v>8.1415000000000006</v>
      </c>
      <c r="I388">
        <v>2005</v>
      </c>
      <c r="J388">
        <v>91</v>
      </c>
      <c r="K388" t="s">
        <v>392</v>
      </c>
      <c r="L388" t="s">
        <v>620</v>
      </c>
      <c r="M388" t="s">
        <v>390</v>
      </c>
      <c r="N388" t="s">
        <v>620</v>
      </c>
      <c r="O388" t="s">
        <v>406</v>
      </c>
      <c r="P388">
        <v>18</v>
      </c>
      <c r="Q388" t="s">
        <v>407</v>
      </c>
      <c r="R388" s="21" t="s">
        <v>774</v>
      </c>
      <c r="S388">
        <v>11</v>
      </c>
      <c r="T388" t="s">
        <v>390</v>
      </c>
      <c r="U388">
        <v>2009</v>
      </c>
      <c r="V388" t="s">
        <v>500</v>
      </c>
      <c r="W388" t="s">
        <v>411</v>
      </c>
      <c r="X388" s="21"/>
      <c r="Y388" t="s">
        <v>159</v>
      </c>
      <c r="Z388">
        <v>1</v>
      </c>
      <c r="AF388" s="2">
        <v>31588</v>
      </c>
      <c r="AG388">
        <v>2</v>
      </c>
    </row>
    <row r="389" spans="1:33" x14ac:dyDescent="0.2">
      <c r="A389" t="s">
        <v>157</v>
      </c>
      <c r="B389">
        <v>1986</v>
      </c>
      <c r="C389" t="s">
        <v>364</v>
      </c>
      <c r="E389" t="s">
        <v>771</v>
      </c>
      <c r="F389" t="s">
        <v>453</v>
      </c>
      <c r="G389">
        <v>2009</v>
      </c>
      <c r="H389">
        <v>27.081399999999999</v>
      </c>
      <c r="I389">
        <v>2006</v>
      </c>
      <c r="J389">
        <v>109</v>
      </c>
      <c r="K389" t="s">
        <v>618</v>
      </c>
      <c r="L389" t="s">
        <v>619</v>
      </c>
      <c r="M389" t="s">
        <v>619</v>
      </c>
      <c r="N389" t="s">
        <v>619</v>
      </c>
      <c r="O389" t="s">
        <v>381</v>
      </c>
      <c r="P389">
        <v>12</v>
      </c>
      <c r="Q389">
        <v>12</v>
      </c>
      <c r="R389" s="21" t="s">
        <v>774</v>
      </c>
      <c r="S389">
        <v>11</v>
      </c>
      <c r="T389" t="s">
        <v>420</v>
      </c>
      <c r="U389">
        <v>2009</v>
      </c>
      <c r="V389" t="s">
        <v>603</v>
      </c>
      <c r="W389" t="s">
        <v>411</v>
      </c>
      <c r="X389" s="21"/>
      <c r="Y389" t="s">
        <v>157</v>
      </c>
      <c r="Z389">
        <v>1</v>
      </c>
      <c r="AA389">
        <v>1</v>
      </c>
      <c r="AB389">
        <v>1</v>
      </c>
      <c r="AC389">
        <v>1</v>
      </c>
      <c r="AF389" s="2">
        <v>31596</v>
      </c>
      <c r="AG389">
        <v>3</v>
      </c>
    </row>
    <row r="390" spans="1:33" x14ac:dyDescent="0.2">
      <c r="A390" t="s">
        <v>154</v>
      </c>
      <c r="B390">
        <v>1986</v>
      </c>
      <c r="C390" t="s">
        <v>364</v>
      </c>
      <c r="E390" t="s">
        <v>771</v>
      </c>
      <c r="F390" t="s">
        <v>453</v>
      </c>
      <c r="G390">
        <v>2017</v>
      </c>
      <c r="H390">
        <v>44.130499999999998</v>
      </c>
      <c r="I390">
        <v>2005</v>
      </c>
      <c r="J390">
        <v>96</v>
      </c>
      <c r="K390" t="s">
        <v>618</v>
      </c>
      <c r="L390" t="s">
        <v>639</v>
      </c>
      <c r="M390" t="s">
        <v>390</v>
      </c>
      <c r="N390" t="s">
        <v>390</v>
      </c>
      <c r="O390" t="s">
        <v>388</v>
      </c>
      <c r="P390">
        <v>17</v>
      </c>
      <c r="Q390">
        <v>17</v>
      </c>
      <c r="R390" s="21" t="s">
        <v>774</v>
      </c>
      <c r="S390">
        <v>14</v>
      </c>
      <c r="T390" t="s">
        <v>390</v>
      </c>
      <c r="U390">
        <v>2007</v>
      </c>
      <c r="V390" t="s">
        <v>458</v>
      </c>
      <c r="W390" t="s">
        <v>411</v>
      </c>
      <c r="X390" s="21"/>
      <c r="Y390" t="s">
        <v>154</v>
      </c>
      <c r="Z390">
        <v>1</v>
      </c>
      <c r="AA390">
        <v>1</v>
      </c>
      <c r="AB390">
        <v>1</v>
      </c>
      <c r="AF390" s="2">
        <v>31641</v>
      </c>
      <c r="AG390">
        <v>3</v>
      </c>
    </row>
    <row r="391" spans="1:33" x14ac:dyDescent="0.2">
      <c r="A391" t="s">
        <v>152</v>
      </c>
      <c r="B391">
        <v>1986</v>
      </c>
      <c r="C391" t="s">
        <v>364</v>
      </c>
      <c r="E391" t="s">
        <v>771</v>
      </c>
      <c r="F391" t="s">
        <v>396</v>
      </c>
      <c r="G391">
        <v>2020</v>
      </c>
      <c r="H391">
        <v>63.011200000000002</v>
      </c>
      <c r="I391">
        <v>2005</v>
      </c>
      <c r="J391">
        <v>85</v>
      </c>
      <c r="K391" t="s">
        <v>626</v>
      </c>
      <c r="L391" t="s">
        <v>627</v>
      </c>
      <c r="M391" t="s">
        <v>628</v>
      </c>
      <c r="N391" t="s">
        <v>628</v>
      </c>
      <c r="O391" t="s">
        <v>381</v>
      </c>
      <c r="P391">
        <v>17</v>
      </c>
      <c r="Q391">
        <v>17</v>
      </c>
      <c r="R391" s="21" t="s">
        <v>774</v>
      </c>
      <c r="S391">
        <v>12</v>
      </c>
      <c r="T391" t="s">
        <v>534</v>
      </c>
      <c r="U391">
        <v>2008</v>
      </c>
      <c r="V391" t="s">
        <v>397</v>
      </c>
      <c r="W391" t="s">
        <v>398</v>
      </c>
      <c r="X391" s="21"/>
      <c r="Y391" t="s">
        <v>152</v>
      </c>
      <c r="Z391">
        <v>1</v>
      </c>
      <c r="AA391">
        <v>1</v>
      </c>
      <c r="AF391" s="2">
        <v>31759</v>
      </c>
      <c r="AG391">
        <v>4</v>
      </c>
    </row>
    <row r="392" spans="1:33" x14ac:dyDescent="0.2">
      <c r="A392" t="s">
        <v>742</v>
      </c>
      <c r="B392">
        <v>1986</v>
      </c>
      <c r="C392" t="s">
        <v>364</v>
      </c>
      <c r="E392" t="s">
        <v>772</v>
      </c>
      <c r="F392" t="s">
        <v>382</v>
      </c>
      <c r="G392">
        <v>2013</v>
      </c>
      <c r="I392">
        <v>2004</v>
      </c>
      <c r="J392">
        <v>324</v>
      </c>
      <c r="K392" t="s">
        <v>386</v>
      </c>
      <c r="L392" t="s">
        <v>429</v>
      </c>
      <c r="M392" t="s">
        <v>429</v>
      </c>
      <c r="N392" t="s">
        <v>429</v>
      </c>
      <c r="O392" t="s">
        <v>388</v>
      </c>
      <c r="P392">
        <v>12</v>
      </c>
      <c r="Q392">
        <v>12</v>
      </c>
      <c r="R392" s="21" t="s">
        <v>774</v>
      </c>
      <c r="X392" s="21"/>
      <c r="Y392" t="s">
        <v>162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 s="2">
        <v>31414</v>
      </c>
      <c r="AG392">
        <v>1</v>
      </c>
    </row>
    <row r="393" spans="1:33" x14ac:dyDescent="0.2">
      <c r="A393" t="s">
        <v>155</v>
      </c>
      <c r="B393">
        <v>1986</v>
      </c>
      <c r="C393" t="s">
        <v>364</v>
      </c>
      <c r="E393" t="s">
        <v>772</v>
      </c>
      <c r="F393" t="s">
        <v>396</v>
      </c>
      <c r="I393">
        <v>2007</v>
      </c>
      <c r="J393">
        <v>52</v>
      </c>
      <c r="K393" t="s">
        <v>618</v>
      </c>
      <c r="L393" t="s">
        <v>619</v>
      </c>
      <c r="M393" t="s">
        <v>619</v>
      </c>
      <c r="N393" t="s">
        <v>619</v>
      </c>
      <c r="O393" t="s">
        <v>381</v>
      </c>
      <c r="P393">
        <v>15</v>
      </c>
      <c r="Q393">
        <v>15</v>
      </c>
      <c r="R393" s="21" t="s">
        <v>774</v>
      </c>
      <c r="S393">
        <v>5</v>
      </c>
      <c r="T393" t="s">
        <v>398</v>
      </c>
      <c r="U393">
        <v>2010</v>
      </c>
      <c r="V393" t="s">
        <v>604</v>
      </c>
      <c r="W393" t="s">
        <v>398</v>
      </c>
      <c r="X393" s="21"/>
      <c r="Y393" t="s">
        <v>155</v>
      </c>
      <c r="Z393">
        <v>1</v>
      </c>
      <c r="AA393">
        <v>1</v>
      </c>
      <c r="AB393">
        <v>1</v>
      </c>
      <c r="AD393">
        <v>1</v>
      </c>
      <c r="AF393" s="2">
        <v>31635</v>
      </c>
      <c r="AG393">
        <v>3</v>
      </c>
    </row>
    <row r="394" spans="1:33" x14ac:dyDescent="0.2">
      <c r="A394" t="s">
        <v>161</v>
      </c>
      <c r="B394">
        <v>1986</v>
      </c>
      <c r="C394" t="s">
        <v>364</v>
      </c>
      <c r="E394" t="s">
        <v>772</v>
      </c>
      <c r="F394" t="s">
        <v>374</v>
      </c>
      <c r="I394">
        <v>2009</v>
      </c>
      <c r="J394">
        <v>200</v>
      </c>
      <c r="K394" t="s">
        <v>392</v>
      </c>
      <c r="L394" t="s">
        <v>496</v>
      </c>
      <c r="M394" t="s">
        <v>450</v>
      </c>
      <c r="N394" t="s">
        <v>450</v>
      </c>
      <c r="O394" t="s">
        <v>381</v>
      </c>
      <c r="P394">
        <v>17</v>
      </c>
      <c r="Q394">
        <v>17</v>
      </c>
      <c r="R394" s="21" t="s">
        <v>774</v>
      </c>
      <c r="S394">
        <v>4</v>
      </c>
      <c r="T394" t="s">
        <v>393</v>
      </c>
      <c r="U394">
        <v>2011</v>
      </c>
      <c r="V394" t="s">
        <v>495</v>
      </c>
      <c r="W394" t="s">
        <v>448</v>
      </c>
      <c r="X394" s="21"/>
      <c r="Y394" t="s">
        <v>161</v>
      </c>
      <c r="AF394" s="2">
        <v>31453</v>
      </c>
      <c r="AG394">
        <v>1</v>
      </c>
    </row>
    <row r="395" spans="1:33" x14ac:dyDescent="0.2">
      <c r="A395" t="s">
        <v>163</v>
      </c>
      <c r="B395">
        <v>1985</v>
      </c>
      <c r="C395" t="s">
        <v>364</v>
      </c>
      <c r="E395" t="s">
        <v>771</v>
      </c>
      <c r="F395" t="s">
        <v>374</v>
      </c>
      <c r="G395">
        <v>2009</v>
      </c>
      <c r="H395">
        <v>1.0103</v>
      </c>
      <c r="I395">
        <v>2006</v>
      </c>
      <c r="J395">
        <v>218</v>
      </c>
      <c r="K395" t="s">
        <v>378</v>
      </c>
      <c r="L395" t="s">
        <v>503</v>
      </c>
      <c r="M395" t="s">
        <v>466</v>
      </c>
      <c r="N395" t="s">
        <v>503</v>
      </c>
      <c r="O395" t="s">
        <v>406</v>
      </c>
      <c r="P395">
        <v>19</v>
      </c>
      <c r="Q395" t="s">
        <v>407</v>
      </c>
      <c r="R395" s="21" t="s">
        <v>774</v>
      </c>
      <c r="S395">
        <v>6</v>
      </c>
      <c r="T395" t="s">
        <v>561</v>
      </c>
      <c r="U395">
        <v>2009</v>
      </c>
      <c r="V395" t="s">
        <v>441</v>
      </c>
      <c r="W395" t="s">
        <v>411</v>
      </c>
      <c r="X395" s="21"/>
      <c r="Y395" t="s">
        <v>163</v>
      </c>
      <c r="Z395">
        <v>1</v>
      </c>
      <c r="AF395" s="2">
        <v>31364</v>
      </c>
      <c r="AG395">
        <v>4</v>
      </c>
    </row>
    <row r="396" spans="1:33" x14ac:dyDescent="0.2">
      <c r="A396" t="s">
        <v>164</v>
      </c>
      <c r="B396">
        <v>1985</v>
      </c>
      <c r="C396" t="s">
        <v>364</v>
      </c>
      <c r="E396" t="s">
        <v>771</v>
      </c>
      <c r="F396" t="s">
        <v>396</v>
      </c>
      <c r="G396">
        <v>2011</v>
      </c>
      <c r="H396">
        <v>8.0311000000000003</v>
      </c>
      <c r="I396">
        <v>2004</v>
      </c>
      <c r="J396">
        <v>100</v>
      </c>
      <c r="K396" t="s">
        <v>474</v>
      </c>
      <c r="L396" t="s">
        <v>643</v>
      </c>
      <c r="M396" t="s">
        <v>390</v>
      </c>
      <c r="N396" t="s">
        <v>643</v>
      </c>
      <c r="O396" t="s">
        <v>406</v>
      </c>
      <c r="P396">
        <v>18</v>
      </c>
      <c r="Q396" t="s">
        <v>407</v>
      </c>
      <c r="R396" s="21" t="s">
        <v>774</v>
      </c>
      <c r="S396">
        <v>15</v>
      </c>
      <c r="T396" t="s">
        <v>390</v>
      </c>
      <c r="U396">
        <v>2006</v>
      </c>
      <c r="V396" t="s">
        <v>444</v>
      </c>
      <c r="W396" t="s">
        <v>445</v>
      </c>
      <c r="X396" s="21"/>
      <c r="Y396" t="s">
        <v>164</v>
      </c>
      <c r="Z396">
        <v>1</v>
      </c>
      <c r="AB396">
        <v>1</v>
      </c>
      <c r="AC396">
        <v>1</v>
      </c>
      <c r="AF396" s="2">
        <v>31344</v>
      </c>
      <c r="AG396">
        <v>4</v>
      </c>
    </row>
    <row r="397" spans="1:33" x14ac:dyDescent="0.2">
      <c r="A397" t="s">
        <v>165</v>
      </c>
      <c r="B397">
        <v>1985</v>
      </c>
      <c r="C397" t="s">
        <v>364</v>
      </c>
      <c r="E397" t="s">
        <v>771</v>
      </c>
      <c r="F397" t="s">
        <v>389</v>
      </c>
      <c r="G397">
        <v>2013</v>
      </c>
      <c r="H397">
        <v>9.0114000000000001</v>
      </c>
      <c r="I397">
        <v>2005</v>
      </c>
      <c r="J397">
        <v>67</v>
      </c>
      <c r="K397" t="s">
        <v>386</v>
      </c>
      <c r="L397" t="s">
        <v>375</v>
      </c>
      <c r="M397" t="s">
        <v>375</v>
      </c>
      <c r="N397" t="s">
        <v>375</v>
      </c>
      <c r="O397" t="s">
        <v>388</v>
      </c>
      <c r="P397">
        <v>12</v>
      </c>
      <c r="Q397">
        <v>12</v>
      </c>
      <c r="R397" s="21" t="s">
        <v>774</v>
      </c>
      <c r="S397">
        <v>9</v>
      </c>
      <c r="T397" t="s">
        <v>375</v>
      </c>
      <c r="U397">
        <v>2009</v>
      </c>
      <c r="V397" t="s">
        <v>515</v>
      </c>
      <c r="W397" t="s">
        <v>473</v>
      </c>
      <c r="X397" s="21"/>
      <c r="Y397" t="s">
        <v>165</v>
      </c>
      <c r="Z397">
        <v>1</v>
      </c>
      <c r="AF397" s="2">
        <v>31264</v>
      </c>
      <c r="AG397">
        <v>3</v>
      </c>
    </row>
    <row r="398" spans="1:33" x14ac:dyDescent="0.2">
      <c r="A398" t="s">
        <v>169</v>
      </c>
      <c r="B398">
        <v>1985</v>
      </c>
      <c r="C398" t="s">
        <v>364</v>
      </c>
      <c r="E398" t="s">
        <v>771</v>
      </c>
      <c r="F398" t="s">
        <v>396</v>
      </c>
      <c r="G398">
        <v>2011</v>
      </c>
      <c r="H398">
        <v>12.0007</v>
      </c>
      <c r="I398">
        <v>2005</v>
      </c>
      <c r="J398">
        <v>119</v>
      </c>
      <c r="K398" t="s">
        <v>402</v>
      </c>
      <c r="L398" t="s">
        <v>579</v>
      </c>
      <c r="M398" t="s">
        <v>420</v>
      </c>
      <c r="N398" t="s">
        <v>420</v>
      </c>
      <c r="O398" t="s">
        <v>388</v>
      </c>
      <c r="P398">
        <v>16</v>
      </c>
      <c r="Q398">
        <v>16</v>
      </c>
      <c r="R398" s="21" t="s">
        <v>774</v>
      </c>
      <c r="S398">
        <v>8</v>
      </c>
      <c r="T398" t="s">
        <v>420</v>
      </c>
      <c r="U398">
        <v>2008</v>
      </c>
      <c r="V398" t="s">
        <v>486</v>
      </c>
      <c r="W398" t="s">
        <v>487</v>
      </c>
      <c r="X398" s="21"/>
      <c r="Y398" t="s">
        <v>169</v>
      </c>
      <c r="AF398" s="2">
        <v>31087</v>
      </c>
      <c r="AG398">
        <v>1</v>
      </c>
    </row>
    <row r="399" spans="1:33" x14ac:dyDescent="0.2">
      <c r="A399" t="s">
        <v>167</v>
      </c>
      <c r="B399">
        <v>1985</v>
      </c>
      <c r="C399" t="s">
        <v>364</v>
      </c>
      <c r="E399" t="s">
        <v>771</v>
      </c>
      <c r="F399" t="s">
        <v>382</v>
      </c>
      <c r="G399">
        <v>2011</v>
      </c>
      <c r="H399">
        <v>54.011700000000012</v>
      </c>
      <c r="I399">
        <v>2004</v>
      </c>
      <c r="J399">
        <v>103</v>
      </c>
      <c r="K399" t="s">
        <v>402</v>
      </c>
      <c r="L399" t="s">
        <v>409</v>
      </c>
      <c r="M399" t="s">
        <v>409</v>
      </c>
      <c r="N399" t="s">
        <v>409</v>
      </c>
      <c r="O399" t="s">
        <v>388</v>
      </c>
      <c r="P399">
        <v>14</v>
      </c>
      <c r="Q399">
        <v>14</v>
      </c>
      <c r="R399" s="21" t="s">
        <v>774</v>
      </c>
      <c r="S399">
        <v>10</v>
      </c>
      <c r="T399" t="s">
        <v>409</v>
      </c>
      <c r="U399">
        <v>2007</v>
      </c>
      <c r="V399" t="s">
        <v>612</v>
      </c>
      <c r="W399" t="s">
        <v>385</v>
      </c>
      <c r="X399" s="21"/>
      <c r="Y399" t="s">
        <v>167</v>
      </c>
      <c r="Z399">
        <v>1</v>
      </c>
      <c r="AF399" s="2">
        <v>31153</v>
      </c>
      <c r="AG399">
        <v>2</v>
      </c>
    </row>
    <row r="400" spans="1:33" x14ac:dyDescent="0.2">
      <c r="A400" t="s">
        <v>166</v>
      </c>
      <c r="B400">
        <v>1985</v>
      </c>
      <c r="C400" t="s">
        <v>364</v>
      </c>
      <c r="E400" t="s">
        <v>771</v>
      </c>
      <c r="F400" t="s">
        <v>374</v>
      </c>
      <c r="G400">
        <v>2018</v>
      </c>
      <c r="H400">
        <v>67.170900000000003</v>
      </c>
      <c r="I400">
        <v>2018</v>
      </c>
      <c r="J400">
        <v>115</v>
      </c>
      <c r="K400" t="s">
        <v>438</v>
      </c>
      <c r="L400" t="s">
        <v>440</v>
      </c>
      <c r="M400" t="s">
        <v>385</v>
      </c>
      <c r="N400" t="s">
        <v>385</v>
      </c>
      <c r="O400" t="s">
        <v>436</v>
      </c>
      <c r="P400">
        <v>16</v>
      </c>
      <c r="Q400">
        <v>16</v>
      </c>
      <c r="R400" s="21" t="s">
        <v>774</v>
      </c>
      <c r="S400">
        <v>14</v>
      </c>
      <c r="T400" t="s">
        <v>440</v>
      </c>
      <c r="U400">
        <v>2001</v>
      </c>
      <c r="V400" t="s">
        <v>435</v>
      </c>
      <c r="W400" t="s">
        <v>385</v>
      </c>
      <c r="X400" t="s">
        <v>435</v>
      </c>
      <c r="Y400" t="s">
        <v>166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 s="2">
        <v>31204</v>
      </c>
      <c r="AG400">
        <v>2</v>
      </c>
    </row>
    <row r="401" spans="1:33" x14ac:dyDescent="0.2">
      <c r="A401" t="s">
        <v>168</v>
      </c>
      <c r="B401">
        <v>1985</v>
      </c>
      <c r="C401" t="s">
        <v>364</v>
      </c>
      <c r="E401" t="s">
        <v>772</v>
      </c>
      <c r="F401" t="s">
        <v>382</v>
      </c>
      <c r="I401">
        <v>2009</v>
      </c>
      <c r="J401">
        <v>106</v>
      </c>
      <c r="K401" t="s">
        <v>402</v>
      </c>
      <c r="L401" t="s">
        <v>404</v>
      </c>
      <c r="M401" t="s">
        <v>404</v>
      </c>
      <c r="N401" t="s">
        <v>409</v>
      </c>
      <c r="O401" t="s">
        <v>388</v>
      </c>
      <c r="P401">
        <v>12</v>
      </c>
      <c r="Q401">
        <v>17</v>
      </c>
      <c r="R401" s="21" t="s">
        <v>774</v>
      </c>
      <c r="S401">
        <v>5</v>
      </c>
      <c r="T401" t="s">
        <v>409</v>
      </c>
      <c r="U401">
        <v>2012</v>
      </c>
      <c r="V401" t="s">
        <v>544</v>
      </c>
      <c r="W401" t="s">
        <v>448</v>
      </c>
      <c r="X401" s="21"/>
      <c r="Y401" t="s">
        <v>168</v>
      </c>
      <c r="AF401" s="2">
        <v>31153</v>
      </c>
      <c r="AG401">
        <v>2</v>
      </c>
    </row>
    <row r="402" spans="1:33" x14ac:dyDescent="0.2">
      <c r="A402" t="s">
        <v>211</v>
      </c>
      <c r="B402">
        <v>1984</v>
      </c>
      <c r="C402" t="s">
        <v>364</v>
      </c>
      <c r="E402" t="s">
        <v>771</v>
      </c>
      <c r="F402" t="s">
        <v>453</v>
      </c>
      <c r="G402">
        <v>2012</v>
      </c>
      <c r="H402">
        <v>1.0001</v>
      </c>
      <c r="I402">
        <v>2007</v>
      </c>
      <c r="J402">
        <v>121</v>
      </c>
      <c r="K402" t="s">
        <v>392</v>
      </c>
      <c r="L402" t="s">
        <v>507</v>
      </c>
      <c r="M402" t="s">
        <v>390</v>
      </c>
      <c r="N402" t="s">
        <v>507</v>
      </c>
      <c r="O402" t="s">
        <v>406</v>
      </c>
      <c r="P402">
        <v>20</v>
      </c>
      <c r="Q402" t="s">
        <v>407</v>
      </c>
      <c r="R402" s="21" t="s">
        <v>774</v>
      </c>
      <c r="S402">
        <v>4</v>
      </c>
      <c r="T402" t="s">
        <v>420</v>
      </c>
      <c r="U402">
        <v>2012</v>
      </c>
      <c r="V402" t="s">
        <v>506</v>
      </c>
      <c r="W402" t="s">
        <v>428</v>
      </c>
      <c r="X402" s="21"/>
      <c r="Y402" t="s">
        <v>172</v>
      </c>
      <c r="AF402" s="2">
        <v>30847</v>
      </c>
      <c r="AG402">
        <v>2</v>
      </c>
    </row>
    <row r="403" spans="1:33" x14ac:dyDescent="0.2">
      <c r="A403" t="s">
        <v>171</v>
      </c>
      <c r="B403">
        <v>1984</v>
      </c>
      <c r="C403" t="s">
        <v>364</v>
      </c>
      <c r="E403" t="s">
        <v>771</v>
      </c>
      <c r="F403" t="s">
        <v>374</v>
      </c>
      <c r="G403">
        <v>2008</v>
      </c>
      <c r="H403">
        <v>7.0307999999999993</v>
      </c>
      <c r="I403">
        <v>2003</v>
      </c>
      <c r="J403">
        <v>168</v>
      </c>
      <c r="K403" t="s">
        <v>474</v>
      </c>
      <c r="L403" t="s">
        <v>446</v>
      </c>
      <c r="M403" t="s">
        <v>446</v>
      </c>
      <c r="N403" t="s">
        <v>446</v>
      </c>
      <c r="O403" t="s">
        <v>388</v>
      </c>
      <c r="P403">
        <v>14</v>
      </c>
      <c r="Q403">
        <v>14</v>
      </c>
      <c r="R403" s="21" t="s">
        <v>774</v>
      </c>
      <c r="S403">
        <v>10</v>
      </c>
      <c r="T403" t="s">
        <v>446</v>
      </c>
      <c r="U403">
        <v>2007</v>
      </c>
      <c r="V403" t="s">
        <v>535</v>
      </c>
      <c r="W403" t="s">
        <v>445</v>
      </c>
      <c r="X403" s="21"/>
      <c r="Y403" t="s">
        <v>171</v>
      </c>
      <c r="Z403">
        <v>1</v>
      </c>
      <c r="AA403">
        <v>1</v>
      </c>
      <c r="AB403">
        <v>1</v>
      </c>
      <c r="AC403">
        <v>1</v>
      </c>
      <c r="AF403" s="2">
        <v>30861</v>
      </c>
      <c r="AG403">
        <v>2</v>
      </c>
    </row>
    <row r="404" spans="1:33" x14ac:dyDescent="0.2">
      <c r="A404" t="s">
        <v>170</v>
      </c>
      <c r="B404">
        <v>1984</v>
      </c>
      <c r="C404" t="s">
        <v>364</v>
      </c>
      <c r="E404" t="s">
        <v>772</v>
      </c>
      <c r="F404" t="s">
        <v>396</v>
      </c>
      <c r="I404">
        <v>2010</v>
      </c>
      <c r="J404">
        <v>222</v>
      </c>
      <c r="K404" t="s">
        <v>419</v>
      </c>
      <c r="L404" t="s">
        <v>714</v>
      </c>
      <c r="M404" t="s">
        <v>624</v>
      </c>
      <c r="N404" t="s">
        <v>714</v>
      </c>
      <c r="O404" t="s">
        <v>406</v>
      </c>
      <c r="P404">
        <v>20</v>
      </c>
      <c r="Q404" t="s">
        <v>407</v>
      </c>
      <c r="R404" s="21" t="s">
        <v>774</v>
      </c>
      <c r="S404">
        <v>1</v>
      </c>
      <c r="T404" t="s">
        <v>518</v>
      </c>
      <c r="U404">
        <v>2015</v>
      </c>
      <c r="V404" t="s">
        <v>777</v>
      </c>
      <c r="W404" t="s">
        <v>385</v>
      </c>
      <c r="X404" s="21"/>
      <c r="Y404" t="s">
        <v>170</v>
      </c>
      <c r="AF404" s="2">
        <v>30884</v>
      </c>
      <c r="AG404">
        <v>3</v>
      </c>
    </row>
    <row r="405" spans="1:33" x14ac:dyDescent="0.2">
      <c r="A405" t="s">
        <v>174</v>
      </c>
      <c r="B405">
        <v>1983</v>
      </c>
      <c r="C405" t="s">
        <v>364</v>
      </c>
      <c r="E405" t="s">
        <v>770</v>
      </c>
      <c r="F405" t="s">
        <v>382</v>
      </c>
      <c r="G405">
        <v>2006</v>
      </c>
      <c r="H405">
        <v>8.0000000000000015E-4</v>
      </c>
      <c r="I405">
        <v>2002</v>
      </c>
      <c r="J405">
        <v>108</v>
      </c>
      <c r="K405" t="s">
        <v>523</v>
      </c>
      <c r="L405" t="s">
        <v>593</v>
      </c>
      <c r="M405" t="s">
        <v>594</v>
      </c>
      <c r="N405" t="s">
        <v>594</v>
      </c>
      <c r="O405" t="s">
        <v>381</v>
      </c>
      <c r="P405">
        <v>16</v>
      </c>
      <c r="Q405">
        <v>16</v>
      </c>
      <c r="R405" s="21" t="s">
        <v>774</v>
      </c>
      <c r="S405">
        <v>8</v>
      </c>
      <c r="T405" t="s">
        <v>383</v>
      </c>
      <c r="U405">
        <v>2006</v>
      </c>
      <c r="V405" t="s">
        <v>592</v>
      </c>
      <c r="W405" t="s">
        <v>455</v>
      </c>
      <c r="X405" s="21"/>
      <c r="Y405" t="s">
        <v>174</v>
      </c>
      <c r="Z405">
        <v>1</v>
      </c>
      <c r="AA405">
        <v>1</v>
      </c>
      <c r="AB405">
        <v>1</v>
      </c>
      <c r="AF405" s="2">
        <v>30469</v>
      </c>
      <c r="AG405">
        <v>2</v>
      </c>
    </row>
    <row r="406" spans="1:33" x14ac:dyDescent="0.2">
      <c r="A406" t="s">
        <v>176</v>
      </c>
      <c r="B406">
        <v>1983</v>
      </c>
      <c r="C406" t="s">
        <v>364</v>
      </c>
      <c r="E406" t="s">
        <v>771</v>
      </c>
      <c r="F406" t="s">
        <v>396</v>
      </c>
      <c r="G406">
        <v>2009</v>
      </c>
      <c r="H406">
        <v>4.0106999999999999</v>
      </c>
      <c r="I406">
        <v>2005</v>
      </c>
      <c r="J406">
        <v>165</v>
      </c>
      <c r="K406" t="s">
        <v>392</v>
      </c>
      <c r="L406" t="s">
        <v>452</v>
      </c>
      <c r="M406" t="s">
        <v>450</v>
      </c>
      <c r="N406" t="s">
        <v>450</v>
      </c>
      <c r="O406" t="s">
        <v>381</v>
      </c>
      <c r="P406">
        <v>16</v>
      </c>
      <c r="Q406">
        <v>16</v>
      </c>
      <c r="R406" s="21" t="s">
        <v>774</v>
      </c>
      <c r="S406">
        <v>3</v>
      </c>
      <c r="T406" t="s">
        <v>390</v>
      </c>
      <c r="U406">
        <v>2011</v>
      </c>
      <c r="V406" t="s">
        <v>451</v>
      </c>
      <c r="W406" t="s">
        <v>448</v>
      </c>
      <c r="X406" s="21"/>
      <c r="Y406" t="s">
        <v>176</v>
      </c>
      <c r="Z406">
        <v>1</v>
      </c>
      <c r="AF406" s="2">
        <v>30368</v>
      </c>
      <c r="AG406">
        <v>1</v>
      </c>
    </row>
    <row r="407" spans="1:33" x14ac:dyDescent="0.2">
      <c r="A407" t="s">
        <v>212</v>
      </c>
      <c r="B407">
        <v>1983</v>
      </c>
      <c r="C407" t="s">
        <v>364</v>
      </c>
      <c r="E407" t="s">
        <v>771</v>
      </c>
      <c r="F407" t="s">
        <v>382</v>
      </c>
      <c r="G407">
        <v>2011</v>
      </c>
      <c r="H407">
        <v>7.0214000000000008</v>
      </c>
      <c r="I407">
        <v>2003</v>
      </c>
      <c r="J407">
        <v>86</v>
      </c>
      <c r="K407" t="s">
        <v>402</v>
      </c>
      <c r="L407" t="s">
        <v>404</v>
      </c>
      <c r="M407" t="s">
        <v>404</v>
      </c>
      <c r="N407" t="s">
        <v>404</v>
      </c>
      <c r="O407" t="s">
        <v>381</v>
      </c>
      <c r="P407">
        <v>12</v>
      </c>
      <c r="Q407">
        <v>12</v>
      </c>
      <c r="R407" s="21" t="s">
        <v>774</v>
      </c>
      <c r="S407">
        <v>12</v>
      </c>
      <c r="T407" t="s">
        <v>404</v>
      </c>
      <c r="U407">
        <v>2005</v>
      </c>
      <c r="V407" t="s">
        <v>617</v>
      </c>
      <c r="W407" t="s">
        <v>411</v>
      </c>
      <c r="X407" s="21"/>
      <c r="Y407" t="s">
        <v>175</v>
      </c>
      <c r="Z407">
        <v>1</v>
      </c>
      <c r="AF407" s="2">
        <v>30385</v>
      </c>
      <c r="AG407">
        <v>1</v>
      </c>
    </row>
    <row r="408" spans="1:33" x14ac:dyDescent="0.2">
      <c r="A408" t="s">
        <v>173</v>
      </c>
      <c r="B408">
        <v>1983</v>
      </c>
      <c r="C408" t="s">
        <v>364</v>
      </c>
      <c r="E408" t="s">
        <v>772</v>
      </c>
      <c r="F408" t="s">
        <v>374</v>
      </c>
      <c r="I408">
        <v>2008</v>
      </c>
      <c r="J408">
        <v>318</v>
      </c>
      <c r="K408" t="s">
        <v>526</v>
      </c>
      <c r="L408" t="s">
        <v>545</v>
      </c>
      <c r="M408" t="s">
        <v>545</v>
      </c>
      <c r="N408" t="s">
        <v>545</v>
      </c>
      <c r="O408" t="s">
        <v>388</v>
      </c>
      <c r="P408">
        <v>15</v>
      </c>
      <c r="Q408">
        <v>15</v>
      </c>
      <c r="R408" s="21" t="s">
        <v>774</v>
      </c>
      <c r="X408" s="21"/>
      <c r="Y408" t="s">
        <v>173</v>
      </c>
      <c r="AF408" s="2">
        <v>30629</v>
      </c>
      <c r="AG408">
        <v>4</v>
      </c>
    </row>
    <row r="409" spans="1:33" x14ac:dyDescent="0.2">
      <c r="A409" t="s">
        <v>180</v>
      </c>
      <c r="B409">
        <v>1982</v>
      </c>
      <c r="C409" t="s">
        <v>364</v>
      </c>
      <c r="E409" t="s">
        <v>770</v>
      </c>
      <c r="F409" t="s">
        <v>389</v>
      </c>
      <c r="G409">
        <v>2006</v>
      </c>
      <c r="H409">
        <v>1E-4</v>
      </c>
      <c r="I409">
        <v>2000</v>
      </c>
      <c r="J409">
        <v>352</v>
      </c>
      <c r="K409" t="s">
        <v>386</v>
      </c>
      <c r="L409" t="s">
        <v>449</v>
      </c>
      <c r="M409" t="s">
        <v>429</v>
      </c>
      <c r="N409" t="s">
        <v>429</v>
      </c>
      <c r="O409" t="s">
        <v>388</v>
      </c>
      <c r="P409">
        <v>17</v>
      </c>
      <c r="Q409">
        <v>17</v>
      </c>
      <c r="R409" s="21" t="s">
        <v>774</v>
      </c>
      <c r="S409">
        <v>2</v>
      </c>
      <c r="T409" t="s">
        <v>446</v>
      </c>
      <c r="U409">
        <v>2014</v>
      </c>
      <c r="V409" t="s">
        <v>447</v>
      </c>
      <c r="W409" t="s">
        <v>448</v>
      </c>
      <c r="X409" s="21"/>
      <c r="Y409" t="s">
        <v>180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 s="2">
        <v>30086</v>
      </c>
      <c r="AG409">
        <v>2</v>
      </c>
    </row>
    <row r="410" spans="1:33" x14ac:dyDescent="0.2">
      <c r="A410" t="s">
        <v>181</v>
      </c>
      <c r="B410">
        <v>1982</v>
      </c>
      <c r="C410" t="s">
        <v>364</v>
      </c>
      <c r="E410" t="s">
        <v>771</v>
      </c>
      <c r="F410" t="s">
        <v>374</v>
      </c>
      <c r="G410">
        <v>2009</v>
      </c>
      <c r="H410">
        <v>3.0512000000000006</v>
      </c>
      <c r="I410">
        <v>2000</v>
      </c>
      <c r="J410">
        <v>286</v>
      </c>
      <c r="K410" t="s">
        <v>392</v>
      </c>
      <c r="L410" t="s">
        <v>485</v>
      </c>
      <c r="M410" t="s">
        <v>393</v>
      </c>
      <c r="N410" t="s">
        <v>393</v>
      </c>
      <c r="O410" t="s">
        <v>388</v>
      </c>
      <c r="P410">
        <v>17</v>
      </c>
      <c r="Q410">
        <v>17</v>
      </c>
      <c r="R410" s="21" t="s">
        <v>774</v>
      </c>
      <c r="S410">
        <v>3</v>
      </c>
      <c r="T410" t="s">
        <v>383</v>
      </c>
      <c r="U410">
        <v>2006</v>
      </c>
      <c r="V410" t="s">
        <v>484</v>
      </c>
      <c r="W410" t="s">
        <v>385</v>
      </c>
      <c r="X410" s="21"/>
      <c r="Y410" t="s">
        <v>181</v>
      </c>
      <c r="Z410">
        <v>1</v>
      </c>
      <c r="AA410">
        <v>1</v>
      </c>
      <c r="AB410">
        <v>1</v>
      </c>
      <c r="AF410" s="2">
        <v>30019</v>
      </c>
      <c r="AG410">
        <v>1</v>
      </c>
    </row>
    <row r="411" spans="1:33" x14ac:dyDescent="0.2">
      <c r="A411" t="s">
        <v>177</v>
      </c>
      <c r="B411">
        <v>1982</v>
      </c>
      <c r="C411" t="s">
        <v>364</v>
      </c>
      <c r="E411" t="s">
        <v>771</v>
      </c>
      <c r="F411" t="s">
        <v>453</v>
      </c>
      <c r="G411">
        <v>2005</v>
      </c>
      <c r="H411">
        <v>3.1016000000000004</v>
      </c>
      <c r="I411">
        <v>2001</v>
      </c>
      <c r="J411">
        <v>191</v>
      </c>
      <c r="K411" t="s">
        <v>402</v>
      </c>
      <c r="L411" t="s">
        <v>420</v>
      </c>
      <c r="M411" t="s">
        <v>420</v>
      </c>
      <c r="N411" t="s">
        <v>420</v>
      </c>
      <c r="O411" t="s">
        <v>388</v>
      </c>
      <c r="P411">
        <v>12</v>
      </c>
      <c r="Q411">
        <v>12</v>
      </c>
      <c r="R411" s="21" t="s">
        <v>774</v>
      </c>
      <c r="S411">
        <v>9</v>
      </c>
      <c r="T411" t="s">
        <v>420</v>
      </c>
      <c r="U411">
        <v>2005</v>
      </c>
      <c r="V411" t="s">
        <v>514</v>
      </c>
      <c r="W411" t="s">
        <v>411</v>
      </c>
      <c r="X411" s="21"/>
      <c r="Y411" t="s">
        <v>177</v>
      </c>
      <c r="Z411">
        <v>1</v>
      </c>
      <c r="AF411" s="2">
        <v>30221</v>
      </c>
      <c r="AG411">
        <v>3</v>
      </c>
    </row>
    <row r="412" spans="1:33" x14ac:dyDescent="0.2">
      <c r="A412" t="s">
        <v>178</v>
      </c>
      <c r="B412">
        <v>1982</v>
      </c>
      <c r="C412" t="s">
        <v>364</v>
      </c>
      <c r="E412" t="s">
        <v>771</v>
      </c>
      <c r="F412" t="s">
        <v>382</v>
      </c>
      <c r="G412">
        <v>2014</v>
      </c>
      <c r="H412">
        <v>7.0004</v>
      </c>
      <c r="I412">
        <v>2000</v>
      </c>
      <c r="J412">
        <v>107</v>
      </c>
      <c r="K412" t="s">
        <v>607</v>
      </c>
      <c r="L412" t="s">
        <v>630</v>
      </c>
      <c r="M412" t="s">
        <v>534</v>
      </c>
      <c r="N412" t="s">
        <v>534</v>
      </c>
      <c r="O412" t="s">
        <v>381</v>
      </c>
      <c r="P412">
        <v>17</v>
      </c>
      <c r="Q412">
        <v>17</v>
      </c>
      <c r="R412" s="21" t="s">
        <v>774</v>
      </c>
      <c r="S412">
        <v>12</v>
      </c>
      <c r="T412" t="s">
        <v>429</v>
      </c>
      <c r="U412">
        <v>2005</v>
      </c>
      <c r="V412" t="s">
        <v>629</v>
      </c>
      <c r="W412" t="s">
        <v>398</v>
      </c>
      <c r="X412" s="21"/>
      <c r="Y412" t="s">
        <v>178</v>
      </c>
      <c r="Z412">
        <v>1</v>
      </c>
      <c r="AA412">
        <v>1</v>
      </c>
      <c r="AB412">
        <v>1</v>
      </c>
      <c r="AC412">
        <v>1</v>
      </c>
      <c r="AD412">
        <v>1</v>
      </c>
      <c r="AF412" s="2">
        <v>30209</v>
      </c>
      <c r="AG412">
        <v>3</v>
      </c>
    </row>
    <row r="413" spans="1:33" x14ac:dyDescent="0.2">
      <c r="A413" t="s">
        <v>179</v>
      </c>
      <c r="B413">
        <v>1982</v>
      </c>
      <c r="C413" t="s">
        <v>364</v>
      </c>
      <c r="E413" t="s">
        <v>771</v>
      </c>
      <c r="F413" t="s">
        <v>374</v>
      </c>
      <c r="G413">
        <v>2002</v>
      </c>
      <c r="H413">
        <v>55.2209</v>
      </c>
      <c r="I413">
        <v>2000</v>
      </c>
      <c r="J413">
        <v>123</v>
      </c>
      <c r="K413" t="s">
        <v>392</v>
      </c>
      <c r="L413" t="s">
        <v>393</v>
      </c>
      <c r="M413" t="s">
        <v>393</v>
      </c>
      <c r="N413" t="s">
        <v>393</v>
      </c>
      <c r="O413" t="s">
        <v>388</v>
      </c>
      <c r="P413">
        <v>14</v>
      </c>
      <c r="Q413">
        <v>14</v>
      </c>
      <c r="R413" s="21" t="s">
        <v>774</v>
      </c>
      <c r="S413">
        <v>13</v>
      </c>
      <c r="T413" t="s">
        <v>383</v>
      </c>
      <c r="U413">
        <v>2004</v>
      </c>
      <c r="V413" t="s">
        <v>633</v>
      </c>
      <c r="W413" t="s">
        <v>468</v>
      </c>
      <c r="X413" s="21"/>
      <c r="Y413" t="s">
        <v>179</v>
      </c>
      <c r="Z413">
        <v>1</v>
      </c>
      <c r="AA413">
        <v>1</v>
      </c>
      <c r="AC413">
        <v>1</v>
      </c>
      <c r="AD413">
        <v>1</v>
      </c>
      <c r="AE413">
        <v>1</v>
      </c>
      <c r="AF413" s="2">
        <v>30187</v>
      </c>
      <c r="AG413">
        <v>3</v>
      </c>
    </row>
    <row r="414" spans="1:33" x14ac:dyDescent="0.2">
      <c r="A414" t="s">
        <v>213</v>
      </c>
      <c r="B414">
        <v>1981</v>
      </c>
      <c r="C414" t="s">
        <v>364</v>
      </c>
      <c r="E414" t="s">
        <v>771</v>
      </c>
      <c r="F414" t="s">
        <v>408</v>
      </c>
      <c r="G414">
        <v>2008</v>
      </c>
      <c r="H414">
        <v>2.0120999999999998</v>
      </c>
      <c r="I414">
        <v>2000</v>
      </c>
      <c r="J414">
        <v>309</v>
      </c>
      <c r="K414" t="s">
        <v>474</v>
      </c>
      <c r="L414" t="s">
        <v>557</v>
      </c>
      <c r="M414" t="s">
        <v>446</v>
      </c>
      <c r="N414" t="s">
        <v>446</v>
      </c>
      <c r="O414" t="s">
        <v>388</v>
      </c>
      <c r="P414">
        <v>16</v>
      </c>
      <c r="Q414">
        <v>16</v>
      </c>
      <c r="R414" s="21" t="s">
        <v>774</v>
      </c>
      <c r="S414">
        <v>6</v>
      </c>
      <c r="T414" t="s">
        <v>446</v>
      </c>
      <c r="U414">
        <v>2009</v>
      </c>
      <c r="V414" t="s">
        <v>444</v>
      </c>
      <c r="W414" t="s">
        <v>445</v>
      </c>
      <c r="X414" s="21"/>
      <c r="Y414" t="s">
        <v>186</v>
      </c>
      <c r="Z414">
        <v>1</v>
      </c>
      <c r="AA414">
        <v>1</v>
      </c>
      <c r="AB414">
        <v>1</v>
      </c>
      <c r="AD414">
        <v>1</v>
      </c>
      <c r="AF414" s="2">
        <v>29610</v>
      </c>
      <c r="AG414">
        <v>1</v>
      </c>
    </row>
    <row r="415" spans="1:33" x14ac:dyDescent="0.2">
      <c r="A415" t="s">
        <v>184</v>
      </c>
      <c r="B415">
        <v>1981</v>
      </c>
      <c r="C415" t="s">
        <v>364</v>
      </c>
      <c r="E415" t="s">
        <v>771</v>
      </c>
      <c r="F415" t="s">
        <v>382</v>
      </c>
      <c r="G415">
        <v>2012</v>
      </c>
      <c r="H415">
        <v>17.0105</v>
      </c>
      <c r="I415">
        <v>2000</v>
      </c>
      <c r="J415">
        <v>47</v>
      </c>
      <c r="K415" t="s">
        <v>498</v>
      </c>
      <c r="L415" t="s">
        <v>648</v>
      </c>
      <c r="M415" t="s">
        <v>390</v>
      </c>
      <c r="N415" t="s">
        <v>390</v>
      </c>
      <c r="O415" t="s">
        <v>388</v>
      </c>
      <c r="P415">
        <v>16</v>
      </c>
      <c r="Q415">
        <v>16</v>
      </c>
      <c r="R415" s="21" t="s">
        <v>774</v>
      </c>
      <c r="S415">
        <v>16</v>
      </c>
      <c r="T415" t="s">
        <v>390</v>
      </c>
      <c r="U415">
        <v>2004</v>
      </c>
      <c r="V415" t="s">
        <v>646</v>
      </c>
      <c r="W415" t="s">
        <v>647</v>
      </c>
      <c r="X415" s="21"/>
      <c r="Y415" t="s">
        <v>184</v>
      </c>
      <c r="Z415">
        <v>1</v>
      </c>
      <c r="AA415">
        <v>1</v>
      </c>
      <c r="AB415">
        <v>1</v>
      </c>
      <c r="AC415">
        <v>1</v>
      </c>
      <c r="AD415">
        <v>1</v>
      </c>
      <c r="AF415" s="2">
        <v>29737</v>
      </c>
      <c r="AG415">
        <v>2</v>
      </c>
    </row>
    <row r="416" spans="1:33" x14ac:dyDescent="0.2">
      <c r="A416" t="s">
        <v>185</v>
      </c>
      <c r="B416">
        <v>1981</v>
      </c>
      <c r="C416" t="s">
        <v>364</v>
      </c>
      <c r="E416" t="s">
        <v>771</v>
      </c>
      <c r="F416" t="s">
        <v>453</v>
      </c>
      <c r="G416">
        <v>2005</v>
      </c>
      <c r="H416">
        <v>35.1006</v>
      </c>
      <c r="I416">
        <v>1999</v>
      </c>
      <c r="J416">
        <v>37</v>
      </c>
      <c r="K416" t="s">
        <v>474</v>
      </c>
      <c r="L416" t="s">
        <v>640</v>
      </c>
      <c r="M416" t="s">
        <v>456</v>
      </c>
      <c r="N416" t="s">
        <v>640</v>
      </c>
      <c r="O416" t="s">
        <v>406</v>
      </c>
      <c r="P416">
        <v>18</v>
      </c>
      <c r="Q416" t="s">
        <v>407</v>
      </c>
      <c r="R416" s="21" t="s">
        <v>774</v>
      </c>
      <c r="S416">
        <v>15</v>
      </c>
      <c r="T416" t="s">
        <v>456</v>
      </c>
      <c r="U416">
        <v>2000</v>
      </c>
      <c r="V416" t="s">
        <v>410</v>
      </c>
      <c r="W416" t="s">
        <v>411</v>
      </c>
      <c r="X416" s="21"/>
      <c r="Y416" t="s">
        <v>185</v>
      </c>
      <c r="Z416">
        <v>1</v>
      </c>
      <c r="AA416">
        <v>1</v>
      </c>
      <c r="AB416">
        <v>1</v>
      </c>
      <c r="AC416">
        <v>1</v>
      </c>
      <c r="AD416">
        <v>1</v>
      </c>
      <c r="AF416" s="2">
        <v>29733</v>
      </c>
      <c r="AG416">
        <v>2</v>
      </c>
    </row>
    <row r="417" spans="1:33" x14ac:dyDescent="0.2">
      <c r="A417" t="s">
        <v>183</v>
      </c>
      <c r="B417">
        <v>1981</v>
      </c>
      <c r="C417" t="s">
        <v>364</v>
      </c>
      <c r="E417" t="s">
        <v>771</v>
      </c>
      <c r="F417" t="s">
        <v>453</v>
      </c>
      <c r="G417">
        <v>2001</v>
      </c>
      <c r="H417">
        <v>69.100700000000003</v>
      </c>
      <c r="I417">
        <v>1999</v>
      </c>
      <c r="J417">
        <v>8</v>
      </c>
      <c r="K417" t="s">
        <v>402</v>
      </c>
      <c r="L417" t="s">
        <v>420</v>
      </c>
      <c r="M417" t="s">
        <v>420</v>
      </c>
      <c r="N417" t="s">
        <v>420</v>
      </c>
      <c r="O417" t="s">
        <v>388</v>
      </c>
      <c r="P417">
        <v>13</v>
      </c>
      <c r="Q417">
        <v>13</v>
      </c>
      <c r="R417" s="21" t="s">
        <v>774</v>
      </c>
      <c r="S417">
        <v>22</v>
      </c>
      <c r="T417" t="s">
        <v>420</v>
      </c>
      <c r="U417">
        <v>2001</v>
      </c>
      <c r="V417" t="s">
        <v>514</v>
      </c>
      <c r="W417" t="s">
        <v>411</v>
      </c>
      <c r="X417" s="21"/>
      <c r="Y417" t="s">
        <v>183</v>
      </c>
      <c r="Z417">
        <v>1</v>
      </c>
      <c r="AB417">
        <v>1</v>
      </c>
      <c r="AF417" s="2">
        <v>29862</v>
      </c>
      <c r="AG417">
        <v>4</v>
      </c>
    </row>
    <row r="418" spans="1:33" x14ac:dyDescent="0.2">
      <c r="A418" t="s">
        <v>182</v>
      </c>
      <c r="B418">
        <v>1981</v>
      </c>
      <c r="C418" t="s">
        <v>364</v>
      </c>
      <c r="E418" t="s">
        <v>771</v>
      </c>
      <c r="F418" t="s">
        <v>408</v>
      </c>
      <c r="G418">
        <v>2002</v>
      </c>
      <c r="H418">
        <v>82.000600000000006</v>
      </c>
      <c r="I418">
        <v>2001</v>
      </c>
      <c r="J418">
        <v>135</v>
      </c>
      <c r="K418" t="s">
        <v>402</v>
      </c>
      <c r="L418" t="s">
        <v>423</v>
      </c>
      <c r="M418" t="s">
        <v>423</v>
      </c>
      <c r="N418" t="s">
        <v>423</v>
      </c>
      <c r="O418" t="s">
        <v>381</v>
      </c>
      <c r="P418">
        <v>12</v>
      </c>
      <c r="Q418">
        <v>12</v>
      </c>
      <c r="R418" s="21" t="s">
        <v>774</v>
      </c>
      <c r="S418">
        <v>13</v>
      </c>
      <c r="T418" t="s">
        <v>383</v>
      </c>
      <c r="U418">
        <v>2004</v>
      </c>
      <c r="V418" t="s">
        <v>633</v>
      </c>
      <c r="W418" t="s">
        <v>468</v>
      </c>
      <c r="X418" s="21"/>
      <c r="Y418" t="s">
        <v>182</v>
      </c>
      <c r="Z418">
        <v>1</v>
      </c>
      <c r="AB418">
        <v>1</v>
      </c>
      <c r="AC418">
        <v>1</v>
      </c>
      <c r="AD418">
        <v>1</v>
      </c>
      <c r="AF418" s="2">
        <v>29862</v>
      </c>
      <c r="AG418">
        <v>4</v>
      </c>
    </row>
    <row r="419" spans="1:33" x14ac:dyDescent="0.2">
      <c r="A419" t="s">
        <v>187</v>
      </c>
      <c r="B419">
        <v>1980</v>
      </c>
      <c r="C419" t="s">
        <v>364</v>
      </c>
      <c r="E419" t="s">
        <v>770</v>
      </c>
      <c r="F419" t="s">
        <v>408</v>
      </c>
      <c r="G419">
        <v>2010</v>
      </c>
      <c r="H419">
        <v>2.0000000000000001E-4</v>
      </c>
      <c r="I419">
        <v>2002</v>
      </c>
      <c r="J419">
        <v>94</v>
      </c>
      <c r="K419" t="s">
        <v>386</v>
      </c>
      <c r="L419" t="s">
        <v>553</v>
      </c>
      <c r="M419" t="s">
        <v>429</v>
      </c>
      <c r="N419" t="s">
        <v>553</v>
      </c>
      <c r="O419" t="s">
        <v>431</v>
      </c>
      <c r="P419">
        <v>20</v>
      </c>
      <c r="Q419" t="s">
        <v>407</v>
      </c>
      <c r="R419" s="21" t="s">
        <v>774</v>
      </c>
      <c r="S419">
        <v>6</v>
      </c>
      <c r="T419" t="s">
        <v>429</v>
      </c>
      <c r="U419">
        <v>2010</v>
      </c>
      <c r="V419" t="s">
        <v>397</v>
      </c>
      <c r="W419" t="s">
        <v>398</v>
      </c>
      <c r="X419" s="21"/>
      <c r="Y419" t="s">
        <v>187</v>
      </c>
      <c r="AF419" s="2">
        <v>29395</v>
      </c>
      <c r="AG419">
        <v>2</v>
      </c>
    </row>
    <row r="420" spans="1:33" x14ac:dyDescent="0.2">
      <c r="A420" t="s">
        <v>188</v>
      </c>
      <c r="B420">
        <v>1980</v>
      </c>
      <c r="C420" t="s">
        <v>364</v>
      </c>
      <c r="E420" t="s">
        <v>770</v>
      </c>
      <c r="F420" t="s">
        <v>396</v>
      </c>
      <c r="G420">
        <v>2002</v>
      </c>
      <c r="H420">
        <v>4.0000000000000002E-4</v>
      </c>
      <c r="I420">
        <v>2007</v>
      </c>
      <c r="J420">
        <v>297</v>
      </c>
      <c r="K420" t="s">
        <v>386</v>
      </c>
      <c r="L420" t="s">
        <v>387</v>
      </c>
      <c r="M420" t="s">
        <v>387</v>
      </c>
      <c r="N420" t="s">
        <v>455</v>
      </c>
      <c r="O420" t="s">
        <v>436</v>
      </c>
      <c r="P420">
        <v>15</v>
      </c>
      <c r="Q420">
        <v>17</v>
      </c>
      <c r="R420" s="21" t="s">
        <v>774</v>
      </c>
      <c r="S420">
        <v>7</v>
      </c>
      <c r="T420" t="s">
        <v>429</v>
      </c>
      <c r="U420">
        <v>1997</v>
      </c>
      <c r="V420" t="s">
        <v>581</v>
      </c>
      <c r="W420" t="s">
        <v>455</v>
      </c>
      <c r="X420" t="s">
        <v>582</v>
      </c>
      <c r="Y420" t="s">
        <v>188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 s="2">
        <v>29233</v>
      </c>
      <c r="AG420">
        <v>1</v>
      </c>
    </row>
    <row r="421" spans="1:33" x14ac:dyDescent="0.2">
      <c r="A421" t="s">
        <v>189</v>
      </c>
      <c r="B421">
        <v>1979</v>
      </c>
      <c r="C421" t="s">
        <v>364</v>
      </c>
      <c r="E421" t="s">
        <v>771</v>
      </c>
      <c r="F421" t="s">
        <v>389</v>
      </c>
      <c r="G421">
        <v>2009</v>
      </c>
      <c r="H421">
        <v>25.1509</v>
      </c>
      <c r="I421">
        <v>2014</v>
      </c>
      <c r="J421">
        <v>11</v>
      </c>
      <c r="K421" t="s">
        <v>498</v>
      </c>
      <c r="L421" t="s">
        <v>637</v>
      </c>
      <c r="M421" t="s">
        <v>637</v>
      </c>
      <c r="N421" t="s">
        <v>637</v>
      </c>
      <c r="O421" t="s">
        <v>381</v>
      </c>
      <c r="P421">
        <v>12</v>
      </c>
      <c r="Q421">
        <v>12</v>
      </c>
      <c r="R421" s="21" t="s">
        <v>774</v>
      </c>
      <c r="S421">
        <v>14</v>
      </c>
      <c r="T421" t="s">
        <v>637</v>
      </c>
      <c r="U421">
        <v>2000</v>
      </c>
      <c r="V421" t="s">
        <v>638</v>
      </c>
      <c r="W421" t="s">
        <v>398</v>
      </c>
      <c r="X421" s="21"/>
      <c r="Y421" t="s">
        <v>189</v>
      </c>
      <c r="Z421">
        <v>1</v>
      </c>
      <c r="AF421" s="2">
        <v>29197</v>
      </c>
      <c r="AG421">
        <v>4</v>
      </c>
    </row>
    <row r="422" spans="1:33" x14ac:dyDescent="0.2">
      <c r="A422" t="s">
        <v>191</v>
      </c>
      <c r="B422">
        <v>1977</v>
      </c>
      <c r="C422" t="s">
        <v>364</v>
      </c>
      <c r="E422" t="s">
        <v>771</v>
      </c>
      <c r="F422" t="s">
        <v>382</v>
      </c>
      <c r="G422">
        <v>2008</v>
      </c>
      <c r="H422">
        <v>21.020800000000001</v>
      </c>
      <c r="I422">
        <v>2001</v>
      </c>
      <c r="J422">
        <v>97</v>
      </c>
      <c r="K422" t="s">
        <v>539</v>
      </c>
      <c r="L422" t="s">
        <v>605</v>
      </c>
      <c r="M422" t="s">
        <v>387</v>
      </c>
      <c r="N422" t="s">
        <v>605</v>
      </c>
      <c r="O422" t="s">
        <v>406</v>
      </c>
      <c r="P422">
        <v>19</v>
      </c>
      <c r="Q422" t="s">
        <v>407</v>
      </c>
      <c r="R422" s="21" t="s">
        <v>774</v>
      </c>
      <c r="S422">
        <v>9</v>
      </c>
      <c r="T422" t="s">
        <v>420</v>
      </c>
      <c r="U422">
        <v>2004</v>
      </c>
      <c r="V422" t="s">
        <v>522</v>
      </c>
      <c r="W422" t="s">
        <v>411</v>
      </c>
      <c r="X422" s="21"/>
      <c r="Y422" t="s">
        <v>191</v>
      </c>
      <c r="Z422">
        <v>1</v>
      </c>
      <c r="AF422" s="2">
        <v>28220</v>
      </c>
      <c r="AG422">
        <v>2</v>
      </c>
    </row>
    <row r="423" spans="1:33" x14ac:dyDescent="0.2">
      <c r="A423" t="s">
        <v>190</v>
      </c>
      <c r="B423">
        <v>1977</v>
      </c>
      <c r="C423" t="s">
        <v>364</v>
      </c>
      <c r="E423" t="s">
        <v>771</v>
      </c>
      <c r="F423" t="s">
        <v>382</v>
      </c>
      <c r="G423">
        <v>2001</v>
      </c>
      <c r="H423">
        <v>70.000100000000003</v>
      </c>
      <c r="I423">
        <v>1996</v>
      </c>
      <c r="J423">
        <v>64</v>
      </c>
      <c r="K423" t="s">
        <v>474</v>
      </c>
      <c r="L423" t="s">
        <v>642</v>
      </c>
      <c r="M423" t="s">
        <v>619</v>
      </c>
      <c r="N423" t="s">
        <v>619</v>
      </c>
      <c r="O423" t="s">
        <v>381</v>
      </c>
      <c r="P423">
        <v>17</v>
      </c>
      <c r="Q423">
        <v>17</v>
      </c>
      <c r="R423" s="21" t="s">
        <v>774</v>
      </c>
      <c r="S423">
        <v>15</v>
      </c>
      <c r="T423" t="s">
        <v>429</v>
      </c>
      <c r="U423">
        <v>1998</v>
      </c>
      <c r="V423" t="s">
        <v>641</v>
      </c>
      <c r="W423" t="s">
        <v>590</v>
      </c>
      <c r="X423" s="21"/>
      <c r="Y423" t="s">
        <v>190</v>
      </c>
      <c r="Z423">
        <v>1</v>
      </c>
      <c r="AF423" s="2">
        <v>28371</v>
      </c>
      <c r="AG423">
        <v>3</v>
      </c>
    </row>
    <row r="424" spans="1:33" x14ac:dyDescent="0.2">
      <c r="A424" t="s">
        <v>192</v>
      </c>
      <c r="B424">
        <v>1976</v>
      </c>
      <c r="C424" t="s">
        <v>364</v>
      </c>
      <c r="E424" t="s">
        <v>771</v>
      </c>
      <c r="F424" t="s">
        <v>382</v>
      </c>
      <c r="G424">
        <v>2000</v>
      </c>
      <c r="H424">
        <v>56.180699999999995</v>
      </c>
      <c r="I424">
        <v>1997</v>
      </c>
      <c r="J424">
        <v>290</v>
      </c>
      <c r="K424" t="s">
        <v>474</v>
      </c>
      <c r="L424" t="s">
        <v>489</v>
      </c>
      <c r="M424" t="s">
        <v>446</v>
      </c>
      <c r="N424" t="s">
        <v>446</v>
      </c>
      <c r="O424" t="s">
        <v>388</v>
      </c>
      <c r="P424">
        <v>17</v>
      </c>
      <c r="Q424">
        <v>17</v>
      </c>
      <c r="R424" s="21" t="s">
        <v>774</v>
      </c>
      <c r="S424">
        <v>4</v>
      </c>
      <c r="T424" t="s">
        <v>446</v>
      </c>
      <c r="U424">
        <v>2001</v>
      </c>
      <c r="V424" t="s">
        <v>488</v>
      </c>
      <c r="W424" t="s">
        <v>385</v>
      </c>
      <c r="X424" s="21"/>
      <c r="Y424" t="s">
        <v>192</v>
      </c>
      <c r="Z424">
        <v>1</v>
      </c>
      <c r="AF424" s="2">
        <v>27958</v>
      </c>
      <c r="AG424">
        <v>3</v>
      </c>
    </row>
    <row r="425" spans="1:33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autoFilter ref="A6:AG424" xr:uid="{78461EEE-08C9-4C65-8A0B-4FC628B9E942}">
    <sortState xmlns:xlrd2="http://schemas.microsoft.com/office/spreadsheetml/2017/richdata2" ref="A7:AG424">
      <sortCondition descending="1" ref="B7:B424"/>
      <sortCondition ref="H7:H424"/>
      <sortCondition ref="C7:C424"/>
    </sortState>
  </autoFilter>
  <conditionalFormatting sqref="P7:Q4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3A1A-1167-4F07-977E-075C781A72D9}">
  <dimension ref="A1:AZ33"/>
  <sheetViews>
    <sheetView zoomScale="80" zoomScaleNormal="80" workbookViewId="0">
      <selection activeCell="Y2" sqref="Y2"/>
    </sheetView>
  </sheetViews>
  <sheetFormatPr baseColWidth="10" defaultColWidth="8.83203125" defaultRowHeight="15" x14ac:dyDescent="0.2"/>
  <cols>
    <col min="1" max="1" width="3.1640625" customWidth="1"/>
    <col min="2" max="2" width="14.1640625" bestFit="1" customWidth="1"/>
    <col min="3" max="3" width="15" bestFit="1" customWidth="1"/>
    <col min="4" max="6" width="7.33203125" bestFit="1" customWidth="1"/>
    <col min="7" max="7" width="10.1640625" bestFit="1" customWidth="1"/>
    <col min="8" max="8" width="3" customWidth="1"/>
    <col min="9" max="9" width="3.1640625" customWidth="1"/>
    <col min="10" max="10" width="15.1640625" bestFit="1" customWidth="1"/>
    <col min="11" max="11" width="15" bestFit="1" customWidth="1"/>
    <col min="12" max="14" width="7.33203125" bestFit="1" customWidth="1"/>
    <col min="15" max="15" width="10.1640625" bestFit="1" customWidth="1"/>
    <col min="16" max="16" width="7.33203125" bestFit="1" customWidth="1"/>
    <col min="17" max="17" width="3.1640625" customWidth="1"/>
    <col min="18" max="18" width="12.33203125" bestFit="1" customWidth="1"/>
    <col min="19" max="19" width="15" bestFit="1" customWidth="1"/>
    <col min="20" max="22" width="7.33203125" bestFit="1" customWidth="1"/>
    <col min="23" max="23" width="15.1640625" bestFit="1" customWidth="1"/>
    <col min="24" max="26" width="7.33203125" bestFit="1" customWidth="1"/>
    <col min="27" max="27" width="18.6640625" bestFit="1" customWidth="1"/>
    <col min="28" max="28" width="19.6640625" bestFit="1" customWidth="1"/>
    <col min="29" max="30" width="7.33203125" bestFit="1" customWidth="1"/>
    <col min="31" max="31" width="12.33203125" bestFit="1" customWidth="1"/>
    <col min="32" max="32" width="15" bestFit="1" customWidth="1"/>
    <col min="33" max="34" width="7.33203125" bestFit="1" customWidth="1"/>
    <col min="35" max="35" width="15.1640625" bestFit="1" customWidth="1"/>
    <col min="36" max="37" width="7.33203125" bestFit="1" customWidth="1"/>
    <col min="38" max="38" width="18.6640625" bestFit="1" customWidth="1"/>
    <col min="39" max="39" width="19.6640625" bestFit="1" customWidth="1"/>
    <col min="40" max="41" width="7.33203125" bestFit="1" customWidth="1"/>
    <col min="42" max="42" width="12.33203125" bestFit="1" customWidth="1"/>
    <col min="43" max="43" width="15" bestFit="1" customWidth="1"/>
    <col min="44" max="44" width="6.5" bestFit="1" customWidth="1"/>
    <col min="45" max="45" width="4.83203125" bestFit="1" customWidth="1"/>
    <col min="46" max="46" width="4" bestFit="1" customWidth="1"/>
    <col min="47" max="47" width="15.1640625" bestFit="1" customWidth="1"/>
    <col min="48" max="48" width="6.5" bestFit="1" customWidth="1"/>
    <col min="49" max="50" width="5.1640625" bestFit="1" customWidth="1"/>
    <col min="51" max="51" width="18.6640625" bestFit="1" customWidth="1"/>
    <col min="52" max="52" width="19.6640625" bestFit="1" customWidth="1"/>
    <col min="55" max="55" width="18.6640625" bestFit="1" customWidth="1"/>
    <col min="56" max="56" width="19.6640625" bestFit="1" customWidth="1"/>
    <col min="57" max="57" width="18.6640625" bestFit="1" customWidth="1"/>
    <col min="58" max="58" width="19.6640625" bestFit="1" customWidth="1"/>
  </cols>
  <sheetData>
    <row r="1" spans="1:52" x14ac:dyDescent="0.2">
      <c r="B1" s="13" t="s">
        <v>755</v>
      </c>
      <c r="C1" t="s">
        <v>761</v>
      </c>
      <c r="J1" s="13" t="s">
        <v>755</v>
      </c>
      <c r="K1" t="s">
        <v>761</v>
      </c>
      <c r="R1" s="13" t="s">
        <v>755</v>
      </c>
      <c r="S1" t="s">
        <v>366</v>
      </c>
      <c r="AE1" s="13" t="s">
        <v>755</v>
      </c>
      <c r="AF1" t="s">
        <v>366</v>
      </c>
    </row>
    <row r="2" spans="1:52" x14ac:dyDescent="0.2">
      <c r="B2" s="13" t="s">
        <v>363</v>
      </c>
      <c r="C2" t="s">
        <v>366</v>
      </c>
      <c r="J2" s="13" t="s">
        <v>363</v>
      </c>
      <c r="K2" t="s">
        <v>366</v>
      </c>
      <c r="R2" s="13" t="s">
        <v>363</v>
      </c>
      <c r="S2" t="s">
        <v>364</v>
      </c>
      <c r="AE2" s="13" t="s">
        <v>363</v>
      </c>
      <c r="AF2" t="s">
        <v>2</v>
      </c>
      <c r="AP2" s="13" t="s">
        <v>755</v>
      </c>
      <c r="AQ2" t="s">
        <v>761</v>
      </c>
    </row>
    <row r="4" spans="1:52" x14ac:dyDescent="0.2">
      <c r="B4" s="13" t="s">
        <v>757</v>
      </c>
      <c r="C4" s="13" t="s">
        <v>756</v>
      </c>
      <c r="J4" s="13" t="s">
        <v>760</v>
      </c>
      <c r="K4" s="13" t="s">
        <v>756</v>
      </c>
      <c r="S4" s="13" t="s">
        <v>756</v>
      </c>
      <c r="AF4" s="13" t="s">
        <v>756</v>
      </c>
      <c r="AQ4" s="13" t="s">
        <v>756</v>
      </c>
    </row>
    <row r="5" spans="1:52" x14ac:dyDescent="0.2">
      <c r="B5" s="13" t="s">
        <v>367</v>
      </c>
      <c r="C5" t="s">
        <v>773</v>
      </c>
      <c r="D5" t="s">
        <v>764</v>
      </c>
      <c r="E5" t="s">
        <v>763</v>
      </c>
      <c r="F5" t="s">
        <v>774</v>
      </c>
      <c r="G5" t="s">
        <v>368</v>
      </c>
      <c r="J5" s="13" t="s">
        <v>367</v>
      </c>
      <c r="K5" t="s">
        <v>773</v>
      </c>
      <c r="L5" t="s">
        <v>764</v>
      </c>
      <c r="M5" t="s">
        <v>763</v>
      </c>
      <c r="N5" t="s">
        <v>774</v>
      </c>
      <c r="O5" t="s">
        <v>368</v>
      </c>
      <c r="S5" t="s">
        <v>757</v>
      </c>
      <c r="W5" t="s">
        <v>760</v>
      </c>
      <c r="AA5" t="s">
        <v>758</v>
      </c>
      <c r="AB5" t="s">
        <v>759</v>
      </c>
      <c r="AF5" t="s">
        <v>757</v>
      </c>
      <c r="AI5" t="s">
        <v>760</v>
      </c>
      <c r="AL5" t="s">
        <v>758</v>
      </c>
      <c r="AM5" t="s">
        <v>759</v>
      </c>
      <c r="AQ5" t="s">
        <v>757</v>
      </c>
      <c r="AU5" t="s">
        <v>760</v>
      </c>
      <c r="AY5" t="s">
        <v>758</v>
      </c>
      <c r="AZ5" t="s">
        <v>759</v>
      </c>
    </row>
    <row r="6" spans="1:52" x14ac:dyDescent="0.2">
      <c r="A6">
        <v>1</v>
      </c>
      <c r="B6" s="14" t="s">
        <v>402</v>
      </c>
      <c r="C6">
        <v>15</v>
      </c>
      <c r="D6">
        <v>14</v>
      </c>
      <c r="E6">
        <v>26</v>
      </c>
      <c r="F6">
        <v>17</v>
      </c>
      <c r="G6">
        <v>72</v>
      </c>
      <c r="I6">
        <v>1</v>
      </c>
      <c r="J6" s="14" t="s">
        <v>402</v>
      </c>
      <c r="K6" s="20">
        <v>0.25862068965517243</v>
      </c>
      <c r="L6" s="20">
        <v>0.16867469879518071</v>
      </c>
      <c r="M6" s="20">
        <v>0.22413793103448276</v>
      </c>
      <c r="N6" s="20">
        <v>0.25</v>
      </c>
      <c r="O6" s="20">
        <v>0.22153846153846155</v>
      </c>
      <c r="R6" s="13" t="s">
        <v>367</v>
      </c>
      <c r="S6" t="s">
        <v>773</v>
      </c>
      <c r="T6" t="s">
        <v>764</v>
      </c>
      <c r="U6" t="s">
        <v>763</v>
      </c>
      <c r="V6" t="s">
        <v>774</v>
      </c>
      <c r="W6" t="s">
        <v>773</v>
      </c>
      <c r="X6" t="s">
        <v>764</v>
      </c>
      <c r="Y6" t="s">
        <v>763</v>
      </c>
      <c r="Z6" t="s">
        <v>774</v>
      </c>
      <c r="AE6" s="13" t="s">
        <v>367</v>
      </c>
      <c r="AF6" t="s">
        <v>773</v>
      </c>
      <c r="AG6" t="s">
        <v>764</v>
      </c>
      <c r="AH6" t="s">
        <v>763</v>
      </c>
      <c r="AI6" t="s">
        <v>773</v>
      </c>
      <c r="AJ6" t="s">
        <v>764</v>
      </c>
      <c r="AK6" t="s">
        <v>763</v>
      </c>
      <c r="AP6" s="13" t="s">
        <v>367</v>
      </c>
      <c r="AQ6" t="s">
        <v>771</v>
      </c>
      <c r="AR6" t="s">
        <v>770</v>
      </c>
      <c r="AS6" t="s">
        <v>772</v>
      </c>
      <c r="AT6" t="s">
        <v>2</v>
      </c>
      <c r="AU6" t="s">
        <v>771</v>
      </c>
      <c r="AV6" t="s">
        <v>770</v>
      </c>
      <c r="AW6" t="s">
        <v>772</v>
      </c>
      <c r="AX6" t="s">
        <v>2</v>
      </c>
    </row>
    <row r="7" spans="1:52" x14ac:dyDescent="0.2">
      <c r="A7">
        <v>2</v>
      </c>
      <c r="B7" s="14" t="s">
        <v>386</v>
      </c>
      <c r="C7">
        <v>18</v>
      </c>
      <c r="D7">
        <v>19</v>
      </c>
      <c r="E7">
        <v>20</v>
      </c>
      <c r="F7">
        <v>8</v>
      </c>
      <c r="G7">
        <v>65</v>
      </c>
      <c r="I7">
        <v>2</v>
      </c>
      <c r="J7" s="14" t="s">
        <v>386</v>
      </c>
      <c r="K7" s="20">
        <v>0.31034482758620691</v>
      </c>
      <c r="L7" s="20">
        <v>0.2289156626506024</v>
      </c>
      <c r="M7" s="20">
        <v>0.17241379310344829</v>
      </c>
      <c r="N7" s="20">
        <v>0.11764705882352941</v>
      </c>
      <c r="O7" s="20">
        <v>0.2</v>
      </c>
      <c r="Q7">
        <v>1</v>
      </c>
      <c r="R7" s="14" t="s">
        <v>402</v>
      </c>
      <c r="S7">
        <v>2</v>
      </c>
      <c r="T7">
        <v>5</v>
      </c>
      <c r="U7">
        <v>15</v>
      </c>
      <c r="V7">
        <v>17</v>
      </c>
      <c r="W7" s="20">
        <v>0.2857142857142857</v>
      </c>
      <c r="X7" s="20">
        <v>0.13157894736842105</v>
      </c>
      <c r="Y7" s="20">
        <v>0.21126760563380281</v>
      </c>
      <c r="Z7" s="20">
        <v>0.25</v>
      </c>
      <c r="AA7">
        <v>39</v>
      </c>
      <c r="AB7" s="20">
        <v>0.21195652173913043</v>
      </c>
      <c r="AD7">
        <v>1</v>
      </c>
      <c r="AE7" s="14" t="s">
        <v>402</v>
      </c>
      <c r="AF7">
        <v>14</v>
      </c>
      <c r="AG7">
        <v>14</v>
      </c>
      <c r="AH7">
        <v>23</v>
      </c>
      <c r="AI7" s="20">
        <v>0.24561403508771928</v>
      </c>
      <c r="AJ7" s="20">
        <v>0.18421052631578946</v>
      </c>
      <c r="AK7" s="20">
        <v>0.22772277227722773</v>
      </c>
      <c r="AL7">
        <v>51</v>
      </c>
      <c r="AM7" s="20">
        <v>0.21794871794871795</v>
      </c>
      <c r="AO7">
        <v>1</v>
      </c>
      <c r="AP7" s="14" t="s">
        <v>402</v>
      </c>
      <c r="AQ7">
        <v>16</v>
      </c>
      <c r="AR7">
        <v>6</v>
      </c>
      <c r="AS7">
        <v>17</v>
      </c>
      <c r="AT7">
        <v>33</v>
      </c>
      <c r="AU7" s="20">
        <v>0.19753086419753085</v>
      </c>
      <c r="AV7" s="20">
        <v>0.17647058823529413</v>
      </c>
      <c r="AW7" s="20">
        <v>0.24637681159420291</v>
      </c>
      <c r="AX7" s="20">
        <v>0.23404255319148937</v>
      </c>
      <c r="AY7">
        <v>72</v>
      </c>
      <c r="AZ7" s="20">
        <v>0.22153846153846155</v>
      </c>
    </row>
    <row r="8" spans="1:52" x14ac:dyDescent="0.2">
      <c r="A8">
        <v>3</v>
      </c>
      <c r="B8" s="14" t="s">
        <v>392</v>
      </c>
      <c r="C8">
        <v>6</v>
      </c>
      <c r="D8">
        <v>16</v>
      </c>
      <c r="E8">
        <v>12</v>
      </c>
      <c r="F8">
        <v>9</v>
      </c>
      <c r="G8">
        <v>43</v>
      </c>
      <c r="I8">
        <v>3</v>
      </c>
      <c r="J8" s="14" t="s">
        <v>392</v>
      </c>
      <c r="K8" s="20">
        <v>0.10344827586206896</v>
      </c>
      <c r="L8" s="20">
        <v>0.19277108433734941</v>
      </c>
      <c r="M8" s="20">
        <v>0.10344827586206896</v>
      </c>
      <c r="N8" s="20">
        <v>0.13235294117647059</v>
      </c>
      <c r="O8" s="20">
        <v>0.13230769230769232</v>
      </c>
      <c r="Q8">
        <v>2</v>
      </c>
      <c r="R8" s="14" t="s">
        <v>386</v>
      </c>
      <c r="S8">
        <v>1</v>
      </c>
      <c r="T8">
        <v>10</v>
      </c>
      <c r="U8">
        <v>12</v>
      </c>
      <c r="V8">
        <v>8</v>
      </c>
      <c r="W8" s="20">
        <v>0.14285714285714285</v>
      </c>
      <c r="X8" s="20">
        <v>0.26315789473684209</v>
      </c>
      <c r="Y8" s="20">
        <v>0.16901408450704225</v>
      </c>
      <c r="Z8" s="20">
        <v>0.11764705882352941</v>
      </c>
      <c r="AA8">
        <v>31</v>
      </c>
      <c r="AB8" s="20">
        <v>0.16847826086956522</v>
      </c>
      <c r="AD8">
        <v>2</v>
      </c>
      <c r="AE8" s="14" t="s">
        <v>386</v>
      </c>
      <c r="AF8">
        <v>18</v>
      </c>
      <c r="AG8">
        <v>16</v>
      </c>
      <c r="AH8">
        <v>16</v>
      </c>
      <c r="AI8" s="20">
        <v>0.31578947368421051</v>
      </c>
      <c r="AJ8" s="20">
        <v>0.21052631578947367</v>
      </c>
      <c r="AK8" s="20">
        <v>0.15841584158415842</v>
      </c>
      <c r="AL8">
        <v>50</v>
      </c>
      <c r="AM8" s="20">
        <v>0.21367521367521367</v>
      </c>
      <c r="AO8">
        <v>2</v>
      </c>
      <c r="AP8" s="14" t="s">
        <v>386</v>
      </c>
      <c r="AQ8">
        <v>16</v>
      </c>
      <c r="AR8">
        <v>6</v>
      </c>
      <c r="AS8">
        <v>9</v>
      </c>
      <c r="AT8">
        <v>34</v>
      </c>
      <c r="AU8" s="20">
        <v>0.19753086419753085</v>
      </c>
      <c r="AV8" s="20">
        <v>0.17647058823529413</v>
      </c>
      <c r="AW8" s="20">
        <v>0.13043478260869565</v>
      </c>
      <c r="AX8" s="20">
        <v>0.24113475177304963</v>
      </c>
      <c r="AY8">
        <v>65</v>
      </c>
      <c r="AZ8" s="20">
        <v>0.2</v>
      </c>
    </row>
    <row r="9" spans="1:52" x14ac:dyDescent="0.2">
      <c r="A9">
        <v>4</v>
      </c>
      <c r="B9" s="14" t="s">
        <v>378</v>
      </c>
      <c r="C9">
        <v>3</v>
      </c>
      <c r="D9">
        <v>8</v>
      </c>
      <c r="E9">
        <v>15</v>
      </c>
      <c r="F9">
        <v>2</v>
      </c>
      <c r="G9">
        <v>28</v>
      </c>
      <c r="I9">
        <v>4</v>
      </c>
      <c r="J9" s="14" t="s">
        <v>378</v>
      </c>
      <c r="K9" s="20">
        <v>5.1724137931034482E-2</v>
      </c>
      <c r="L9" s="20">
        <v>9.6385542168674704E-2</v>
      </c>
      <c r="M9" s="20">
        <v>0.12931034482758622</v>
      </c>
      <c r="N9" s="20">
        <v>2.9411764705882353E-2</v>
      </c>
      <c r="O9" s="20">
        <v>8.615384615384615E-2</v>
      </c>
      <c r="Q9">
        <v>3</v>
      </c>
      <c r="R9" s="14" t="s">
        <v>392</v>
      </c>
      <c r="S9">
        <v>3</v>
      </c>
      <c r="T9">
        <v>12</v>
      </c>
      <c r="U9">
        <v>5</v>
      </c>
      <c r="V9">
        <v>9</v>
      </c>
      <c r="W9" s="20">
        <v>0.42857142857142855</v>
      </c>
      <c r="X9" s="20">
        <v>0.31578947368421051</v>
      </c>
      <c r="Y9" s="20">
        <v>7.0422535211267609E-2</v>
      </c>
      <c r="Z9" s="20">
        <v>0.13235294117647059</v>
      </c>
      <c r="AA9">
        <v>29</v>
      </c>
      <c r="AB9" s="20">
        <v>0.15760869565217392</v>
      </c>
      <c r="AD9">
        <v>3</v>
      </c>
      <c r="AE9" s="14" t="s">
        <v>392</v>
      </c>
      <c r="AF9">
        <v>7</v>
      </c>
      <c r="AG9">
        <v>11</v>
      </c>
      <c r="AH9">
        <v>11</v>
      </c>
      <c r="AI9" s="20">
        <v>0.12280701754385964</v>
      </c>
      <c r="AJ9" s="20">
        <v>0.14473684210526316</v>
      </c>
      <c r="AK9" s="20">
        <v>0.10891089108910891</v>
      </c>
      <c r="AL9">
        <v>29</v>
      </c>
      <c r="AM9" s="20">
        <v>0.12393162393162394</v>
      </c>
      <c r="AO9">
        <v>3</v>
      </c>
      <c r="AP9" s="14" t="s">
        <v>392</v>
      </c>
      <c r="AQ9">
        <v>9</v>
      </c>
      <c r="AR9">
        <v>6</v>
      </c>
      <c r="AS9">
        <v>14</v>
      </c>
      <c r="AT9">
        <v>14</v>
      </c>
      <c r="AU9" s="20">
        <v>0.1111111111111111</v>
      </c>
      <c r="AV9" s="20">
        <v>0.17647058823529413</v>
      </c>
      <c r="AW9" s="20">
        <v>0.20289855072463769</v>
      </c>
      <c r="AX9" s="20">
        <v>9.9290780141843976E-2</v>
      </c>
      <c r="AY9">
        <v>43</v>
      </c>
      <c r="AZ9" s="20">
        <v>0.13230769230769232</v>
      </c>
    </row>
    <row r="10" spans="1:52" x14ac:dyDescent="0.2">
      <c r="A10">
        <v>5</v>
      </c>
      <c r="B10" s="14" t="s">
        <v>474</v>
      </c>
      <c r="C10">
        <v>4</v>
      </c>
      <c r="D10">
        <v>1</v>
      </c>
      <c r="E10">
        <v>8</v>
      </c>
      <c r="F10">
        <v>8</v>
      </c>
      <c r="G10">
        <v>21</v>
      </c>
      <c r="I10">
        <v>5</v>
      </c>
      <c r="J10" s="14" t="s">
        <v>474</v>
      </c>
      <c r="K10" s="20">
        <v>6.8965517241379309E-2</v>
      </c>
      <c r="L10" s="20">
        <v>1.2048192771084338E-2</v>
      </c>
      <c r="M10" s="20">
        <v>6.8965517241379309E-2</v>
      </c>
      <c r="N10" s="20">
        <v>0.11764705882352941</v>
      </c>
      <c r="O10" s="20">
        <v>6.4615384615384616E-2</v>
      </c>
      <c r="Q10">
        <v>4</v>
      </c>
      <c r="R10" s="14" t="s">
        <v>378</v>
      </c>
      <c r="T10">
        <v>2</v>
      </c>
      <c r="U10">
        <v>11</v>
      </c>
      <c r="V10">
        <v>2</v>
      </c>
      <c r="W10" s="20">
        <v>0</v>
      </c>
      <c r="X10" s="20">
        <v>5.2631578947368418E-2</v>
      </c>
      <c r="Y10" s="20">
        <v>0.15492957746478872</v>
      </c>
      <c r="Z10" s="20">
        <v>2.9411764705882353E-2</v>
      </c>
      <c r="AA10">
        <v>15</v>
      </c>
      <c r="AB10" s="20">
        <v>8.1521739130434784E-2</v>
      </c>
      <c r="AD10">
        <v>4</v>
      </c>
      <c r="AE10" s="14" t="s">
        <v>378</v>
      </c>
      <c r="AF10">
        <v>3</v>
      </c>
      <c r="AG10">
        <v>9</v>
      </c>
      <c r="AH10">
        <v>13</v>
      </c>
      <c r="AI10" s="20">
        <v>5.2631578947368418E-2</v>
      </c>
      <c r="AJ10" s="20">
        <v>0.11842105263157894</v>
      </c>
      <c r="AK10" s="20">
        <v>0.12871287128712872</v>
      </c>
      <c r="AL10">
        <v>25</v>
      </c>
      <c r="AM10" s="20">
        <v>0.10683760683760683</v>
      </c>
      <c r="AO10">
        <v>4</v>
      </c>
      <c r="AP10" s="14" t="s">
        <v>378</v>
      </c>
      <c r="AQ10">
        <v>6</v>
      </c>
      <c r="AR10">
        <v>3</v>
      </c>
      <c r="AS10">
        <v>6</v>
      </c>
      <c r="AT10">
        <v>13</v>
      </c>
      <c r="AU10" s="20">
        <v>7.407407407407407E-2</v>
      </c>
      <c r="AV10" s="20">
        <v>8.8235294117647065E-2</v>
      </c>
      <c r="AW10" s="20">
        <v>8.6956521739130432E-2</v>
      </c>
      <c r="AX10" s="20">
        <v>9.2198581560283682E-2</v>
      </c>
      <c r="AY10">
        <v>28</v>
      </c>
      <c r="AZ10" s="20">
        <v>8.615384615384615E-2</v>
      </c>
    </row>
    <row r="11" spans="1:52" x14ac:dyDescent="0.2">
      <c r="A11">
        <v>6</v>
      </c>
      <c r="B11" s="14" t="s">
        <v>465</v>
      </c>
      <c r="C11">
        <v>3</v>
      </c>
      <c r="D11">
        <v>10</v>
      </c>
      <c r="E11">
        <v>3</v>
      </c>
      <c r="F11">
        <v>1</v>
      </c>
      <c r="G11">
        <v>17</v>
      </c>
      <c r="I11">
        <v>6</v>
      </c>
      <c r="J11" s="14" t="s">
        <v>465</v>
      </c>
      <c r="K11" s="20">
        <v>5.1724137931034482E-2</v>
      </c>
      <c r="L11" s="20">
        <v>0.12048192771084337</v>
      </c>
      <c r="M11" s="20">
        <v>2.5862068965517241E-2</v>
      </c>
      <c r="N11" s="20">
        <v>1.4705882352941176E-2</v>
      </c>
      <c r="O11" s="20">
        <v>5.2307692307692305E-2</v>
      </c>
      <c r="Q11">
        <v>5</v>
      </c>
      <c r="R11" s="14" t="s">
        <v>474</v>
      </c>
      <c r="U11">
        <v>5</v>
      </c>
      <c r="V11">
        <v>8</v>
      </c>
      <c r="W11" s="20">
        <v>0</v>
      </c>
      <c r="X11" s="20">
        <v>0</v>
      </c>
      <c r="Y11" s="20">
        <v>7.0422535211267609E-2</v>
      </c>
      <c r="Z11" s="20">
        <v>0.11764705882352941</v>
      </c>
      <c r="AA11">
        <v>13</v>
      </c>
      <c r="AB11" s="20">
        <v>7.0652173913043473E-2</v>
      </c>
      <c r="AD11">
        <v>5</v>
      </c>
      <c r="AE11" s="14" t="s">
        <v>465</v>
      </c>
      <c r="AF11">
        <v>2</v>
      </c>
      <c r="AG11">
        <v>10</v>
      </c>
      <c r="AH11">
        <v>3</v>
      </c>
      <c r="AI11" s="20">
        <v>3.5087719298245612E-2</v>
      </c>
      <c r="AJ11" s="20">
        <v>0.13157894736842105</v>
      </c>
      <c r="AK11" s="20">
        <v>2.9702970297029702E-2</v>
      </c>
      <c r="AL11">
        <v>15</v>
      </c>
      <c r="AM11" s="20">
        <v>6.4102564102564097E-2</v>
      </c>
      <c r="AO11">
        <v>5</v>
      </c>
      <c r="AP11" s="14" t="s">
        <v>474</v>
      </c>
      <c r="AQ11">
        <v>8</v>
      </c>
      <c r="AR11">
        <v>2</v>
      </c>
      <c r="AS11">
        <v>3</v>
      </c>
      <c r="AT11">
        <v>8</v>
      </c>
      <c r="AU11" s="20">
        <v>9.8765432098765427E-2</v>
      </c>
      <c r="AV11" s="20">
        <v>5.8823529411764705E-2</v>
      </c>
      <c r="AW11" s="20">
        <v>4.3478260869565216E-2</v>
      </c>
      <c r="AX11" s="20">
        <v>5.6737588652482268E-2</v>
      </c>
      <c r="AY11">
        <v>21</v>
      </c>
      <c r="AZ11" s="20">
        <v>6.4615384615384616E-2</v>
      </c>
    </row>
    <row r="12" spans="1:52" x14ac:dyDescent="0.2">
      <c r="A12">
        <v>7</v>
      </c>
      <c r="B12" s="14" t="s">
        <v>526</v>
      </c>
      <c r="C12">
        <v>1</v>
      </c>
      <c r="D12">
        <v>2</v>
      </c>
      <c r="E12">
        <v>6</v>
      </c>
      <c r="F12">
        <v>3</v>
      </c>
      <c r="G12">
        <v>12</v>
      </c>
      <c r="I12">
        <v>7</v>
      </c>
      <c r="J12" s="14" t="s">
        <v>526</v>
      </c>
      <c r="K12" s="20">
        <v>1.7241379310344827E-2</v>
      </c>
      <c r="L12" s="20">
        <v>2.4096385542168676E-2</v>
      </c>
      <c r="M12" s="20">
        <v>5.1724137931034482E-2</v>
      </c>
      <c r="N12" s="20">
        <v>4.4117647058823532E-2</v>
      </c>
      <c r="O12" s="20">
        <v>3.6923076923076927E-2</v>
      </c>
      <c r="Q12">
        <v>6</v>
      </c>
      <c r="R12" s="14" t="s">
        <v>419</v>
      </c>
      <c r="T12">
        <v>4</v>
      </c>
      <c r="U12">
        <v>5</v>
      </c>
      <c r="V12">
        <v>1</v>
      </c>
      <c r="W12" s="20">
        <v>0</v>
      </c>
      <c r="X12" s="20">
        <v>0.10526315789473684</v>
      </c>
      <c r="Y12" s="20">
        <v>7.0422535211267609E-2</v>
      </c>
      <c r="Z12" s="20">
        <v>1.4705882352941176E-2</v>
      </c>
      <c r="AA12">
        <v>10</v>
      </c>
      <c r="AB12" s="20">
        <v>5.434782608695652E-2</v>
      </c>
      <c r="AD12">
        <v>6</v>
      </c>
      <c r="AE12" s="14" t="s">
        <v>474</v>
      </c>
      <c r="AF12">
        <v>4</v>
      </c>
      <c r="AG12">
        <v>1</v>
      </c>
      <c r="AH12">
        <v>8</v>
      </c>
      <c r="AI12" s="20">
        <v>7.0175438596491224E-2</v>
      </c>
      <c r="AJ12" s="20">
        <v>1.3157894736842105E-2</v>
      </c>
      <c r="AK12" s="20">
        <v>7.9207920792079209E-2</v>
      </c>
      <c r="AL12">
        <v>13</v>
      </c>
      <c r="AM12" s="20">
        <v>5.5555555555555552E-2</v>
      </c>
      <c r="AO12">
        <v>6</v>
      </c>
      <c r="AP12" s="14" t="s">
        <v>465</v>
      </c>
      <c r="AQ12">
        <v>3</v>
      </c>
      <c r="AR12">
        <v>2</v>
      </c>
      <c r="AS12">
        <v>3</v>
      </c>
      <c r="AT12">
        <v>9</v>
      </c>
      <c r="AU12" s="20">
        <v>3.7037037037037035E-2</v>
      </c>
      <c r="AV12" s="20">
        <v>5.8823529411764705E-2</v>
      </c>
      <c r="AW12" s="20">
        <v>4.3478260869565216E-2</v>
      </c>
      <c r="AX12" s="20">
        <v>6.3829787234042548E-2</v>
      </c>
      <c r="AY12">
        <v>17</v>
      </c>
      <c r="AZ12" s="20">
        <v>5.2307692307692305E-2</v>
      </c>
    </row>
    <row r="13" spans="1:52" x14ac:dyDescent="0.2">
      <c r="A13">
        <v>8</v>
      </c>
      <c r="B13" s="14" t="s">
        <v>419</v>
      </c>
      <c r="D13">
        <v>5</v>
      </c>
      <c r="E13">
        <v>5</v>
      </c>
      <c r="F13">
        <v>1</v>
      </c>
      <c r="G13">
        <v>11</v>
      </c>
      <c r="I13">
        <v>8</v>
      </c>
      <c r="J13" s="14" t="s">
        <v>419</v>
      </c>
      <c r="K13" s="20">
        <v>0</v>
      </c>
      <c r="L13" s="20">
        <v>6.0240963855421686E-2</v>
      </c>
      <c r="M13" s="20">
        <v>4.3103448275862072E-2</v>
      </c>
      <c r="N13" s="20">
        <v>1.4705882352941176E-2</v>
      </c>
      <c r="O13" s="20">
        <v>3.3846153846153845E-2</v>
      </c>
      <c r="Q13">
        <v>7</v>
      </c>
      <c r="R13" s="14" t="s">
        <v>526</v>
      </c>
      <c r="U13">
        <v>5</v>
      </c>
      <c r="V13">
        <v>3</v>
      </c>
      <c r="W13" s="20">
        <v>0</v>
      </c>
      <c r="X13" s="20">
        <v>0</v>
      </c>
      <c r="Y13" s="20">
        <v>7.0422535211267609E-2</v>
      </c>
      <c r="Z13" s="20">
        <v>4.4117647058823532E-2</v>
      </c>
      <c r="AA13">
        <v>8</v>
      </c>
      <c r="AB13" s="20">
        <v>4.3478260869565216E-2</v>
      </c>
      <c r="AD13">
        <v>7</v>
      </c>
      <c r="AE13" s="14" t="s">
        <v>419</v>
      </c>
      <c r="AG13">
        <v>5</v>
      </c>
      <c r="AH13">
        <v>4</v>
      </c>
      <c r="AI13" s="20">
        <v>0</v>
      </c>
      <c r="AJ13" s="20">
        <v>6.5789473684210523E-2</v>
      </c>
      <c r="AK13" s="20">
        <v>3.9603960396039604E-2</v>
      </c>
      <c r="AL13">
        <v>9</v>
      </c>
      <c r="AM13" s="20">
        <v>3.8461538461538464E-2</v>
      </c>
      <c r="AO13">
        <v>7</v>
      </c>
      <c r="AP13" s="14" t="s">
        <v>526</v>
      </c>
      <c r="AQ13">
        <v>3</v>
      </c>
      <c r="AR13">
        <v>1</v>
      </c>
      <c r="AS13">
        <v>4</v>
      </c>
      <c r="AT13">
        <v>4</v>
      </c>
      <c r="AU13" s="20">
        <v>3.7037037037037035E-2</v>
      </c>
      <c r="AV13" s="20">
        <v>2.9411764705882353E-2</v>
      </c>
      <c r="AW13" s="20">
        <v>5.7971014492753624E-2</v>
      </c>
      <c r="AX13" s="20">
        <v>2.8368794326241134E-2</v>
      </c>
      <c r="AY13">
        <v>12</v>
      </c>
      <c r="AZ13" s="20">
        <v>3.6923076923076927E-2</v>
      </c>
    </row>
    <row r="14" spans="1:52" x14ac:dyDescent="0.2">
      <c r="A14">
        <v>9</v>
      </c>
      <c r="B14" s="14" t="s">
        <v>438</v>
      </c>
      <c r="D14">
        <v>3</v>
      </c>
      <c r="E14">
        <v>3</v>
      </c>
      <c r="F14">
        <v>4</v>
      </c>
      <c r="G14">
        <v>10</v>
      </c>
      <c r="I14">
        <v>9</v>
      </c>
      <c r="J14" s="14" t="s">
        <v>438</v>
      </c>
      <c r="K14" s="20">
        <v>0</v>
      </c>
      <c r="L14" s="20">
        <v>3.614457831325301E-2</v>
      </c>
      <c r="M14" s="20">
        <v>2.5862068965517241E-2</v>
      </c>
      <c r="N14" s="20">
        <v>5.8823529411764705E-2</v>
      </c>
      <c r="O14" s="20">
        <v>3.0769230769230771E-2</v>
      </c>
      <c r="Q14">
        <v>8</v>
      </c>
      <c r="R14" s="14" t="s">
        <v>465</v>
      </c>
      <c r="S14">
        <v>1</v>
      </c>
      <c r="T14">
        <v>5</v>
      </c>
      <c r="U14">
        <v>1</v>
      </c>
      <c r="V14">
        <v>1</v>
      </c>
      <c r="W14" s="20">
        <v>0.14285714285714285</v>
      </c>
      <c r="X14" s="20">
        <v>0.13157894736842105</v>
      </c>
      <c r="Y14" s="20">
        <v>1.4084507042253521E-2</v>
      </c>
      <c r="Z14" s="20">
        <v>1.4705882352941176E-2</v>
      </c>
      <c r="AA14">
        <v>8</v>
      </c>
      <c r="AB14" s="20">
        <v>4.3478260869565216E-2</v>
      </c>
      <c r="AD14">
        <v>8</v>
      </c>
      <c r="AE14" s="14" t="s">
        <v>526</v>
      </c>
      <c r="AF14">
        <v>1</v>
      </c>
      <c r="AG14">
        <v>2</v>
      </c>
      <c r="AH14">
        <v>6</v>
      </c>
      <c r="AI14" s="20">
        <v>1.7543859649122806E-2</v>
      </c>
      <c r="AJ14" s="20">
        <v>2.6315789473684209E-2</v>
      </c>
      <c r="AK14" s="20">
        <v>5.9405940594059403E-2</v>
      </c>
      <c r="AL14">
        <v>9</v>
      </c>
      <c r="AM14" s="20">
        <v>3.8461538461538464E-2</v>
      </c>
      <c r="AO14">
        <v>8</v>
      </c>
      <c r="AP14" s="14" t="s">
        <v>419</v>
      </c>
      <c r="AQ14">
        <v>6</v>
      </c>
      <c r="AR14">
        <v>2</v>
      </c>
      <c r="AS14">
        <v>2</v>
      </c>
      <c r="AT14">
        <v>1</v>
      </c>
      <c r="AU14" s="20">
        <v>7.407407407407407E-2</v>
      </c>
      <c r="AV14" s="20">
        <v>5.8823529411764705E-2</v>
      </c>
      <c r="AW14" s="20">
        <v>2.8985507246376812E-2</v>
      </c>
      <c r="AX14" s="20">
        <v>7.0921985815602835E-3</v>
      </c>
      <c r="AY14">
        <v>11</v>
      </c>
      <c r="AZ14" s="20">
        <v>3.3846153846153845E-2</v>
      </c>
    </row>
    <row r="15" spans="1:52" x14ac:dyDescent="0.2">
      <c r="A15">
        <v>10</v>
      </c>
      <c r="B15" s="14" t="s">
        <v>523</v>
      </c>
      <c r="C15">
        <v>3</v>
      </c>
      <c r="D15">
        <v>1</v>
      </c>
      <c r="E15">
        <v>1</v>
      </c>
      <c r="F15">
        <v>3</v>
      </c>
      <c r="G15">
        <v>8</v>
      </c>
      <c r="I15">
        <v>10</v>
      </c>
      <c r="J15" s="14" t="s">
        <v>523</v>
      </c>
      <c r="K15" s="20">
        <v>5.1724137931034482E-2</v>
      </c>
      <c r="L15" s="20">
        <v>1.2048192771084338E-2</v>
      </c>
      <c r="M15" s="20">
        <v>8.6206896551724137E-3</v>
      </c>
      <c r="N15" s="20">
        <v>4.4117647058823532E-2</v>
      </c>
      <c r="O15" s="20">
        <v>2.4615384615384615E-2</v>
      </c>
      <c r="Q15">
        <v>9</v>
      </c>
      <c r="R15" s="14" t="s">
        <v>438</v>
      </c>
      <c r="U15">
        <v>2</v>
      </c>
      <c r="V15">
        <v>4</v>
      </c>
      <c r="W15" s="20">
        <v>0</v>
      </c>
      <c r="X15" s="20">
        <v>0</v>
      </c>
      <c r="Y15" s="20">
        <v>2.8169014084507043E-2</v>
      </c>
      <c r="Z15" s="20">
        <v>5.8823529411764705E-2</v>
      </c>
      <c r="AA15">
        <v>6</v>
      </c>
      <c r="AB15" s="20">
        <v>3.2608695652173912E-2</v>
      </c>
      <c r="AD15">
        <v>9</v>
      </c>
      <c r="AE15" s="14" t="s">
        <v>438</v>
      </c>
      <c r="AG15">
        <v>3</v>
      </c>
      <c r="AH15">
        <v>3</v>
      </c>
      <c r="AI15" s="20">
        <v>0</v>
      </c>
      <c r="AJ15" s="20">
        <v>3.9473684210526314E-2</v>
      </c>
      <c r="AK15" s="20">
        <v>2.9702970297029702E-2</v>
      </c>
      <c r="AL15">
        <v>6</v>
      </c>
      <c r="AM15" s="20">
        <v>2.564102564102564E-2</v>
      </c>
      <c r="AO15">
        <v>9</v>
      </c>
      <c r="AP15" s="14" t="s">
        <v>438</v>
      </c>
      <c r="AQ15">
        <v>2</v>
      </c>
      <c r="AR15">
        <v>1</v>
      </c>
      <c r="AS15">
        <v>3</v>
      </c>
      <c r="AT15">
        <v>4</v>
      </c>
      <c r="AU15" s="20">
        <v>2.4691358024691357E-2</v>
      </c>
      <c r="AV15" s="20">
        <v>2.9411764705882353E-2</v>
      </c>
      <c r="AW15" s="20">
        <v>4.3478260869565216E-2</v>
      </c>
      <c r="AX15" s="20">
        <v>2.8368794326241134E-2</v>
      </c>
      <c r="AY15">
        <v>10</v>
      </c>
      <c r="AZ15" s="20">
        <v>3.0769230769230771E-2</v>
      </c>
    </row>
    <row r="16" spans="1:52" x14ac:dyDescent="0.2">
      <c r="A16">
        <v>11</v>
      </c>
      <c r="B16" s="14" t="s">
        <v>498</v>
      </c>
      <c r="C16">
        <v>1</v>
      </c>
      <c r="E16">
        <v>3</v>
      </c>
      <c r="F16">
        <v>3</v>
      </c>
      <c r="G16">
        <v>7</v>
      </c>
      <c r="I16">
        <v>11</v>
      </c>
      <c r="J16" s="14" t="s">
        <v>498</v>
      </c>
      <c r="K16" s="20">
        <v>1.7241379310344827E-2</v>
      </c>
      <c r="L16" s="20">
        <v>0</v>
      </c>
      <c r="M16" s="20">
        <v>2.5862068965517241E-2</v>
      </c>
      <c r="N16" s="20">
        <v>4.4117647058823532E-2</v>
      </c>
      <c r="O16" s="20">
        <v>2.1538461538461538E-2</v>
      </c>
      <c r="Q16">
        <v>10</v>
      </c>
      <c r="R16" s="14" t="s">
        <v>523</v>
      </c>
      <c r="U16">
        <v>1</v>
      </c>
      <c r="V16">
        <v>3</v>
      </c>
      <c r="W16" s="20">
        <v>0</v>
      </c>
      <c r="X16" s="20">
        <v>0</v>
      </c>
      <c r="Y16" s="20">
        <v>1.4084507042253521E-2</v>
      </c>
      <c r="Z16" s="20">
        <v>4.4117647058823532E-2</v>
      </c>
      <c r="AA16">
        <v>4</v>
      </c>
      <c r="AB16" s="20">
        <v>2.1739130434782608E-2</v>
      </c>
      <c r="AD16">
        <v>10</v>
      </c>
      <c r="AE16" s="14" t="s">
        <v>523</v>
      </c>
      <c r="AF16">
        <v>3</v>
      </c>
      <c r="AG16">
        <v>1</v>
      </c>
      <c r="AH16">
        <v>1</v>
      </c>
      <c r="AI16" s="20">
        <v>5.2631578947368418E-2</v>
      </c>
      <c r="AJ16" s="20">
        <v>1.3157894736842105E-2</v>
      </c>
      <c r="AK16" s="20">
        <v>9.9009900990099011E-3</v>
      </c>
      <c r="AL16">
        <v>5</v>
      </c>
      <c r="AM16" s="20">
        <v>2.1367521367521368E-2</v>
      </c>
      <c r="AO16">
        <v>10</v>
      </c>
      <c r="AP16" s="14" t="s">
        <v>523</v>
      </c>
      <c r="AQ16">
        <v>2</v>
      </c>
      <c r="AR16">
        <v>1</v>
      </c>
      <c r="AS16">
        <v>1</v>
      </c>
      <c r="AT16">
        <v>4</v>
      </c>
      <c r="AU16" s="20">
        <v>2.4691358024691357E-2</v>
      </c>
      <c r="AV16" s="20">
        <v>2.9411764705882353E-2</v>
      </c>
      <c r="AW16" s="20">
        <v>1.4492753623188406E-2</v>
      </c>
      <c r="AX16" s="20">
        <v>2.8368794326241134E-2</v>
      </c>
      <c r="AY16">
        <v>8</v>
      </c>
      <c r="AZ16" s="20">
        <v>2.4615384615384615E-2</v>
      </c>
    </row>
    <row r="17" spans="1:52" x14ac:dyDescent="0.2">
      <c r="A17">
        <v>12</v>
      </c>
      <c r="B17" s="14" t="s">
        <v>510</v>
      </c>
      <c r="C17">
        <v>1</v>
      </c>
      <c r="D17">
        <v>1</v>
      </c>
      <c r="E17">
        <v>2</v>
      </c>
      <c r="F17">
        <v>2</v>
      </c>
      <c r="G17">
        <v>6</v>
      </c>
      <c r="I17">
        <v>12</v>
      </c>
      <c r="J17" s="14" t="s">
        <v>510</v>
      </c>
      <c r="K17" s="20">
        <v>1.7241379310344827E-2</v>
      </c>
      <c r="L17" s="20">
        <v>1.2048192771084338E-2</v>
      </c>
      <c r="M17" s="20">
        <v>1.7241379310344827E-2</v>
      </c>
      <c r="N17" s="20">
        <v>2.9411764705882353E-2</v>
      </c>
      <c r="O17" s="20">
        <v>1.8461538461538463E-2</v>
      </c>
      <c r="Q17">
        <v>11</v>
      </c>
      <c r="R17" s="14" t="s">
        <v>618</v>
      </c>
      <c r="U17">
        <v>1</v>
      </c>
      <c r="V17">
        <v>3</v>
      </c>
      <c r="W17" s="20">
        <v>0</v>
      </c>
      <c r="X17" s="20">
        <v>0</v>
      </c>
      <c r="Y17" s="20">
        <v>1.4084507042253521E-2</v>
      </c>
      <c r="Z17" s="20">
        <v>4.4117647058823532E-2</v>
      </c>
      <c r="AA17">
        <v>4</v>
      </c>
      <c r="AB17" s="20">
        <v>2.1739130434782608E-2</v>
      </c>
      <c r="AD17">
        <v>11</v>
      </c>
      <c r="AE17" s="14" t="s">
        <v>498</v>
      </c>
      <c r="AF17">
        <v>1</v>
      </c>
      <c r="AH17">
        <v>3</v>
      </c>
      <c r="AI17" s="20">
        <v>1.7543859649122806E-2</v>
      </c>
      <c r="AJ17" s="20">
        <v>0</v>
      </c>
      <c r="AK17" s="20">
        <v>2.9702970297029702E-2</v>
      </c>
      <c r="AL17">
        <v>4</v>
      </c>
      <c r="AM17" s="20">
        <v>1.7094017094017096E-2</v>
      </c>
      <c r="AO17">
        <v>11</v>
      </c>
      <c r="AP17" s="14" t="s">
        <v>498</v>
      </c>
      <c r="AQ17">
        <v>2</v>
      </c>
      <c r="AR17">
        <v>1</v>
      </c>
      <c r="AS17">
        <v>1</v>
      </c>
      <c r="AT17">
        <v>3</v>
      </c>
      <c r="AU17" s="20">
        <v>2.4691358024691357E-2</v>
      </c>
      <c r="AV17" s="20">
        <v>2.9411764705882353E-2</v>
      </c>
      <c r="AW17" s="20">
        <v>1.4492753623188406E-2</v>
      </c>
      <c r="AX17" s="20">
        <v>2.1276595744680851E-2</v>
      </c>
      <c r="AY17">
        <v>7</v>
      </c>
      <c r="AZ17" s="20">
        <v>2.1538461538461538E-2</v>
      </c>
    </row>
    <row r="18" spans="1:52" x14ac:dyDescent="0.2">
      <c r="A18">
        <v>13</v>
      </c>
      <c r="B18" s="14" t="s">
        <v>618</v>
      </c>
      <c r="E18">
        <v>3</v>
      </c>
      <c r="F18">
        <v>3</v>
      </c>
      <c r="G18">
        <v>6</v>
      </c>
      <c r="I18">
        <v>13</v>
      </c>
      <c r="J18" s="14" t="s">
        <v>618</v>
      </c>
      <c r="K18" s="20">
        <v>0</v>
      </c>
      <c r="L18" s="20">
        <v>0</v>
      </c>
      <c r="M18" s="20">
        <v>2.5862068965517241E-2</v>
      </c>
      <c r="N18" s="20">
        <v>4.4117647058823532E-2</v>
      </c>
      <c r="O18" s="20">
        <v>1.8461538461538463E-2</v>
      </c>
      <c r="Q18">
        <v>12</v>
      </c>
      <c r="R18" s="14" t="s">
        <v>498</v>
      </c>
      <c r="U18">
        <v>1</v>
      </c>
      <c r="V18">
        <v>3</v>
      </c>
      <c r="W18" s="20">
        <v>0</v>
      </c>
      <c r="X18" s="20">
        <v>0</v>
      </c>
      <c r="Y18" s="20">
        <v>1.4084507042253521E-2</v>
      </c>
      <c r="Z18" s="20">
        <v>4.4117647058823532E-2</v>
      </c>
      <c r="AA18">
        <v>4</v>
      </c>
      <c r="AB18" s="20">
        <v>2.1739130434782608E-2</v>
      </c>
      <c r="AD18">
        <v>12</v>
      </c>
      <c r="AE18" s="14" t="s">
        <v>510</v>
      </c>
      <c r="AF18">
        <v>1</v>
      </c>
      <c r="AG18">
        <v>1</v>
      </c>
      <c r="AH18">
        <v>1</v>
      </c>
      <c r="AI18" s="20">
        <v>1.7543859649122806E-2</v>
      </c>
      <c r="AJ18" s="20">
        <v>1.3157894736842105E-2</v>
      </c>
      <c r="AK18" s="20">
        <v>9.9009900990099011E-3</v>
      </c>
      <c r="AL18">
        <v>3</v>
      </c>
      <c r="AM18" s="20">
        <v>1.282051282051282E-2</v>
      </c>
      <c r="AO18">
        <v>12</v>
      </c>
      <c r="AP18" s="14" t="s">
        <v>510</v>
      </c>
      <c r="AS18">
        <v>3</v>
      </c>
      <c r="AT18">
        <v>3</v>
      </c>
      <c r="AU18" s="20">
        <v>0</v>
      </c>
      <c r="AV18" s="20">
        <v>0</v>
      </c>
      <c r="AW18" s="20">
        <v>4.3478260869565216E-2</v>
      </c>
      <c r="AX18" s="20">
        <v>2.1276595744680851E-2</v>
      </c>
      <c r="AY18">
        <v>6</v>
      </c>
      <c r="AZ18" s="20">
        <v>1.8461538461538463E-2</v>
      </c>
    </row>
    <row r="19" spans="1:52" x14ac:dyDescent="0.2">
      <c r="A19">
        <v>14</v>
      </c>
      <c r="B19" s="14" t="s">
        <v>539</v>
      </c>
      <c r="C19">
        <v>2</v>
      </c>
      <c r="E19">
        <v>1</v>
      </c>
      <c r="F19">
        <v>1</v>
      </c>
      <c r="G19">
        <v>4</v>
      </c>
      <c r="I19">
        <v>14</v>
      </c>
      <c r="J19" s="14" t="s">
        <v>539</v>
      </c>
      <c r="K19" s="20">
        <v>3.4482758620689655E-2</v>
      </c>
      <c r="L19" s="20">
        <v>0</v>
      </c>
      <c r="M19" s="20">
        <v>8.6206896551724137E-3</v>
      </c>
      <c r="N19" s="20">
        <v>1.4705882352941176E-2</v>
      </c>
      <c r="O19" s="20">
        <v>1.2307692307692308E-2</v>
      </c>
      <c r="Q19">
        <v>13</v>
      </c>
      <c r="R19" s="14" t="s">
        <v>510</v>
      </c>
      <c r="U19">
        <v>1</v>
      </c>
      <c r="V19">
        <v>2</v>
      </c>
      <c r="W19" s="20">
        <v>0</v>
      </c>
      <c r="X19" s="20">
        <v>0</v>
      </c>
      <c r="Y19" s="20">
        <v>1.4084507042253521E-2</v>
      </c>
      <c r="Z19" s="20">
        <v>2.9411764705882353E-2</v>
      </c>
      <c r="AA19">
        <v>3</v>
      </c>
      <c r="AB19" s="20">
        <v>1.6304347826086956E-2</v>
      </c>
      <c r="AD19">
        <v>13</v>
      </c>
      <c r="AE19" s="14" t="s">
        <v>618</v>
      </c>
      <c r="AH19">
        <v>3</v>
      </c>
      <c r="AI19" s="20">
        <v>0</v>
      </c>
      <c r="AJ19" s="20">
        <v>0</v>
      </c>
      <c r="AK19" s="20">
        <v>2.9702970297029702E-2</v>
      </c>
      <c r="AL19">
        <v>3</v>
      </c>
      <c r="AM19" s="20">
        <v>1.282051282051282E-2</v>
      </c>
      <c r="AO19">
        <v>13</v>
      </c>
      <c r="AP19" s="14" t="s">
        <v>618</v>
      </c>
      <c r="AQ19">
        <v>2</v>
      </c>
      <c r="AS19">
        <v>2</v>
      </c>
      <c r="AT19">
        <v>2</v>
      </c>
      <c r="AU19" s="20">
        <v>2.4691358024691357E-2</v>
      </c>
      <c r="AV19" s="20">
        <v>0</v>
      </c>
      <c r="AW19" s="20">
        <v>2.8985507246376812E-2</v>
      </c>
      <c r="AX19" s="20">
        <v>1.4184397163120567E-2</v>
      </c>
      <c r="AY19">
        <v>6</v>
      </c>
      <c r="AZ19" s="20">
        <v>1.8461538461538463E-2</v>
      </c>
    </row>
    <row r="20" spans="1:52" x14ac:dyDescent="0.2">
      <c r="A20">
        <v>15</v>
      </c>
      <c r="B20" s="14" t="s">
        <v>626</v>
      </c>
      <c r="C20">
        <v>1</v>
      </c>
      <c r="E20">
        <v>1</v>
      </c>
      <c r="F20">
        <v>1</v>
      </c>
      <c r="G20">
        <v>3</v>
      </c>
      <c r="I20">
        <v>15</v>
      </c>
      <c r="J20" s="14" t="s">
        <v>626</v>
      </c>
      <c r="K20" s="20">
        <v>1.7241379310344827E-2</v>
      </c>
      <c r="L20" s="20">
        <v>0</v>
      </c>
      <c r="M20" s="20">
        <v>8.6206896551724137E-3</v>
      </c>
      <c r="N20" s="20">
        <v>1.4705882352941176E-2</v>
      </c>
      <c r="O20" s="20">
        <v>9.2307692307692316E-3</v>
      </c>
      <c r="Q20">
        <v>14</v>
      </c>
      <c r="R20" s="14" t="s">
        <v>539</v>
      </c>
      <c r="U20">
        <v>1</v>
      </c>
      <c r="V20">
        <v>1</v>
      </c>
      <c r="W20" s="20">
        <v>0</v>
      </c>
      <c r="X20" s="20">
        <v>0</v>
      </c>
      <c r="Y20" s="20">
        <v>1.4084507042253521E-2</v>
      </c>
      <c r="Z20" s="20">
        <v>1.4705882352941176E-2</v>
      </c>
      <c r="AA20">
        <v>2</v>
      </c>
      <c r="AB20" s="20">
        <v>1.0869565217391304E-2</v>
      </c>
      <c r="AD20">
        <v>14</v>
      </c>
      <c r="AE20" s="14" t="s">
        <v>539</v>
      </c>
      <c r="AF20">
        <v>2</v>
      </c>
      <c r="AH20">
        <v>1</v>
      </c>
      <c r="AI20" s="20">
        <v>3.5087719298245612E-2</v>
      </c>
      <c r="AJ20" s="20">
        <v>0</v>
      </c>
      <c r="AK20" s="20">
        <v>9.9009900990099011E-3</v>
      </c>
      <c r="AL20">
        <v>3</v>
      </c>
      <c r="AM20" s="20">
        <v>1.282051282051282E-2</v>
      </c>
      <c r="AO20">
        <v>14</v>
      </c>
      <c r="AP20" s="14" t="s">
        <v>539</v>
      </c>
      <c r="AQ20">
        <v>1</v>
      </c>
      <c r="AR20">
        <v>1</v>
      </c>
      <c r="AT20">
        <v>2</v>
      </c>
      <c r="AU20" s="20">
        <v>1.2345679012345678E-2</v>
      </c>
      <c r="AV20" s="20">
        <v>2.9411764705882353E-2</v>
      </c>
      <c r="AW20" s="20">
        <v>0</v>
      </c>
      <c r="AX20" s="20">
        <v>1.4184397163120567E-2</v>
      </c>
      <c r="AY20">
        <v>4</v>
      </c>
      <c r="AZ20" s="20">
        <v>1.2307692307692308E-2</v>
      </c>
    </row>
    <row r="21" spans="1:52" x14ac:dyDescent="0.2">
      <c r="A21">
        <v>16</v>
      </c>
      <c r="B21" s="14" t="s">
        <v>607</v>
      </c>
      <c r="E21">
        <v>2</v>
      </c>
      <c r="F21">
        <v>1</v>
      </c>
      <c r="G21">
        <v>3</v>
      </c>
      <c r="I21">
        <v>16</v>
      </c>
      <c r="J21" s="14" t="s">
        <v>607</v>
      </c>
      <c r="K21" s="20">
        <v>0</v>
      </c>
      <c r="L21" s="20">
        <v>0</v>
      </c>
      <c r="M21" s="20">
        <v>1.7241379310344827E-2</v>
      </c>
      <c r="N21" s="20">
        <v>1.4705882352941176E-2</v>
      </c>
      <c r="O21" s="20">
        <v>9.2307692307692316E-3</v>
      </c>
      <c r="Q21">
        <v>15</v>
      </c>
      <c r="R21" s="14" t="s">
        <v>607</v>
      </c>
      <c r="U21">
        <v>1</v>
      </c>
      <c r="V21">
        <v>1</v>
      </c>
      <c r="W21" s="20">
        <v>0</v>
      </c>
      <c r="X21" s="20">
        <v>0</v>
      </c>
      <c r="Y21" s="20">
        <v>1.4084507042253521E-2</v>
      </c>
      <c r="Z21" s="20">
        <v>1.4705882352941176E-2</v>
      </c>
      <c r="AA21">
        <v>2</v>
      </c>
      <c r="AB21" s="20">
        <v>1.0869565217391304E-2</v>
      </c>
      <c r="AD21">
        <v>15</v>
      </c>
      <c r="AE21" s="14" t="s">
        <v>584</v>
      </c>
      <c r="AG21">
        <v>1</v>
      </c>
      <c r="AH21">
        <v>1</v>
      </c>
      <c r="AI21" s="20">
        <v>0</v>
      </c>
      <c r="AJ21" s="20">
        <v>1.3157894736842105E-2</v>
      </c>
      <c r="AK21" s="20">
        <v>9.9009900990099011E-3</v>
      </c>
      <c r="AL21">
        <v>2</v>
      </c>
      <c r="AM21" s="20">
        <v>8.5470085470085479E-3</v>
      </c>
      <c r="AO21">
        <v>15</v>
      </c>
      <c r="AP21" s="14" t="s">
        <v>626</v>
      </c>
      <c r="AQ21">
        <v>1</v>
      </c>
      <c r="AT21">
        <v>2</v>
      </c>
      <c r="AU21" s="20">
        <v>1.2345679012345678E-2</v>
      </c>
      <c r="AV21" s="20">
        <v>0</v>
      </c>
      <c r="AW21" s="20">
        <v>0</v>
      </c>
      <c r="AX21" s="20">
        <v>1.4184397163120567E-2</v>
      </c>
      <c r="AY21">
        <v>3</v>
      </c>
      <c r="AZ21" s="20">
        <v>9.2307692307692316E-3</v>
      </c>
    </row>
    <row r="22" spans="1:52" x14ac:dyDescent="0.2">
      <c r="A22">
        <v>17</v>
      </c>
      <c r="B22" s="14" t="s">
        <v>548</v>
      </c>
      <c r="D22">
        <v>1</v>
      </c>
      <c r="E22">
        <v>1</v>
      </c>
      <c r="G22">
        <v>2</v>
      </c>
      <c r="I22">
        <v>17</v>
      </c>
      <c r="J22" s="14" t="s">
        <v>548</v>
      </c>
      <c r="K22" s="20">
        <v>0</v>
      </c>
      <c r="L22" s="20">
        <v>1.2048192771084338E-2</v>
      </c>
      <c r="M22" s="20">
        <v>8.6206896551724137E-3</v>
      </c>
      <c r="N22" s="20">
        <v>0</v>
      </c>
      <c r="O22" s="20">
        <v>6.1538461538461538E-3</v>
      </c>
      <c r="Q22">
        <v>16</v>
      </c>
      <c r="R22" s="14" t="s">
        <v>621</v>
      </c>
      <c r="V22">
        <v>1</v>
      </c>
      <c r="W22" s="20">
        <v>0</v>
      </c>
      <c r="X22" s="20">
        <v>0</v>
      </c>
      <c r="Y22" s="20">
        <v>0</v>
      </c>
      <c r="Z22" s="20">
        <v>1.4705882352941176E-2</v>
      </c>
      <c r="AA22">
        <v>1</v>
      </c>
      <c r="AB22" s="20">
        <v>5.434782608695652E-3</v>
      </c>
      <c r="AD22">
        <v>16</v>
      </c>
      <c r="AE22" s="14" t="s">
        <v>626</v>
      </c>
      <c r="AF22">
        <v>1</v>
      </c>
      <c r="AH22">
        <v>1</v>
      </c>
      <c r="AI22" s="20">
        <v>1.7543859649122806E-2</v>
      </c>
      <c r="AJ22" s="20">
        <v>0</v>
      </c>
      <c r="AK22" s="20">
        <v>9.9009900990099011E-3</v>
      </c>
      <c r="AL22">
        <v>2</v>
      </c>
      <c r="AM22" s="20">
        <v>8.5470085470085479E-3</v>
      </c>
      <c r="AO22">
        <v>16</v>
      </c>
      <c r="AP22" s="14" t="s">
        <v>607</v>
      </c>
      <c r="AQ22">
        <v>2</v>
      </c>
      <c r="AT22">
        <v>1</v>
      </c>
      <c r="AU22" s="20">
        <v>2.4691358024691357E-2</v>
      </c>
      <c r="AV22" s="20">
        <v>0</v>
      </c>
      <c r="AW22" s="20">
        <v>0</v>
      </c>
      <c r="AX22" s="20">
        <v>7.0921985815602835E-3</v>
      </c>
      <c r="AY22">
        <v>3</v>
      </c>
      <c r="AZ22" s="20">
        <v>9.2307692307692316E-3</v>
      </c>
    </row>
    <row r="23" spans="1:52" x14ac:dyDescent="0.2">
      <c r="A23">
        <v>18</v>
      </c>
      <c r="B23" s="14" t="s">
        <v>584</v>
      </c>
      <c r="D23">
        <v>1</v>
      </c>
      <c r="E23">
        <v>1</v>
      </c>
      <c r="G23">
        <v>2</v>
      </c>
      <c r="I23">
        <v>18</v>
      </c>
      <c r="J23" s="14" t="s">
        <v>584</v>
      </c>
      <c r="K23" s="20">
        <v>0</v>
      </c>
      <c r="L23" s="20">
        <v>1.2048192771084338E-2</v>
      </c>
      <c r="M23" s="20">
        <v>8.6206896551724137E-3</v>
      </c>
      <c r="N23" s="20">
        <v>0</v>
      </c>
      <c r="O23" s="20">
        <v>6.1538461538461538E-3</v>
      </c>
      <c r="Q23">
        <v>17</v>
      </c>
      <c r="R23" s="14" t="s">
        <v>584</v>
      </c>
      <c r="U23">
        <v>1</v>
      </c>
      <c r="W23" s="20">
        <v>0</v>
      </c>
      <c r="X23" s="20">
        <v>0</v>
      </c>
      <c r="Y23" s="20">
        <v>1.4084507042253521E-2</v>
      </c>
      <c r="Z23" s="20">
        <v>0</v>
      </c>
      <c r="AA23">
        <v>1</v>
      </c>
      <c r="AB23" s="20">
        <v>5.434782608695652E-3</v>
      </c>
      <c r="AD23">
        <v>17</v>
      </c>
      <c r="AE23" s="14" t="s">
        <v>747</v>
      </c>
      <c r="AG23">
        <v>1</v>
      </c>
      <c r="AI23" s="20">
        <v>0</v>
      </c>
      <c r="AJ23" s="20">
        <v>1.3157894736842105E-2</v>
      </c>
      <c r="AK23" s="20">
        <v>0</v>
      </c>
      <c r="AL23">
        <v>1</v>
      </c>
      <c r="AM23" s="20">
        <v>4.2735042735042739E-3</v>
      </c>
      <c r="AO23">
        <v>17</v>
      </c>
      <c r="AP23" s="14" t="s">
        <v>548</v>
      </c>
      <c r="AS23">
        <v>1</v>
      </c>
      <c r="AT23">
        <v>1</v>
      </c>
      <c r="AU23" s="20">
        <v>0</v>
      </c>
      <c r="AV23" s="20">
        <v>0</v>
      </c>
      <c r="AW23" s="20">
        <v>1.4492753623188406E-2</v>
      </c>
      <c r="AX23" s="20">
        <v>7.0921985815602835E-3</v>
      </c>
      <c r="AY23">
        <v>2</v>
      </c>
      <c r="AZ23" s="20">
        <v>6.1538461538461538E-3</v>
      </c>
    </row>
    <row r="24" spans="1:52" x14ac:dyDescent="0.2">
      <c r="A24">
        <v>19</v>
      </c>
      <c r="B24" s="14" t="s">
        <v>724</v>
      </c>
      <c r="E24">
        <v>1</v>
      </c>
      <c r="G24">
        <v>1</v>
      </c>
      <c r="I24">
        <v>19</v>
      </c>
      <c r="J24" s="14" t="s">
        <v>724</v>
      </c>
      <c r="K24" s="20">
        <v>0</v>
      </c>
      <c r="L24" s="20">
        <v>0</v>
      </c>
      <c r="M24" s="20">
        <v>8.6206896551724137E-3</v>
      </c>
      <c r="N24" s="20">
        <v>0</v>
      </c>
      <c r="O24" s="20">
        <v>3.0769230769230769E-3</v>
      </c>
      <c r="Q24">
        <v>18</v>
      </c>
      <c r="R24" s="14" t="s">
        <v>532</v>
      </c>
      <c r="U24">
        <v>1</v>
      </c>
      <c r="W24" s="20">
        <v>0</v>
      </c>
      <c r="X24" s="20">
        <v>0</v>
      </c>
      <c r="Y24" s="20">
        <v>1.4084507042253521E-2</v>
      </c>
      <c r="Z24" s="20">
        <v>0</v>
      </c>
      <c r="AA24">
        <v>1</v>
      </c>
      <c r="AB24" s="20">
        <v>5.434782608695652E-3</v>
      </c>
      <c r="AD24">
        <v>18</v>
      </c>
      <c r="AE24" s="14" t="s">
        <v>724</v>
      </c>
      <c r="AH24">
        <v>1</v>
      </c>
      <c r="AI24" s="20">
        <v>0</v>
      </c>
      <c r="AJ24" s="20">
        <v>0</v>
      </c>
      <c r="AK24" s="20">
        <v>9.9009900990099011E-3</v>
      </c>
      <c r="AL24">
        <v>1</v>
      </c>
      <c r="AM24" s="20">
        <v>4.2735042735042739E-3</v>
      </c>
      <c r="AO24">
        <v>18</v>
      </c>
      <c r="AP24" s="14" t="s">
        <v>584</v>
      </c>
      <c r="AR24">
        <v>1</v>
      </c>
      <c r="AT24">
        <v>1</v>
      </c>
      <c r="AU24" s="20">
        <v>0</v>
      </c>
      <c r="AV24" s="20">
        <v>2.9411764705882353E-2</v>
      </c>
      <c r="AW24" s="20">
        <v>0</v>
      </c>
      <c r="AX24" s="20">
        <v>7.0921985815602835E-3</v>
      </c>
      <c r="AY24">
        <v>2</v>
      </c>
      <c r="AZ24" s="20">
        <v>6.1538461538461538E-3</v>
      </c>
    </row>
    <row r="25" spans="1:52" x14ac:dyDescent="0.2">
      <c r="A25">
        <v>20</v>
      </c>
      <c r="B25" s="14" t="s">
        <v>532</v>
      </c>
      <c r="E25">
        <v>1</v>
      </c>
      <c r="G25">
        <v>1</v>
      </c>
      <c r="I25">
        <v>20</v>
      </c>
      <c r="J25" s="14" t="s">
        <v>532</v>
      </c>
      <c r="K25" s="20">
        <v>0</v>
      </c>
      <c r="L25" s="20">
        <v>0</v>
      </c>
      <c r="M25" s="20">
        <v>8.6206896551724137E-3</v>
      </c>
      <c r="N25" s="20">
        <v>0</v>
      </c>
      <c r="O25" s="20">
        <v>3.0769230769230769E-3</v>
      </c>
      <c r="R25" s="14" t="s">
        <v>702</v>
      </c>
      <c r="U25">
        <v>1</v>
      </c>
      <c r="W25" s="20">
        <v>0</v>
      </c>
      <c r="X25" s="20">
        <v>0</v>
      </c>
      <c r="Y25" s="20">
        <v>1.4084507042253521E-2</v>
      </c>
      <c r="Z25" s="20">
        <v>0</v>
      </c>
      <c r="AA25">
        <v>1</v>
      </c>
      <c r="AB25" s="20">
        <v>5.434782608695652E-3</v>
      </c>
      <c r="AD25">
        <v>19</v>
      </c>
      <c r="AE25" s="14" t="s">
        <v>607</v>
      </c>
      <c r="AH25">
        <v>1</v>
      </c>
      <c r="AI25" s="20">
        <v>0</v>
      </c>
      <c r="AJ25" s="20">
        <v>0</v>
      </c>
      <c r="AK25" s="20">
        <v>9.9009900990099011E-3</v>
      </c>
      <c r="AL25">
        <v>1</v>
      </c>
      <c r="AM25" s="20">
        <v>4.2735042735042739E-3</v>
      </c>
      <c r="AO25">
        <v>19</v>
      </c>
      <c r="AP25" s="14" t="s">
        <v>724</v>
      </c>
      <c r="AT25">
        <v>1</v>
      </c>
      <c r="AU25" s="20">
        <v>0</v>
      </c>
      <c r="AV25" s="20">
        <v>0</v>
      </c>
      <c r="AW25" s="20">
        <v>0</v>
      </c>
      <c r="AX25" s="20">
        <v>7.0921985815602835E-3</v>
      </c>
      <c r="AY25">
        <v>1</v>
      </c>
      <c r="AZ25" s="20">
        <v>3.0769230769230769E-3</v>
      </c>
    </row>
    <row r="26" spans="1:52" x14ac:dyDescent="0.2">
      <c r="A26">
        <v>21</v>
      </c>
      <c r="B26" s="14" t="s">
        <v>621</v>
      </c>
      <c r="F26">
        <v>1</v>
      </c>
      <c r="G26">
        <v>1</v>
      </c>
      <c r="I26">
        <v>21</v>
      </c>
      <c r="J26" s="14" t="s">
        <v>621</v>
      </c>
      <c r="K26" s="20">
        <v>0</v>
      </c>
      <c r="L26" s="20">
        <v>0</v>
      </c>
      <c r="M26" s="20">
        <v>0</v>
      </c>
      <c r="N26" s="20">
        <v>1.4705882352941176E-2</v>
      </c>
      <c r="O26" s="20">
        <v>3.0769230769230769E-3</v>
      </c>
      <c r="Q26">
        <v>19</v>
      </c>
      <c r="R26" s="14" t="s">
        <v>548</v>
      </c>
      <c r="U26">
        <v>1</v>
      </c>
      <c r="W26" s="20">
        <v>0</v>
      </c>
      <c r="X26" s="20">
        <v>0</v>
      </c>
      <c r="Y26" s="20">
        <v>1.4084507042253521E-2</v>
      </c>
      <c r="Z26" s="20">
        <v>0</v>
      </c>
      <c r="AA26">
        <v>1</v>
      </c>
      <c r="AB26" s="20">
        <v>5.434782608695652E-3</v>
      </c>
      <c r="AD26">
        <v>20</v>
      </c>
      <c r="AE26" s="14" t="s">
        <v>548</v>
      </c>
      <c r="AG26">
        <v>1</v>
      </c>
      <c r="AI26" s="20">
        <v>0</v>
      </c>
      <c r="AJ26" s="20">
        <v>1.3157894736842105E-2</v>
      </c>
      <c r="AK26" s="20">
        <v>0</v>
      </c>
      <c r="AL26">
        <v>1</v>
      </c>
      <c r="AM26" s="20">
        <v>4.2735042735042739E-3</v>
      </c>
      <c r="AO26">
        <v>20</v>
      </c>
      <c r="AP26" s="14" t="s">
        <v>532</v>
      </c>
      <c r="AQ26">
        <v>1</v>
      </c>
      <c r="AU26" s="20">
        <v>1.2345679012345678E-2</v>
      </c>
      <c r="AV26" s="20">
        <v>0</v>
      </c>
      <c r="AW26" s="20">
        <v>0</v>
      </c>
      <c r="AX26" s="20">
        <v>0</v>
      </c>
      <c r="AY26">
        <v>1</v>
      </c>
      <c r="AZ26" s="20">
        <v>3.0769230769230769E-3</v>
      </c>
    </row>
    <row r="27" spans="1:52" x14ac:dyDescent="0.2">
      <c r="A27">
        <v>22</v>
      </c>
      <c r="B27" s="14" t="s">
        <v>747</v>
      </c>
      <c r="D27">
        <v>1</v>
      </c>
      <c r="G27">
        <v>1</v>
      </c>
      <c r="I27">
        <v>22</v>
      </c>
      <c r="J27" s="14" t="s">
        <v>747</v>
      </c>
      <c r="K27" s="20">
        <v>0</v>
      </c>
      <c r="L27" s="20">
        <v>1.2048192771084338E-2</v>
      </c>
      <c r="M27" s="20">
        <v>0</v>
      </c>
      <c r="N27" s="20">
        <v>0</v>
      </c>
      <c r="O27" s="20">
        <v>3.0769230769230769E-3</v>
      </c>
      <c r="Q27">
        <v>20</v>
      </c>
      <c r="R27" s="14" t="s">
        <v>626</v>
      </c>
      <c r="V27">
        <v>1</v>
      </c>
      <c r="W27" s="20">
        <v>0</v>
      </c>
      <c r="X27" s="20">
        <v>0</v>
      </c>
      <c r="Y27" s="20">
        <v>0</v>
      </c>
      <c r="Z27" s="20">
        <v>1.4705882352941176E-2</v>
      </c>
      <c r="AA27">
        <v>1</v>
      </c>
      <c r="AB27" s="20">
        <v>5.434782608695652E-3</v>
      </c>
      <c r="AD27">
        <v>21</v>
      </c>
      <c r="AE27" s="14" t="s">
        <v>532</v>
      </c>
      <c r="AH27">
        <v>1</v>
      </c>
      <c r="AI27" s="20">
        <v>0</v>
      </c>
      <c r="AJ27" s="20">
        <v>0</v>
      </c>
      <c r="AK27" s="20">
        <v>9.9009900990099011E-3</v>
      </c>
      <c r="AL27">
        <v>1</v>
      </c>
      <c r="AM27" s="20">
        <v>4.2735042735042739E-3</v>
      </c>
      <c r="AO27">
        <v>21</v>
      </c>
      <c r="AP27" s="14" t="s">
        <v>621</v>
      </c>
      <c r="AR27">
        <v>1</v>
      </c>
      <c r="AU27" s="20">
        <v>0</v>
      </c>
      <c r="AV27" s="20">
        <v>2.9411764705882353E-2</v>
      </c>
      <c r="AW27" s="20">
        <v>0</v>
      </c>
      <c r="AX27" s="20">
        <v>0</v>
      </c>
      <c r="AY27">
        <v>1</v>
      </c>
      <c r="AZ27" s="20">
        <v>3.0769230769230769E-3</v>
      </c>
    </row>
    <row r="28" spans="1:52" x14ac:dyDescent="0.2">
      <c r="B28" s="14" t="s">
        <v>702</v>
      </c>
      <c r="E28">
        <v>1</v>
      </c>
      <c r="G28">
        <v>1</v>
      </c>
      <c r="J28" s="14" t="s">
        <v>702</v>
      </c>
      <c r="K28" s="20">
        <v>0</v>
      </c>
      <c r="L28" s="20">
        <v>0</v>
      </c>
      <c r="M28" s="20">
        <v>8.6206896551724137E-3</v>
      </c>
      <c r="N28" s="20">
        <v>0</v>
      </c>
      <c r="O28" s="20">
        <v>3.0769230769230769E-3</v>
      </c>
      <c r="R28" s="14" t="s">
        <v>368</v>
      </c>
      <c r="S28">
        <v>7</v>
      </c>
      <c r="T28">
        <v>38</v>
      </c>
      <c r="U28">
        <v>71</v>
      </c>
      <c r="V28">
        <v>68</v>
      </c>
      <c r="W28" s="20">
        <v>1</v>
      </c>
      <c r="X28" s="20">
        <v>1</v>
      </c>
      <c r="Y28" s="20">
        <v>1</v>
      </c>
      <c r="Z28" s="20">
        <v>1</v>
      </c>
      <c r="AA28">
        <v>184</v>
      </c>
      <c r="AB28" s="20">
        <v>1</v>
      </c>
      <c r="AE28" s="14" t="s">
        <v>368</v>
      </c>
      <c r="AF28">
        <v>57</v>
      </c>
      <c r="AG28">
        <v>76</v>
      </c>
      <c r="AH28">
        <v>101</v>
      </c>
      <c r="AI28" s="20">
        <v>1</v>
      </c>
      <c r="AJ28" s="20">
        <v>1</v>
      </c>
      <c r="AK28" s="20">
        <v>1</v>
      </c>
      <c r="AL28">
        <v>234</v>
      </c>
      <c r="AM28" s="20">
        <v>1</v>
      </c>
      <c r="AO28">
        <v>22</v>
      </c>
      <c r="AP28" s="14" t="s">
        <v>747</v>
      </c>
      <c r="AT28">
        <v>1</v>
      </c>
      <c r="AU28" s="20">
        <v>0</v>
      </c>
      <c r="AV28" s="20">
        <v>0</v>
      </c>
      <c r="AW28" s="20">
        <v>0</v>
      </c>
      <c r="AX28" s="20">
        <v>7.0921985815602835E-3</v>
      </c>
      <c r="AY28">
        <v>1</v>
      </c>
      <c r="AZ28" s="20">
        <v>3.0769230769230769E-3</v>
      </c>
    </row>
    <row r="29" spans="1:52" x14ac:dyDescent="0.2">
      <c r="B29" s="14" t="s">
        <v>368</v>
      </c>
      <c r="C29">
        <v>58</v>
      </c>
      <c r="D29">
        <v>83</v>
      </c>
      <c r="E29">
        <v>116</v>
      </c>
      <c r="F29">
        <v>68</v>
      </c>
      <c r="G29">
        <v>325</v>
      </c>
      <c r="J29" s="14" t="s">
        <v>368</v>
      </c>
      <c r="K29" s="20">
        <v>1</v>
      </c>
      <c r="L29" s="20">
        <v>1</v>
      </c>
      <c r="M29" s="20">
        <v>1</v>
      </c>
      <c r="N29" s="20">
        <v>1</v>
      </c>
      <c r="O29" s="20">
        <v>1</v>
      </c>
      <c r="AP29" s="14" t="s">
        <v>702</v>
      </c>
      <c r="AQ29">
        <v>1</v>
      </c>
      <c r="AU29" s="20">
        <v>1.2345679012345678E-2</v>
      </c>
      <c r="AV29" s="20">
        <v>0</v>
      </c>
      <c r="AW29" s="20">
        <v>0</v>
      </c>
      <c r="AX29" s="20">
        <v>0</v>
      </c>
      <c r="AY29">
        <v>1</v>
      </c>
      <c r="AZ29" s="20">
        <v>3.0769230769230769E-3</v>
      </c>
    </row>
    <row r="30" spans="1:52" x14ac:dyDescent="0.2">
      <c r="Q30">
        <v>21</v>
      </c>
      <c r="R30" s="14" t="s">
        <v>724</v>
      </c>
      <c r="AP30" s="14" t="s">
        <v>368</v>
      </c>
      <c r="AQ30">
        <v>81</v>
      </c>
      <c r="AR30">
        <v>34</v>
      </c>
      <c r="AS30">
        <v>69</v>
      </c>
      <c r="AT30">
        <v>141</v>
      </c>
      <c r="AU30" s="20">
        <v>1</v>
      </c>
      <c r="AV30" s="20">
        <v>1</v>
      </c>
      <c r="AW30" s="20">
        <v>1</v>
      </c>
      <c r="AX30" s="20">
        <v>1</v>
      </c>
      <c r="AY30">
        <v>325</v>
      </c>
      <c r="AZ30" s="20">
        <v>1</v>
      </c>
    </row>
    <row r="31" spans="1:52" x14ac:dyDescent="0.2">
      <c r="A31">
        <v>23</v>
      </c>
      <c r="B31" s="14" t="s">
        <v>776</v>
      </c>
      <c r="I31">
        <v>23</v>
      </c>
      <c r="J31" s="14" t="s">
        <v>776</v>
      </c>
      <c r="Q31">
        <v>22</v>
      </c>
      <c r="R31" s="14" t="s">
        <v>747</v>
      </c>
      <c r="AD31">
        <v>22</v>
      </c>
      <c r="AE31" s="14" t="s">
        <v>621</v>
      </c>
    </row>
    <row r="32" spans="1:52" x14ac:dyDescent="0.2">
      <c r="A32">
        <v>24</v>
      </c>
      <c r="B32" s="14" t="s">
        <v>775</v>
      </c>
      <c r="I32">
        <v>24</v>
      </c>
      <c r="J32" s="14" t="s">
        <v>775</v>
      </c>
      <c r="Q32">
        <v>23</v>
      </c>
      <c r="R32" s="14" t="s">
        <v>776</v>
      </c>
      <c r="AD32">
        <v>23</v>
      </c>
      <c r="AE32" s="14" t="s">
        <v>548</v>
      </c>
      <c r="AO32">
        <v>23</v>
      </c>
      <c r="AP32" s="14" t="s">
        <v>548</v>
      </c>
    </row>
    <row r="33" spans="17:42" x14ac:dyDescent="0.2">
      <c r="Q33">
        <v>24</v>
      </c>
      <c r="R33" s="14" t="s">
        <v>775</v>
      </c>
      <c r="AD33">
        <v>24</v>
      </c>
      <c r="AE33" s="14" t="s">
        <v>775</v>
      </c>
      <c r="AO33">
        <v>24</v>
      </c>
      <c r="AP33" s="14" t="s">
        <v>775</v>
      </c>
    </row>
  </sheetData>
  <conditionalFormatting pivot="1" sqref="L6:M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U7:AX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7:AZ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7:AK22 AJ25:AK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7:AH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7:Y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7:U2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7:AK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7:AH2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7:AK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7:AL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7:AM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:M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6:E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6:E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6:F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6:G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:O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7:V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7:Z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7:AA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7:AB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Q7:AT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Y7:AY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5E10-F0C8-487F-85E1-1EB156C7BF3A}">
  <dimension ref="A1:CD92"/>
  <sheetViews>
    <sheetView topLeftCell="V8" zoomScale="80" zoomScaleNormal="80" workbookViewId="0">
      <selection activeCell="Z91" sqref="Z91:AD92"/>
    </sheetView>
  </sheetViews>
  <sheetFormatPr baseColWidth="10" defaultColWidth="8.83203125" defaultRowHeight="15" x14ac:dyDescent="0.2"/>
  <cols>
    <col min="1" max="1" width="16.33203125" bestFit="1" customWidth="1"/>
    <col min="2" max="2" width="15" bestFit="1" customWidth="1"/>
    <col min="3" max="5" width="7.33203125" bestFit="1" customWidth="1"/>
    <col min="6" max="6" width="10.1640625" bestFit="1" customWidth="1"/>
    <col min="7" max="7" width="5.33203125" customWidth="1"/>
    <col min="8" max="8" width="5" customWidth="1"/>
    <col min="9" max="9" width="16.33203125" bestFit="1" customWidth="1"/>
    <col min="10" max="10" width="15" bestFit="1" customWidth="1"/>
    <col min="11" max="13" width="7.33203125" bestFit="1" customWidth="1"/>
    <col min="14" max="14" width="10.1640625" bestFit="1" customWidth="1"/>
    <col min="15" max="15" width="5.33203125" customWidth="1"/>
    <col min="16" max="16" width="5" customWidth="1"/>
    <col min="17" max="17" width="15.33203125" bestFit="1" customWidth="1"/>
    <col min="18" max="18" width="15" bestFit="1" customWidth="1"/>
    <col min="19" max="20" width="7.33203125" bestFit="1" customWidth="1"/>
    <col min="21" max="22" width="10.1640625" bestFit="1" customWidth="1"/>
    <col min="23" max="23" width="5.33203125" customWidth="1"/>
    <col min="24" max="24" width="5" customWidth="1"/>
    <col min="25" max="25" width="15.33203125" bestFit="1" customWidth="1"/>
    <col min="26" max="26" width="15" bestFit="1" customWidth="1"/>
    <col min="27" max="29" width="7.33203125" bestFit="1" customWidth="1"/>
    <col min="30" max="30" width="10.1640625" bestFit="1" customWidth="1"/>
    <col min="32" max="32" width="5" customWidth="1"/>
    <col min="33" max="33" width="15.33203125" bestFit="1" customWidth="1"/>
    <col min="34" max="34" width="15" bestFit="1" customWidth="1"/>
    <col min="35" max="35" width="6.5" bestFit="1" customWidth="1"/>
    <col min="36" max="36" width="4.83203125" bestFit="1" customWidth="1"/>
    <col min="37" max="37" width="4" bestFit="1" customWidth="1"/>
    <col min="38" max="38" width="10.1640625" bestFit="1" customWidth="1"/>
    <col min="40" max="40" width="5" customWidth="1"/>
    <col min="41" max="41" width="15.33203125" bestFit="1" customWidth="1"/>
    <col min="42" max="42" width="15" bestFit="1" customWidth="1"/>
    <col min="43" max="43" width="6.5" bestFit="1" customWidth="1"/>
    <col min="44" max="44" width="4.83203125" bestFit="1" customWidth="1"/>
    <col min="45" max="45" width="10.1640625" bestFit="1" customWidth="1"/>
    <col min="48" max="48" width="5" customWidth="1"/>
    <col min="49" max="49" width="15.33203125" bestFit="1" customWidth="1"/>
    <col min="50" max="50" width="15" bestFit="1" customWidth="1"/>
    <col min="51" max="51" width="6.33203125" bestFit="1" customWidth="1"/>
    <col min="52" max="53" width="10.1640625" bestFit="1" customWidth="1"/>
    <col min="56" max="56" width="15.33203125" bestFit="1" customWidth="1"/>
    <col min="57" max="57" width="15" bestFit="1" customWidth="1"/>
    <col min="58" max="58" width="6.5" bestFit="1" customWidth="1"/>
    <col min="59" max="59" width="4.83203125" bestFit="1" customWidth="1"/>
    <col min="60" max="60" width="4" bestFit="1" customWidth="1"/>
    <col min="61" max="61" width="10.1640625" bestFit="1" customWidth="1"/>
    <col min="62" max="62" width="5.33203125" customWidth="1"/>
    <col min="63" max="63" width="5" customWidth="1"/>
    <col min="66" max="66" width="15.33203125" bestFit="1" customWidth="1"/>
    <col min="67" max="67" width="15" bestFit="1" customWidth="1"/>
    <col min="68" max="69" width="7.33203125" bestFit="1" customWidth="1"/>
    <col min="70" max="70" width="9.33203125" bestFit="1" customWidth="1"/>
    <col min="71" max="71" width="8.1640625" bestFit="1" customWidth="1"/>
    <col min="72" max="73" width="7.33203125" bestFit="1" customWidth="1"/>
    <col min="74" max="74" width="11" bestFit="1" customWidth="1"/>
    <col min="75" max="75" width="10.1640625" customWidth="1"/>
    <col min="76" max="76" width="10.1640625" bestFit="1" customWidth="1"/>
    <col min="78" max="78" width="16.33203125" bestFit="1" customWidth="1"/>
    <col min="79" max="79" width="15" bestFit="1" customWidth="1"/>
    <col min="80" max="80" width="6.5" bestFit="1" customWidth="1"/>
    <col min="81" max="81" width="5.1640625" bestFit="1" customWidth="1"/>
    <col min="82" max="82" width="10.1640625" bestFit="1" customWidth="1"/>
  </cols>
  <sheetData>
    <row r="1" spans="1:82" x14ac:dyDescent="0.2">
      <c r="A1" s="13" t="s">
        <v>755</v>
      </c>
      <c r="B1" t="s">
        <v>761</v>
      </c>
      <c r="I1" s="13" t="s">
        <v>755</v>
      </c>
      <c r="J1" t="s">
        <v>366</v>
      </c>
      <c r="Q1" s="13" t="s">
        <v>755</v>
      </c>
      <c r="R1" t="s">
        <v>366</v>
      </c>
      <c r="Y1" s="13" t="s">
        <v>755</v>
      </c>
      <c r="Z1" t="s">
        <v>761</v>
      </c>
      <c r="AG1" s="13" t="s">
        <v>755</v>
      </c>
      <c r="AH1" t="s">
        <v>761</v>
      </c>
      <c r="AO1" s="13" t="s">
        <v>755</v>
      </c>
      <c r="AP1" t="s">
        <v>761</v>
      </c>
      <c r="AW1" s="13" t="s">
        <v>755</v>
      </c>
      <c r="AX1" t="s">
        <v>366</v>
      </c>
      <c r="BD1" s="13" t="s">
        <v>755</v>
      </c>
      <c r="BE1" t="s">
        <v>761</v>
      </c>
      <c r="BQ1" t="s">
        <v>799</v>
      </c>
    </row>
    <row r="2" spans="1:82" x14ac:dyDescent="0.2">
      <c r="A2" s="13" t="s">
        <v>363</v>
      </c>
      <c r="B2" t="s">
        <v>366</v>
      </c>
      <c r="I2" s="13" t="s">
        <v>363</v>
      </c>
      <c r="J2" t="s">
        <v>364</v>
      </c>
      <c r="Q2" s="13" t="s">
        <v>363</v>
      </c>
      <c r="R2" t="s">
        <v>2</v>
      </c>
      <c r="Y2" s="13" t="s">
        <v>363</v>
      </c>
      <c r="Z2" t="s">
        <v>366</v>
      </c>
      <c r="AG2" s="13" t="s">
        <v>363</v>
      </c>
      <c r="AH2" t="s">
        <v>366</v>
      </c>
      <c r="AO2" s="13" t="s">
        <v>363</v>
      </c>
      <c r="AP2" t="s">
        <v>364</v>
      </c>
      <c r="AW2" s="13" t="s">
        <v>363</v>
      </c>
      <c r="AX2" t="s">
        <v>2</v>
      </c>
      <c r="BD2" s="13" t="s">
        <v>363</v>
      </c>
      <c r="BE2" t="s">
        <v>366</v>
      </c>
      <c r="BN2" s="13" t="s">
        <v>363</v>
      </c>
      <c r="BO2" t="s">
        <v>2</v>
      </c>
      <c r="BZ2" s="13" t="s">
        <v>363</v>
      </c>
      <c r="CA2" t="s">
        <v>364</v>
      </c>
    </row>
    <row r="4" spans="1:82" x14ac:dyDescent="0.2">
      <c r="A4" s="13" t="s">
        <v>765</v>
      </c>
      <c r="B4" s="13" t="s">
        <v>756</v>
      </c>
      <c r="I4" s="13" t="s">
        <v>765</v>
      </c>
      <c r="J4" s="13" t="s">
        <v>756</v>
      </c>
      <c r="Q4" s="13" t="s">
        <v>765</v>
      </c>
      <c r="R4" s="13" t="s">
        <v>756</v>
      </c>
      <c r="Y4" s="13" t="s">
        <v>765</v>
      </c>
      <c r="Z4" s="13" t="s">
        <v>756</v>
      </c>
      <c r="AG4" s="13" t="s">
        <v>765</v>
      </c>
      <c r="AH4" s="13" t="s">
        <v>756</v>
      </c>
      <c r="AO4" s="13" t="s">
        <v>765</v>
      </c>
      <c r="AP4" s="13" t="s">
        <v>756</v>
      </c>
      <c r="AW4" s="13" t="s">
        <v>765</v>
      </c>
      <c r="AX4" s="13" t="s">
        <v>756</v>
      </c>
      <c r="BD4" s="13" t="s">
        <v>765</v>
      </c>
      <c r="BE4" s="13" t="s">
        <v>756</v>
      </c>
      <c r="BN4" s="13" t="s">
        <v>765</v>
      </c>
      <c r="BO4" s="13" t="s">
        <v>756</v>
      </c>
      <c r="BZ4" s="13" t="s">
        <v>765</v>
      </c>
      <c r="CA4" s="13" t="s">
        <v>756</v>
      </c>
    </row>
    <row r="5" spans="1:82" x14ac:dyDescent="0.2">
      <c r="A5" s="13" t="s">
        <v>367</v>
      </c>
      <c r="B5" t="s">
        <v>773</v>
      </c>
      <c r="C5" t="s">
        <v>764</v>
      </c>
      <c r="D5" t="s">
        <v>763</v>
      </c>
      <c r="E5" t="s">
        <v>774</v>
      </c>
      <c r="F5" t="s">
        <v>368</v>
      </c>
      <c r="I5" s="13" t="s">
        <v>367</v>
      </c>
      <c r="J5" t="s">
        <v>773</v>
      </c>
      <c r="K5" t="s">
        <v>764</v>
      </c>
      <c r="L5" t="s">
        <v>763</v>
      </c>
      <c r="M5" t="s">
        <v>774</v>
      </c>
      <c r="N5" t="s">
        <v>368</v>
      </c>
      <c r="Q5" s="13" t="s">
        <v>367</v>
      </c>
      <c r="R5" t="s">
        <v>773</v>
      </c>
      <c r="S5" t="s">
        <v>764</v>
      </c>
      <c r="T5" t="s">
        <v>763</v>
      </c>
      <c r="U5" t="s">
        <v>368</v>
      </c>
      <c r="Y5" s="13" t="s">
        <v>367</v>
      </c>
      <c r="Z5" t="s">
        <v>773</v>
      </c>
      <c r="AA5" t="s">
        <v>764</v>
      </c>
      <c r="AB5" t="s">
        <v>763</v>
      </c>
      <c r="AC5" t="s">
        <v>774</v>
      </c>
      <c r="AD5" t="s">
        <v>368</v>
      </c>
      <c r="AG5" s="13" t="s">
        <v>367</v>
      </c>
      <c r="AH5" t="s">
        <v>771</v>
      </c>
      <c r="AI5" t="s">
        <v>770</v>
      </c>
      <c r="AJ5" t="s">
        <v>772</v>
      </c>
      <c r="AK5" t="s">
        <v>2</v>
      </c>
      <c r="AL5" t="s">
        <v>368</v>
      </c>
      <c r="AO5" s="13" t="s">
        <v>367</v>
      </c>
      <c r="AP5" t="s">
        <v>771</v>
      </c>
      <c r="AQ5" t="s">
        <v>770</v>
      </c>
      <c r="AR5" t="s">
        <v>772</v>
      </c>
      <c r="AS5" t="s">
        <v>368</v>
      </c>
      <c r="AW5" s="13" t="s">
        <v>367</v>
      </c>
      <c r="AX5" t="s">
        <v>2</v>
      </c>
      <c r="AY5" t="s">
        <v>761</v>
      </c>
      <c r="AZ5" t="s">
        <v>368</v>
      </c>
      <c r="BD5" s="13" t="s">
        <v>367</v>
      </c>
      <c r="BE5" t="s">
        <v>771</v>
      </c>
      <c r="BF5" t="s">
        <v>770</v>
      </c>
      <c r="BG5" t="s">
        <v>772</v>
      </c>
      <c r="BH5" t="s">
        <v>2</v>
      </c>
      <c r="BI5" t="s">
        <v>368</v>
      </c>
      <c r="BO5" t="s">
        <v>365</v>
      </c>
      <c r="BR5" t="s">
        <v>781</v>
      </c>
      <c r="BS5" t="s">
        <v>761</v>
      </c>
      <c r="BV5" t="s">
        <v>782</v>
      </c>
      <c r="BW5" t="s">
        <v>368</v>
      </c>
      <c r="BZ5" s="13" t="s">
        <v>367</v>
      </c>
      <c r="CA5" t="s">
        <v>771</v>
      </c>
      <c r="CB5" t="s">
        <v>770</v>
      </c>
      <c r="CC5" t="s">
        <v>772</v>
      </c>
      <c r="CD5" t="s">
        <v>368</v>
      </c>
    </row>
    <row r="6" spans="1:82" x14ac:dyDescent="0.2">
      <c r="A6" s="14" t="s">
        <v>436</v>
      </c>
      <c r="B6">
        <v>6</v>
      </c>
      <c r="C6">
        <v>12</v>
      </c>
      <c r="D6">
        <v>9</v>
      </c>
      <c r="E6">
        <v>3</v>
      </c>
      <c r="F6">
        <v>30</v>
      </c>
      <c r="I6" s="14" t="s">
        <v>436</v>
      </c>
      <c r="J6">
        <v>2</v>
      </c>
      <c r="K6">
        <v>4</v>
      </c>
      <c r="L6">
        <v>6</v>
      </c>
      <c r="M6">
        <v>3</v>
      </c>
      <c r="N6">
        <v>15</v>
      </c>
      <c r="Q6" s="14" t="s">
        <v>436</v>
      </c>
      <c r="R6">
        <v>6</v>
      </c>
      <c r="S6">
        <v>12</v>
      </c>
      <c r="T6">
        <v>7</v>
      </c>
      <c r="U6">
        <v>25</v>
      </c>
      <c r="Y6" s="14" t="s">
        <v>436</v>
      </c>
      <c r="Z6">
        <v>6</v>
      </c>
      <c r="AA6">
        <v>12</v>
      </c>
      <c r="AB6">
        <v>9</v>
      </c>
      <c r="AC6">
        <v>3</v>
      </c>
      <c r="AD6">
        <v>30</v>
      </c>
      <c r="AG6" s="14" t="s">
        <v>436</v>
      </c>
      <c r="AH6">
        <v>9</v>
      </c>
      <c r="AI6">
        <v>3</v>
      </c>
      <c r="AJ6">
        <v>3</v>
      </c>
      <c r="AK6">
        <v>15</v>
      </c>
      <c r="AL6">
        <v>30</v>
      </c>
      <c r="AO6" s="14" t="s">
        <v>436</v>
      </c>
      <c r="AP6">
        <v>9</v>
      </c>
      <c r="AQ6">
        <v>3</v>
      </c>
      <c r="AR6">
        <v>3</v>
      </c>
      <c r="AS6">
        <v>15</v>
      </c>
      <c r="AW6" s="14" t="s">
        <v>436</v>
      </c>
      <c r="AX6">
        <v>15</v>
      </c>
      <c r="AY6">
        <v>10</v>
      </c>
      <c r="AZ6">
        <v>25</v>
      </c>
      <c r="BD6" s="14" t="s">
        <v>436</v>
      </c>
      <c r="BE6">
        <v>9</v>
      </c>
      <c r="BF6">
        <v>3</v>
      </c>
      <c r="BG6">
        <v>3</v>
      </c>
      <c r="BH6">
        <v>15</v>
      </c>
      <c r="BI6">
        <v>30</v>
      </c>
      <c r="BN6" s="13" t="s">
        <v>367</v>
      </c>
      <c r="BO6" t="s">
        <v>773</v>
      </c>
      <c r="BP6" t="s">
        <v>764</v>
      </c>
      <c r="BQ6" t="s">
        <v>763</v>
      </c>
      <c r="BS6" t="s">
        <v>773</v>
      </c>
      <c r="BT6" t="s">
        <v>764</v>
      </c>
      <c r="BU6" t="s">
        <v>763</v>
      </c>
      <c r="BZ6" s="14" t="s">
        <v>436</v>
      </c>
      <c r="CA6">
        <v>9</v>
      </c>
      <c r="CB6">
        <v>3</v>
      </c>
      <c r="CC6">
        <v>3</v>
      </c>
      <c r="CD6">
        <v>15</v>
      </c>
    </row>
    <row r="7" spans="1:82" x14ac:dyDescent="0.2">
      <c r="A7" s="14" t="s">
        <v>388</v>
      </c>
      <c r="B7">
        <v>41</v>
      </c>
      <c r="C7">
        <v>52</v>
      </c>
      <c r="D7">
        <v>65</v>
      </c>
      <c r="E7">
        <v>29</v>
      </c>
      <c r="F7">
        <v>187</v>
      </c>
      <c r="I7" s="14" t="s">
        <v>388</v>
      </c>
      <c r="J7">
        <v>3</v>
      </c>
      <c r="K7">
        <v>24</v>
      </c>
      <c r="L7">
        <v>40</v>
      </c>
      <c r="M7">
        <v>29</v>
      </c>
      <c r="N7">
        <v>96</v>
      </c>
      <c r="Q7" s="14" t="s">
        <v>388</v>
      </c>
      <c r="R7">
        <v>39</v>
      </c>
      <c r="S7">
        <v>49</v>
      </c>
      <c r="T7">
        <v>59</v>
      </c>
      <c r="U7">
        <v>147</v>
      </c>
      <c r="Y7" s="22" t="s">
        <v>385</v>
      </c>
      <c r="Z7">
        <v>2</v>
      </c>
      <c r="AA7">
        <v>8</v>
      </c>
      <c r="AB7">
        <v>6</v>
      </c>
      <c r="AC7">
        <v>1</v>
      </c>
      <c r="AD7">
        <v>17</v>
      </c>
      <c r="AG7" s="14" t="s">
        <v>388</v>
      </c>
      <c r="AH7">
        <v>42</v>
      </c>
      <c r="AI7">
        <v>15</v>
      </c>
      <c r="AJ7">
        <v>39</v>
      </c>
      <c r="AK7">
        <v>91</v>
      </c>
      <c r="AL7">
        <v>187</v>
      </c>
      <c r="AO7" s="14" t="s">
        <v>388</v>
      </c>
      <c r="AP7">
        <v>42</v>
      </c>
      <c r="AQ7">
        <v>15</v>
      </c>
      <c r="AR7">
        <v>39</v>
      </c>
      <c r="AS7">
        <v>96</v>
      </c>
      <c r="AW7" s="14" t="s">
        <v>388</v>
      </c>
      <c r="AX7">
        <v>91</v>
      </c>
      <c r="AY7">
        <v>56</v>
      </c>
      <c r="AZ7">
        <v>147</v>
      </c>
      <c r="BD7" s="14" t="s">
        <v>388</v>
      </c>
      <c r="BE7">
        <v>42</v>
      </c>
      <c r="BF7">
        <v>15</v>
      </c>
      <c r="BG7">
        <v>39</v>
      </c>
      <c r="BH7">
        <v>91</v>
      </c>
      <c r="BI7">
        <v>187</v>
      </c>
      <c r="BN7" s="14" t="s">
        <v>436</v>
      </c>
      <c r="BO7">
        <v>2</v>
      </c>
      <c r="BP7">
        <v>4</v>
      </c>
      <c r="BQ7">
        <v>4</v>
      </c>
      <c r="BR7">
        <v>10</v>
      </c>
      <c r="BS7">
        <v>4</v>
      </c>
      <c r="BT7">
        <v>8</v>
      </c>
      <c r="BU7">
        <v>3</v>
      </c>
      <c r="BV7">
        <v>15</v>
      </c>
      <c r="BW7">
        <v>25</v>
      </c>
      <c r="BZ7" s="14" t="s">
        <v>388</v>
      </c>
      <c r="CA7">
        <v>42</v>
      </c>
      <c r="CB7">
        <v>15</v>
      </c>
      <c r="CC7">
        <v>39</v>
      </c>
      <c r="CD7">
        <v>96</v>
      </c>
    </row>
    <row r="8" spans="1:82" x14ac:dyDescent="0.2">
      <c r="A8" s="14" t="s">
        <v>381</v>
      </c>
      <c r="B8">
        <v>6</v>
      </c>
      <c r="C8">
        <v>9</v>
      </c>
      <c r="D8">
        <v>29</v>
      </c>
      <c r="E8">
        <v>16</v>
      </c>
      <c r="F8">
        <v>60</v>
      </c>
      <c r="I8" s="14" t="s">
        <v>381</v>
      </c>
      <c r="K8">
        <v>4</v>
      </c>
      <c r="L8">
        <v>16</v>
      </c>
      <c r="M8">
        <v>16</v>
      </c>
      <c r="N8">
        <v>36</v>
      </c>
      <c r="Q8" s="14" t="s">
        <v>381</v>
      </c>
      <c r="R8">
        <v>7</v>
      </c>
      <c r="S8">
        <v>8</v>
      </c>
      <c r="T8">
        <v>23</v>
      </c>
      <c r="U8">
        <v>38</v>
      </c>
      <c r="Y8" s="22" t="s">
        <v>455</v>
      </c>
      <c r="AA8">
        <v>2</v>
      </c>
      <c r="AB8">
        <v>1</v>
      </c>
      <c r="AC8">
        <v>1</v>
      </c>
      <c r="AD8">
        <v>4</v>
      </c>
      <c r="AF8">
        <v>1</v>
      </c>
      <c r="AG8" s="22" t="s">
        <v>420</v>
      </c>
      <c r="AH8">
        <v>6</v>
      </c>
      <c r="AI8">
        <v>2</v>
      </c>
      <c r="AJ8">
        <v>5</v>
      </c>
      <c r="AK8">
        <v>21</v>
      </c>
      <c r="AL8">
        <v>34</v>
      </c>
      <c r="AN8">
        <v>1</v>
      </c>
      <c r="AO8" s="22" t="s">
        <v>390</v>
      </c>
      <c r="AP8">
        <v>4</v>
      </c>
      <c r="AQ8">
        <v>3</v>
      </c>
      <c r="AR8">
        <v>8</v>
      </c>
      <c r="AS8">
        <v>15</v>
      </c>
      <c r="AV8">
        <v>1</v>
      </c>
      <c r="AW8" s="22" t="s">
        <v>420</v>
      </c>
      <c r="AX8">
        <v>21</v>
      </c>
      <c r="AY8">
        <v>7</v>
      </c>
      <c r="AZ8">
        <v>28</v>
      </c>
      <c r="BD8" s="14" t="s">
        <v>381</v>
      </c>
      <c r="BE8">
        <v>16</v>
      </c>
      <c r="BF8">
        <v>8</v>
      </c>
      <c r="BG8">
        <v>12</v>
      </c>
      <c r="BH8">
        <v>24</v>
      </c>
      <c r="BI8">
        <v>60</v>
      </c>
      <c r="BN8" s="14" t="s">
        <v>388</v>
      </c>
      <c r="BO8">
        <v>1</v>
      </c>
      <c r="BP8">
        <v>21</v>
      </c>
      <c r="BQ8">
        <v>34</v>
      </c>
      <c r="BR8">
        <v>56</v>
      </c>
      <c r="BS8">
        <v>38</v>
      </c>
      <c r="BT8">
        <v>28</v>
      </c>
      <c r="BU8">
        <v>25</v>
      </c>
      <c r="BV8">
        <v>91</v>
      </c>
      <c r="BW8">
        <v>147</v>
      </c>
      <c r="BZ8" s="14" t="s">
        <v>381</v>
      </c>
      <c r="CA8">
        <v>16</v>
      </c>
      <c r="CB8">
        <v>8</v>
      </c>
      <c r="CC8">
        <v>12</v>
      </c>
      <c r="CD8">
        <v>36</v>
      </c>
    </row>
    <row r="9" spans="1:82" x14ac:dyDescent="0.2">
      <c r="A9" s="14" t="s">
        <v>431</v>
      </c>
      <c r="B9">
        <v>2</v>
      </c>
      <c r="C9">
        <v>4</v>
      </c>
      <c r="D9">
        <v>11</v>
      </c>
      <c r="E9">
        <v>6</v>
      </c>
      <c r="F9">
        <v>23</v>
      </c>
      <c r="I9" s="14" t="s">
        <v>431</v>
      </c>
      <c r="J9">
        <v>1</v>
      </c>
      <c r="K9">
        <v>1</v>
      </c>
      <c r="L9">
        <v>8</v>
      </c>
      <c r="M9">
        <v>6</v>
      </c>
      <c r="N9">
        <v>16</v>
      </c>
      <c r="Q9" s="14" t="s">
        <v>431</v>
      </c>
      <c r="R9">
        <v>2</v>
      </c>
      <c r="S9">
        <v>3</v>
      </c>
      <c r="T9">
        <v>10</v>
      </c>
      <c r="U9">
        <v>15</v>
      </c>
      <c r="Y9" s="22" t="s">
        <v>411</v>
      </c>
      <c r="Z9">
        <v>2</v>
      </c>
      <c r="AA9">
        <v>1</v>
      </c>
      <c r="AB9">
        <v>1</v>
      </c>
      <c r="AD9">
        <v>4</v>
      </c>
      <c r="AF9">
        <v>2</v>
      </c>
      <c r="AG9" s="22" t="s">
        <v>390</v>
      </c>
      <c r="AH9">
        <v>4</v>
      </c>
      <c r="AI9">
        <v>3</v>
      </c>
      <c r="AJ9">
        <v>8</v>
      </c>
      <c r="AK9">
        <v>7</v>
      </c>
      <c r="AL9">
        <v>22</v>
      </c>
      <c r="AN9">
        <v>2</v>
      </c>
      <c r="AO9" s="22" t="s">
        <v>420</v>
      </c>
      <c r="AP9">
        <v>6</v>
      </c>
      <c r="AQ9">
        <v>2</v>
      </c>
      <c r="AR9">
        <v>5</v>
      </c>
      <c r="AS9">
        <v>13</v>
      </c>
      <c r="AV9">
        <v>2</v>
      </c>
      <c r="AW9" s="22" t="s">
        <v>390</v>
      </c>
      <c r="AX9">
        <v>7</v>
      </c>
      <c r="AY9">
        <v>10</v>
      </c>
      <c r="AZ9">
        <v>17</v>
      </c>
      <c r="BD9" s="14" t="s">
        <v>431</v>
      </c>
      <c r="BE9">
        <v>5</v>
      </c>
      <c r="BF9">
        <v>6</v>
      </c>
      <c r="BG9">
        <v>5</v>
      </c>
      <c r="BH9">
        <v>7</v>
      </c>
      <c r="BI9">
        <v>23</v>
      </c>
      <c r="BN9" s="14" t="s">
        <v>381</v>
      </c>
      <c r="BO9">
        <v>1</v>
      </c>
      <c r="BP9">
        <v>3</v>
      </c>
      <c r="BQ9">
        <v>10</v>
      </c>
      <c r="BR9">
        <v>14</v>
      </c>
      <c r="BS9">
        <v>6</v>
      </c>
      <c r="BT9">
        <v>5</v>
      </c>
      <c r="BU9">
        <v>13</v>
      </c>
      <c r="BV9">
        <v>24</v>
      </c>
      <c r="BW9">
        <v>38</v>
      </c>
      <c r="BZ9" s="14" t="s">
        <v>431</v>
      </c>
      <c r="CA9">
        <v>5</v>
      </c>
      <c r="CB9">
        <v>6</v>
      </c>
      <c r="CC9">
        <v>5</v>
      </c>
      <c r="CD9">
        <v>16</v>
      </c>
    </row>
    <row r="10" spans="1:82" x14ac:dyDescent="0.2">
      <c r="A10" s="14" t="s">
        <v>406</v>
      </c>
      <c r="B10">
        <v>3</v>
      </c>
      <c r="C10">
        <v>6</v>
      </c>
      <c r="D10">
        <v>2</v>
      </c>
      <c r="E10">
        <v>14</v>
      </c>
      <c r="F10">
        <v>25</v>
      </c>
      <c r="I10" s="14" t="s">
        <v>406</v>
      </c>
      <c r="J10">
        <v>1</v>
      </c>
      <c r="K10">
        <v>5</v>
      </c>
      <c r="L10">
        <v>1</v>
      </c>
      <c r="M10">
        <v>14</v>
      </c>
      <c r="N10">
        <v>21</v>
      </c>
      <c r="Q10" s="14" t="s">
        <v>406</v>
      </c>
      <c r="R10">
        <v>3</v>
      </c>
      <c r="S10">
        <v>4</v>
      </c>
      <c r="T10">
        <v>2</v>
      </c>
      <c r="U10">
        <v>9</v>
      </c>
      <c r="Y10" s="22" t="s">
        <v>428</v>
      </c>
      <c r="Z10">
        <v>1</v>
      </c>
      <c r="AB10">
        <v>1</v>
      </c>
      <c r="AD10">
        <v>2</v>
      </c>
      <c r="AF10">
        <v>3</v>
      </c>
      <c r="AG10" s="22" t="s">
        <v>387</v>
      </c>
      <c r="AH10">
        <v>8</v>
      </c>
      <c r="AI10">
        <v>1</v>
      </c>
      <c r="AJ10">
        <v>2</v>
      </c>
      <c r="AK10">
        <v>10</v>
      </c>
      <c r="AL10">
        <v>21</v>
      </c>
      <c r="AN10">
        <v>3</v>
      </c>
      <c r="AO10" s="22" t="s">
        <v>387</v>
      </c>
      <c r="AP10">
        <v>8</v>
      </c>
      <c r="AQ10">
        <v>1</v>
      </c>
      <c r="AR10">
        <v>2</v>
      </c>
      <c r="AS10">
        <v>11</v>
      </c>
      <c r="AV10">
        <v>3</v>
      </c>
      <c r="AW10" s="22" t="s">
        <v>387</v>
      </c>
      <c r="AX10">
        <v>10</v>
      </c>
      <c r="AY10">
        <v>6</v>
      </c>
      <c r="AZ10">
        <v>16</v>
      </c>
      <c r="BD10" s="14" t="s">
        <v>406</v>
      </c>
      <c r="BE10">
        <v>9</v>
      </c>
      <c r="BF10">
        <v>2</v>
      </c>
      <c r="BG10">
        <v>10</v>
      </c>
      <c r="BH10">
        <v>4</v>
      </c>
      <c r="BI10">
        <v>25</v>
      </c>
      <c r="BN10" s="14" t="s">
        <v>431</v>
      </c>
      <c r="BO10">
        <v>1</v>
      </c>
      <c r="BQ10">
        <v>7</v>
      </c>
      <c r="BR10">
        <v>8</v>
      </c>
      <c r="BS10">
        <v>1</v>
      </c>
      <c r="BT10">
        <v>3</v>
      </c>
      <c r="BU10">
        <v>3</v>
      </c>
      <c r="BV10">
        <v>7</v>
      </c>
      <c r="BW10">
        <v>15</v>
      </c>
      <c r="BZ10" s="14" t="s">
        <v>406</v>
      </c>
      <c r="CA10">
        <v>9</v>
      </c>
      <c r="CB10">
        <v>2</v>
      </c>
      <c r="CC10">
        <v>10</v>
      </c>
      <c r="CD10">
        <v>21</v>
      </c>
    </row>
    <row r="11" spans="1:82" x14ac:dyDescent="0.2">
      <c r="A11" s="14" t="s">
        <v>368</v>
      </c>
      <c r="B11">
        <v>58</v>
      </c>
      <c r="C11">
        <v>83</v>
      </c>
      <c r="D11">
        <v>116</v>
      </c>
      <c r="E11">
        <v>68</v>
      </c>
      <c r="F11">
        <v>325</v>
      </c>
      <c r="I11" s="14" t="s">
        <v>368</v>
      </c>
      <c r="J11">
        <v>7</v>
      </c>
      <c r="K11">
        <v>38</v>
      </c>
      <c r="L11">
        <v>71</v>
      </c>
      <c r="M11">
        <v>68</v>
      </c>
      <c r="N11">
        <v>184</v>
      </c>
      <c r="Q11" s="14" t="s">
        <v>368</v>
      </c>
      <c r="R11">
        <v>57</v>
      </c>
      <c r="S11">
        <v>76</v>
      </c>
      <c r="T11">
        <v>101</v>
      </c>
      <c r="U11">
        <v>234</v>
      </c>
      <c r="Y11" s="22" t="s">
        <v>445</v>
      </c>
      <c r="Z11">
        <v>1</v>
      </c>
      <c r="AC11">
        <v>1</v>
      </c>
      <c r="AD11">
        <v>2</v>
      </c>
      <c r="AF11">
        <v>4</v>
      </c>
      <c r="AG11" s="22" t="s">
        <v>429</v>
      </c>
      <c r="AH11">
        <v>4</v>
      </c>
      <c r="AI11">
        <v>3</v>
      </c>
      <c r="AJ11">
        <v>2</v>
      </c>
      <c r="AK11">
        <v>11</v>
      </c>
      <c r="AL11">
        <v>20</v>
      </c>
      <c r="AN11">
        <v>4</v>
      </c>
      <c r="AO11" s="22" t="s">
        <v>409</v>
      </c>
      <c r="AP11">
        <v>3</v>
      </c>
      <c r="AQ11">
        <v>3</v>
      </c>
      <c r="AR11">
        <v>4</v>
      </c>
      <c r="AS11">
        <v>10</v>
      </c>
      <c r="AV11">
        <v>4</v>
      </c>
      <c r="AW11" s="22" t="s">
        <v>429</v>
      </c>
      <c r="AX11">
        <v>11</v>
      </c>
      <c r="AY11">
        <v>4</v>
      </c>
      <c r="AZ11">
        <v>15</v>
      </c>
      <c r="BD11" s="14" t="s">
        <v>368</v>
      </c>
      <c r="BE11">
        <v>81</v>
      </c>
      <c r="BF11">
        <v>34</v>
      </c>
      <c r="BG11">
        <v>69</v>
      </c>
      <c r="BH11">
        <v>141</v>
      </c>
      <c r="BI11">
        <v>325</v>
      </c>
      <c r="BN11" s="14" t="s">
        <v>406</v>
      </c>
      <c r="BO11">
        <v>1</v>
      </c>
      <c r="BP11">
        <v>3</v>
      </c>
      <c r="BQ11">
        <v>1</v>
      </c>
      <c r="BR11">
        <v>5</v>
      </c>
      <c r="BS11">
        <v>2</v>
      </c>
      <c r="BT11">
        <v>1</v>
      </c>
      <c r="BU11">
        <v>1</v>
      </c>
      <c r="BV11">
        <v>4</v>
      </c>
      <c r="BW11">
        <v>9</v>
      </c>
      <c r="BZ11" s="14" t="s">
        <v>368</v>
      </c>
      <c r="CA11">
        <v>81</v>
      </c>
      <c r="CB11">
        <v>34</v>
      </c>
      <c r="CC11">
        <v>69</v>
      </c>
      <c r="CD11">
        <v>184</v>
      </c>
    </row>
    <row r="12" spans="1:82" x14ac:dyDescent="0.2">
      <c r="Y12" s="22" t="s">
        <v>590</v>
      </c>
      <c r="AA12">
        <v>1</v>
      </c>
      <c r="AD12">
        <v>1</v>
      </c>
      <c r="AF12">
        <v>5</v>
      </c>
      <c r="AG12" s="22" t="s">
        <v>409</v>
      </c>
      <c r="AH12">
        <v>3</v>
      </c>
      <c r="AI12">
        <v>3</v>
      </c>
      <c r="AJ12">
        <v>4</v>
      </c>
      <c r="AK12">
        <v>7</v>
      </c>
      <c r="AL12">
        <v>17</v>
      </c>
      <c r="AN12">
        <v>5</v>
      </c>
      <c r="AO12" s="22" t="s">
        <v>393</v>
      </c>
      <c r="AP12">
        <v>3</v>
      </c>
      <c r="AR12">
        <v>6</v>
      </c>
      <c r="AS12">
        <v>9</v>
      </c>
      <c r="AV12">
        <v>5</v>
      </c>
      <c r="AW12" s="22" t="s">
        <v>446</v>
      </c>
      <c r="AX12">
        <v>7</v>
      </c>
      <c r="AY12">
        <v>6</v>
      </c>
      <c r="AZ12">
        <v>13</v>
      </c>
      <c r="BN12" s="14" t="s">
        <v>368</v>
      </c>
      <c r="BO12">
        <v>6</v>
      </c>
      <c r="BP12">
        <v>31</v>
      </c>
      <c r="BQ12">
        <v>56</v>
      </c>
      <c r="BR12">
        <v>93</v>
      </c>
      <c r="BS12">
        <v>51</v>
      </c>
      <c r="BT12">
        <v>45</v>
      </c>
      <c r="BU12">
        <v>45</v>
      </c>
      <c r="BV12">
        <v>141</v>
      </c>
      <c r="BW12">
        <v>234</v>
      </c>
    </row>
    <row r="13" spans="1:82" x14ac:dyDescent="0.2">
      <c r="A13" s="13" t="s">
        <v>755</v>
      </c>
      <c r="B13" t="s">
        <v>761</v>
      </c>
      <c r="I13" s="13" t="s">
        <v>755</v>
      </c>
      <c r="J13" t="s">
        <v>366</v>
      </c>
      <c r="Q13" s="13" t="s">
        <v>755</v>
      </c>
      <c r="R13" t="s">
        <v>366</v>
      </c>
      <c r="Y13" s="14" t="s">
        <v>388</v>
      </c>
      <c r="Z13">
        <v>41</v>
      </c>
      <c r="AA13">
        <v>52</v>
      </c>
      <c r="AB13">
        <v>65</v>
      </c>
      <c r="AC13">
        <v>29</v>
      </c>
      <c r="AD13">
        <v>187</v>
      </c>
      <c r="AF13">
        <v>6</v>
      </c>
      <c r="AG13" s="22" t="s">
        <v>446</v>
      </c>
      <c r="AH13">
        <v>5</v>
      </c>
      <c r="AI13">
        <v>1</v>
      </c>
      <c r="AJ13">
        <v>3</v>
      </c>
      <c r="AK13">
        <v>7</v>
      </c>
      <c r="AL13">
        <v>16</v>
      </c>
      <c r="AN13">
        <v>6</v>
      </c>
      <c r="AO13" s="22" t="s">
        <v>446</v>
      </c>
      <c r="AP13">
        <v>5</v>
      </c>
      <c r="AQ13">
        <v>1</v>
      </c>
      <c r="AR13">
        <v>3</v>
      </c>
      <c r="AS13">
        <v>9</v>
      </c>
      <c r="AV13">
        <v>6</v>
      </c>
      <c r="AW13" s="22" t="s">
        <v>409</v>
      </c>
      <c r="AX13">
        <v>7</v>
      </c>
      <c r="AY13">
        <v>5</v>
      </c>
      <c r="AZ13">
        <v>12</v>
      </c>
      <c r="BD13" s="13" t="s">
        <v>755</v>
      </c>
      <c r="BE13" t="s">
        <v>761</v>
      </c>
    </row>
    <row r="14" spans="1:82" x14ac:dyDescent="0.2">
      <c r="A14" s="13" t="s">
        <v>363</v>
      </c>
      <c r="B14" t="s">
        <v>366</v>
      </c>
      <c r="I14" s="13" t="s">
        <v>363</v>
      </c>
      <c r="J14" t="s">
        <v>364</v>
      </c>
      <c r="Q14" s="13" t="s">
        <v>363</v>
      </c>
      <c r="R14" t="s">
        <v>2</v>
      </c>
      <c r="X14">
        <v>1</v>
      </c>
      <c r="Y14" s="22" t="s">
        <v>420</v>
      </c>
      <c r="Z14">
        <v>10</v>
      </c>
      <c r="AA14">
        <v>8</v>
      </c>
      <c r="AB14">
        <v>11</v>
      </c>
      <c r="AC14">
        <v>5</v>
      </c>
      <c r="AD14">
        <v>34</v>
      </c>
      <c r="AF14">
        <v>7</v>
      </c>
      <c r="AG14" s="22" t="s">
        <v>561</v>
      </c>
      <c r="AH14">
        <v>2</v>
      </c>
      <c r="AJ14">
        <v>1</v>
      </c>
      <c r="AK14">
        <v>8</v>
      </c>
      <c r="AL14">
        <v>11</v>
      </c>
      <c r="AN14">
        <v>7</v>
      </c>
      <c r="AO14" s="22" t="s">
        <v>429</v>
      </c>
      <c r="AP14">
        <v>4</v>
      </c>
      <c r="AQ14">
        <v>3</v>
      </c>
      <c r="AR14">
        <v>2</v>
      </c>
      <c r="AS14">
        <v>9</v>
      </c>
      <c r="AV14">
        <v>7</v>
      </c>
      <c r="AW14" s="22" t="s">
        <v>561</v>
      </c>
      <c r="AX14">
        <v>8</v>
      </c>
      <c r="AY14">
        <v>3</v>
      </c>
      <c r="AZ14">
        <v>11</v>
      </c>
      <c r="BD14" s="13" t="s">
        <v>363</v>
      </c>
      <c r="BE14" t="s">
        <v>366</v>
      </c>
      <c r="BN14" s="13" t="s">
        <v>363</v>
      </c>
      <c r="BO14" t="s">
        <v>2</v>
      </c>
      <c r="BZ14" s="13" t="s">
        <v>363</v>
      </c>
      <c r="CA14" t="s">
        <v>364</v>
      </c>
    </row>
    <row r="15" spans="1:82" x14ac:dyDescent="0.2">
      <c r="X15">
        <v>2</v>
      </c>
      <c r="Y15" s="22" t="s">
        <v>390</v>
      </c>
      <c r="Z15">
        <v>5</v>
      </c>
      <c r="AA15">
        <v>4</v>
      </c>
      <c r="AB15">
        <v>9</v>
      </c>
      <c r="AC15">
        <v>4</v>
      </c>
      <c r="AD15">
        <v>22</v>
      </c>
      <c r="AF15">
        <v>8</v>
      </c>
      <c r="AG15" s="22" t="s">
        <v>393</v>
      </c>
      <c r="AH15">
        <v>3</v>
      </c>
      <c r="AJ15">
        <v>6</v>
      </c>
      <c r="AK15">
        <v>2</v>
      </c>
      <c r="AL15">
        <v>11</v>
      </c>
      <c r="AN15">
        <v>8</v>
      </c>
      <c r="AO15" s="22" t="s">
        <v>399</v>
      </c>
      <c r="AP15">
        <v>4</v>
      </c>
      <c r="AQ15">
        <v>1</v>
      </c>
      <c r="AR15">
        <v>2</v>
      </c>
      <c r="AS15">
        <v>7</v>
      </c>
      <c r="AV15">
        <v>8</v>
      </c>
      <c r="AW15" s="22" t="s">
        <v>470</v>
      </c>
      <c r="AX15">
        <v>5</v>
      </c>
      <c r="AY15">
        <v>4</v>
      </c>
      <c r="AZ15">
        <v>9</v>
      </c>
    </row>
    <row r="16" spans="1:82" x14ac:dyDescent="0.2">
      <c r="A16" s="13" t="s">
        <v>766</v>
      </c>
      <c r="B16" s="13" t="s">
        <v>756</v>
      </c>
      <c r="I16" s="13" t="s">
        <v>766</v>
      </c>
      <c r="J16" s="13" t="s">
        <v>756</v>
      </c>
      <c r="Q16" s="13" t="s">
        <v>766</v>
      </c>
      <c r="R16" s="13" t="s">
        <v>756</v>
      </c>
      <c r="X16">
        <v>3</v>
      </c>
      <c r="Y16" s="22" t="s">
        <v>387</v>
      </c>
      <c r="Z16">
        <v>4</v>
      </c>
      <c r="AA16">
        <v>6</v>
      </c>
      <c r="AB16">
        <v>8</v>
      </c>
      <c r="AC16">
        <v>3</v>
      </c>
      <c r="AD16">
        <v>21</v>
      </c>
      <c r="AF16">
        <v>9</v>
      </c>
      <c r="AG16" s="22" t="s">
        <v>470</v>
      </c>
      <c r="AH16">
        <v>2</v>
      </c>
      <c r="AI16">
        <v>1</v>
      </c>
      <c r="AJ16">
        <v>2</v>
      </c>
      <c r="AK16">
        <v>5</v>
      </c>
      <c r="AL16">
        <v>10</v>
      </c>
      <c r="AN16">
        <v>9</v>
      </c>
      <c r="AO16" s="22" t="s">
        <v>470</v>
      </c>
      <c r="AP16">
        <v>2</v>
      </c>
      <c r="AQ16">
        <v>1</v>
      </c>
      <c r="AR16">
        <v>2</v>
      </c>
      <c r="AS16">
        <v>5</v>
      </c>
      <c r="AV16">
        <v>9</v>
      </c>
      <c r="AW16" s="22" t="s">
        <v>399</v>
      </c>
      <c r="AX16">
        <v>1</v>
      </c>
      <c r="AY16">
        <v>7</v>
      </c>
      <c r="AZ16">
        <v>8</v>
      </c>
      <c r="BD16" s="13" t="s">
        <v>766</v>
      </c>
      <c r="BE16" s="13" t="s">
        <v>756</v>
      </c>
      <c r="BN16" s="13" t="s">
        <v>766</v>
      </c>
      <c r="BO16" s="13" t="s">
        <v>756</v>
      </c>
      <c r="BZ16" s="13" t="s">
        <v>766</v>
      </c>
      <c r="CA16" s="13" t="s">
        <v>756</v>
      </c>
    </row>
    <row r="17" spans="1:82" x14ac:dyDescent="0.2">
      <c r="A17" s="13" t="s">
        <v>367</v>
      </c>
      <c r="B17" t="s">
        <v>773</v>
      </c>
      <c r="C17" t="s">
        <v>764</v>
      </c>
      <c r="D17" t="s">
        <v>763</v>
      </c>
      <c r="E17" t="s">
        <v>774</v>
      </c>
      <c r="F17" t="s">
        <v>368</v>
      </c>
      <c r="I17" s="13" t="s">
        <v>367</v>
      </c>
      <c r="J17" t="s">
        <v>773</v>
      </c>
      <c r="K17" t="s">
        <v>764</v>
      </c>
      <c r="L17" t="s">
        <v>763</v>
      </c>
      <c r="M17" t="s">
        <v>774</v>
      </c>
      <c r="N17" t="s">
        <v>368</v>
      </c>
      <c r="Q17" s="13" t="s">
        <v>367</v>
      </c>
      <c r="R17" t="s">
        <v>773</v>
      </c>
      <c r="S17" t="s">
        <v>764</v>
      </c>
      <c r="T17" t="s">
        <v>763</v>
      </c>
      <c r="U17" t="s">
        <v>368</v>
      </c>
      <c r="X17">
        <v>4</v>
      </c>
      <c r="Y17" s="22" t="s">
        <v>429</v>
      </c>
      <c r="Z17">
        <v>9</v>
      </c>
      <c r="AA17">
        <v>3</v>
      </c>
      <c r="AB17">
        <v>5</v>
      </c>
      <c r="AC17">
        <v>3</v>
      </c>
      <c r="AD17">
        <v>20</v>
      </c>
      <c r="AF17">
        <v>10</v>
      </c>
      <c r="AG17" s="22" t="s">
        <v>399</v>
      </c>
      <c r="AH17">
        <v>4</v>
      </c>
      <c r="AI17">
        <v>1</v>
      </c>
      <c r="AJ17">
        <v>2</v>
      </c>
      <c r="AK17">
        <v>1</v>
      </c>
      <c r="AL17">
        <v>8</v>
      </c>
      <c r="AN17">
        <v>10</v>
      </c>
      <c r="AO17" s="22" t="s">
        <v>383</v>
      </c>
      <c r="AR17">
        <v>3</v>
      </c>
      <c r="AS17">
        <v>3</v>
      </c>
      <c r="AV17">
        <v>10</v>
      </c>
      <c r="AW17" s="22" t="s">
        <v>383</v>
      </c>
      <c r="AX17">
        <v>3</v>
      </c>
      <c r="AY17">
        <v>2</v>
      </c>
      <c r="AZ17">
        <v>5</v>
      </c>
      <c r="BD17" s="13" t="s">
        <v>367</v>
      </c>
      <c r="BE17" t="s">
        <v>771</v>
      </c>
      <c r="BF17" t="s">
        <v>770</v>
      </c>
      <c r="BG17" t="s">
        <v>772</v>
      </c>
      <c r="BH17" t="s">
        <v>2</v>
      </c>
      <c r="BI17" t="s">
        <v>368</v>
      </c>
      <c r="BO17" t="s">
        <v>365</v>
      </c>
      <c r="BR17" t="s">
        <v>781</v>
      </c>
      <c r="BS17" t="s">
        <v>761</v>
      </c>
      <c r="BV17" t="s">
        <v>782</v>
      </c>
      <c r="BW17" t="s">
        <v>368</v>
      </c>
      <c r="BZ17" s="13" t="s">
        <v>367</v>
      </c>
      <c r="CA17" t="s">
        <v>771</v>
      </c>
      <c r="CB17" t="s">
        <v>770</v>
      </c>
      <c r="CC17" t="s">
        <v>772</v>
      </c>
      <c r="CD17" t="s">
        <v>368</v>
      </c>
    </row>
    <row r="18" spans="1:82" x14ac:dyDescent="0.2">
      <c r="A18" s="14" t="s">
        <v>436</v>
      </c>
      <c r="B18" s="20">
        <v>0.10344827586206896</v>
      </c>
      <c r="C18" s="20">
        <v>0.14457831325301204</v>
      </c>
      <c r="D18" s="20">
        <v>7.7586206896551727E-2</v>
      </c>
      <c r="E18" s="20">
        <v>4.4117647058823532E-2</v>
      </c>
      <c r="F18" s="20">
        <v>9.2307692307692313E-2</v>
      </c>
      <c r="I18" s="14" t="s">
        <v>436</v>
      </c>
      <c r="J18" s="20">
        <v>0.2857142857142857</v>
      </c>
      <c r="K18" s="20">
        <v>0.10526315789473684</v>
      </c>
      <c r="L18" s="20">
        <v>8.4507042253521125E-2</v>
      </c>
      <c r="M18" s="20">
        <v>4.4117647058823532E-2</v>
      </c>
      <c r="N18" s="20">
        <v>8.1521739130434784E-2</v>
      </c>
      <c r="Q18" s="14" t="s">
        <v>436</v>
      </c>
      <c r="R18" s="20">
        <v>0.10526315789473684</v>
      </c>
      <c r="S18" s="20">
        <v>0.15789473684210525</v>
      </c>
      <c r="T18" s="20">
        <v>6.9306930693069313E-2</v>
      </c>
      <c r="U18" s="20">
        <v>0.10683760683760683</v>
      </c>
      <c r="X18">
        <v>5</v>
      </c>
      <c r="Y18" s="22" t="s">
        <v>409</v>
      </c>
      <c r="Z18">
        <v>2</v>
      </c>
      <c r="AA18">
        <v>4</v>
      </c>
      <c r="AB18">
        <v>6</v>
      </c>
      <c r="AC18">
        <v>5</v>
      </c>
      <c r="AD18">
        <v>17</v>
      </c>
      <c r="AF18">
        <v>11</v>
      </c>
      <c r="AG18" s="22" t="s">
        <v>545</v>
      </c>
      <c r="AJ18">
        <v>1</v>
      </c>
      <c r="AK18">
        <v>5</v>
      </c>
      <c r="AL18">
        <v>6</v>
      </c>
      <c r="AN18">
        <v>11</v>
      </c>
      <c r="AO18" s="22" t="s">
        <v>561</v>
      </c>
      <c r="AP18">
        <v>2</v>
      </c>
      <c r="AR18">
        <v>1</v>
      </c>
      <c r="AS18">
        <v>3</v>
      </c>
      <c r="AV18">
        <v>11</v>
      </c>
      <c r="AW18" s="22" t="s">
        <v>545</v>
      </c>
      <c r="AX18">
        <v>5</v>
      </c>
      <c r="AZ18">
        <v>5</v>
      </c>
      <c r="BD18" s="14" t="s">
        <v>436</v>
      </c>
      <c r="BE18" s="20">
        <v>0.1111111111111111</v>
      </c>
      <c r="BF18" s="20">
        <v>8.8235294117647065E-2</v>
      </c>
      <c r="BG18" s="20">
        <v>4.3478260869565216E-2</v>
      </c>
      <c r="BH18" s="20">
        <v>0.10638297872340426</v>
      </c>
      <c r="BI18" s="20">
        <v>9.2307692307692313E-2</v>
      </c>
      <c r="BN18" s="13" t="s">
        <v>367</v>
      </c>
      <c r="BO18" t="s">
        <v>773</v>
      </c>
      <c r="BP18" t="s">
        <v>764</v>
      </c>
      <c r="BQ18" t="s">
        <v>763</v>
      </c>
      <c r="BS18" t="s">
        <v>773</v>
      </c>
      <c r="BT18" t="s">
        <v>764</v>
      </c>
      <c r="BU18" t="s">
        <v>763</v>
      </c>
      <c r="BZ18" s="14" t="s">
        <v>436</v>
      </c>
      <c r="CA18" s="20">
        <v>0.1111111111111111</v>
      </c>
      <c r="CB18" s="20">
        <v>8.8235294117647065E-2</v>
      </c>
      <c r="CC18" s="20">
        <v>4.3478260869565216E-2</v>
      </c>
      <c r="CD18" s="20">
        <v>8.1521739130434784E-2</v>
      </c>
    </row>
    <row r="19" spans="1:82" x14ac:dyDescent="0.2">
      <c r="A19" s="14" t="s">
        <v>388</v>
      </c>
      <c r="B19" s="20">
        <v>0.7068965517241379</v>
      </c>
      <c r="C19" s="20">
        <v>0.62650602409638556</v>
      </c>
      <c r="D19" s="20">
        <v>0.56034482758620685</v>
      </c>
      <c r="E19" s="20">
        <v>0.4264705882352941</v>
      </c>
      <c r="F19" s="20">
        <v>0.57538461538461538</v>
      </c>
      <c r="I19" s="14" t="s">
        <v>388</v>
      </c>
      <c r="J19" s="20">
        <v>0.42857142857142855</v>
      </c>
      <c r="K19" s="20">
        <v>0.63157894736842102</v>
      </c>
      <c r="L19" s="20">
        <v>0.56338028169014087</v>
      </c>
      <c r="M19" s="20">
        <v>0.4264705882352941</v>
      </c>
      <c r="N19" s="20">
        <v>0.52173913043478259</v>
      </c>
      <c r="Q19" s="14" t="s">
        <v>388</v>
      </c>
      <c r="R19" s="20">
        <v>0.68421052631578949</v>
      </c>
      <c r="S19" s="20">
        <v>0.64473684210526316</v>
      </c>
      <c r="T19" s="20">
        <v>0.58415841584158412</v>
      </c>
      <c r="U19" s="20">
        <v>0.62820512820512819</v>
      </c>
      <c r="X19">
        <v>6</v>
      </c>
      <c r="Y19" s="22" t="s">
        <v>446</v>
      </c>
      <c r="Z19">
        <v>1</v>
      </c>
      <c r="AA19">
        <v>4</v>
      </c>
      <c r="AB19">
        <v>8</v>
      </c>
      <c r="AC19">
        <v>3</v>
      </c>
      <c r="AD19">
        <v>16</v>
      </c>
      <c r="AF19">
        <v>12</v>
      </c>
      <c r="AG19" s="22" t="s">
        <v>383</v>
      </c>
      <c r="AJ19">
        <v>3</v>
      </c>
      <c r="AK19">
        <v>3</v>
      </c>
      <c r="AL19">
        <v>6</v>
      </c>
      <c r="AN19">
        <v>12</v>
      </c>
      <c r="AO19" s="22" t="s">
        <v>545</v>
      </c>
      <c r="AR19">
        <v>1</v>
      </c>
      <c r="AS19">
        <v>1</v>
      </c>
      <c r="AV19">
        <v>12</v>
      </c>
      <c r="AW19" s="22" t="s">
        <v>393</v>
      </c>
      <c r="AX19">
        <v>2</v>
      </c>
      <c r="AY19">
        <v>2</v>
      </c>
      <c r="AZ19">
        <v>4</v>
      </c>
      <c r="BD19" s="14" t="s">
        <v>388</v>
      </c>
      <c r="BE19" s="20">
        <v>0.51851851851851849</v>
      </c>
      <c r="BF19" s="20">
        <v>0.44117647058823528</v>
      </c>
      <c r="BG19" s="20">
        <v>0.56521739130434778</v>
      </c>
      <c r="BH19" s="20">
        <v>0.64539007092198586</v>
      </c>
      <c r="BI19" s="20">
        <v>0.57538461538461538</v>
      </c>
      <c r="BN19" s="14" t="s">
        <v>436</v>
      </c>
      <c r="BO19" s="20">
        <v>0.33333333333333331</v>
      </c>
      <c r="BP19" s="20">
        <v>0.12903225806451613</v>
      </c>
      <c r="BQ19" s="20">
        <v>7.1428571428571425E-2</v>
      </c>
      <c r="BR19" s="20">
        <v>0.10752688172043011</v>
      </c>
      <c r="BS19" s="20">
        <v>7.8431372549019607E-2</v>
      </c>
      <c r="BT19" s="20">
        <v>0.17777777777777778</v>
      </c>
      <c r="BU19" s="20">
        <v>6.6666666666666666E-2</v>
      </c>
      <c r="BV19" s="20">
        <v>0.10638297872340426</v>
      </c>
      <c r="BW19" s="20">
        <v>0.10683760683760683</v>
      </c>
      <c r="BZ19" s="14" t="s">
        <v>388</v>
      </c>
      <c r="CA19" s="20">
        <v>0.51851851851851849</v>
      </c>
      <c r="CB19" s="20">
        <v>0.44117647058823528</v>
      </c>
      <c r="CC19" s="20">
        <v>0.56521739130434778</v>
      </c>
      <c r="CD19" s="20">
        <v>0.52173913043478259</v>
      </c>
    </row>
    <row r="20" spans="1:82" x14ac:dyDescent="0.2">
      <c r="A20" s="14" t="s">
        <v>381</v>
      </c>
      <c r="B20" s="20">
        <v>0.10344827586206896</v>
      </c>
      <c r="C20" s="20">
        <v>0.10843373493975904</v>
      </c>
      <c r="D20" s="20">
        <v>0.25</v>
      </c>
      <c r="E20" s="20">
        <v>0.23529411764705882</v>
      </c>
      <c r="F20" s="20">
        <v>0.18461538461538463</v>
      </c>
      <c r="I20" s="14" t="s">
        <v>381</v>
      </c>
      <c r="J20" s="20">
        <v>0</v>
      </c>
      <c r="K20" s="20">
        <v>0.10526315789473684</v>
      </c>
      <c r="L20" s="20">
        <v>0.22535211267605634</v>
      </c>
      <c r="M20" s="20">
        <v>0.23529411764705882</v>
      </c>
      <c r="N20" s="20">
        <v>0.19565217391304349</v>
      </c>
      <c r="Q20" s="14" t="s">
        <v>381</v>
      </c>
      <c r="R20" s="20">
        <v>0.12280701754385964</v>
      </c>
      <c r="S20" s="20">
        <v>0.10526315789473684</v>
      </c>
      <c r="T20" s="20">
        <v>0.22772277227722773</v>
      </c>
      <c r="U20" s="20">
        <v>0.1623931623931624</v>
      </c>
      <c r="X20">
        <v>7</v>
      </c>
      <c r="Y20" s="22" t="s">
        <v>561</v>
      </c>
      <c r="Z20">
        <v>3</v>
      </c>
      <c r="AA20">
        <v>4</v>
      </c>
      <c r="AB20">
        <v>3</v>
      </c>
      <c r="AC20">
        <v>1</v>
      </c>
      <c r="AD20">
        <v>11</v>
      </c>
      <c r="AF20">
        <v>13</v>
      </c>
      <c r="AG20" s="22" t="s">
        <v>375</v>
      </c>
      <c r="AH20">
        <v>1</v>
      </c>
      <c r="AK20">
        <v>4</v>
      </c>
      <c r="AL20">
        <v>5</v>
      </c>
      <c r="AN20">
        <v>13</v>
      </c>
      <c r="AO20" s="22" t="s">
        <v>375</v>
      </c>
      <c r="AP20">
        <v>1</v>
      </c>
      <c r="AS20">
        <v>1</v>
      </c>
      <c r="AV20">
        <v>13</v>
      </c>
      <c r="AW20" s="22" t="s">
        <v>375</v>
      </c>
      <c r="AX20">
        <v>4</v>
      </c>
      <c r="AZ20">
        <v>4</v>
      </c>
      <c r="BD20" s="14" t="s">
        <v>381</v>
      </c>
      <c r="BE20" s="20">
        <v>0.19753086419753085</v>
      </c>
      <c r="BF20" s="20">
        <v>0.23529411764705882</v>
      </c>
      <c r="BG20" s="20">
        <v>0.17391304347826086</v>
      </c>
      <c r="BH20" s="20">
        <v>0.1702127659574468</v>
      </c>
      <c r="BI20" s="20">
        <v>0.18461538461538463</v>
      </c>
      <c r="BN20" s="14" t="s">
        <v>388</v>
      </c>
      <c r="BO20" s="20">
        <v>0.16666666666666666</v>
      </c>
      <c r="BP20" s="20">
        <v>0.67741935483870963</v>
      </c>
      <c r="BQ20" s="20">
        <v>0.6071428571428571</v>
      </c>
      <c r="BR20" s="20">
        <v>0.60215053763440862</v>
      </c>
      <c r="BS20" s="20">
        <v>0.74509803921568629</v>
      </c>
      <c r="BT20" s="20">
        <v>0.62222222222222223</v>
      </c>
      <c r="BU20" s="20">
        <v>0.55555555555555558</v>
      </c>
      <c r="BV20" s="20">
        <v>0.64539007092198586</v>
      </c>
      <c r="BW20" s="20">
        <v>0.62820512820512819</v>
      </c>
      <c r="BZ20" s="14" t="s">
        <v>381</v>
      </c>
      <c r="CA20" s="20">
        <v>0.19753086419753085</v>
      </c>
      <c r="CB20" s="20">
        <v>0.23529411764705882</v>
      </c>
      <c r="CC20" s="20">
        <v>0.17391304347826086</v>
      </c>
      <c r="CD20" s="20">
        <v>0.19565217391304349</v>
      </c>
    </row>
    <row r="21" spans="1:82" x14ac:dyDescent="0.2">
      <c r="A21" s="14" t="s">
        <v>431</v>
      </c>
      <c r="B21" s="20">
        <v>3.4482758620689655E-2</v>
      </c>
      <c r="C21" s="20">
        <v>4.8192771084337352E-2</v>
      </c>
      <c r="D21" s="20">
        <v>9.4827586206896547E-2</v>
      </c>
      <c r="E21" s="20">
        <v>8.8235294117647065E-2</v>
      </c>
      <c r="F21" s="20">
        <v>7.0769230769230765E-2</v>
      </c>
      <c r="I21" s="14" t="s">
        <v>431</v>
      </c>
      <c r="J21" s="20">
        <v>0.14285714285714285</v>
      </c>
      <c r="K21" s="20">
        <v>2.6315789473684209E-2</v>
      </c>
      <c r="L21" s="20">
        <v>0.11267605633802817</v>
      </c>
      <c r="M21" s="20">
        <v>8.8235294117647065E-2</v>
      </c>
      <c r="N21" s="20">
        <v>8.6956521739130432E-2</v>
      </c>
      <c r="Q21" s="14" t="s">
        <v>431</v>
      </c>
      <c r="R21" s="20">
        <v>3.5087719298245612E-2</v>
      </c>
      <c r="S21" s="20">
        <v>3.9473684210526314E-2</v>
      </c>
      <c r="T21" s="20">
        <v>9.9009900990099015E-2</v>
      </c>
      <c r="U21" s="20">
        <v>6.4102564102564097E-2</v>
      </c>
      <c r="X21">
        <v>8</v>
      </c>
      <c r="Y21" s="22" t="s">
        <v>393</v>
      </c>
      <c r="AA21">
        <v>5</v>
      </c>
      <c r="AB21">
        <v>3</v>
      </c>
      <c r="AC21">
        <v>3</v>
      </c>
      <c r="AD21">
        <v>11</v>
      </c>
      <c r="AG21" s="14" t="s">
        <v>381</v>
      </c>
      <c r="AH21">
        <v>16</v>
      </c>
      <c r="AI21">
        <v>8</v>
      </c>
      <c r="AJ21">
        <v>12</v>
      </c>
      <c r="AK21">
        <v>24</v>
      </c>
      <c r="AL21">
        <v>60</v>
      </c>
      <c r="AO21" s="14" t="s">
        <v>381</v>
      </c>
      <c r="AP21">
        <v>16</v>
      </c>
      <c r="AQ21">
        <v>8</v>
      </c>
      <c r="AR21">
        <v>12</v>
      </c>
      <c r="AS21">
        <v>36</v>
      </c>
      <c r="AW21" s="14" t="s">
        <v>381</v>
      </c>
      <c r="AX21">
        <v>24</v>
      </c>
      <c r="AY21">
        <v>14</v>
      </c>
      <c r="AZ21">
        <v>38</v>
      </c>
      <c r="BD21" s="14" t="s">
        <v>431</v>
      </c>
      <c r="BE21" s="20">
        <v>6.1728395061728392E-2</v>
      </c>
      <c r="BF21" s="20">
        <v>0.17647058823529413</v>
      </c>
      <c r="BG21" s="20">
        <v>7.2463768115942032E-2</v>
      </c>
      <c r="BH21" s="20">
        <v>4.9645390070921988E-2</v>
      </c>
      <c r="BI21" s="20">
        <v>7.0769230769230765E-2</v>
      </c>
      <c r="BN21" s="14" t="s">
        <v>381</v>
      </c>
      <c r="BO21" s="20">
        <v>0.16666666666666666</v>
      </c>
      <c r="BP21" s="20">
        <v>9.6774193548387094E-2</v>
      </c>
      <c r="BQ21" s="20">
        <v>0.17857142857142858</v>
      </c>
      <c r="BR21" s="20">
        <v>0.15053763440860216</v>
      </c>
      <c r="BS21" s="20">
        <v>0.11764705882352941</v>
      </c>
      <c r="BT21" s="20">
        <v>0.1111111111111111</v>
      </c>
      <c r="BU21" s="20">
        <v>0.28888888888888886</v>
      </c>
      <c r="BV21" s="20">
        <v>0.1702127659574468</v>
      </c>
      <c r="BW21" s="20">
        <v>0.1623931623931624</v>
      </c>
      <c r="BZ21" s="14" t="s">
        <v>431</v>
      </c>
      <c r="CA21" s="20">
        <v>6.1728395061728392E-2</v>
      </c>
      <c r="CB21" s="20">
        <v>0.17647058823529413</v>
      </c>
      <c r="CC21" s="20">
        <v>7.2463768115942032E-2</v>
      </c>
      <c r="CD21" s="20">
        <v>8.6956521739130432E-2</v>
      </c>
    </row>
    <row r="22" spans="1:82" x14ac:dyDescent="0.2">
      <c r="A22" s="14" t="s">
        <v>406</v>
      </c>
      <c r="B22" s="20">
        <v>5.1724137931034482E-2</v>
      </c>
      <c r="C22" s="20">
        <v>7.2289156626506021E-2</v>
      </c>
      <c r="D22" s="20">
        <v>1.7241379310344827E-2</v>
      </c>
      <c r="E22" s="20">
        <v>0.20588235294117646</v>
      </c>
      <c r="F22" s="20">
        <v>7.6923076923076927E-2</v>
      </c>
      <c r="I22" s="14" t="s">
        <v>406</v>
      </c>
      <c r="J22" s="20">
        <v>0.14285714285714285</v>
      </c>
      <c r="K22" s="20">
        <v>0.13157894736842105</v>
      </c>
      <c r="L22" s="20">
        <v>1.4084507042253521E-2</v>
      </c>
      <c r="M22" s="20">
        <v>0.20588235294117646</v>
      </c>
      <c r="N22" s="20">
        <v>0.11413043478260869</v>
      </c>
      <c r="Q22" s="14" t="s">
        <v>406</v>
      </c>
      <c r="R22" s="20">
        <v>5.2631578947368418E-2</v>
      </c>
      <c r="S22" s="20">
        <v>5.2631578947368418E-2</v>
      </c>
      <c r="T22" s="20">
        <v>1.9801980198019802E-2</v>
      </c>
      <c r="U22" s="20">
        <v>3.8461538461538464E-2</v>
      </c>
      <c r="X22">
        <v>9</v>
      </c>
      <c r="Y22" s="22" t="s">
        <v>470</v>
      </c>
      <c r="Z22">
        <v>1</v>
      </c>
      <c r="AA22">
        <v>6</v>
      </c>
      <c r="AB22">
        <v>3</v>
      </c>
      <c r="AD22">
        <v>10</v>
      </c>
      <c r="AE22" s="23"/>
      <c r="AG22" s="14" t="s">
        <v>431</v>
      </c>
      <c r="AH22">
        <v>5</v>
      </c>
      <c r="AI22">
        <v>6</v>
      </c>
      <c r="AJ22">
        <v>5</v>
      </c>
      <c r="AK22">
        <v>7</v>
      </c>
      <c r="AL22">
        <v>23</v>
      </c>
      <c r="AO22" s="14" t="s">
        <v>431</v>
      </c>
      <c r="AP22">
        <v>5</v>
      </c>
      <c r="AQ22">
        <v>6</v>
      </c>
      <c r="AR22">
        <v>5</v>
      </c>
      <c r="AS22">
        <v>16</v>
      </c>
      <c r="AW22" s="14" t="s">
        <v>431</v>
      </c>
      <c r="AX22">
        <v>7</v>
      </c>
      <c r="AY22">
        <v>8</v>
      </c>
      <c r="AZ22">
        <v>15</v>
      </c>
      <c r="BD22" s="14" t="s">
        <v>406</v>
      </c>
      <c r="BE22" s="20">
        <v>0.1111111111111111</v>
      </c>
      <c r="BF22" s="20">
        <v>5.8823529411764705E-2</v>
      </c>
      <c r="BG22" s="20">
        <v>0.14492753623188406</v>
      </c>
      <c r="BH22" s="20">
        <v>2.8368794326241134E-2</v>
      </c>
      <c r="BI22" s="20">
        <v>7.6923076923076927E-2</v>
      </c>
      <c r="BN22" s="14" t="s">
        <v>431</v>
      </c>
      <c r="BO22" s="20">
        <v>0.16666666666666666</v>
      </c>
      <c r="BP22" s="20">
        <v>0</v>
      </c>
      <c r="BQ22" s="20">
        <v>0.125</v>
      </c>
      <c r="BR22" s="20">
        <v>8.6021505376344093E-2</v>
      </c>
      <c r="BS22" s="20">
        <v>1.9607843137254902E-2</v>
      </c>
      <c r="BT22" s="20">
        <v>6.6666666666666666E-2</v>
      </c>
      <c r="BU22" s="20">
        <v>6.6666666666666666E-2</v>
      </c>
      <c r="BV22" s="20">
        <v>4.9645390070921988E-2</v>
      </c>
      <c r="BW22" s="20">
        <v>6.4102564102564097E-2</v>
      </c>
      <c r="BZ22" s="14" t="s">
        <v>406</v>
      </c>
      <c r="CA22" s="20">
        <v>0.1111111111111111</v>
      </c>
      <c r="CB22" s="20">
        <v>5.8823529411764705E-2</v>
      </c>
      <c r="CC22" s="20">
        <v>0.14492753623188406</v>
      </c>
      <c r="CD22" s="20">
        <v>0.11413043478260869</v>
      </c>
    </row>
    <row r="23" spans="1:82" x14ac:dyDescent="0.2">
      <c r="A23" s="14" t="s">
        <v>368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I23" s="14" t="s">
        <v>368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Q23" s="14" t="s">
        <v>368</v>
      </c>
      <c r="R23" s="20">
        <v>1</v>
      </c>
      <c r="S23" s="20">
        <v>1</v>
      </c>
      <c r="T23" s="20">
        <v>1</v>
      </c>
      <c r="U23" s="20">
        <v>1</v>
      </c>
      <c r="X23">
        <v>10</v>
      </c>
      <c r="Y23" s="22" t="s">
        <v>399</v>
      </c>
      <c r="AA23">
        <v>4</v>
      </c>
      <c r="AB23">
        <v>4</v>
      </c>
      <c r="AD23">
        <v>8</v>
      </c>
      <c r="AG23" s="14" t="s">
        <v>406</v>
      </c>
      <c r="AH23">
        <v>9</v>
      </c>
      <c r="AI23">
        <v>2</v>
      </c>
      <c r="AJ23">
        <v>10</v>
      </c>
      <c r="AK23">
        <v>4</v>
      </c>
      <c r="AL23">
        <v>25</v>
      </c>
      <c r="AO23" s="14" t="s">
        <v>406</v>
      </c>
      <c r="AP23">
        <v>9</v>
      </c>
      <c r="AQ23">
        <v>2</v>
      </c>
      <c r="AR23">
        <v>10</v>
      </c>
      <c r="AS23">
        <v>21</v>
      </c>
      <c r="AW23" s="14" t="s">
        <v>406</v>
      </c>
      <c r="AX23">
        <v>4</v>
      </c>
      <c r="AY23">
        <v>5</v>
      </c>
      <c r="AZ23">
        <v>9</v>
      </c>
      <c r="BD23" s="14" t="s">
        <v>368</v>
      </c>
      <c r="BE23" s="20">
        <v>1</v>
      </c>
      <c r="BF23" s="20">
        <v>1</v>
      </c>
      <c r="BG23" s="20">
        <v>1</v>
      </c>
      <c r="BH23" s="20">
        <v>1</v>
      </c>
      <c r="BI23" s="20">
        <v>1</v>
      </c>
      <c r="BN23" s="14" t="s">
        <v>406</v>
      </c>
      <c r="BO23" s="20">
        <v>0.16666666666666666</v>
      </c>
      <c r="BP23" s="20">
        <v>9.6774193548387094E-2</v>
      </c>
      <c r="BQ23" s="20">
        <v>1.7857142857142856E-2</v>
      </c>
      <c r="BR23" s="20">
        <v>5.3763440860215055E-2</v>
      </c>
      <c r="BS23" s="20">
        <v>3.9215686274509803E-2</v>
      </c>
      <c r="BT23" s="20">
        <v>2.2222222222222223E-2</v>
      </c>
      <c r="BU23" s="20">
        <v>2.2222222222222223E-2</v>
      </c>
      <c r="BV23" s="20">
        <v>2.8368794326241134E-2</v>
      </c>
      <c r="BW23" s="20">
        <v>3.8461538461538464E-2</v>
      </c>
      <c r="BZ23" s="14" t="s">
        <v>368</v>
      </c>
      <c r="CA23" s="20">
        <v>1</v>
      </c>
      <c r="CB23" s="20">
        <v>1</v>
      </c>
      <c r="CC23" s="20">
        <v>1</v>
      </c>
      <c r="CD23" s="20">
        <v>1</v>
      </c>
    </row>
    <row r="24" spans="1:82" x14ac:dyDescent="0.2">
      <c r="X24">
        <v>11</v>
      </c>
      <c r="Y24" s="22" t="s">
        <v>545</v>
      </c>
      <c r="Z24">
        <v>3</v>
      </c>
      <c r="AA24">
        <v>1</v>
      </c>
      <c r="AB24">
        <v>1</v>
      </c>
      <c r="AC24">
        <v>1</v>
      </c>
      <c r="AD24">
        <v>6</v>
      </c>
      <c r="AG24" s="14" t="s">
        <v>368</v>
      </c>
      <c r="AH24">
        <v>81</v>
      </c>
      <c r="AI24">
        <v>34</v>
      </c>
      <c r="AJ24">
        <v>69</v>
      </c>
      <c r="AK24">
        <v>141</v>
      </c>
      <c r="AL24">
        <v>325</v>
      </c>
      <c r="AO24" s="14" t="s">
        <v>368</v>
      </c>
      <c r="AP24">
        <v>81</v>
      </c>
      <c r="AQ24">
        <v>34</v>
      </c>
      <c r="AR24">
        <v>69</v>
      </c>
      <c r="AS24">
        <v>184</v>
      </c>
      <c r="AW24" s="14" t="s">
        <v>368</v>
      </c>
      <c r="AX24">
        <v>141</v>
      </c>
      <c r="AY24">
        <v>93</v>
      </c>
      <c r="AZ24">
        <v>234</v>
      </c>
      <c r="BN24" s="14" t="s">
        <v>368</v>
      </c>
      <c r="BO24" s="20">
        <v>1</v>
      </c>
      <c r="BP24" s="20">
        <v>1</v>
      </c>
      <c r="BQ24" s="20">
        <v>1</v>
      </c>
      <c r="BR24" s="20">
        <v>1</v>
      </c>
      <c r="BS24" s="20">
        <v>1</v>
      </c>
      <c r="BT24" s="20">
        <v>1</v>
      </c>
      <c r="BU24" s="20">
        <v>1</v>
      </c>
      <c r="BV24" s="20">
        <v>1</v>
      </c>
      <c r="BW24" s="20">
        <v>1</v>
      </c>
    </row>
    <row r="25" spans="1:82" x14ac:dyDescent="0.2">
      <c r="A25" s="13" t="s">
        <v>755</v>
      </c>
      <c r="B25" t="s">
        <v>761</v>
      </c>
      <c r="I25" s="13" t="s">
        <v>755</v>
      </c>
      <c r="J25" t="s">
        <v>366</v>
      </c>
      <c r="Q25" s="13" t="s">
        <v>755</v>
      </c>
      <c r="R25" t="s">
        <v>366</v>
      </c>
      <c r="X25">
        <v>12</v>
      </c>
      <c r="Y25" s="22" t="s">
        <v>383</v>
      </c>
      <c r="AA25">
        <v>2</v>
      </c>
      <c r="AB25">
        <v>4</v>
      </c>
      <c r="AD25">
        <v>6</v>
      </c>
      <c r="BD25" s="13" t="s">
        <v>755</v>
      </c>
      <c r="BE25" t="s">
        <v>761</v>
      </c>
    </row>
    <row r="26" spans="1:82" x14ac:dyDescent="0.2">
      <c r="A26" s="13" t="s">
        <v>363</v>
      </c>
      <c r="B26" t="s">
        <v>366</v>
      </c>
      <c r="I26" s="13" t="s">
        <v>363</v>
      </c>
      <c r="J26" t="s">
        <v>364</v>
      </c>
      <c r="Q26" s="13" t="s">
        <v>363</v>
      </c>
      <c r="R26" t="s">
        <v>2</v>
      </c>
      <c r="X26">
        <v>13</v>
      </c>
      <c r="Y26" s="22" t="s">
        <v>375</v>
      </c>
      <c r="Z26">
        <v>3</v>
      </c>
      <c r="AA26">
        <v>1</v>
      </c>
      <c r="AC26">
        <v>1</v>
      </c>
      <c r="AD26">
        <v>5</v>
      </c>
      <c r="BD26" s="13" t="s">
        <v>363</v>
      </c>
      <c r="BE26" t="s">
        <v>366</v>
      </c>
      <c r="BN26" s="13" t="s">
        <v>363</v>
      </c>
      <c r="BO26" t="s">
        <v>2</v>
      </c>
      <c r="BZ26" s="13" t="s">
        <v>363</v>
      </c>
      <c r="CA26" t="s">
        <v>364</v>
      </c>
    </row>
    <row r="27" spans="1:82" x14ac:dyDescent="0.2">
      <c r="Y27" s="14" t="s">
        <v>381</v>
      </c>
      <c r="Z27">
        <v>6</v>
      </c>
      <c r="AA27">
        <v>9</v>
      </c>
      <c r="AB27">
        <v>29</v>
      </c>
      <c r="AC27">
        <v>16</v>
      </c>
      <c r="AD27">
        <v>60</v>
      </c>
    </row>
    <row r="28" spans="1:82" x14ac:dyDescent="0.2">
      <c r="A28" s="13" t="s">
        <v>766</v>
      </c>
      <c r="B28" s="13" t="s">
        <v>756</v>
      </c>
      <c r="I28" s="13" t="s">
        <v>766</v>
      </c>
      <c r="J28" s="13" t="s">
        <v>756</v>
      </c>
      <c r="Q28" s="13" t="s">
        <v>766</v>
      </c>
      <c r="R28" s="13" t="s">
        <v>756</v>
      </c>
      <c r="X28">
        <v>14</v>
      </c>
      <c r="Y28" s="22" t="s">
        <v>619</v>
      </c>
      <c r="Z28">
        <v>1</v>
      </c>
      <c r="AB28">
        <v>2</v>
      </c>
      <c r="AC28">
        <v>3</v>
      </c>
      <c r="AD28">
        <v>6</v>
      </c>
      <c r="BD28" s="13" t="s">
        <v>766</v>
      </c>
      <c r="BE28" s="13" t="s">
        <v>756</v>
      </c>
      <c r="BN28" s="13" t="s">
        <v>766</v>
      </c>
      <c r="BO28" s="13" t="s">
        <v>756</v>
      </c>
      <c r="BZ28" s="13" t="s">
        <v>766</v>
      </c>
      <c r="CA28" s="13" t="s">
        <v>756</v>
      </c>
    </row>
    <row r="29" spans="1:82" x14ac:dyDescent="0.2">
      <c r="A29" s="13" t="s">
        <v>367</v>
      </c>
      <c r="B29" t="s">
        <v>773</v>
      </c>
      <c r="C29" t="s">
        <v>764</v>
      </c>
      <c r="D29" t="s">
        <v>763</v>
      </c>
      <c r="E29" t="s">
        <v>774</v>
      </c>
      <c r="F29" t="s">
        <v>368</v>
      </c>
      <c r="I29" s="13" t="s">
        <v>367</v>
      </c>
      <c r="J29" t="s">
        <v>773</v>
      </c>
      <c r="K29" t="s">
        <v>764</v>
      </c>
      <c r="L29" t="s">
        <v>763</v>
      </c>
      <c r="M29" t="s">
        <v>774</v>
      </c>
      <c r="N29" t="s">
        <v>368</v>
      </c>
      <c r="Q29" s="13" t="s">
        <v>367</v>
      </c>
      <c r="R29" t="s">
        <v>773</v>
      </c>
      <c r="S29" t="s">
        <v>764</v>
      </c>
      <c r="T29" t="s">
        <v>763</v>
      </c>
      <c r="U29" t="s">
        <v>368</v>
      </c>
      <c r="X29">
        <v>15</v>
      </c>
      <c r="Y29" s="22" t="s">
        <v>466</v>
      </c>
      <c r="AA29">
        <v>4</v>
      </c>
      <c r="AC29">
        <v>1</v>
      </c>
      <c r="AD29">
        <v>5</v>
      </c>
      <c r="BD29" s="13" t="s">
        <v>367</v>
      </c>
      <c r="BE29" t="s">
        <v>771</v>
      </c>
      <c r="BF29" t="s">
        <v>770</v>
      </c>
      <c r="BG29" t="s">
        <v>772</v>
      </c>
      <c r="BH29" t="s">
        <v>2</v>
      </c>
      <c r="BI29" t="s">
        <v>368</v>
      </c>
      <c r="BO29" t="s">
        <v>365</v>
      </c>
      <c r="BR29" t="s">
        <v>781</v>
      </c>
      <c r="BS29" t="s">
        <v>761</v>
      </c>
      <c r="BV29" t="s">
        <v>782</v>
      </c>
      <c r="BW29" t="s">
        <v>368</v>
      </c>
      <c r="BZ29" s="13" t="s">
        <v>367</v>
      </c>
      <c r="CA29" t="s">
        <v>771</v>
      </c>
      <c r="CB29" t="s">
        <v>770</v>
      </c>
      <c r="CC29" t="s">
        <v>772</v>
      </c>
      <c r="CD29" t="s">
        <v>368</v>
      </c>
    </row>
    <row r="30" spans="1:82" x14ac:dyDescent="0.2">
      <c r="A30" s="14" t="s">
        <v>436</v>
      </c>
      <c r="B30" s="20">
        <v>0.10344827586206896</v>
      </c>
      <c r="C30" s="20">
        <v>0.14457831325301204</v>
      </c>
      <c r="D30" s="20">
        <v>7.7586206896551727E-2</v>
      </c>
      <c r="E30" s="20">
        <v>4.4117647058823532E-2</v>
      </c>
      <c r="F30" s="20">
        <v>9.2307692307692313E-2</v>
      </c>
      <c r="I30" s="14" t="s">
        <v>436</v>
      </c>
      <c r="J30" s="20">
        <v>0.2857142857142857</v>
      </c>
      <c r="K30" s="20">
        <v>0.10526315789473684</v>
      </c>
      <c r="L30" s="20">
        <v>8.4507042253521125E-2</v>
      </c>
      <c r="M30" s="20">
        <v>4.4117647058823532E-2</v>
      </c>
      <c r="N30" s="20">
        <v>8.1521739130434784E-2</v>
      </c>
      <c r="Q30" s="14" t="s">
        <v>436</v>
      </c>
      <c r="R30" s="20">
        <v>0.10526315789473684</v>
      </c>
      <c r="S30" s="20">
        <v>0.15789473684210525</v>
      </c>
      <c r="T30" s="20">
        <v>6.9306930693069313E-2</v>
      </c>
      <c r="U30" s="20">
        <v>0.10683760683760683</v>
      </c>
      <c r="X30">
        <v>16</v>
      </c>
      <c r="Y30" s="22" t="s">
        <v>442</v>
      </c>
      <c r="AB30">
        <v>5</v>
      </c>
      <c r="AD30">
        <v>5</v>
      </c>
      <c r="BD30" s="14" t="s">
        <v>436</v>
      </c>
      <c r="BE30" s="20">
        <v>0.1111111111111111</v>
      </c>
      <c r="BF30" s="20">
        <v>8.8235294117647065E-2</v>
      </c>
      <c r="BG30" s="20">
        <v>4.3478260869565216E-2</v>
      </c>
      <c r="BH30" s="20">
        <v>0.10638297872340426</v>
      </c>
      <c r="BI30" s="20">
        <v>9.2307692307692313E-2</v>
      </c>
      <c r="BN30" s="13" t="s">
        <v>367</v>
      </c>
      <c r="BO30" t="s">
        <v>773</v>
      </c>
      <c r="BP30" t="s">
        <v>764</v>
      </c>
      <c r="BQ30" t="s">
        <v>763</v>
      </c>
      <c r="BS30" t="s">
        <v>773</v>
      </c>
      <c r="BT30" t="s">
        <v>764</v>
      </c>
      <c r="BU30" t="s">
        <v>763</v>
      </c>
      <c r="BZ30" s="14" t="s">
        <v>436</v>
      </c>
      <c r="CA30" s="20">
        <v>0.1111111111111111</v>
      </c>
      <c r="CB30" s="20">
        <v>8.8235294117647065E-2</v>
      </c>
      <c r="CC30" s="20">
        <v>4.3478260869565216E-2</v>
      </c>
      <c r="CD30" s="20">
        <v>8.1521739130434784E-2</v>
      </c>
    </row>
    <row r="31" spans="1:82" x14ac:dyDescent="0.2">
      <c r="A31" s="14" t="s">
        <v>388</v>
      </c>
      <c r="B31" s="20">
        <v>0.81034482758620685</v>
      </c>
      <c r="C31" s="20">
        <v>0.77108433734939763</v>
      </c>
      <c r="D31" s="20">
        <v>0.63793103448275867</v>
      </c>
      <c r="E31" s="20">
        <v>0.47058823529411764</v>
      </c>
      <c r="F31" s="20">
        <v>0.6676923076923077</v>
      </c>
      <c r="I31" s="14" t="s">
        <v>388</v>
      </c>
      <c r="J31" s="20">
        <v>0.7142857142857143</v>
      </c>
      <c r="K31" s="20">
        <v>0.73684210526315785</v>
      </c>
      <c r="L31" s="20">
        <v>0.647887323943662</v>
      </c>
      <c r="M31" s="20">
        <v>0.47058823529411764</v>
      </c>
      <c r="N31" s="20">
        <v>0.60326086956521741</v>
      </c>
      <c r="Q31" s="14" t="s">
        <v>388</v>
      </c>
      <c r="R31" s="20">
        <v>0.78947368421052633</v>
      </c>
      <c r="S31" s="20">
        <v>0.80263157894736847</v>
      </c>
      <c r="T31" s="20">
        <v>0.65346534653465349</v>
      </c>
      <c r="U31" s="20">
        <v>0.7350427350427351</v>
      </c>
      <c r="X31">
        <v>17</v>
      </c>
      <c r="Y31" s="22" t="s">
        <v>404</v>
      </c>
      <c r="Z31">
        <v>1</v>
      </c>
      <c r="AB31">
        <v>2</v>
      </c>
      <c r="AC31">
        <v>2</v>
      </c>
      <c r="AD31">
        <v>5</v>
      </c>
      <c r="BD31" s="14" t="s">
        <v>388</v>
      </c>
      <c r="BE31" s="20">
        <v>0.62962962962962965</v>
      </c>
      <c r="BF31" s="20">
        <v>0.52941176470588236</v>
      </c>
      <c r="BG31" s="20">
        <v>0.60869565217391308</v>
      </c>
      <c r="BH31" s="20">
        <v>0.75177304964539005</v>
      </c>
      <c r="BI31" s="20">
        <v>0.6676923076923077</v>
      </c>
      <c r="BN31" s="14" t="s">
        <v>436</v>
      </c>
      <c r="BO31" s="20">
        <v>0.33333333333333331</v>
      </c>
      <c r="BP31" s="20">
        <v>0.12903225806451613</v>
      </c>
      <c r="BQ31" s="20">
        <v>7.1428571428571425E-2</v>
      </c>
      <c r="BR31" s="20">
        <v>0.10752688172043011</v>
      </c>
      <c r="BS31" s="20">
        <v>7.8431372549019607E-2</v>
      </c>
      <c r="BT31" s="20">
        <v>0.17777777777777778</v>
      </c>
      <c r="BU31" s="20">
        <v>6.6666666666666666E-2</v>
      </c>
      <c r="BV31" s="20">
        <v>0.10638297872340426</v>
      </c>
      <c r="BW31" s="20">
        <v>0.10683760683760683</v>
      </c>
      <c r="BZ31" s="14" t="s">
        <v>388</v>
      </c>
      <c r="CA31" s="20">
        <v>0.62962962962962965</v>
      </c>
      <c r="CB31" s="20">
        <v>0.52941176470588236</v>
      </c>
      <c r="CC31" s="20">
        <v>0.60869565217391308</v>
      </c>
      <c r="CD31" s="20">
        <v>0.60326086956521741</v>
      </c>
    </row>
    <row r="32" spans="1:82" x14ac:dyDescent="0.2">
      <c r="A32" s="14" t="s">
        <v>381</v>
      </c>
      <c r="B32" s="20">
        <v>0.91379310344827591</v>
      </c>
      <c r="C32" s="20">
        <v>0.87951807228915657</v>
      </c>
      <c r="D32" s="20">
        <v>0.88793103448275867</v>
      </c>
      <c r="E32" s="20">
        <v>0.70588235294117652</v>
      </c>
      <c r="F32" s="20">
        <v>0.85230769230769232</v>
      </c>
      <c r="I32" s="14" t="s">
        <v>381</v>
      </c>
      <c r="J32" s="20">
        <v>0.7142857142857143</v>
      </c>
      <c r="K32" s="20">
        <v>0.84210526315789469</v>
      </c>
      <c r="L32" s="20">
        <v>0.87323943661971826</v>
      </c>
      <c r="M32" s="20">
        <v>0.70588235294117652</v>
      </c>
      <c r="N32" s="20">
        <v>0.79891304347826086</v>
      </c>
      <c r="Q32" s="14" t="s">
        <v>381</v>
      </c>
      <c r="R32" s="20">
        <v>0.91228070175438591</v>
      </c>
      <c r="S32" s="20">
        <v>0.90789473684210531</v>
      </c>
      <c r="T32" s="20">
        <v>0.88118811881188119</v>
      </c>
      <c r="U32" s="20">
        <v>0.89743589743589747</v>
      </c>
      <c r="X32">
        <v>18</v>
      </c>
      <c r="Y32" s="22" t="s">
        <v>534</v>
      </c>
      <c r="AB32">
        <v>3</v>
      </c>
      <c r="AC32">
        <v>1</v>
      </c>
      <c r="AD32">
        <v>4</v>
      </c>
      <c r="BD32" s="14" t="s">
        <v>381</v>
      </c>
      <c r="BE32" s="20">
        <v>0.8271604938271605</v>
      </c>
      <c r="BF32" s="20">
        <v>0.76470588235294112</v>
      </c>
      <c r="BG32" s="20">
        <v>0.78260869565217395</v>
      </c>
      <c r="BH32" s="20">
        <v>0.92198581560283688</v>
      </c>
      <c r="BI32" s="20">
        <v>0.85230769230769232</v>
      </c>
      <c r="BN32" s="14" t="s">
        <v>388</v>
      </c>
      <c r="BO32" s="20">
        <v>0.5</v>
      </c>
      <c r="BP32" s="20">
        <v>0.80645161290322576</v>
      </c>
      <c r="BQ32" s="20">
        <v>0.6785714285714286</v>
      </c>
      <c r="BR32" s="20">
        <v>0.70967741935483875</v>
      </c>
      <c r="BS32" s="20">
        <v>0.82352941176470584</v>
      </c>
      <c r="BT32" s="20">
        <v>0.8</v>
      </c>
      <c r="BU32" s="20">
        <v>0.62222222222222223</v>
      </c>
      <c r="BV32" s="20">
        <v>0.75177304964539005</v>
      </c>
      <c r="BW32" s="20">
        <v>0.7350427350427351</v>
      </c>
      <c r="BZ32" s="14" t="s">
        <v>381</v>
      </c>
      <c r="CA32" s="20">
        <v>0.8271604938271605</v>
      </c>
      <c r="CB32" s="20">
        <v>0.76470588235294112</v>
      </c>
      <c r="CC32" s="20">
        <v>0.78260869565217395</v>
      </c>
      <c r="CD32" s="20">
        <v>0.79891304347826086</v>
      </c>
    </row>
    <row r="33" spans="1:82" x14ac:dyDescent="0.2">
      <c r="A33" s="14" t="s">
        <v>431</v>
      </c>
      <c r="B33" s="20">
        <v>0.94827586206896552</v>
      </c>
      <c r="C33" s="20">
        <v>0.92771084337349397</v>
      </c>
      <c r="D33" s="20">
        <v>0.98275862068965514</v>
      </c>
      <c r="E33" s="20">
        <v>0.79411764705882348</v>
      </c>
      <c r="F33" s="20">
        <v>0.92307692307692313</v>
      </c>
      <c r="I33" s="14" t="s">
        <v>431</v>
      </c>
      <c r="J33" s="20">
        <v>0.8571428571428571</v>
      </c>
      <c r="K33" s="20">
        <v>0.86842105263157898</v>
      </c>
      <c r="L33" s="20">
        <v>0.9859154929577465</v>
      </c>
      <c r="M33" s="20">
        <v>0.79411764705882348</v>
      </c>
      <c r="N33" s="20">
        <v>0.88586956521739135</v>
      </c>
      <c r="Q33" s="14" t="s">
        <v>431</v>
      </c>
      <c r="R33" s="20">
        <v>0.94736842105263153</v>
      </c>
      <c r="S33" s="20">
        <v>0.94736842105263153</v>
      </c>
      <c r="T33" s="20">
        <v>0.98019801980198018</v>
      </c>
      <c r="U33" s="20">
        <v>0.96153846153846156</v>
      </c>
      <c r="X33">
        <v>19</v>
      </c>
      <c r="Y33" s="22" t="s">
        <v>637</v>
      </c>
      <c r="Z33">
        <v>1</v>
      </c>
      <c r="AB33">
        <v>2</v>
      </c>
      <c r="AC33">
        <v>1</v>
      </c>
      <c r="AD33">
        <v>4</v>
      </c>
      <c r="BD33" s="14" t="s">
        <v>431</v>
      </c>
      <c r="BE33" s="20">
        <v>0.88888888888888884</v>
      </c>
      <c r="BF33" s="20">
        <v>0.94117647058823528</v>
      </c>
      <c r="BG33" s="20">
        <v>0.85507246376811596</v>
      </c>
      <c r="BH33" s="20">
        <v>0.97163120567375882</v>
      </c>
      <c r="BI33" s="20">
        <v>0.92307692307692313</v>
      </c>
      <c r="BN33" s="14" t="s">
        <v>381</v>
      </c>
      <c r="BO33" s="20">
        <v>0.66666666666666663</v>
      </c>
      <c r="BP33" s="20">
        <v>0.90322580645161288</v>
      </c>
      <c r="BQ33" s="20">
        <v>0.8571428571428571</v>
      </c>
      <c r="BR33" s="20">
        <v>0.86021505376344087</v>
      </c>
      <c r="BS33" s="20">
        <v>0.94117647058823528</v>
      </c>
      <c r="BT33" s="20">
        <v>0.91111111111111109</v>
      </c>
      <c r="BU33" s="20">
        <v>0.91111111111111109</v>
      </c>
      <c r="BV33" s="20">
        <v>0.92198581560283688</v>
      </c>
      <c r="BW33" s="20">
        <v>0.89743589743589747</v>
      </c>
      <c r="BZ33" s="14" t="s">
        <v>431</v>
      </c>
      <c r="CA33" s="20">
        <v>0.88888888888888884</v>
      </c>
      <c r="CB33" s="20">
        <v>0.94117647058823528</v>
      </c>
      <c r="CC33" s="20">
        <v>0.85507246376811596</v>
      </c>
      <c r="CD33" s="20">
        <v>0.88586956521739135</v>
      </c>
    </row>
    <row r="34" spans="1:82" x14ac:dyDescent="0.2">
      <c r="A34" s="14" t="s">
        <v>406</v>
      </c>
      <c r="B34" s="20">
        <v>1</v>
      </c>
      <c r="C34" s="20">
        <v>1</v>
      </c>
      <c r="D34" s="20">
        <v>1</v>
      </c>
      <c r="E34" s="20">
        <v>1</v>
      </c>
      <c r="F34" s="20">
        <v>1</v>
      </c>
      <c r="I34" s="14" t="s">
        <v>406</v>
      </c>
      <c r="J34" s="20">
        <v>1</v>
      </c>
      <c r="K34" s="20">
        <v>1</v>
      </c>
      <c r="L34" s="20">
        <v>1</v>
      </c>
      <c r="M34" s="20">
        <v>1</v>
      </c>
      <c r="N34" s="20">
        <v>1</v>
      </c>
      <c r="Q34" s="14" t="s">
        <v>406</v>
      </c>
      <c r="R34" s="20">
        <v>1</v>
      </c>
      <c r="S34" s="20">
        <v>1</v>
      </c>
      <c r="T34" s="20">
        <v>1</v>
      </c>
      <c r="U34" s="20">
        <v>1</v>
      </c>
      <c r="X34">
        <v>20</v>
      </c>
      <c r="Y34" s="22" t="s">
        <v>380</v>
      </c>
      <c r="AA34">
        <v>1</v>
      </c>
      <c r="AB34">
        <v>2</v>
      </c>
      <c r="AD34">
        <v>3</v>
      </c>
      <c r="BD34" s="14" t="s">
        <v>406</v>
      </c>
      <c r="BE34" s="20">
        <v>1</v>
      </c>
      <c r="BF34" s="20">
        <v>1</v>
      </c>
      <c r="BG34" s="20">
        <v>1</v>
      </c>
      <c r="BH34" s="20">
        <v>1</v>
      </c>
      <c r="BI34" s="20">
        <v>1</v>
      </c>
      <c r="BN34" s="14" t="s">
        <v>431</v>
      </c>
      <c r="BO34" s="20">
        <v>0.83333333333333337</v>
      </c>
      <c r="BP34" s="20">
        <v>0.90322580645161288</v>
      </c>
      <c r="BQ34" s="20">
        <v>0.9821428571428571</v>
      </c>
      <c r="BR34" s="20">
        <v>0.94623655913978499</v>
      </c>
      <c r="BS34" s="20">
        <v>0.96078431372549022</v>
      </c>
      <c r="BT34" s="20">
        <v>0.97777777777777775</v>
      </c>
      <c r="BU34" s="20">
        <v>0.97777777777777775</v>
      </c>
      <c r="BV34" s="20">
        <v>0.97163120567375882</v>
      </c>
      <c r="BW34" s="20">
        <v>0.96153846153846156</v>
      </c>
      <c r="BZ34" s="14" t="s">
        <v>406</v>
      </c>
      <c r="CA34" s="20">
        <v>1</v>
      </c>
      <c r="CB34" s="20">
        <v>1</v>
      </c>
      <c r="CC34" s="20">
        <v>1</v>
      </c>
      <c r="CD34" s="20">
        <v>1</v>
      </c>
    </row>
    <row r="35" spans="1:82" x14ac:dyDescent="0.2">
      <c r="A35" s="14" t="s">
        <v>368</v>
      </c>
      <c r="B35" s="20"/>
      <c r="C35" s="20"/>
      <c r="D35" s="20"/>
      <c r="E35" s="20"/>
      <c r="F35" s="20"/>
      <c r="I35" s="14" t="s">
        <v>368</v>
      </c>
      <c r="J35" s="20"/>
      <c r="K35" s="20"/>
      <c r="L35" s="20"/>
      <c r="M35" s="20"/>
      <c r="N35" s="20"/>
      <c r="Q35" s="14" t="s">
        <v>368</v>
      </c>
      <c r="R35" s="20"/>
      <c r="S35" s="20"/>
      <c r="T35" s="20"/>
      <c r="U35" s="20"/>
      <c r="X35">
        <v>21</v>
      </c>
      <c r="Y35" s="22" t="s">
        <v>423</v>
      </c>
      <c r="AB35">
        <v>2</v>
      </c>
      <c r="AC35">
        <v>1</v>
      </c>
      <c r="AD35">
        <v>3</v>
      </c>
      <c r="BD35" s="14" t="s">
        <v>368</v>
      </c>
      <c r="BE35" s="20"/>
      <c r="BF35" s="20"/>
      <c r="BG35" s="20"/>
      <c r="BH35" s="20"/>
      <c r="BI35" s="20"/>
      <c r="BN35" s="14" t="s">
        <v>406</v>
      </c>
      <c r="BO35" s="20">
        <v>1</v>
      </c>
      <c r="BP35" s="20">
        <v>1</v>
      </c>
      <c r="BQ35" s="20">
        <v>1</v>
      </c>
      <c r="BR35" s="20">
        <v>1</v>
      </c>
      <c r="BS35" s="20">
        <v>1</v>
      </c>
      <c r="BT35" s="20">
        <v>1</v>
      </c>
      <c r="BU35" s="20">
        <v>1</v>
      </c>
      <c r="BV35" s="20">
        <v>1</v>
      </c>
      <c r="BW35" s="20">
        <v>1</v>
      </c>
      <c r="BZ35" s="14" t="s">
        <v>368</v>
      </c>
      <c r="CA35" s="20"/>
      <c r="CB35" s="20"/>
      <c r="CC35" s="20"/>
      <c r="CD35" s="20"/>
    </row>
    <row r="36" spans="1:82" x14ac:dyDescent="0.2">
      <c r="X36">
        <v>22</v>
      </c>
      <c r="Y36" s="22" t="s">
        <v>450</v>
      </c>
      <c r="AC36">
        <v>3</v>
      </c>
      <c r="AD36">
        <v>3</v>
      </c>
      <c r="BN36" s="14" t="s">
        <v>368</v>
      </c>
      <c r="BO36" s="20"/>
      <c r="BP36" s="20"/>
      <c r="BQ36" s="20"/>
      <c r="BR36" s="20"/>
      <c r="BS36" s="20"/>
      <c r="BT36" s="20"/>
      <c r="BU36" s="20"/>
      <c r="BV36" s="20"/>
      <c r="BW36" s="20"/>
    </row>
    <row r="37" spans="1:82" x14ac:dyDescent="0.2">
      <c r="X37">
        <v>23</v>
      </c>
      <c r="Y37" s="22" t="s">
        <v>426</v>
      </c>
      <c r="AA37">
        <v>1</v>
      </c>
      <c r="AB37">
        <v>2</v>
      </c>
      <c r="AD37">
        <v>3</v>
      </c>
    </row>
    <row r="38" spans="1:82" x14ac:dyDescent="0.2">
      <c r="X38">
        <v>24</v>
      </c>
      <c r="Y38" s="22" t="s">
        <v>594</v>
      </c>
      <c r="AA38">
        <v>1</v>
      </c>
      <c r="AB38">
        <v>1</v>
      </c>
      <c r="AC38">
        <v>1</v>
      </c>
      <c r="AD38">
        <v>3</v>
      </c>
    </row>
    <row r="39" spans="1:82" x14ac:dyDescent="0.2">
      <c r="X39">
        <v>25</v>
      </c>
      <c r="Y39" s="22" t="s">
        <v>634</v>
      </c>
      <c r="AB39">
        <v>3</v>
      </c>
      <c r="AD39">
        <v>3</v>
      </c>
    </row>
    <row r="40" spans="1:82" x14ac:dyDescent="0.2">
      <c r="X40">
        <v>26</v>
      </c>
      <c r="Y40" s="22" t="s">
        <v>456</v>
      </c>
      <c r="AA40">
        <v>1</v>
      </c>
      <c r="AB40">
        <v>1</v>
      </c>
      <c r="AC40">
        <v>1</v>
      </c>
      <c r="AD40">
        <v>3</v>
      </c>
    </row>
    <row r="41" spans="1:82" x14ac:dyDescent="0.2">
      <c r="X41">
        <v>27</v>
      </c>
      <c r="Y41" s="22" t="s">
        <v>518</v>
      </c>
      <c r="Z41">
        <v>1</v>
      </c>
      <c r="AB41">
        <v>1</v>
      </c>
      <c r="AD41">
        <v>2</v>
      </c>
    </row>
    <row r="42" spans="1:82" x14ac:dyDescent="0.2">
      <c r="X42">
        <v>28</v>
      </c>
      <c r="Y42" s="22" t="s">
        <v>586</v>
      </c>
      <c r="AA42">
        <v>1</v>
      </c>
      <c r="AD42">
        <v>1</v>
      </c>
    </row>
    <row r="43" spans="1:82" x14ac:dyDescent="0.2">
      <c r="X43">
        <v>29</v>
      </c>
      <c r="Y43" s="22" t="s">
        <v>711</v>
      </c>
      <c r="Z43">
        <v>1</v>
      </c>
      <c r="AD43">
        <v>1</v>
      </c>
    </row>
    <row r="44" spans="1:82" x14ac:dyDescent="0.2">
      <c r="X44">
        <v>30</v>
      </c>
      <c r="Y44" s="22" t="s">
        <v>726</v>
      </c>
      <c r="AB44">
        <v>1</v>
      </c>
      <c r="AD44">
        <v>1</v>
      </c>
    </row>
    <row r="45" spans="1:82" x14ac:dyDescent="0.2">
      <c r="X45">
        <v>31</v>
      </c>
      <c r="Y45" s="22" t="s">
        <v>462</v>
      </c>
      <c r="AC45">
        <v>1</v>
      </c>
      <c r="AD45">
        <v>1</v>
      </c>
    </row>
    <row r="46" spans="1:82" x14ac:dyDescent="0.2">
      <c r="X46">
        <v>32</v>
      </c>
      <c r="Y46" s="22" t="s">
        <v>628</v>
      </c>
      <c r="AC46">
        <v>1</v>
      </c>
      <c r="AD46">
        <v>1</v>
      </c>
    </row>
    <row r="47" spans="1:82" x14ac:dyDescent="0.2">
      <c r="X47">
        <v>33</v>
      </c>
      <c r="Y47" s="22" t="s">
        <v>566</v>
      </c>
      <c r="AB47">
        <v>1</v>
      </c>
      <c r="AD47">
        <v>1</v>
      </c>
    </row>
    <row r="48" spans="1:82" x14ac:dyDescent="0.2">
      <c r="X48">
        <v>34</v>
      </c>
      <c r="Y48" s="22" t="s">
        <v>624</v>
      </c>
      <c r="AB48">
        <v>1</v>
      </c>
      <c r="AD48">
        <v>1</v>
      </c>
    </row>
    <row r="49" spans="24:30" x14ac:dyDescent="0.2">
      <c r="X49">
        <v>35</v>
      </c>
      <c r="Y49" s="22" t="s">
        <v>541</v>
      </c>
      <c r="Z49">
        <v>1</v>
      </c>
      <c r="AD49">
        <v>1</v>
      </c>
    </row>
    <row r="50" spans="24:30" x14ac:dyDescent="0.2">
      <c r="Y50" s="14" t="s">
        <v>431</v>
      </c>
      <c r="Z50">
        <v>2</v>
      </c>
      <c r="AA50">
        <v>4</v>
      </c>
      <c r="AB50">
        <v>11</v>
      </c>
      <c r="AC50">
        <v>6</v>
      </c>
      <c r="AD50">
        <v>23</v>
      </c>
    </row>
    <row r="51" spans="24:30" x14ac:dyDescent="0.2">
      <c r="X51">
        <v>36</v>
      </c>
      <c r="Y51" s="22" t="s">
        <v>713</v>
      </c>
      <c r="AA51">
        <v>1</v>
      </c>
      <c r="AC51">
        <v>2</v>
      </c>
      <c r="AD51">
        <v>3</v>
      </c>
    </row>
    <row r="52" spans="24:30" x14ac:dyDescent="0.2">
      <c r="X52">
        <v>37</v>
      </c>
      <c r="Y52" s="22" t="s">
        <v>531</v>
      </c>
      <c r="AB52">
        <v>2</v>
      </c>
      <c r="AC52">
        <v>1</v>
      </c>
      <c r="AD52">
        <v>3</v>
      </c>
    </row>
    <row r="53" spans="24:30" x14ac:dyDescent="0.2">
      <c r="X53">
        <v>38</v>
      </c>
      <c r="Y53" s="22" t="s">
        <v>528</v>
      </c>
      <c r="AA53">
        <v>1</v>
      </c>
      <c r="AB53">
        <v>2</v>
      </c>
      <c r="AD53">
        <v>3</v>
      </c>
    </row>
    <row r="54" spans="24:30" x14ac:dyDescent="0.2">
      <c r="X54">
        <v>39</v>
      </c>
      <c r="Y54" s="22" t="s">
        <v>475</v>
      </c>
      <c r="AB54">
        <v>1</v>
      </c>
      <c r="AC54">
        <v>1</v>
      </c>
      <c r="AD54">
        <v>2</v>
      </c>
    </row>
    <row r="55" spans="24:30" x14ac:dyDescent="0.2">
      <c r="X55">
        <v>40</v>
      </c>
      <c r="Y55" s="22" t="s">
        <v>430</v>
      </c>
      <c r="AA55">
        <v>1</v>
      </c>
      <c r="AB55">
        <v>1</v>
      </c>
      <c r="AD55">
        <v>2</v>
      </c>
    </row>
    <row r="56" spans="24:30" x14ac:dyDescent="0.2">
      <c r="X56">
        <v>41</v>
      </c>
      <c r="Y56" s="22" t="s">
        <v>483</v>
      </c>
      <c r="Z56">
        <v>1</v>
      </c>
      <c r="AB56">
        <v>1</v>
      </c>
      <c r="AD56">
        <v>2</v>
      </c>
    </row>
    <row r="57" spans="24:30" x14ac:dyDescent="0.2">
      <c r="X57">
        <v>42</v>
      </c>
      <c r="Y57" s="22" t="s">
        <v>440</v>
      </c>
      <c r="AC57">
        <v>1</v>
      </c>
      <c r="AD57">
        <v>1</v>
      </c>
    </row>
    <row r="58" spans="24:30" x14ac:dyDescent="0.2">
      <c r="X58">
        <v>43</v>
      </c>
      <c r="Y58" s="22" t="s">
        <v>540</v>
      </c>
      <c r="AB58">
        <v>1</v>
      </c>
      <c r="AD58">
        <v>1</v>
      </c>
    </row>
    <row r="59" spans="24:30" x14ac:dyDescent="0.2">
      <c r="X59">
        <v>44</v>
      </c>
      <c r="Y59" s="22" t="s">
        <v>745</v>
      </c>
      <c r="AB59">
        <v>1</v>
      </c>
      <c r="AD59">
        <v>1</v>
      </c>
    </row>
    <row r="60" spans="24:30" x14ac:dyDescent="0.2">
      <c r="X60">
        <v>45</v>
      </c>
      <c r="Y60" s="22" t="s">
        <v>552</v>
      </c>
      <c r="AA60">
        <v>1</v>
      </c>
      <c r="AD60">
        <v>1</v>
      </c>
    </row>
    <row r="61" spans="24:30" x14ac:dyDescent="0.2">
      <c r="X61">
        <v>46</v>
      </c>
      <c r="Y61" s="22" t="s">
        <v>628</v>
      </c>
      <c r="Z61">
        <v>1</v>
      </c>
      <c r="AD61">
        <v>1</v>
      </c>
    </row>
    <row r="62" spans="24:30" x14ac:dyDescent="0.2">
      <c r="X62">
        <v>47</v>
      </c>
      <c r="Y62" s="22" t="s">
        <v>585</v>
      </c>
      <c r="AB62">
        <v>1</v>
      </c>
      <c r="AD62">
        <v>1</v>
      </c>
    </row>
    <row r="63" spans="24:30" x14ac:dyDescent="0.2">
      <c r="X63">
        <v>48</v>
      </c>
      <c r="Y63" s="22" t="s">
        <v>566</v>
      </c>
      <c r="AB63">
        <v>1</v>
      </c>
      <c r="AD63">
        <v>1</v>
      </c>
    </row>
    <row r="64" spans="24:30" x14ac:dyDescent="0.2">
      <c r="X64">
        <v>49</v>
      </c>
      <c r="Y64" s="22" t="s">
        <v>553</v>
      </c>
      <c r="AC64">
        <v>1</v>
      </c>
      <c r="AD64">
        <v>1</v>
      </c>
    </row>
    <row r="65" spans="24:30" x14ac:dyDescent="0.2">
      <c r="Y65" s="14" t="s">
        <v>406</v>
      </c>
      <c r="Z65">
        <v>3</v>
      </c>
      <c r="AA65">
        <v>6</v>
      </c>
      <c r="AB65">
        <v>2</v>
      </c>
      <c r="AC65">
        <v>14</v>
      </c>
      <c r="AD65">
        <v>25</v>
      </c>
    </row>
    <row r="66" spans="24:30" x14ac:dyDescent="0.2">
      <c r="X66">
        <v>50</v>
      </c>
      <c r="Y66" s="22" t="s">
        <v>481</v>
      </c>
      <c r="AA66">
        <v>2</v>
      </c>
      <c r="AD66">
        <v>2</v>
      </c>
    </row>
    <row r="67" spans="24:30" x14ac:dyDescent="0.2">
      <c r="X67">
        <v>51</v>
      </c>
      <c r="Y67" s="22" t="s">
        <v>568</v>
      </c>
      <c r="AA67">
        <v>2</v>
      </c>
      <c r="AD67">
        <v>2</v>
      </c>
    </row>
    <row r="68" spans="24:30" x14ac:dyDescent="0.2">
      <c r="X68">
        <v>52</v>
      </c>
      <c r="Y68" s="22" t="s">
        <v>559</v>
      </c>
      <c r="AC68">
        <v>2</v>
      </c>
      <c r="AD68">
        <v>2</v>
      </c>
    </row>
    <row r="69" spans="24:30" x14ac:dyDescent="0.2">
      <c r="X69">
        <v>53</v>
      </c>
      <c r="Y69" s="22" t="s">
        <v>714</v>
      </c>
      <c r="AC69">
        <v>1</v>
      </c>
      <c r="AD69">
        <v>1</v>
      </c>
    </row>
    <row r="70" spans="24:30" x14ac:dyDescent="0.2">
      <c r="X70">
        <v>54</v>
      </c>
      <c r="Y70" s="22" t="s">
        <v>507</v>
      </c>
      <c r="AC70">
        <v>1</v>
      </c>
      <c r="AD70">
        <v>1</v>
      </c>
    </row>
    <row r="71" spans="24:30" x14ac:dyDescent="0.2">
      <c r="X71">
        <v>55</v>
      </c>
      <c r="Y71" s="22" t="s">
        <v>620</v>
      </c>
      <c r="AC71">
        <v>1</v>
      </c>
      <c r="AD71">
        <v>1</v>
      </c>
    </row>
    <row r="72" spans="24:30" x14ac:dyDescent="0.2">
      <c r="X72">
        <v>56</v>
      </c>
      <c r="Y72" s="22" t="s">
        <v>730</v>
      </c>
      <c r="Z72">
        <v>1</v>
      </c>
      <c r="AD72">
        <v>1</v>
      </c>
    </row>
    <row r="73" spans="24:30" x14ac:dyDescent="0.2">
      <c r="X73">
        <v>57</v>
      </c>
      <c r="Y73" s="22" t="s">
        <v>537</v>
      </c>
      <c r="AC73">
        <v>1</v>
      </c>
      <c r="AD73">
        <v>1</v>
      </c>
    </row>
    <row r="74" spans="24:30" x14ac:dyDescent="0.2">
      <c r="X74">
        <v>58</v>
      </c>
      <c r="Y74" s="22" t="s">
        <v>622</v>
      </c>
      <c r="AC74">
        <v>1</v>
      </c>
      <c r="AD74">
        <v>1</v>
      </c>
    </row>
    <row r="75" spans="24:30" x14ac:dyDescent="0.2">
      <c r="X75">
        <v>59</v>
      </c>
      <c r="Y75" s="22" t="s">
        <v>405</v>
      </c>
      <c r="AA75">
        <v>1</v>
      </c>
      <c r="AD75">
        <v>1</v>
      </c>
    </row>
    <row r="76" spans="24:30" x14ac:dyDescent="0.2">
      <c r="X76">
        <v>60</v>
      </c>
      <c r="Y76" s="22" t="s">
        <v>707</v>
      </c>
      <c r="Z76">
        <v>1</v>
      </c>
      <c r="AD76">
        <v>1</v>
      </c>
    </row>
    <row r="77" spans="24:30" x14ac:dyDescent="0.2">
      <c r="X77">
        <v>61</v>
      </c>
      <c r="Y77" s="22" t="s">
        <v>524</v>
      </c>
      <c r="AC77">
        <v>1</v>
      </c>
      <c r="AD77">
        <v>1</v>
      </c>
    </row>
    <row r="78" spans="24:30" x14ac:dyDescent="0.2">
      <c r="X78">
        <v>62</v>
      </c>
      <c r="Y78" s="22" t="s">
        <v>640</v>
      </c>
      <c r="AC78">
        <v>1</v>
      </c>
      <c r="AD78">
        <v>1</v>
      </c>
    </row>
    <row r="79" spans="24:30" x14ac:dyDescent="0.2">
      <c r="X79">
        <v>63</v>
      </c>
      <c r="Y79" s="22" t="s">
        <v>503</v>
      </c>
      <c r="AC79">
        <v>1</v>
      </c>
      <c r="AD79">
        <v>1</v>
      </c>
    </row>
    <row r="80" spans="24:30" x14ac:dyDescent="0.2">
      <c r="X80">
        <v>64</v>
      </c>
      <c r="Y80" s="22" t="s">
        <v>605</v>
      </c>
      <c r="AC80">
        <v>1</v>
      </c>
      <c r="AD80">
        <v>1</v>
      </c>
    </row>
    <row r="81" spans="24:30" x14ac:dyDescent="0.2">
      <c r="X81">
        <v>65</v>
      </c>
      <c r="Y81" s="22" t="s">
        <v>600</v>
      </c>
      <c r="AC81">
        <v>1</v>
      </c>
      <c r="AD81">
        <v>1</v>
      </c>
    </row>
    <row r="82" spans="24:30" x14ac:dyDescent="0.2">
      <c r="X82">
        <v>66</v>
      </c>
      <c r="Y82" s="22" t="s">
        <v>678</v>
      </c>
      <c r="AB82">
        <v>1</v>
      </c>
      <c r="AD82">
        <v>1</v>
      </c>
    </row>
    <row r="83" spans="24:30" x14ac:dyDescent="0.2">
      <c r="X83">
        <v>67</v>
      </c>
      <c r="Y83" s="22" t="s">
        <v>504</v>
      </c>
      <c r="AC83">
        <v>1</v>
      </c>
      <c r="AD83">
        <v>1</v>
      </c>
    </row>
    <row r="84" spans="24:30" x14ac:dyDescent="0.2">
      <c r="X84">
        <v>68</v>
      </c>
      <c r="Y84" s="22" t="s">
        <v>712</v>
      </c>
      <c r="AA84">
        <v>1</v>
      </c>
      <c r="AD84">
        <v>1</v>
      </c>
    </row>
    <row r="85" spans="24:30" x14ac:dyDescent="0.2">
      <c r="X85">
        <v>69</v>
      </c>
      <c r="Y85" s="22" t="s">
        <v>643</v>
      </c>
      <c r="AC85">
        <v>1</v>
      </c>
      <c r="AD85">
        <v>1</v>
      </c>
    </row>
    <row r="86" spans="24:30" x14ac:dyDescent="0.2">
      <c r="X86">
        <v>70</v>
      </c>
      <c r="Y86" s="22" t="s">
        <v>414</v>
      </c>
      <c r="Z86">
        <v>1</v>
      </c>
      <c r="AD86">
        <v>1</v>
      </c>
    </row>
    <row r="87" spans="24:30" x14ac:dyDescent="0.2">
      <c r="X87">
        <v>71</v>
      </c>
      <c r="Y87" s="22" t="s">
        <v>499</v>
      </c>
      <c r="AB87">
        <v>1</v>
      </c>
      <c r="AD87">
        <v>1</v>
      </c>
    </row>
    <row r="88" spans="24:30" x14ac:dyDescent="0.2">
      <c r="Y88" s="14" t="s">
        <v>368</v>
      </c>
      <c r="Z88">
        <v>58</v>
      </c>
      <c r="AA88">
        <v>83</v>
      </c>
      <c r="AB88">
        <v>116</v>
      </c>
      <c r="AC88">
        <v>68</v>
      </c>
      <c r="AD88">
        <v>325</v>
      </c>
    </row>
    <row r="92" spans="24:30" x14ac:dyDescent="0.2">
      <c r="Z92" s="23"/>
      <c r="AA92" s="23"/>
      <c r="AB92" s="23"/>
      <c r="AC92" s="23"/>
      <c r="AD92" s="23"/>
    </row>
  </sheetData>
  <conditionalFormatting pivot="1" sqref="S6:T1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30:T3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18:T2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6:T1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18:T2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30:T3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6:T1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18:T2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30:U3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6:D1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0:D3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8:D2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D1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8:D2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0:D3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E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8:E2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0:F3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:L1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0:L3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8:L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:L1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8:L2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0:L3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:M1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8:M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0:M32 N30:N3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8:F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6:F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6:N1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8:M22 N18:N2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6:U1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18:U2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8:AZ2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30:BI3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18:BI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I6:BI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6:BH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A30:CD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D6:C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A18:CD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O31:BW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W7:BW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O19:BW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7:AC12 Z14:AC26 Z28:AC49 Z51:AC64 Z66:AC8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7:AD12 AD14:AD26 AD28:AD49 AD51:AD64 AD66:AD8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8:AL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8:AK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S8:A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P8:AR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16B8-E2B5-4B93-91F2-E6D40842C020}">
  <dimension ref="A1:AP53"/>
  <sheetViews>
    <sheetView topLeftCell="Y1" zoomScale="80" zoomScaleNormal="80" workbookViewId="0">
      <selection activeCell="AK2" sqref="AK2"/>
    </sheetView>
  </sheetViews>
  <sheetFormatPr baseColWidth="10" defaultColWidth="8.83203125" defaultRowHeight="15" x14ac:dyDescent="0.2"/>
  <cols>
    <col min="1" max="1" width="13.6640625" bestFit="1" customWidth="1"/>
    <col min="2" max="2" width="15" bestFit="1" customWidth="1"/>
    <col min="3" max="5" width="7.33203125" bestFit="1" customWidth="1"/>
    <col min="6" max="6" width="10.1640625" bestFit="1" customWidth="1"/>
    <col min="7" max="7" width="5.33203125" customWidth="1"/>
    <col min="8" max="8" width="5" customWidth="1"/>
    <col min="9" max="9" width="13.6640625" bestFit="1" customWidth="1"/>
    <col min="10" max="10" width="15" bestFit="1" customWidth="1"/>
    <col min="11" max="13" width="7.33203125" bestFit="1" customWidth="1"/>
    <col min="14" max="14" width="10.1640625" bestFit="1" customWidth="1"/>
    <col min="15" max="15" width="5.33203125" customWidth="1"/>
    <col min="16" max="16" width="5" customWidth="1"/>
    <col min="17" max="17" width="13.6640625" bestFit="1" customWidth="1"/>
    <col min="18" max="18" width="15" bestFit="1" customWidth="1"/>
    <col min="19" max="20" width="7.33203125" bestFit="1" customWidth="1"/>
    <col min="21" max="22" width="10.1640625" bestFit="1" customWidth="1"/>
    <col min="23" max="23" width="5.33203125" customWidth="1"/>
    <col min="24" max="24" width="5" customWidth="1"/>
    <col min="25" max="25" width="13.6640625" bestFit="1" customWidth="1"/>
    <col min="26" max="26" width="15" bestFit="1" customWidth="1"/>
    <col min="27" max="34" width="2.6640625" bestFit="1" customWidth="1"/>
    <col min="35" max="35" width="10.1640625" bestFit="1" customWidth="1"/>
    <col min="36" max="38" width="6.5" bestFit="1" customWidth="1"/>
    <col min="39" max="39" width="9.1640625" bestFit="1" customWidth="1"/>
    <col min="40" max="40" width="4.83203125" bestFit="1" customWidth="1"/>
    <col min="41" max="41" width="7.33203125" bestFit="1" customWidth="1"/>
    <col min="42" max="42" width="38.6640625" bestFit="1" customWidth="1"/>
  </cols>
  <sheetData>
    <row r="1" spans="1:42" x14ac:dyDescent="0.2">
      <c r="A1" s="13" t="s">
        <v>755</v>
      </c>
      <c r="B1" t="s">
        <v>761</v>
      </c>
      <c r="I1" s="13" t="s">
        <v>755</v>
      </c>
      <c r="J1" t="s">
        <v>366</v>
      </c>
      <c r="Q1" s="13" t="s">
        <v>755</v>
      </c>
      <c r="R1" t="s">
        <v>366</v>
      </c>
      <c r="Y1" s="13" t="s">
        <v>755</v>
      </c>
      <c r="Z1" t="s">
        <v>761</v>
      </c>
      <c r="AK1">
        <f>72+65+43</f>
        <v>180</v>
      </c>
    </row>
    <row r="2" spans="1:42" x14ac:dyDescent="0.2">
      <c r="A2" s="13" t="s">
        <v>363</v>
      </c>
      <c r="B2" t="s">
        <v>366</v>
      </c>
      <c r="I2" s="13" t="s">
        <v>363</v>
      </c>
      <c r="J2" t="s">
        <v>364</v>
      </c>
      <c r="Q2" s="13" t="s">
        <v>363</v>
      </c>
      <c r="R2" t="s">
        <v>2</v>
      </c>
      <c r="Y2" s="13" t="s">
        <v>363</v>
      </c>
      <c r="Z2" t="s">
        <v>366</v>
      </c>
      <c r="AK2">
        <v>325</v>
      </c>
      <c r="AL2">
        <f>+AK1/AK2</f>
        <v>0.55384615384615388</v>
      </c>
    </row>
    <row r="4" spans="1:42" x14ac:dyDescent="0.2">
      <c r="A4" s="13" t="s">
        <v>767</v>
      </c>
      <c r="B4" s="13" t="s">
        <v>756</v>
      </c>
      <c r="I4" s="13" t="s">
        <v>767</v>
      </c>
      <c r="J4" s="13" t="s">
        <v>756</v>
      </c>
      <c r="Q4" s="13" t="s">
        <v>767</v>
      </c>
      <c r="R4" s="13" t="s">
        <v>756</v>
      </c>
      <c r="Y4" s="13" t="s">
        <v>767</v>
      </c>
      <c r="Z4" s="13" t="s">
        <v>756</v>
      </c>
      <c r="AM4" s="4" t="s">
        <v>784</v>
      </c>
      <c r="AN4" s="4"/>
      <c r="AO4" s="4" t="s">
        <v>790</v>
      </c>
      <c r="AP4" s="4"/>
    </row>
    <row r="5" spans="1:42" x14ac:dyDescent="0.2">
      <c r="A5" s="13" t="s">
        <v>367</v>
      </c>
      <c r="B5" t="s">
        <v>773</v>
      </c>
      <c r="C5" t="s">
        <v>764</v>
      </c>
      <c r="D5" t="s">
        <v>763</v>
      </c>
      <c r="E5" t="s">
        <v>774</v>
      </c>
      <c r="F5" t="s">
        <v>368</v>
      </c>
      <c r="I5" s="13" t="s">
        <v>367</v>
      </c>
      <c r="J5" t="s">
        <v>773</v>
      </c>
      <c r="K5" t="s">
        <v>764</v>
      </c>
      <c r="L5" t="s">
        <v>763</v>
      </c>
      <c r="M5" t="s">
        <v>774</v>
      </c>
      <c r="N5" t="s">
        <v>368</v>
      </c>
      <c r="Q5" s="13" t="s">
        <v>367</v>
      </c>
      <c r="R5" t="s">
        <v>773</v>
      </c>
      <c r="S5" t="s">
        <v>764</v>
      </c>
      <c r="T5" t="s">
        <v>763</v>
      </c>
      <c r="U5" t="s">
        <v>368</v>
      </c>
      <c r="Y5" s="13" t="s">
        <v>367</v>
      </c>
      <c r="Z5">
        <v>12</v>
      </c>
      <c r="AA5">
        <v>13</v>
      </c>
      <c r="AB5">
        <v>14</v>
      </c>
      <c r="AC5">
        <v>15</v>
      </c>
      <c r="AD5">
        <v>16</v>
      </c>
      <c r="AE5">
        <v>17</v>
      </c>
      <c r="AF5">
        <v>18</v>
      </c>
      <c r="AG5">
        <v>19</v>
      </c>
      <c r="AH5">
        <v>20</v>
      </c>
      <c r="AI5" t="s">
        <v>368</v>
      </c>
      <c r="AJ5" t="s">
        <v>793</v>
      </c>
      <c r="AK5" t="s">
        <v>794</v>
      </c>
      <c r="AL5" t="s">
        <v>795</v>
      </c>
      <c r="AM5" s="4" t="s">
        <v>785</v>
      </c>
      <c r="AN5" s="4" t="s">
        <v>786</v>
      </c>
      <c r="AO5" s="4" t="s">
        <v>789</v>
      </c>
      <c r="AP5" s="4" t="s">
        <v>787</v>
      </c>
    </row>
    <row r="6" spans="1:42" x14ac:dyDescent="0.2">
      <c r="A6" s="14">
        <v>12</v>
      </c>
      <c r="B6">
        <v>30</v>
      </c>
      <c r="C6">
        <v>37</v>
      </c>
      <c r="D6">
        <v>41</v>
      </c>
      <c r="E6">
        <v>13</v>
      </c>
      <c r="F6">
        <v>121</v>
      </c>
      <c r="I6" s="14">
        <v>12</v>
      </c>
      <c r="J6">
        <v>5</v>
      </c>
      <c r="K6">
        <v>19</v>
      </c>
      <c r="L6">
        <v>25</v>
      </c>
      <c r="M6">
        <v>13</v>
      </c>
      <c r="N6">
        <v>62</v>
      </c>
      <c r="Q6" s="14">
        <v>12</v>
      </c>
      <c r="R6">
        <v>29</v>
      </c>
      <c r="S6">
        <v>32</v>
      </c>
      <c r="T6">
        <v>33</v>
      </c>
      <c r="U6">
        <v>94</v>
      </c>
      <c r="X6">
        <v>1</v>
      </c>
      <c r="Y6" s="14" t="s">
        <v>420</v>
      </c>
      <c r="Z6">
        <v>22</v>
      </c>
      <c r="AA6">
        <v>3</v>
      </c>
      <c r="AB6">
        <v>4</v>
      </c>
      <c r="AC6">
        <v>3</v>
      </c>
      <c r="AD6">
        <v>2</v>
      </c>
      <c r="AE6">
        <v>3</v>
      </c>
      <c r="AF6">
        <v>1</v>
      </c>
      <c r="AG6">
        <v>1</v>
      </c>
      <c r="AI6">
        <v>39</v>
      </c>
      <c r="AJ6" s="23">
        <f>+AI6/$AI$48</f>
        <v>0.12</v>
      </c>
      <c r="AK6" s="23">
        <f>+AJ6</f>
        <v>0.12</v>
      </c>
      <c r="AL6" s="23">
        <f>+Z6/AI6</f>
        <v>0.5641025641025641</v>
      </c>
      <c r="AM6" s="12">
        <f>VLOOKUP(Y6,'p Akad'!Y:AD,6,FALSE)</f>
        <v>34</v>
      </c>
      <c r="AN6" s="12">
        <f>AM6-AI6</f>
        <v>-5</v>
      </c>
      <c r="AO6" s="12">
        <f>SUM(AF6:AH6)</f>
        <v>2</v>
      </c>
    </row>
    <row r="7" spans="1:42" x14ac:dyDescent="0.2">
      <c r="A7" s="14">
        <v>13</v>
      </c>
      <c r="B7">
        <v>3</v>
      </c>
      <c r="C7">
        <v>5</v>
      </c>
      <c r="D7">
        <v>4</v>
      </c>
      <c r="E7">
        <v>1</v>
      </c>
      <c r="F7">
        <v>13</v>
      </c>
      <c r="I7" s="14">
        <v>13</v>
      </c>
      <c r="K7">
        <v>3</v>
      </c>
      <c r="L7">
        <v>3</v>
      </c>
      <c r="M7">
        <v>1</v>
      </c>
      <c r="N7">
        <v>7</v>
      </c>
      <c r="Q7" s="14">
        <v>13</v>
      </c>
      <c r="R7">
        <v>3</v>
      </c>
      <c r="S7">
        <v>4</v>
      </c>
      <c r="T7">
        <v>3</v>
      </c>
      <c r="U7">
        <v>10</v>
      </c>
      <c r="X7">
        <v>2</v>
      </c>
      <c r="Y7" s="14" t="s">
        <v>387</v>
      </c>
      <c r="Z7">
        <v>27</v>
      </c>
      <c r="AA7">
        <v>1</v>
      </c>
      <c r="AB7">
        <v>2</v>
      </c>
      <c r="AC7">
        <v>2</v>
      </c>
      <c r="AD7">
        <v>1</v>
      </c>
      <c r="AG7">
        <v>1</v>
      </c>
      <c r="AI7">
        <v>34</v>
      </c>
      <c r="AJ7" s="23">
        <f t="shared" ref="AJ7:AJ47" si="0">+AI7/$AI$48</f>
        <v>0.10461538461538461</v>
      </c>
      <c r="AK7" s="23">
        <f>AK6+AJ7</f>
        <v>0.22461538461538461</v>
      </c>
      <c r="AL7" s="23">
        <f t="shared" ref="AL7:AL48" si="1">+Z7/AI7</f>
        <v>0.79411764705882348</v>
      </c>
      <c r="AM7" s="12">
        <f>VLOOKUP(Y7,'p Akad'!Y:AD,6,FALSE)</f>
        <v>21</v>
      </c>
      <c r="AN7" s="12">
        <f t="shared" ref="AN7:AN48" si="2">AM7-AI7</f>
        <v>-13</v>
      </c>
      <c r="AO7" s="12">
        <f t="shared" ref="AO7:AO48" si="3">SUM(AF7:AH7)</f>
        <v>1</v>
      </c>
      <c r="AP7" t="s">
        <v>791</v>
      </c>
    </row>
    <row r="8" spans="1:42" x14ac:dyDescent="0.2">
      <c r="A8" s="14">
        <v>14</v>
      </c>
      <c r="B8">
        <v>5</v>
      </c>
      <c r="C8">
        <v>12</v>
      </c>
      <c r="D8">
        <v>5</v>
      </c>
      <c r="E8">
        <v>6</v>
      </c>
      <c r="F8">
        <v>28</v>
      </c>
      <c r="I8" s="14">
        <v>14</v>
      </c>
      <c r="K8">
        <v>2</v>
      </c>
      <c r="L8">
        <v>3</v>
      </c>
      <c r="M8">
        <v>6</v>
      </c>
      <c r="N8">
        <v>11</v>
      </c>
      <c r="Q8" s="14">
        <v>14</v>
      </c>
      <c r="R8">
        <v>5</v>
      </c>
      <c r="S8">
        <v>12</v>
      </c>
      <c r="T8">
        <v>5</v>
      </c>
      <c r="U8">
        <v>22</v>
      </c>
      <c r="X8">
        <v>3</v>
      </c>
      <c r="Y8" s="14" t="s">
        <v>390</v>
      </c>
      <c r="Z8">
        <v>5</v>
      </c>
      <c r="AB8">
        <v>1</v>
      </c>
      <c r="AC8">
        <v>3</v>
      </c>
      <c r="AD8">
        <v>8</v>
      </c>
      <c r="AE8">
        <v>5</v>
      </c>
      <c r="AF8">
        <v>3</v>
      </c>
      <c r="AH8">
        <v>1</v>
      </c>
      <c r="AI8">
        <v>26</v>
      </c>
      <c r="AJ8" s="23">
        <f t="shared" si="0"/>
        <v>0.08</v>
      </c>
      <c r="AK8" s="23">
        <f t="shared" ref="AK8:AK47" si="4">AK7+AJ8</f>
        <v>0.30461538461538462</v>
      </c>
      <c r="AL8" s="23">
        <f t="shared" si="1"/>
        <v>0.19230769230769232</v>
      </c>
      <c r="AM8" s="12">
        <f>VLOOKUP(Y8,'p Akad'!Y:AD,6,FALSE)</f>
        <v>22</v>
      </c>
      <c r="AN8" s="12">
        <f t="shared" si="2"/>
        <v>-4</v>
      </c>
      <c r="AO8" s="12">
        <f t="shared" si="3"/>
        <v>4</v>
      </c>
      <c r="AP8" t="s">
        <v>796</v>
      </c>
    </row>
    <row r="9" spans="1:42" x14ac:dyDescent="0.2">
      <c r="A9" s="14">
        <v>15</v>
      </c>
      <c r="B9">
        <v>4</v>
      </c>
      <c r="C9">
        <v>4</v>
      </c>
      <c r="D9">
        <v>16</v>
      </c>
      <c r="E9">
        <v>6</v>
      </c>
      <c r="F9">
        <v>30</v>
      </c>
      <c r="I9" s="14">
        <v>15</v>
      </c>
      <c r="K9">
        <v>2</v>
      </c>
      <c r="L9">
        <v>8</v>
      </c>
      <c r="M9">
        <v>6</v>
      </c>
      <c r="N9">
        <v>16</v>
      </c>
      <c r="Q9" s="14">
        <v>15</v>
      </c>
      <c r="R9">
        <v>4</v>
      </c>
      <c r="S9">
        <v>4</v>
      </c>
      <c r="T9">
        <v>16</v>
      </c>
      <c r="U9">
        <v>24</v>
      </c>
      <c r="X9">
        <v>4</v>
      </c>
      <c r="Y9" s="14" t="s">
        <v>429</v>
      </c>
      <c r="Z9">
        <v>13</v>
      </c>
      <c r="AA9">
        <v>1</v>
      </c>
      <c r="AB9">
        <v>3</v>
      </c>
      <c r="AD9">
        <v>2</v>
      </c>
      <c r="AE9">
        <v>2</v>
      </c>
      <c r="AF9">
        <v>1</v>
      </c>
      <c r="AG9">
        <v>1</v>
      </c>
      <c r="AH9">
        <v>2</v>
      </c>
      <c r="AI9">
        <v>25</v>
      </c>
      <c r="AJ9" s="23">
        <f t="shared" si="0"/>
        <v>7.6923076923076927E-2</v>
      </c>
      <c r="AK9" s="23">
        <f t="shared" si="4"/>
        <v>0.38153846153846155</v>
      </c>
      <c r="AL9" s="23">
        <f t="shared" si="1"/>
        <v>0.52</v>
      </c>
      <c r="AM9" s="12">
        <f>VLOOKUP(Y9,'p Akad'!Y:AD,6,FALSE)</f>
        <v>20</v>
      </c>
      <c r="AN9" s="12">
        <f t="shared" si="2"/>
        <v>-5</v>
      </c>
      <c r="AO9" s="12">
        <f t="shared" si="3"/>
        <v>4</v>
      </c>
      <c r="AP9" t="s">
        <v>796</v>
      </c>
    </row>
    <row r="10" spans="1:42" x14ac:dyDescent="0.2">
      <c r="A10" s="14">
        <v>16</v>
      </c>
      <c r="B10">
        <v>8</v>
      </c>
      <c r="C10">
        <v>12</v>
      </c>
      <c r="D10">
        <v>19</v>
      </c>
      <c r="E10">
        <v>8</v>
      </c>
      <c r="F10">
        <v>47</v>
      </c>
      <c r="I10" s="14">
        <v>16</v>
      </c>
      <c r="K10">
        <v>4</v>
      </c>
      <c r="L10">
        <v>13</v>
      </c>
      <c r="M10">
        <v>8</v>
      </c>
      <c r="N10">
        <v>25</v>
      </c>
      <c r="Q10" s="14">
        <v>16</v>
      </c>
      <c r="R10">
        <v>8</v>
      </c>
      <c r="S10">
        <v>13</v>
      </c>
      <c r="T10">
        <v>16</v>
      </c>
      <c r="U10">
        <v>37</v>
      </c>
      <c r="X10">
        <v>5</v>
      </c>
      <c r="Y10" s="14" t="s">
        <v>446</v>
      </c>
      <c r="Z10">
        <v>1</v>
      </c>
      <c r="AB10">
        <v>1</v>
      </c>
      <c r="AC10">
        <v>3</v>
      </c>
      <c r="AD10">
        <v>8</v>
      </c>
      <c r="AE10">
        <v>3</v>
      </c>
      <c r="AF10">
        <v>1</v>
      </c>
      <c r="AG10">
        <v>1</v>
      </c>
      <c r="AI10">
        <v>18</v>
      </c>
      <c r="AJ10" s="23">
        <f t="shared" si="0"/>
        <v>5.5384615384615386E-2</v>
      </c>
      <c r="AK10" s="23">
        <f t="shared" si="4"/>
        <v>0.43692307692307691</v>
      </c>
      <c r="AL10" s="23">
        <f t="shared" si="1"/>
        <v>5.5555555555555552E-2</v>
      </c>
      <c r="AM10" s="12">
        <f>VLOOKUP(Y10,'p Akad'!Y:AD,6,FALSE)</f>
        <v>16</v>
      </c>
      <c r="AN10" s="12">
        <f t="shared" si="2"/>
        <v>-2</v>
      </c>
      <c r="AO10" s="12">
        <f t="shared" si="3"/>
        <v>2</v>
      </c>
    </row>
    <row r="11" spans="1:42" x14ac:dyDescent="0.2">
      <c r="A11" s="14">
        <v>17</v>
      </c>
      <c r="B11">
        <v>4</v>
      </c>
      <c r="C11">
        <v>7</v>
      </c>
      <c r="D11">
        <v>12</v>
      </c>
      <c r="E11">
        <v>13</v>
      </c>
      <c r="F11">
        <v>36</v>
      </c>
      <c r="I11" s="14">
        <v>17</v>
      </c>
      <c r="K11">
        <v>5</v>
      </c>
      <c r="L11">
        <v>6</v>
      </c>
      <c r="M11">
        <v>13</v>
      </c>
      <c r="N11">
        <v>24</v>
      </c>
      <c r="Q11" s="14">
        <v>17</v>
      </c>
      <c r="R11">
        <v>4</v>
      </c>
      <c r="S11">
        <v>6</v>
      </c>
      <c r="T11">
        <v>11</v>
      </c>
      <c r="U11">
        <v>21</v>
      </c>
      <c r="X11">
        <v>6</v>
      </c>
      <c r="Y11" s="14" t="s">
        <v>409</v>
      </c>
      <c r="Z11">
        <v>3</v>
      </c>
      <c r="AB11">
        <v>4</v>
      </c>
      <c r="AC11">
        <v>4</v>
      </c>
      <c r="AD11">
        <v>2</v>
      </c>
      <c r="AE11">
        <v>3</v>
      </c>
      <c r="AF11">
        <v>1</v>
      </c>
      <c r="AG11">
        <v>1</v>
      </c>
      <c r="AI11">
        <v>18</v>
      </c>
      <c r="AJ11" s="23">
        <f t="shared" si="0"/>
        <v>5.5384615384615386E-2</v>
      </c>
      <c r="AK11" s="23">
        <f t="shared" si="4"/>
        <v>0.49230769230769228</v>
      </c>
      <c r="AL11" s="23">
        <f t="shared" si="1"/>
        <v>0.16666666666666666</v>
      </c>
      <c r="AM11" s="12">
        <f>VLOOKUP(Y11,'p Akad'!Y:AD,6,FALSE)</f>
        <v>17</v>
      </c>
      <c r="AN11" s="12">
        <f t="shared" si="2"/>
        <v>-1</v>
      </c>
      <c r="AO11" s="12">
        <f t="shared" si="3"/>
        <v>2</v>
      </c>
    </row>
    <row r="12" spans="1:42" x14ac:dyDescent="0.2">
      <c r="A12" s="14">
        <v>18</v>
      </c>
      <c r="B12">
        <v>1</v>
      </c>
      <c r="C12">
        <v>3</v>
      </c>
      <c r="D12">
        <v>6</v>
      </c>
      <c r="E12">
        <v>6</v>
      </c>
      <c r="F12">
        <v>16</v>
      </c>
      <c r="I12" s="14">
        <v>18</v>
      </c>
      <c r="J12">
        <v>1</v>
      </c>
      <c r="K12">
        <v>2</v>
      </c>
      <c r="L12">
        <v>4</v>
      </c>
      <c r="M12">
        <v>6</v>
      </c>
      <c r="N12">
        <v>13</v>
      </c>
      <c r="Q12" s="14">
        <v>18</v>
      </c>
      <c r="R12">
        <v>1</v>
      </c>
      <c r="S12">
        <v>2</v>
      </c>
      <c r="T12">
        <v>6</v>
      </c>
      <c r="U12">
        <v>9</v>
      </c>
      <c r="X12">
        <v>7</v>
      </c>
      <c r="Y12" s="14" t="s">
        <v>393</v>
      </c>
      <c r="Z12">
        <v>2</v>
      </c>
      <c r="AB12">
        <v>3</v>
      </c>
      <c r="AC12">
        <v>2</v>
      </c>
      <c r="AD12">
        <v>1</v>
      </c>
      <c r="AE12">
        <v>4</v>
      </c>
      <c r="AF12">
        <v>3</v>
      </c>
      <c r="AG12">
        <v>2</v>
      </c>
      <c r="AI12">
        <v>17</v>
      </c>
      <c r="AJ12" s="23">
        <f t="shared" si="0"/>
        <v>5.2307692307692305E-2</v>
      </c>
      <c r="AK12" s="23">
        <f t="shared" si="4"/>
        <v>0.54461538461538461</v>
      </c>
      <c r="AL12" s="23">
        <f t="shared" si="1"/>
        <v>0.11764705882352941</v>
      </c>
      <c r="AM12" s="12">
        <f>VLOOKUP(Y12,'p Akad'!Y:AD,6,FALSE)</f>
        <v>11</v>
      </c>
      <c r="AN12" s="12">
        <f t="shared" si="2"/>
        <v>-6</v>
      </c>
      <c r="AO12" s="12">
        <f t="shared" si="3"/>
        <v>5</v>
      </c>
      <c r="AP12" t="s">
        <v>788</v>
      </c>
    </row>
    <row r="13" spans="1:42" x14ac:dyDescent="0.2">
      <c r="A13" s="14">
        <v>19</v>
      </c>
      <c r="B13">
        <v>2</v>
      </c>
      <c r="C13">
        <v>2</v>
      </c>
      <c r="D13">
        <v>8</v>
      </c>
      <c r="E13">
        <v>6</v>
      </c>
      <c r="F13">
        <v>18</v>
      </c>
      <c r="I13" s="14">
        <v>19</v>
      </c>
      <c r="J13">
        <v>1</v>
      </c>
      <c r="L13">
        <v>6</v>
      </c>
      <c r="M13">
        <v>6</v>
      </c>
      <c r="N13">
        <v>13</v>
      </c>
      <c r="Q13" s="14">
        <v>19</v>
      </c>
      <c r="R13">
        <v>2</v>
      </c>
      <c r="S13">
        <v>2</v>
      </c>
      <c r="T13">
        <v>8</v>
      </c>
      <c r="U13">
        <v>12</v>
      </c>
      <c r="X13">
        <v>8</v>
      </c>
      <c r="Y13" s="14" t="s">
        <v>561</v>
      </c>
      <c r="AA13">
        <v>2</v>
      </c>
      <c r="AB13">
        <v>1</v>
      </c>
      <c r="AC13">
        <v>3</v>
      </c>
      <c r="AD13">
        <v>5</v>
      </c>
      <c r="AG13">
        <v>1</v>
      </c>
      <c r="AI13">
        <v>12</v>
      </c>
      <c r="AJ13" s="23">
        <f t="shared" si="0"/>
        <v>3.6923076923076927E-2</v>
      </c>
      <c r="AK13" s="23">
        <f t="shared" si="4"/>
        <v>0.58153846153846156</v>
      </c>
      <c r="AL13" s="23">
        <f t="shared" si="1"/>
        <v>0</v>
      </c>
      <c r="AM13" s="12">
        <f>VLOOKUP(Y13,'p Akad'!Y:AD,6,FALSE)</f>
        <v>11</v>
      </c>
      <c r="AN13" s="12">
        <f t="shared" si="2"/>
        <v>-1</v>
      </c>
      <c r="AO13" s="12">
        <f t="shared" si="3"/>
        <v>1</v>
      </c>
    </row>
    <row r="14" spans="1:42" x14ac:dyDescent="0.2">
      <c r="A14" s="14">
        <v>20</v>
      </c>
      <c r="B14">
        <v>1</v>
      </c>
      <c r="C14">
        <v>1</v>
      </c>
      <c r="D14">
        <v>5</v>
      </c>
      <c r="E14">
        <v>9</v>
      </c>
      <c r="F14">
        <v>16</v>
      </c>
      <c r="I14" s="14">
        <v>20</v>
      </c>
      <c r="K14">
        <v>1</v>
      </c>
      <c r="L14">
        <v>3</v>
      </c>
      <c r="M14">
        <v>9</v>
      </c>
      <c r="N14">
        <v>13</v>
      </c>
      <c r="Q14" s="14">
        <v>20</v>
      </c>
      <c r="R14">
        <v>1</v>
      </c>
      <c r="S14">
        <v>1</v>
      </c>
      <c r="T14">
        <v>3</v>
      </c>
      <c r="U14">
        <v>5</v>
      </c>
      <c r="X14">
        <v>9</v>
      </c>
      <c r="Y14" s="14" t="s">
        <v>470</v>
      </c>
      <c r="Z14">
        <v>6</v>
      </c>
      <c r="AA14">
        <v>1</v>
      </c>
      <c r="AC14">
        <v>2</v>
      </c>
      <c r="AD14">
        <v>1</v>
      </c>
      <c r="AE14">
        <v>1</v>
      </c>
      <c r="AH14">
        <v>1</v>
      </c>
      <c r="AI14">
        <v>12</v>
      </c>
      <c r="AJ14" s="23">
        <f t="shared" si="0"/>
        <v>3.6923076923076927E-2</v>
      </c>
      <c r="AK14" s="23">
        <f t="shared" si="4"/>
        <v>0.61846153846153851</v>
      </c>
      <c r="AL14" s="23">
        <f t="shared" si="1"/>
        <v>0.5</v>
      </c>
      <c r="AM14" s="12">
        <f>VLOOKUP(Y14,'p Akad'!Y:AD,6,FALSE)</f>
        <v>10</v>
      </c>
      <c r="AN14" s="12">
        <f t="shared" si="2"/>
        <v>-2</v>
      </c>
      <c r="AO14" s="12">
        <f t="shared" si="3"/>
        <v>1</v>
      </c>
    </row>
    <row r="15" spans="1:42" x14ac:dyDescent="0.2">
      <c r="A15" s="14" t="s">
        <v>368</v>
      </c>
      <c r="B15">
        <v>58</v>
      </c>
      <c r="C15">
        <v>83</v>
      </c>
      <c r="D15">
        <v>116</v>
      </c>
      <c r="E15">
        <v>68</v>
      </c>
      <c r="F15">
        <v>325</v>
      </c>
      <c r="I15" s="14" t="s">
        <v>368</v>
      </c>
      <c r="J15">
        <v>7</v>
      </c>
      <c r="K15">
        <v>38</v>
      </c>
      <c r="L15">
        <v>71</v>
      </c>
      <c r="M15">
        <v>68</v>
      </c>
      <c r="N15">
        <v>184</v>
      </c>
      <c r="Q15" s="14" t="s">
        <v>368</v>
      </c>
      <c r="R15">
        <v>57</v>
      </c>
      <c r="S15">
        <v>76</v>
      </c>
      <c r="T15">
        <v>101</v>
      </c>
      <c r="U15">
        <v>234</v>
      </c>
      <c r="X15">
        <v>10</v>
      </c>
      <c r="Y15" s="14" t="s">
        <v>399</v>
      </c>
      <c r="Z15">
        <v>8</v>
      </c>
      <c r="AB15">
        <v>1</v>
      </c>
      <c r="AD15">
        <v>2</v>
      </c>
      <c r="AG15">
        <v>1</v>
      </c>
      <c r="AI15">
        <v>12</v>
      </c>
      <c r="AJ15" s="23">
        <f t="shared" si="0"/>
        <v>3.6923076923076927E-2</v>
      </c>
      <c r="AK15" s="23">
        <f t="shared" si="4"/>
        <v>0.65538461538461545</v>
      </c>
      <c r="AL15" s="23">
        <f t="shared" si="1"/>
        <v>0.66666666666666663</v>
      </c>
      <c r="AM15" s="12">
        <f>VLOOKUP(Y15,'p Akad'!Y:AD,6,FALSE)</f>
        <v>8</v>
      </c>
      <c r="AN15" s="12">
        <f t="shared" si="2"/>
        <v>-4</v>
      </c>
      <c r="AO15" s="12">
        <f t="shared" si="3"/>
        <v>1</v>
      </c>
    </row>
    <row r="16" spans="1:42" x14ac:dyDescent="0.2">
      <c r="X16">
        <v>11</v>
      </c>
      <c r="Y16" s="14" t="s">
        <v>375</v>
      </c>
      <c r="Z16">
        <v>5</v>
      </c>
      <c r="AA16">
        <v>1</v>
      </c>
      <c r="AB16">
        <v>1</v>
      </c>
      <c r="AG16">
        <v>1</v>
      </c>
      <c r="AH16">
        <v>1</v>
      </c>
      <c r="AI16">
        <v>9</v>
      </c>
      <c r="AJ16" s="23">
        <f t="shared" si="0"/>
        <v>2.7692307692307693E-2</v>
      </c>
      <c r="AK16" s="23">
        <f t="shared" si="4"/>
        <v>0.68307692307692314</v>
      </c>
      <c r="AL16" s="23">
        <f t="shared" si="1"/>
        <v>0.55555555555555558</v>
      </c>
      <c r="AM16" s="12">
        <f>VLOOKUP(Y16,'p Akad'!Y:AD,6,FALSE)</f>
        <v>5</v>
      </c>
      <c r="AN16" s="12">
        <f t="shared" si="2"/>
        <v>-4</v>
      </c>
      <c r="AO16" s="12">
        <f t="shared" si="3"/>
        <v>2</v>
      </c>
    </row>
    <row r="17" spans="1:42" x14ac:dyDescent="0.2">
      <c r="X17">
        <v>12</v>
      </c>
      <c r="Y17" s="14" t="s">
        <v>466</v>
      </c>
      <c r="Z17">
        <v>5</v>
      </c>
      <c r="AB17">
        <v>1</v>
      </c>
      <c r="AE17">
        <v>1</v>
      </c>
      <c r="AG17">
        <v>1</v>
      </c>
      <c r="AI17">
        <v>8</v>
      </c>
      <c r="AJ17" s="23">
        <f t="shared" si="0"/>
        <v>2.4615384615384615E-2</v>
      </c>
      <c r="AK17" s="23">
        <f t="shared" si="4"/>
        <v>0.70769230769230773</v>
      </c>
      <c r="AL17" s="23">
        <f t="shared" si="1"/>
        <v>0.625</v>
      </c>
      <c r="AM17" s="12">
        <f>VLOOKUP(Y17,'p Akad'!Y:AD,6,FALSE)</f>
        <v>5</v>
      </c>
      <c r="AN17" s="12">
        <f t="shared" si="2"/>
        <v>-3</v>
      </c>
      <c r="AO17" s="12">
        <f t="shared" si="3"/>
        <v>1</v>
      </c>
    </row>
    <row r="18" spans="1:42" x14ac:dyDescent="0.2">
      <c r="A18" s="13" t="s">
        <v>755</v>
      </c>
      <c r="B18" t="s">
        <v>761</v>
      </c>
      <c r="I18" s="13" t="s">
        <v>755</v>
      </c>
      <c r="J18" t="s">
        <v>366</v>
      </c>
      <c r="Q18" s="13" t="s">
        <v>755</v>
      </c>
      <c r="R18" t="s">
        <v>366</v>
      </c>
      <c r="X18">
        <v>13</v>
      </c>
      <c r="Y18" s="14" t="s">
        <v>404</v>
      </c>
      <c r="Z18">
        <v>4</v>
      </c>
      <c r="AB18">
        <v>1</v>
      </c>
      <c r="AC18">
        <v>2</v>
      </c>
      <c r="AH18">
        <v>1</v>
      </c>
      <c r="AI18">
        <v>8</v>
      </c>
      <c r="AJ18" s="23">
        <f t="shared" si="0"/>
        <v>2.4615384615384615E-2</v>
      </c>
      <c r="AK18" s="23">
        <f t="shared" si="4"/>
        <v>0.73230769230769233</v>
      </c>
      <c r="AL18" s="23">
        <f t="shared" si="1"/>
        <v>0.5</v>
      </c>
      <c r="AM18" s="12">
        <f>VLOOKUP(Y18,'p Akad'!Y:AD,6,FALSE)</f>
        <v>5</v>
      </c>
      <c r="AN18" s="12">
        <f t="shared" si="2"/>
        <v>-3</v>
      </c>
      <c r="AO18" s="12">
        <f t="shared" si="3"/>
        <v>1</v>
      </c>
    </row>
    <row r="19" spans="1:42" x14ac:dyDescent="0.2">
      <c r="A19" s="13" t="s">
        <v>363</v>
      </c>
      <c r="B19" t="s">
        <v>366</v>
      </c>
      <c r="I19" s="13" t="s">
        <v>363</v>
      </c>
      <c r="J19" t="s">
        <v>364</v>
      </c>
      <c r="Q19" s="13" t="s">
        <v>363</v>
      </c>
      <c r="R19" t="s">
        <v>2</v>
      </c>
      <c r="X19">
        <v>14</v>
      </c>
      <c r="Y19" s="14" t="s">
        <v>385</v>
      </c>
      <c r="Z19">
        <v>1</v>
      </c>
      <c r="AB19">
        <v>1</v>
      </c>
      <c r="AD19">
        <v>2</v>
      </c>
      <c r="AE19">
        <v>2</v>
      </c>
      <c r="AF19">
        <v>1</v>
      </c>
      <c r="AI19">
        <v>7</v>
      </c>
      <c r="AJ19" s="23">
        <f t="shared" si="0"/>
        <v>2.1538461538461538E-2</v>
      </c>
      <c r="AK19" s="23">
        <f t="shared" si="4"/>
        <v>0.75384615384615383</v>
      </c>
      <c r="AL19" s="23">
        <f t="shared" si="1"/>
        <v>0.14285714285714285</v>
      </c>
      <c r="AM19" s="12">
        <f>VLOOKUP(Y19,'p Akad'!Y:AD,6,FALSE)</f>
        <v>17</v>
      </c>
      <c r="AN19" s="12">
        <f t="shared" si="2"/>
        <v>10</v>
      </c>
      <c r="AO19" s="12">
        <f t="shared" si="3"/>
        <v>1</v>
      </c>
      <c r="AP19" t="s">
        <v>792</v>
      </c>
    </row>
    <row r="20" spans="1:42" x14ac:dyDescent="0.2">
      <c r="X20">
        <v>15</v>
      </c>
      <c r="Y20" s="14" t="s">
        <v>545</v>
      </c>
      <c r="Z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H20">
        <v>1</v>
      </c>
      <c r="AI20">
        <v>7</v>
      </c>
      <c r="AJ20" s="23">
        <f t="shared" si="0"/>
        <v>2.1538461538461538E-2</v>
      </c>
      <c r="AK20" s="23">
        <f t="shared" si="4"/>
        <v>0.77538461538461534</v>
      </c>
      <c r="AL20" s="23">
        <f t="shared" si="1"/>
        <v>0.14285714285714285</v>
      </c>
      <c r="AM20" s="12">
        <f>VLOOKUP(Y20,'p Akad'!Y:AD,6,FALSE)</f>
        <v>6</v>
      </c>
      <c r="AN20" s="12">
        <f t="shared" si="2"/>
        <v>-1</v>
      </c>
      <c r="AO20" s="12">
        <f t="shared" si="3"/>
        <v>2</v>
      </c>
    </row>
    <row r="21" spans="1:42" x14ac:dyDescent="0.2">
      <c r="A21" s="13" t="s">
        <v>767</v>
      </c>
      <c r="B21" s="13" t="s">
        <v>756</v>
      </c>
      <c r="I21" s="13" t="s">
        <v>767</v>
      </c>
      <c r="J21" s="13" t="s">
        <v>756</v>
      </c>
      <c r="Q21" s="13" t="s">
        <v>767</v>
      </c>
      <c r="R21" s="13" t="s">
        <v>756</v>
      </c>
      <c r="X21">
        <v>16</v>
      </c>
      <c r="Y21" s="14" t="s">
        <v>423</v>
      </c>
      <c r="Z21">
        <v>2</v>
      </c>
      <c r="AB21">
        <v>1</v>
      </c>
      <c r="AD21">
        <v>2</v>
      </c>
      <c r="AH21">
        <v>1</v>
      </c>
      <c r="AI21">
        <v>6</v>
      </c>
      <c r="AJ21" s="23">
        <f t="shared" si="0"/>
        <v>1.8461538461538463E-2</v>
      </c>
      <c r="AK21" s="23">
        <f t="shared" si="4"/>
        <v>0.79384615384615376</v>
      </c>
      <c r="AL21" s="23">
        <f t="shared" si="1"/>
        <v>0.33333333333333331</v>
      </c>
      <c r="AM21" s="12">
        <f>VLOOKUP(Y21,'p Akad'!Y:AD,6,FALSE)</f>
        <v>3</v>
      </c>
      <c r="AN21" s="12">
        <f t="shared" si="2"/>
        <v>-3</v>
      </c>
      <c r="AO21" s="12">
        <f t="shared" si="3"/>
        <v>1</v>
      </c>
    </row>
    <row r="22" spans="1:42" x14ac:dyDescent="0.2">
      <c r="A22" s="13" t="s">
        <v>367</v>
      </c>
      <c r="B22" t="s">
        <v>773</v>
      </c>
      <c r="C22" t="s">
        <v>764</v>
      </c>
      <c r="D22" t="s">
        <v>763</v>
      </c>
      <c r="E22" t="s">
        <v>774</v>
      </c>
      <c r="F22" t="s">
        <v>368</v>
      </c>
      <c r="I22" s="13" t="s">
        <v>367</v>
      </c>
      <c r="J22" t="s">
        <v>773</v>
      </c>
      <c r="K22" t="s">
        <v>764</v>
      </c>
      <c r="L22" t="s">
        <v>763</v>
      </c>
      <c r="M22" t="s">
        <v>774</v>
      </c>
      <c r="N22" t="s">
        <v>368</v>
      </c>
      <c r="Q22" s="13" t="s">
        <v>367</v>
      </c>
      <c r="R22" t="s">
        <v>773</v>
      </c>
      <c r="S22" t="s">
        <v>764</v>
      </c>
      <c r="T22" t="s">
        <v>763</v>
      </c>
      <c r="U22" t="s">
        <v>368</v>
      </c>
      <c r="X22">
        <v>17</v>
      </c>
      <c r="Y22" s="14" t="s">
        <v>619</v>
      </c>
      <c r="Z22">
        <v>2</v>
      </c>
      <c r="AC22">
        <v>1</v>
      </c>
      <c r="AE22">
        <v>3</v>
      </c>
      <c r="AI22">
        <v>6</v>
      </c>
      <c r="AJ22" s="23">
        <f t="shared" si="0"/>
        <v>1.8461538461538463E-2</v>
      </c>
      <c r="AK22" s="23">
        <f t="shared" si="4"/>
        <v>0.81230769230769218</v>
      </c>
      <c r="AL22" s="23">
        <f t="shared" si="1"/>
        <v>0.33333333333333331</v>
      </c>
      <c r="AM22" s="12">
        <f>VLOOKUP(Y22,'p Akad'!Y:AD,6,FALSE)</f>
        <v>6</v>
      </c>
      <c r="AN22" s="12">
        <f t="shared" si="2"/>
        <v>0</v>
      </c>
      <c r="AO22" s="12">
        <f t="shared" si="3"/>
        <v>0</v>
      </c>
    </row>
    <row r="23" spans="1:42" x14ac:dyDescent="0.2">
      <c r="A23" s="14">
        <v>12</v>
      </c>
      <c r="B23" s="20">
        <v>0.51724137931034486</v>
      </c>
      <c r="C23" s="20">
        <v>0.44578313253012047</v>
      </c>
      <c r="D23" s="20">
        <v>0.35344827586206895</v>
      </c>
      <c r="E23" s="20">
        <v>0.19117647058823528</v>
      </c>
      <c r="F23" s="20">
        <v>0.37230769230769228</v>
      </c>
      <c r="I23" s="14">
        <v>12</v>
      </c>
      <c r="J23" s="20">
        <v>0.7142857142857143</v>
      </c>
      <c r="K23" s="20">
        <v>0.5</v>
      </c>
      <c r="L23" s="20">
        <v>0.352112676056338</v>
      </c>
      <c r="M23" s="20">
        <v>0.19117647058823528</v>
      </c>
      <c r="N23" s="20">
        <v>0.33695652173913043</v>
      </c>
      <c r="Q23" s="14">
        <v>12</v>
      </c>
      <c r="R23" s="20">
        <v>0.50877192982456143</v>
      </c>
      <c r="S23" s="20">
        <v>0.42105263157894735</v>
      </c>
      <c r="T23" s="20">
        <v>0.32673267326732675</v>
      </c>
      <c r="U23" s="20">
        <v>0.40170940170940173</v>
      </c>
      <c r="X23">
        <v>18</v>
      </c>
      <c r="Y23" s="14" t="s">
        <v>426</v>
      </c>
      <c r="Z23">
        <v>1</v>
      </c>
      <c r="AA23">
        <v>2</v>
      </c>
      <c r="AD23">
        <v>1</v>
      </c>
      <c r="AG23">
        <v>1</v>
      </c>
      <c r="AI23">
        <v>5</v>
      </c>
      <c r="AJ23" s="23">
        <f t="shared" si="0"/>
        <v>1.5384615384615385E-2</v>
      </c>
      <c r="AK23" s="23">
        <f t="shared" si="4"/>
        <v>0.82769230769230751</v>
      </c>
      <c r="AL23" s="23">
        <f t="shared" si="1"/>
        <v>0.2</v>
      </c>
      <c r="AM23" s="12">
        <f>VLOOKUP(Y23,'p Akad'!Y:AD,6,FALSE)</f>
        <v>3</v>
      </c>
      <c r="AN23" s="12">
        <f t="shared" si="2"/>
        <v>-2</v>
      </c>
      <c r="AO23" s="12">
        <f t="shared" si="3"/>
        <v>1</v>
      </c>
    </row>
    <row r="24" spans="1:42" x14ac:dyDescent="0.2">
      <c r="A24" s="14">
        <v>13</v>
      </c>
      <c r="B24" s="20">
        <v>5.1724137931034482E-2</v>
      </c>
      <c r="C24" s="20">
        <v>6.0240963855421686E-2</v>
      </c>
      <c r="D24" s="20">
        <v>3.4482758620689655E-2</v>
      </c>
      <c r="E24" s="20">
        <v>1.4705882352941176E-2</v>
      </c>
      <c r="F24" s="20">
        <v>0.04</v>
      </c>
      <c r="I24" s="14">
        <v>13</v>
      </c>
      <c r="J24" s="20">
        <v>0</v>
      </c>
      <c r="K24" s="20">
        <v>7.8947368421052627E-2</v>
      </c>
      <c r="L24" s="20">
        <v>4.2253521126760563E-2</v>
      </c>
      <c r="M24" s="20">
        <v>1.4705882352941176E-2</v>
      </c>
      <c r="N24" s="20">
        <v>3.8043478260869568E-2</v>
      </c>
      <c r="Q24" s="14">
        <v>13</v>
      </c>
      <c r="R24" s="20">
        <v>5.2631578947368418E-2</v>
      </c>
      <c r="S24" s="20">
        <v>5.2631578947368418E-2</v>
      </c>
      <c r="T24" s="20">
        <v>2.9702970297029702E-2</v>
      </c>
      <c r="U24" s="20">
        <v>4.2735042735042736E-2</v>
      </c>
      <c r="X24">
        <v>19</v>
      </c>
      <c r="Y24" s="14" t="s">
        <v>534</v>
      </c>
      <c r="Z24">
        <v>2</v>
      </c>
      <c r="AD24">
        <v>1</v>
      </c>
      <c r="AE24">
        <v>1</v>
      </c>
      <c r="AH24">
        <v>1</v>
      </c>
      <c r="AI24">
        <v>5</v>
      </c>
      <c r="AJ24" s="23">
        <f t="shared" si="0"/>
        <v>1.5384615384615385E-2</v>
      </c>
      <c r="AK24" s="23">
        <f t="shared" si="4"/>
        <v>0.84307692307692284</v>
      </c>
      <c r="AL24" s="23">
        <f t="shared" si="1"/>
        <v>0.4</v>
      </c>
      <c r="AM24" s="12">
        <f>VLOOKUP(Y24,'p Akad'!Y:AD,6,FALSE)</f>
        <v>4</v>
      </c>
      <c r="AN24" s="12">
        <f t="shared" si="2"/>
        <v>-1</v>
      </c>
      <c r="AO24" s="12">
        <f t="shared" si="3"/>
        <v>1</v>
      </c>
    </row>
    <row r="25" spans="1:42" x14ac:dyDescent="0.2">
      <c r="A25" s="14">
        <v>14</v>
      </c>
      <c r="B25" s="20">
        <v>8.6206896551724144E-2</v>
      </c>
      <c r="C25" s="20">
        <v>0.14457831325301204</v>
      </c>
      <c r="D25" s="20">
        <v>4.3103448275862072E-2</v>
      </c>
      <c r="E25" s="20">
        <v>8.8235294117647065E-2</v>
      </c>
      <c r="F25" s="20">
        <v>8.615384615384615E-2</v>
      </c>
      <c r="I25" s="14">
        <v>14</v>
      </c>
      <c r="J25" s="20">
        <v>0</v>
      </c>
      <c r="K25" s="20">
        <v>5.2631578947368418E-2</v>
      </c>
      <c r="L25" s="20">
        <v>4.2253521126760563E-2</v>
      </c>
      <c r="M25" s="20">
        <v>8.8235294117647065E-2</v>
      </c>
      <c r="N25" s="20">
        <v>5.9782608695652176E-2</v>
      </c>
      <c r="Q25" s="14">
        <v>14</v>
      </c>
      <c r="R25" s="20">
        <v>8.771929824561403E-2</v>
      </c>
      <c r="S25" s="20">
        <v>0.15789473684210525</v>
      </c>
      <c r="T25" s="20">
        <v>4.9504950495049507E-2</v>
      </c>
      <c r="U25" s="20">
        <v>9.4017094017094016E-2</v>
      </c>
      <c r="X25">
        <v>20</v>
      </c>
      <c r="Y25" s="14" t="s">
        <v>637</v>
      </c>
      <c r="Z25">
        <v>2</v>
      </c>
      <c r="AD25">
        <v>1</v>
      </c>
      <c r="AE25">
        <v>1</v>
      </c>
      <c r="AF25">
        <v>1</v>
      </c>
      <c r="AI25">
        <v>5</v>
      </c>
      <c r="AJ25" s="23">
        <f t="shared" si="0"/>
        <v>1.5384615384615385E-2</v>
      </c>
      <c r="AK25" s="23">
        <f t="shared" si="4"/>
        <v>0.85846153846153817</v>
      </c>
      <c r="AL25" s="23">
        <f t="shared" si="1"/>
        <v>0.4</v>
      </c>
      <c r="AM25" s="12">
        <f>VLOOKUP(Y25,'p Akad'!Y:AD,6,FALSE)</f>
        <v>4</v>
      </c>
      <c r="AN25" s="12">
        <f t="shared" si="2"/>
        <v>-1</v>
      </c>
      <c r="AO25" s="12">
        <f t="shared" si="3"/>
        <v>1</v>
      </c>
    </row>
    <row r="26" spans="1:42" x14ac:dyDescent="0.2">
      <c r="A26" s="14">
        <v>15</v>
      </c>
      <c r="B26" s="20">
        <v>6.8965517241379309E-2</v>
      </c>
      <c r="C26" s="20">
        <v>4.8192771084337352E-2</v>
      </c>
      <c r="D26" s="20">
        <v>0.13793103448275862</v>
      </c>
      <c r="E26" s="20">
        <v>8.8235294117647065E-2</v>
      </c>
      <c r="F26" s="20">
        <v>9.2307692307692313E-2</v>
      </c>
      <c r="I26" s="14">
        <v>15</v>
      </c>
      <c r="J26" s="20">
        <v>0</v>
      </c>
      <c r="K26" s="20">
        <v>5.2631578947368418E-2</v>
      </c>
      <c r="L26" s="20">
        <v>0.11267605633802817</v>
      </c>
      <c r="M26" s="20">
        <v>8.8235294117647065E-2</v>
      </c>
      <c r="N26" s="20">
        <v>8.6956521739130432E-2</v>
      </c>
      <c r="Q26" s="14">
        <v>15</v>
      </c>
      <c r="R26" s="20">
        <v>7.0175438596491224E-2</v>
      </c>
      <c r="S26" s="20">
        <v>5.2631578947368418E-2</v>
      </c>
      <c r="T26" s="20">
        <v>0.15841584158415842</v>
      </c>
      <c r="U26" s="20">
        <v>0.10256410256410256</v>
      </c>
      <c r="X26">
        <v>21</v>
      </c>
      <c r="Y26" s="14" t="s">
        <v>456</v>
      </c>
      <c r="Z26">
        <v>2</v>
      </c>
      <c r="AA26">
        <v>1</v>
      </c>
      <c r="AE26">
        <v>1</v>
      </c>
      <c r="AF26">
        <v>1</v>
      </c>
      <c r="AI26">
        <v>5</v>
      </c>
      <c r="AJ26" s="23">
        <f t="shared" si="0"/>
        <v>1.5384615384615385E-2</v>
      </c>
      <c r="AK26" s="23">
        <f t="shared" si="4"/>
        <v>0.87384615384615349</v>
      </c>
      <c r="AL26" s="23">
        <f t="shared" si="1"/>
        <v>0.4</v>
      </c>
      <c r="AM26" s="12">
        <f>VLOOKUP(Y26,'p Akad'!Y:AD,6,FALSE)</f>
        <v>3</v>
      </c>
      <c r="AN26" s="12">
        <f t="shared" si="2"/>
        <v>-2</v>
      </c>
      <c r="AO26" s="12">
        <f t="shared" si="3"/>
        <v>1</v>
      </c>
    </row>
    <row r="27" spans="1:42" x14ac:dyDescent="0.2">
      <c r="A27" s="14">
        <v>16</v>
      </c>
      <c r="B27" s="20">
        <v>0.13793103448275862</v>
      </c>
      <c r="C27" s="20">
        <v>0.14457831325301204</v>
      </c>
      <c r="D27" s="20">
        <v>0.16379310344827586</v>
      </c>
      <c r="E27" s="20">
        <v>0.11764705882352941</v>
      </c>
      <c r="F27" s="20">
        <v>0.14461538461538462</v>
      </c>
      <c r="I27" s="14">
        <v>16</v>
      </c>
      <c r="J27" s="20">
        <v>0</v>
      </c>
      <c r="K27" s="20">
        <v>0.10526315789473684</v>
      </c>
      <c r="L27" s="20">
        <v>0.18309859154929578</v>
      </c>
      <c r="M27" s="20">
        <v>0.11764705882352941</v>
      </c>
      <c r="N27" s="20">
        <v>0.1358695652173913</v>
      </c>
      <c r="Q27" s="14">
        <v>16</v>
      </c>
      <c r="R27" s="20">
        <v>0.14035087719298245</v>
      </c>
      <c r="S27" s="20">
        <v>0.17105263157894737</v>
      </c>
      <c r="T27" s="20">
        <v>0.15841584158415842</v>
      </c>
      <c r="U27" s="20">
        <v>0.15811965811965811</v>
      </c>
      <c r="X27">
        <v>22</v>
      </c>
      <c r="Y27" s="14" t="s">
        <v>594</v>
      </c>
      <c r="AA27">
        <v>1</v>
      </c>
      <c r="AC27">
        <v>2</v>
      </c>
      <c r="AD27">
        <v>1</v>
      </c>
      <c r="AI27">
        <v>4</v>
      </c>
      <c r="AJ27" s="23">
        <f t="shared" si="0"/>
        <v>1.2307692307692308E-2</v>
      </c>
      <c r="AK27" s="23">
        <f t="shared" si="4"/>
        <v>0.88615384615384585</v>
      </c>
      <c r="AL27" s="23">
        <f t="shared" si="1"/>
        <v>0</v>
      </c>
      <c r="AM27" s="12">
        <f>VLOOKUP(Y27,'p Akad'!Y:AD,6,FALSE)</f>
        <v>3</v>
      </c>
      <c r="AN27" s="12">
        <f t="shared" si="2"/>
        <v>-1</v>
      </c>
      <c r="AO27" s="12">
        <f t="shared" si="3"/>
        <v>0</v>
      </c>
    </row>
    <row r="28" spans="1:42" x14ac:dyDescent="0.2">
      <c r="A28" s="14">
        <v>17</v>
      </c>
      <c r="B28" s="20">
        <v>6.8965517241379309E-2</v>
      </c>
      <c r="C28" s="20">
        <v>8.4337349397590355E-2</v>
      </c>
      <c r="D28" s="20">
        <v>0.10344827586206896</v>
      </c>
      <c r="E28" s="20">
        <v>0.19117647058823528</v>
      </c>
      <c r="F28" s="20">
        <v>0.11076923076923077</v>
      </c>
      <c r="I28" s="14">
        <v>17</v>
      </c>
      <c r="J28" s="20">
        <v>0</v>
      </c>
      <c r="K28" s="20">
        <v>0.13157894736842105</v>
      </c>
      <c r="L28" s="20">
        <v>8.4507042253521125E-2</v>
      </c>
      <c r="M28" s="20">
        <v>0.19117647058823528</v>
      </c>
      <c r="N28" s="20">
        <v>0.13043478260869565</v>
      </c>
      <c r="Q28" s="14">
        <v>17</v>
      </c>
      <c r="R28" s="20">
        <v>7.0175438596491224E-2</v>
      </c>
      <c r="S28" s="20">
        <v>7.8947368421052627E-2</v>
      </c>
      <c r="T28" s="20">
        <v>0.10891089108910891</v>
      </c>
      <c r="U28" s="20">
        <v>8.9743589743589744E-2</v>
      </c>
      <c r="X28">
        <v>23</v>
      </c>
      <c r="Y28" s="14" t="s">
        <v>634</v>
      </c>
      <c r="Z28">
        <v>1</v>
      </c>
      <c r="AB28">
        <v>1</v>
      </c>
      <c r="AC28">
        <v>1</v>
      </c>
      <c r="AF28">
        <v>1</v>
      </c>
      <c r="AI28">
        <v>4</v>
      </c>
      <c r="AJ28" s="23">
        <f t="shared" si="0"/>
        <v>1.2307692307692308E-2</v>
      </c>
      <c r="AK28" s="23">
        <f t="shared" si="4"/>
        <v>0.8984615384615382</v>
      </c>
      <c r="AL28" s="23">
        <f t="shared" si="1"/>
        <v>0.25</v>
      </c>
      <c r="AM28" s="12">
        <f>VLOOKUP(Y28,'p Akad'!Y:AD,6,FALSE)</f>
        <v>3</v>
      </c>
      <c r="AN28" s="12">
        <f t="shared" si="2"/>
        <v>-1</v>
      </c>
      <c r="AO28" s="12">
        <f t="shared" si="3"/>
        <v>1</v>
      </c>
    </row>
    <row r="29" spans="1:42" x14ac:dyDescent="0.2">
      <c r="A29" s="14">
        <v>18</v>
      </c>
      <c r="B29" s="20">
        <v>1.7241379310344827E-2</v>
      </c>
      <c r="C29" s="20">
        <v>3.614457831325301E-2</v>
      </c>
      <c r="D29" s="20">
        <v>5.1724137931034482E-2</v>
      </c>
      <c r="E29" s="20">
        <v>8.8235294117647065E-2</v>
      </c>
      <c r="F29" s="20">
        <v>4.9230769230769231E-2</v>
      </c>
      <c r="I29" s="14">
        <v>18</v>
      </c>
      <c r="J29" s="20">
        <v>0.14285714285714285</v>
      </c>
      <c r="K29" s="20">
        <v>5.2631578947368418E-2</v>
      </c>
      <c r="L29" s="20">
        <v>5.6338028169014086E-2</v>
      </c>
      <c r="M29" s="20">
        <v>8.8235294117647065E-2</v>
      </c>
      <c r="N29" s="20">
        <v>7.0652173913043473E-2</v>
      </c>
      <c r="Q29" s="14">
        <v>18</v>
      </c>
      <c r="R29" s="20">
        <v>1.7543859649122806E-2</v>
      </c>
      <c r="S29" s="20">
        <v>2.6315789473684209E-2</v>
      </c>
      <c r="T29" s="20">
        <v>5.9405940594059403E-2</v>
      </c>
      <c r="U29" s="20">
        <v>3.8461538461538464E-2</v>
      </c>
      <c r="X29">
        <v>24</v>
      </c>
      <c r="Y29" s="14" t="s">
        <v>518</v>
      </c>
      <c r="AD29">
        <v>2</v>
      </c>
      <c r="AH29">
        <v>2</v>
      </c>
      <c r="AI29">
        <v>4</v>
      </c>
      <c r="AJ29" s="23">
        <f t="shared" si="0"/>
        <v>1.2307692307692308E-2</v>
      </c>
      <c r="AK29" s="23">
        <f t="shared" si="4"/>
        <v>0.91076923076923055</v>
      </c>
      <c r="AL29" s="23">
        <f t="shared" si="1"/>
        <v>0</v>
      </c>
      <c r="AM29" s="12">
        <f>VLOOKUP(Y29,'p Akad'!Y:AD,6,FALSE)</f>
        <v>2</v>
      </c>
      <c r="AN29" s="12">
        <f t="shared" si="2"/>
        <v>-2</v>
      </c>
      <c r="AO29" s="12">
        <f t="shared" si="3"/>
        <v>2</v>
      </c>
    </row>
    <row r="30" spans="1:42" x14ac:dyDescent="0.2">
      <c r="A30" s="14">
        <v>19</v>
      </c>
      <c r="B30" s="20">
        <v>3.4482758620689655E-2</v>
      </c>
      <c r="C30" s="20">
        <v>2.4096385542168676E-2</v>
      </c>
      <c r="D30" s="20">
        <v>6.8965517241379309E-2</v>
      </c>
      <c r="E30" s="20">
        <v>8.8235294117647065E-2</v>
      </c>
      <c r="F30" s="20">
        <v>5.5384615384615386E-2</v>
      </c>
      <c r="I30" s="14">
        <v>19</v>
      </c>
      <c r="J30" s="20">
        <v>0.14285714285714285</v>
      </c>
      <c r="K30" s="20">
        <v>0</v>
      </c>
      <c r="L30" s="20">
        <v>8.4507042253521125E-2</v>
      </c>
      <c r="M30" s="20">
        <v>8.8235294117647065E-2</v>
      </c>
      <c r="N30" s="20">
        <v>7.0652173913043473E-2</v>
      </c>
      <c r="Q30" s="14">
        <v>19</v>
      </c>
      <c r="R30" s="20">
        <v>3.5087719298245612E-2</v>
      </c>
      <c r="S30" s="20">
        <v>2.6315789473684209E-2</v>
      </c>
      <c r="T30" s="20">
        <v>7.9207920792079209E-2</v>
      </c>
      <c r="U30" s="20">
        <v>5.128205128205128E-2</v>
      </c>
      <c r="X30">
        <v>25</v>
      </c>
      <c r="Y30" s="14" t="s">
        <v>541</v>
      </c>
      <c r="Z30">
        <v>2</v>
      </c>
      <c r="AG30">
        <v>1</v>
      </c>
      <c r="AI30">
        <v>3</v>
      </c>
      <c r="AJ30" s="23">
        <f t="shared" si="0"/>
        <v>9.2307692307692316E-3</v>
      </c>
      <c r="AK30" s="23">
        <f t="shared" si="4"/>
        <v>0.91999999999999982</v>
      </c>
      <c r="AL30" s="23">
        <f t="shared" si="1"/>
        <v>0.66666666666666663</v>
      </c>
      <c r="AM30" s="12">
        <f>VLOOKUP(Y30,'p Akad'!Y:AD,6,FALSE)</f>
        <v>1</v>
      </c>
      <c r="AN30" s="12">
        <f t="shared" si="2"/>
        <v>-2</v>
      </c>
      <c r="AO30" s="12">
        <f t="shared" si="3"/>
        <v>1</v>
      </c>
    </row>
    <row r="31" spans="1:42" x14ac:dyDescent="0.2">
      <c r="A31" s="14">
        <v>20</v>
      </c>
      <c r="B31" s="20">
        <v>1.7241379310344827E-2</v>
      </c>
      <c r="C31" s="20">
        <v>1.2048192771084338E-2</v>
      </c>
      <c r="D31" s="20">
        <v>4.3103448275862072E-2</v>
      </c>
      <c r="E31" s="20">
        <v>0.13235294117647059</v>
      </c>
      <c r="F31" s="20">
        <v>4.9230769230769231E-2</v>
      </c>
      <c r="I31" s="14">
        <v>20</v>
      </c>
      <c r="J31" s="20">
        <v>0</v>
      </c>
      <c r="K31" s="20">
        <v>2.6315789473684209E-2</v>
      </c>
      <c r="L31" s="20">
        <v>4.2253521126760563E-2</v>
      </c>
      <c r="M31" s="20">
        <v>0.13235294117647059</v>
      </c>
      <c r="N31" s="20">
        <v>7.0652173913043473E-2</v>
      </c>
      <c r="Q31" s="14">
        <v>20</v>
      </c>
      <c r="R31" s="20">
        <v>1.7543859649122806E-2</v>
      </c>
      <c r="S31" s="20">
        <v>1.3157894736842105E-2</v>
      </c>
      <c r="T31" s="20">
        <v>2.9702970297029702E-2</v>
      </c>
      <c r="U31" s="20">
        <v>2.1367521367521368E-2</v>
      </c>
      <c r="X31">
        <v>26</v>
      </c>
      <c r="Y31" s="14" t="s">
        <v>442</v>
      </c>
      <c r="AG31">
        <v>2</v>
      </c>
      <c r="AH31">
        <v>1</v>
      </c>
      <c r="AI31">
        <v>3</v>
      </c>
      <c r="AJ31" s="23">
        <f t="shared" si="0"/>
        <v>9.2307692307692316E-3</v>
      </c>
      <c r="AK31" s="23">
        <f t="shared" si="4"/>
        <v>0.92923076923076908</v>
      </c>
      <c r="AL31" s="23">
        <f t="shared" si="1"/>
        <v>0</v>
      </c>
      <c r="AM31" s="12">
        <f>VLOOKUP(Y31,'p Akad'!Y:AD,6,FALSE)</f>
        <v>5</v>
      </c>
      <c r="AN31" s="12">
        <f t="shared" si="2"/>
        <v>2</v>
      </c>
      <c r="AO31" s="12">
        <f t="shared" si="3"/>
        <v>3</v>
      </c>
      <c r="AP31" t="s">
        <v>798</v>
      </c>
    </row>
    <row r="32" spans="1:42" x14ac:dyDescent="0.2">
      <c r="A32" s="14" t="s">
        <v>368</v>
      </c>
      <c r="B32" s="20">
        <v>1</v>
      </c>
      <c r="C32" s="20">
        <v>1</v>
      </c>
      <c r="D32" s="20">
        <v>1</v>
      </c>
      <c r="E32" s="20">
        <v>1</v>
      </c>
      <c r="F32" s="20">
        <v>1</v>
      </c>
      <c r="I32" s="14" t="s">
        <v>368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Q32" s="14" t="s">
        <v>368</v>
      </c>
      <c r="R32" s="20">
        <v>1</v>
      </c>
      <c r="S32" s="20">
        <v>1</v>
      </c>
      <c r="T32" s="20">
        <v>1</v>
      </c>
      <c r="U32" s="20">
        <v>1</v>
      </c>
      <c r="X32">
        <v>27</v>
      </c>
      <c r="Y32" s="14" t="s">
        <v>450</v>
      </c>
      <c r="AC32">
        <v>1</v>
      </c>
      <c r="AD32">
        <v>1</v>
      </c>
      <c r="AE32">
        <v>1</v>
      </c>
      <c r="AI32">
        <v>3</v>
      </c>
      <c r="AJ32" s="23">
        <f t="shared" si="0"/>
        <v>9.2307692307692316E-3</v>
      </c>
      <c r="AK32" s="23">
        <f t="shared" si="4"/>
        <v>0.93846153846153835</v>
      </c>
      <c r="AL32" s="23">
        <f t="shared" si="1"/>
        <v>0</v>
      </c>
      <c r="AM32" s="12">
        <f>VLOOKUP(Y32,'p Akad'!Y:AD,6,FALSE)</f>
        <v>3</v>
      </c>
      <c r="AN32" s="12">
        <f t="shared" si="2"/>
        <v>0</v>
      </c>
      <c r="AO32" s="12">
        <f t="shared" si="3"/>
        <v>0</v>
      </c>
    </row>
    <row r="33" spans="1:42" x14ac:dyDescent="0.2">
      <c r="X33">
        <v>28</v>
      </c>
      <c r="Y33" s="14" t="s">
        <v>380</v>
      </c>
      <c r="AB33">
        <v>1</v>
      </c>
      <c r="AD33">
        <v>2</v>
      </c>
      <c r="AI33">
        <v>3</v>
      </c>
      <c r="AJ33" s="23">
        <f t="shared" si="0"/>
        <v>9.2307692307692316E-3</v>
      </c>
      <c r="AK33" s="23">
        <f t="shared" si="4"/>
        <v>0.94769230769230761</v>
      </c>
      <c r="AL33" s="23">
        <f t="shared" si="1"/>
        <v>0</v>
      </c>
      <c r="AM33" s="12">
        <f>VLOOKUP(Y33,'p Akad'!Y:AD,6,FALSE)</f>
        <v>3</v>
      </c>
      <c r="AN33" s="12">
        <f t="shared" si="2"/>
        <v>0</v>
      </c>
      <c r="AO33" s="12">
        <f t="shared" si="3"/>
        <v>0</v>
      </c>
    </row>
    <row r="34" spans="1:42" x14ac:dyDescent="0.2">
      <c r="X34">
        <v>29</v>
      </c>
      <c r="Y34" s="14" t="s">
        <v>726</v>
      </c>
      <c r="AE34">
        <v>1</v>
      </c>
      <c r="AH34">
        <v>1</v>
      </c>
      <c r="AI34">
        <v>2</v>
      </c>
      <c r="AJ34" s="23">
        <f t="shared" si="0"/>
        <v>6.1538461538461538E-3</v>
      </c>
      <c r="AK34" s="23">
        <f t="shared" si="4"/>
        <v>0.95384615384615379</v>
      </c>
      <c r="AL34" s="23">
        <f t="shared" si="1"/>
        <v>0</v>
      </c>
      <c r="AM34" s="12">
        <f>VLOOKUP(Y34,'p Akad'!Y:AD,6,FALSE)</f>
        <v>1</v>
      </c>
      <c r="AN34" s="12">
        <f t="shared" si="2"/>
        <v>-1</v>
      </c>
      <c r="AO34" s="12">
        <f t="shared" si="3"/>
        <v>1</v>
      </c>
    </row>
    <row r="35" spans="1:42" x14ac:dyDescent="0.2">
      <c r="A35" s="13" t="s">
        <v>755</v>
      </c>
      <c r="B35" t="s">
        <v>761</v>
      </c>
      <c r="I35" s="13" t="s">
        <v>755</v>
      </c>
      <c r="J35" t="s">
        <v>366</v>
      </c>
      <c r="Q35" s="13" t="s">
        <v>755</v>
      </c>
      <c r="R35" t="s">
        <v>366</v>
      </c>
      <c r="X35">
        <v>30</v>
      </c>
      <c r="Y35" s="14" t="s">
        <v>586</v>
      </c>
      <c r="AE35">
        <v>1</v>
      </c>
      <c r="AF35">
        <v>1</v>
      </c>
      <c r="AI35">
        <v>2</v>
      </c>
      <c r="AJ35" s="23">
        <f t="shared" si="0"/>
        <v>6.1538461538461538E-3</v>
      </c>
      <c r="AK35" s="23">
        <f t="shared" si="4"/>
        <v>0.96</v>
      </c>
      <c r="AL35" s="23">
        <f t="shared" si="1"/>
        <v>0</v>
      </c>
      <c r="AM35" s="12">
        <f>VLOOKUP(Y35,'p Akad'!Y:AD,6,FALSE)</f>
        <v>1</v>
      </c>
      <c r="AN35" s="12">
        <f t="shared" si="2"/>
        <v>-1</v>
      </c>
      <c r="AO35" s="12">
        <f t="shared" si="3"/>
        <v>1</v>
      </c>
    </row>
    <row r="36" spans="1:42" x14ac:dyDescent="0.2">
      <c r="A36" s="13" t="s">
        <v>363</v>
      </c>
      <c r="B36" t="s">
        <v>366</v>
      </c>
      <c r="I36" s="13" t="s">
        <v>363</v>
      </c>
      <c r="J36" t="s">
        <v>364</v>
      </c>
      <c r="Q36" s="13" t="s">
        <v>363</v>
      </c>
      <c r="R36" t="s">
        <v>2</v>
      </c>
      <c r="X36">
        <v>31</v>
      </c>
      <c r="Y36" s="14" t="s">
        <v>624</v>
      </c>
      <c r="Z36">
        <v>1</v>
      </c>
      <c r="AH36">
        <v>1</v>
      </c>
      <c r="AI36">
        <v>2</v>
      </c>
      <c r="AJ36" s="23">
        <f t="shared" si="0"/>
        <v>6.1538461538461538E-3</v>
      </c>
      <c r="AK36" s="23">
        <f t="shared" si="4"/>
        <v>0.96615384615384614</v>
      </c>
      <c r="AL36" s="23">
        <f t="shared" si="1"/>
        <v>0.5</v>
      </c>
      <c r="AM36" s="12">
        <f>VLOOKUP(Y36,'p Akad'!Y:AD,6,FALSE)</f>
        <v>1</v>
      </c>
      <c r="AN36" s="12">
        <f t="shared" si="2"/>
        <v>-1</v>
      </c>
      <c r="AO36" s="12">
        <f t="shared" si="3"/>
        <v>1</v>
      </c>
    </row>
    <row r="37" spans="1:42" x14ac:dyDescent="0.2">
      <c r="X37">
        <v>32</v>
      </c>
      <c r="Y37" s="14" t="s">
        <v>462</v>
      </c>
      <c r="AG37">
        <v>1</v>
      </c>
      <c r="AI37">
        <v>1</v>
      </c>
      <c r="AJ37" s="23">
        <f t="shared" si="0"/>
        <v>3.0769230769230769E-3</v>
      </c>
      <c r="AK37" s="23">
        <f t="shared" si="4"/>
        <v>0.96923076923076923</v>
      </c>
      <c r="AL37" s="23">
        <f t="shared" si="1"/>
        <v>0</v>
      </c>
      <c r="AM37" s="12">
        <f>VLOOKUP(Y37,'p Akad'!Y:AD,6,FALSE)</f>
        <v>1</v>
      </c>
      <c r="AN37" s="12">
        <f t="shared" si="2"/>
        <v>0</v>
      </c>
      <c r="AO37" s="12">
        <f t="shared" si="3"/>
        <v>1</v>
      </c>
    </row>
    <row r="38" spans="1:42" x14ac:dyDescent="0.2">
      <c r="A38" s="13" t="s">
        <v>767</v>
      </c>
      <c r="B38" s="13" t="s">
        <v>756</v>
      </c>
      <c r="I38" s="13" t="s">
        <v>767</v>
      </c>
      <c r="J38" s="13" t="s">
        <v>756</v>
      </c>
      <c r="Q38" s="13" t="s">
        <v>767</v>
      </c>
      <c r="R38" s="13" t="s">
        <v>756</v>
      </c>
      <c r="X38">
        <v>33</v>
      </c>
      <c r="Y38" s="14" t="s">
        <v>601</v>
      </c>
      <c r="AH38">
        <v>1</v>
      </c>
      <c r="AI38">
        <v>1</v>
      </c>
      <c r="AJ38" s="23">
        <f t="shared" si="0"/>
        <v>3.0769230769230769E-3</v>
      </c>
      <c r="AK38" s="23">
        <f t="shared" si="4"/>
        <v>0.97230769230769232</v>
      </c>
      <c r="AL38" s="23">
        <f t="shared" si="1"/>
        <v>0</v>
      </c>
      <c r="AM38" s="12" t="e">
        <f>VLOOKUP(Y38,'p Akad'!Y:AD,6,FALSE)</f>
        <v>#N/A</v>
      </c>
      <c r="AN38" s="12" t="e">
        <f t="shared" si="2"/>
        <v>#N/A</v>
      </c>
      <c r="AO38" s="12">
        <f t="shared" si="3"/>
        <v>1</v>
      </c>
    </row>
    <row r="39" spans="1:42" x14ac:dyDescent="0.2">
      <c r="A39" s="13" t="s">
        <v>367</v>
      </c>
      <c r="B39" t="s">
        <v>773</v>
      </c>
      <c r="C39" t="s">
        <v>764</v>
      </c>
      <c r="D39" t="s">
        <v>763</v>
      </c>
      <c r="E39" t="s">
        <v>774</v>
      </c>
      <c r="F39" t="s">
        <v>368</v>
      </c>
      <c r="I39" s="13" t="s">
        <v>367</v>
      </c>
      <c r="J39" t="s">
        <v>773</v>
      </c>
      <c r="K39" t="s">
        <v>764</v>
      </c>
      <c r="L39" t="s">
        <v>763</v>
      </c>
      <c r="M39" t="s">
        <v>774</v>
      </c>
      <c r="N39" t="s">
        <v>368</v>
      </c>
      <c r="Q39" s="13" t="s">
        <v>367</v>
      </c>
      <c r="R39" t="s">
        <v>773</v>
      </c>
      <c r="S39" t="s">
        <v>764</v>
      </c>
      <c r="T39" t="s">
        <v>763</v>
      </c>
      <c r="U39" t="s">
        <v>368</v>
      </c>
      <c r="X39">
        <v>34</v>
      </c>
      <c r="Y39" s="14" t="s">
        <v>383</v>
      </c>
      <c r="Z39">
        <v>1</v>
      </c>
      <c r="AI39">
        <v>1</v>
      </c>
      <c r="AJ39" s="23">
        <f t="shared" si="0"/>
        <v>3.0769230769230769E-3</v>
      </c>
      <c r="AK39" s="23">
        <f t="shared" si="4"/>
        <v>0.97538461538461541</v>
      </c>
      <c r="AL39" s="23">
        <f t="shared" si="1"/>
        <v>1</v>
      </c>
      <c r="AM39" s="12">
        <f>VLOOKUP(Y39,'p Akad'!Y:AD,6,FALSE)</f>
        <v>6</v>
      </c>
      <c r="AN39" s="12">
        <f t="shared" si="2"/>
        <v>5</v>
      </c>
      <c r="AO39" s="12">
        <f t="shared" si="3"/>
        <v>0</v>
      </c>
      <c r="AP39" t="s">
        <v>797</v>
      </c>
    </row>
    <row r="40" spans="1:42" x14ac:dyDescent="0.2">
      <c r="A40" s="14">
        <v>12</v>
      </c>
      <c r="B40" s="20">
        <v>0.51724137931034486</v>
      </c>
      <c r="C40" s="20">
        <v>0.44578313253012047</v>
      </c>
      <c r="D40" s="20">
        <v>0.35344827586206895</v>
      </c>
      <c r="E40" s="20">
        <v>0.19117647058823528</v>
      </c>
      <c r="F40" s="20">
        <v>0.37230769230769228</v>
      </c>
      <c r="I40" s="14">
        <v>12</v>
      </c>
      <c r="J40" s="20">
        <v>0.7142857142857143</v>
      </c>
      <c r="K40" s="20">
        <v>0.5</v>
      </c>
      <c r="L40" s="20">
        <v>0.352112676056338</v>
      </c>
      <c r="M40" s="20">
        <v>0.19117647058823528</v>
      </c>
      <c r="N40" s="20">
        <v>0.33695652173913043</v>
      </c>
      <c r="Q40" s="14">
        <v>12</v>
      </c>
      <c r="R40" s="20">
        <v>0.50877192982456143</v>
      </c>
      <c r="S40" s="20">
        <v>0.42105263157894735</v>
      </c>
      <c r="T40" s="20">
        <v>0.32673267326732675</v>
      </c>
      <c r="U40" s="20">
        <v>0.40170940170940173</v>
      </c>
      <c r="X40">
        <v>35</v>
      </c>
      <c r="Y40" s="14" t="s">
        <v>628</v>
      </c>
      <c r="AE40">
        <v>1</v>
      </c>
      <c r="AI40">
        <v>1</v>
      </c>
      <c r="AJ40" s="23">
        <f t="shared" si="0"/>
        <v>3.0769230769230769E-3</v>
      </c>
      <c r="AK40" s="23">
        <f t="shared" si="4"/>
        <v>0.97846153846153849</v>
      </c>
      <c r="AL40" s="23">
        <f t="shared" si="1"/>
        <v>0</v>
      </c>
      <c r="AM40" s="12">
        <f>VLOOKUP(Y40,'p Akad'!Y:AD,6,FALSE)</f>
        <v>1</v>
      </c>
      <c r="AN40" s="12">
        <f t="shared" si="2"/>
        <v>0</v>
      </c>
      <c r="AO40" s="12">
        <f t="shared" si="3"/>
        <v>0</v>
      </c>
    </row>
    <row r="41" spans="1:42" x14ac:dyDescent="0.2">
      <c r="A41" s="14">
        <v>13</v>
      </c>
      <c r="B41" s="20">
        <v>0.56896551724137934</v>
      </c>
      <c r="C41" s="20">
        <v>0.50602409638554213</v>
      </c>
      <c r="D41" s="20">
        <v>0.38793103448275862</v>
      </c>
      <c r="E41" s="20">
        <v>0.20588235294117646</v>
      </c>
      <c r="F41" s="20">
        <v>0.41230769230769232</v>
      </c>
      <c r="I41" s="14">
        <v>13</v>
      </c>
      <c r="J41" s="20">
        <v>0.7142857142857143</v>
      </c>
      <c r="K41" s="20">
        <v>0.57894736842105265</v>
      </c>
      <c r="L41" s="20">
        <v>0.39436619718309857</v>
      </c>
      <c r="M41" s="20">
        <v>0.20588235294117646</v>
      </c>
      <c r="N41" s="20">
        <v>0.375</v>
      </c>
      <c r="Q41" s="14">
        <v>13</v>
      </c>
      <c r="R41" s="20">
        <v>0.56140350877192979</v>
      </c>
      <c r="S41" s="20">
        <v>0.47368421052631576</v>
      </c>
      <c r="T41" s="20">
        <v>0.35643564356435642</v>
      </c>
      <c r="U41" s="20">
        <v>0.44444444444444442</v>
      </c>
      <c r="X41">
        <v>36</v>
      </c>
      <c r="Y41" s="14" t="s">
        <v>745</v>
      </c>
      <c r="AG41">
        <v>1</v>
      </c>
      <c r="AI41">
        <v>1</v>
      </c>
      <c r="AJ41" s="23">
        <f t="shared" si="0"/>
        <v>3.0769230769230769E-3</v>
      </c>
      <c r="AK41" s="23">
        <f t="shared" si="4"/>
        <v>0.98153846153846158</v>
      </c>
      <c r="AL41" s="23">
        <f t="shared" si="1"/>
        <v>0</v>
      </c>
      <c r="AM41" s="12">
        <f>VLOOKUP(Y41,'p Akad'!Y:AD,6,FALSE)</f>
        <v>1</v>
      </c>
      <c r="AN41" s="12">
        <f t="shared" si="2"/>
        <v>0</v>
      </c>
      <c r="AO41" s="12">
        <f t="shared" si="3"/>
        <v>1</v>
      </c>
    </row>
    <row r="42" spans="1:42" x14ac:dyDescent="0.2">
      <c r="A42" s="14">
        <v>14</v>
      </c>
      <c r="B42" s="20">
        <v>0.65517241379310343</v>
      </c>
      <c r="C42" s="20">
        <v>0.6506024096385542</v>
      </c>
      <c r="D42" s="20">
        <v>0.43103448275862066</v>
      </c>
      <c r="E42" s="20">
        <v>0.29411764705882354</v>
      </c>
      <c r="F42" s="20">
        <v>0.49846153846153846</v>
      </c>
      <c r="I42" s="14">
        <v>14</v>
      </c>
      <c r="J42" s="20">
        <v>0.7142857142857143</v>
      </c>
      <c r="K42" s="20">
        <v>0.63157894736842102</v>
      </c>
      <c r="L42" s="20">
        <v>0.43661971830985913</v>
      </c>
      <c r="M42" s="20">
        <v>0.29411764705882354</v>
      </c>
      <c r="N42" s="20">
        <v>0.43478260869565216</v>
      </c>
      <c r="Q42" s="14">
        <v>14</v>
      </c>
      <c r="R42" s="20">
        <v>0.64912280701754388</v>
      </c>
      <c r="S42" s="20">
        <v>0.63157894736842102</v>
      </c>
      <c r="T42" s="20">
        <v>0.40594059405940597</v>
      </c>
      <c r="U42" s="20">
        <v>0.53846153846153844</v>
      </c>
      <c r="X42">
        <v>37</v>
      </c>
      <c r="Y42" s="14" t="s">
        <v>702</v>
      </c>
      <c r="AH42">
        <v>1</v>
      </c>
      <c r="AI42">
        <v>1</v>
      </c>
      <c r="AJ42" s="23">
        <f t="shared" si="0"/>
        <v>3.0769230769230769E-3</v>
      </c>
      <c r="AK42" s="23">
        <f t="shared" si="4"/>
        <v>0.98461538461538467</v>
      </c>
      <c r="AL42" s="23">
        <f t="shared" si="1"/>
        <v>0</v>
      </c>
      <c r="AM42" s="12" t="e">
        <f>VLOOKUP(Y42,'p Akad'!Y:AD,6,FALSE)</f>
        <v>#N/A</v>
      </c>
      <c r="AN42" s="12" t="e">
        <f t="shared" si="2"/>
        <v>#N/A</v>
      </c>
      <c r="AO42" s="12">
        <f t="shared" si="3"/>
        <v>1</v>
      </c>
    </row>
    <row r="43" spans="1:42" x14ac:dyDescent="0.2">
      <c r="A43" s="14">
        <v>15</v>
      </c>
      <c r="B43" s="20">
        <v>0.72413793103448276</v>
      </c>
      <c r="C43" s="20">
        <v>0.6987951807228916</v>
      </c>
      <c r="D43" s="20">
        <v>0.56896551724137934</v>
      </c>
      <c r="E43" s="20">
        <v>0.38235294117647056</v>
      </c>
      <c r="F43" s="20">
        <v>0.59076923076923082</v>
      </c>
      <c r="I43" s="14">
        <v>15</v>
      </c>
      <c r="J43" s="20">
        <v>0.7142857142857143</v>
      </c>
      <c r="K43" s="20">
        <v>0.68421052631578949</v>
      </c>
      <c r="L43" s="20">
        <v>0.54929577464788737</v>
      </c>
      <c r="M43" s="20">
        <v>0.38235294117647056</v>
      </c>
      <c r="N43" s="20">
        <v>0.52173913043478259</v>
      </c>
      <c r="Q43" s="14">
        <v>15</v>
      </c>
      <c r="R43" s="20">
        <v>0.7192982456140351</v>
      </c>
      <c r="S43" s="20">
        <v>0.68421052631578949</v>
      </c>
      <c r="T43" s="20">
        <v>0.5643564356435643</v>
      </c>
      <c r="U43" s="20">
        <v>0.64102564102564108</v>
      </c>
      <c r="X43">
        <v>38</v>
      </c>
      <c r="Y43" s="14" t="s">
        <v>711</v>
      </c>
      <c r="AD43">
        <v>1</v>
      </c>
      <c r="AI43">
        <v>1</v>
      </c>
      <c r="AJ43" s="23">
        <f t="shared" si="0"/>
        <v>3.0769230769230769E-3</v>
      </c>
      <c r="AK43" s="23">
        <f t="shared" si="4"/>
        <v>0.98769230769230776</v>
      </c>
      <c r="AL43" s="23">
        <f t="shared" si="1"/>
        <v>0</v>
      </c>
      <c r="AM43" s="12">
        <f>VLOOKUP(Y43,'p Akad'!Y:AD,6,FALSE)</f>
        <v>1</v>
      </c>
      <c r="AN43" s="12">
        <f t="shared" si="2"/>
        <v>0</v>
      </c>
      <c r="AO43" s="12">
        <f t="shared" si="3"/>
        <v>0</v>
      </c>
    </row>
    <row r="44" spans="1:42" x14ac:dyDescent="0.2">
      <c r="A44" s="14">
        <v>16</v>
      </c>
      <c r="B44" s="20">
        <v>0.86206896551724133</v>
      </c>
      <c r="C44" s="20">
        <v>0.84337349397590367</v>
      </c>
      <c r="D44" s="20">
        <v>0.73275862068965514</v>
      </c>
      <c r="E44" s="20">
        <v>0.5</v>
      </c>
      <c r="F44" s="20">
        <v>0.73538461538461541</v>
      </c>
      <c r="I44" s="14">
        <v>16</v>
      </c>
      <c r="J44" s="20">
        <v>0.7142857142857143</v>
      </c>
      <c r="K44" s="20">
        <v>0.78947368421052633</v>
      </c>
      <c r="L44" s="20">
        <v>0.73239436619718312</v>
      </c>
      <c r="M44" s="20">
        <v>0.5</v>
      </c>
      <c r="N44" s="20">
        <v>0.65760869565217395</v>
      </c>
      <c r="Q44" s="14">
        <v>16</v>
      </c>
      <c r="R44" s="20">
        <v>0.85964912280701755</v>
      </c>
      <c r="S44" s="20">
        <v>0.85526315789473684</v>
      </c>
      <c r="T44" s="20">
        <v>0.72277227722772275</v>
      </c>
      <c r="U44" s="20">
        <v>0.79914529914529919</v>
      </c>
      <c r="X44">
        <v>39</v>
      </c>
      <c r="Y44" s="14" t="s">
        <v>609</v>
      </c>
      <c r="Z44">
        <v>1</v>
      </c>
      <c r="AI44">
        <v>1</v>
      </c>
      <c r="AJ44" s="23">
        <f t="shared" si="0"/>
        <v>3.0769230769230769E-3</v>
      </c>
      <c r="AK44" s="23">
        <f t="shared" si="4"/>
        <v>0.99076923076923085</v>
      </c>
      <c r="AL44" s="23">
        <f t="shared" si="1"/>
        <v>1</v>
      </c>
      <c r="AM44" s="12" t="e">
        <f>VLOOKUP(Y44,'p Akad'!Y:AD,6,FALSE)</f>
        <v>#N/A</v>
      </c>
      <c r="AN44" s="12" t="e">
        <f t="shared" si="2"/>
        <v>#N/A</v>
      </c>
      <c r="AO44" s="12">
        <f t="shared" si="3"/>
        <v>0</v>
      </c>
    </row>
    <row r="45" spans="1:42" x14ac:dyDescent="0.2">
      <c r="A45" s="14">
        <v>17</v>
      </c>
      <c r="B45" s="20">
        <v>0.93103448275862066</v>
      </c>
      <c r="C45" s="20">
        <v>0.92771084337349397</v>
      </c>
      <c r="D45" s="20">
        <v>0.83620689655172409</v>
      </c>
      <c r="E45" s="20">
        <v>0.69117647058823528</v>
      </c>
      <c r="F45" s="20">
        <v>0.84615384615384615</v>
      </c>
      <c r="I45" s="14">
        <v>17</v>
      </c>
      <c r="J45" s="20">
        <v>0.7142857142857143</v>
      </c>
      <c r="K45" s="20">
        <v>0.92105263157894735</v>
      </c>
      <c r="L45" s="20">
        <v>0.81690140845070425</v>
      </c>
      <c r="M45" s="20">
        <v>0.69117647058823528</v>
      </c>
      <c r="N45" s="20">
        <v>0.78804347826086951</v>
      </c>
      <c r="Q45" s="14">
        <v>17</v>
      </c>
      <c r="R45" s="20">
        <v>0.92982456140350878</v>
      </c>
      <c r="S45" s="20">
        <v>0.93421052631578949</v>
      </c>
      <c r="T45" s="20">
        <v>0.83168316831683164</v>
      </c>
      <c r="U45" s="20">
        <v>0.88888888888888884</v>
      </c>
      <c r="X45">
        <v>40</v>
      </c>
      <c r="Y45" s="14" t="s">
        <v>445</v>
      </c>
      <c r="AE45">
        <v>1</v>
      </c>
      <c r="AI45">
        <v>1</v>
      </c>
      <c r="AJ45" s="23">
        <f t="shared" si="0"/>
        <v>3.0769230769230769E-3</v>
      </c>
      <c r="AK45" s="23">
        <f t="shared" si="4"/>
        <v>0.99384615384615393</v>
      </c>
      <c r="AL45" s="23">
        <f t="shared" si="1"/>
        <v>0</v>
      </c>
      <c r="AM45" s="12">
        <f>VLOOKUP(Y45,'p Akad'!Y:AD,6,FALSE)</f>
        <v>2</v>
      </c>
      <c r="AN45" s="12">
        <f t="shared" si="2"/>
        <v>1</v>
      </c>
      <c r="AO45" s="12">
        <f t="shared" si="3"/>
        <v>0</v>
      </c>
    </row>
    <row r="46" spans="1:42" x14ac:dyDescent="0.2">
      <c r="A46" s="14">
        <v>18</v>
      </c>
      <c r="B46" s="20">
        <v>0.94827586206896552</v>
      </c>
      <c r="C46" s="20">
        <v>0.96385542168674698</v>
      </c>
      <c r="D46" s="20">
        <v>0.88793103448275867</v>
      </c>
      <c r="E46" s="20">
        <v>0.77941176470588236</v>
      </c>
      <c r="F46" s="20">
        <v>0.89538461538461533</v>
      </c>
      <c r="I46" s="14">
        <v>18</v>
      </c>
      <c r="J46" s="20">
        <v>0.8571428571428571</v>
      </c>
      <c r="K46" s="20">
        <v>0.97368421052631582</v>
      </c>
      <c r="L46" s="20">
        <v>0.87323943661971826</v>
      </c>
      <c r="M46" s="20">
        <v>0.77941176470588236</v>
      </c>
      <c r="N46" s="20">
        <v>0.85869565217391308</v>
      </c>
      <c r="Q46" s="14">
        <v>18</v>
      </c>
      <c r="R46" s="20">
        <v>0.94736842105263153</v>
      </c>
      <c r="S46" s="20">
        <v>0.96052631578947367</v>
      </c>
      <c r="T46" s="20">
        <v>0.8910891089108911</v>
      </c>
      <c r="U46" s="20">
        <v>0.92735042735042739</v>
      </c>
      <c r="X46">
        <v>41</v>
      </c>
      <c r="Y46" s="14" t="s">
        <v>590</v>
      </c>
      <c r="Z46">
        <v>1</v>
      </c>
      <c r="AI46">
        <v>1</v>
      </c>
      <c r="AJ46" s="23">
        <f t="shared" si="0"/>
        <v>3.0769230769230769E-3</v>
      </c>
      <c r="AK46" s="23">
        <f t="shared" si="4"/>
        <v>0.99692307692307702</v>
      </c>
      <c r="AL46" s="23">
        <f t="shared" si="1"/>
        <v>1</v>
      </c>
      <c r="AM46" s="12">
        <f>VLOOKUP(Y46,'p Akad'!Y:AD,6,FALSE)</f>
        <v>1</v>
      </c>
      <c r="AN46" s="12">
        <f t="shared" si="2"/>
        <v>0</v>
      </c>
      <c r="AO46" s="12">
        <f t="shared" si="3"/>
        <v>0</v>
      </c>
    </row>
    <row r="47" spans="1:42" x14ac:dyDescent="0.2">
      <c r="A47" s="14">
        <v>19</v>
      </c>
      <c r="B47" s="20">
        <v>0.98275862068965514</v>
      </c>
      <c r="C47" s="20">
        <v>0.98795180722891562</v>
      </c>
      <c r="D47" s="20">
        <v>0.9568965517241379</v>
      </c>
      <c r="E47" s="20">
        <v>0.86764705882352944</v>
      </c>
      <c r="F47" s="20">
        <v>0.95076923076923081</v>
      </c>
      <c r="I47" s="14">
        <v>19</v>
      </c>
      <c r="J47" s="20">
        <v>1</v>
      </c>
      <c r="K47" s="20">
        <v>0.97368421052631582</v>
      </c>
      <c r="L47" s="20">
        <v>0.95774647887323938</v>
      </c>
      <c r="M47" s="20">
        <v>0.86764705882352944</v>
      </c>
      <c r="N47" s="20">
        <v>0.92934782608695654</v>
      </c>
      <c r="Q47" s="14">
        <v>19</v>
      </c>
      <c r="R47" s="20">
        <v>0.98245614035087714</v>
      </c>
      <c r="S47" s="20">
        <v>0.98684210526315785</v>
      </c>
      <c r="T47" s="20">
        <v>0.97029702970297027</v>
      </c>
      <c r="U47" s="20">
        <v>0.9786324786324786</v>
      </c>
      <c r="X47">
        <v>42</v>
      </c>
      <c r="Y47" s="14" t="s">
        <v>398</v>
      </c>
      <c r="AG47">
        <v>1</v>
      </c>
      <c r="AI47">
        <v>1</v>
      </c>
      <c r="AJ47" s="23">
        <f t="shared" si="0"/>
        <v>3.0769230769230769E-3</v>
      </c>
      <c r="AK47" s="23">
        <f t="shared" si="4"/>
        <v>1</v>
      </c>
      <c r="AL47" s="23">
        <f t="shared" si="1"/>
        <v>0</v>
      </c>
      <c r="AM47" s="12" t="e">
        <f>VLOOKUP(Y47,'p Akad'!Y:AD,6,FALSE)</f>
        <v>#N/A</v>
      </c>
      <c r="AN47" s="12" t="e">
        <f t="shared" si="2"/>
        <v>#N/A</v>
      </c>
      <c r="AO47" s="12">
        <f t="shared" si="3"/>
        <v>1</v>
      </c>
    </row>
    <row r="48" spans="1:42" x14ac:dyDescent="0.2">
      <c r="A48" s="14">
        <v>20</v>
      </c>
      <c r="B48" s="20">
        <v>1</v>
      </c>
      <c r="C48" s="20">
        <v>1</v>
      </c>
      <c r="D48" s="20">
        <v>1</v>
      </c>
      <c r="E48" s="20">
        <v>1</v>
      </c>
      <c r="F48" s="20">
        <v>1</v>
      </c>
      <c r="I48" s="14">
        <v>20</v>
      </c>
      <c r="J48" s="20">
        <v>1</v>
      </c>
      <c r="K48" s="20">
        <v>1</v>
      </c>
      <c r="L48" s="20">
        <v>1</v>
      </c>
      <c r="M48" s="20">
        <v>1</v>
      </c>
      <c r="N48" s="20">
        <v>1</v>
      </c>
      <c r="Q48" s="14">
        <v>20</v>
      </c>
      <c r="R48" s="20">
        <v>1</v>
      </c>
      <c r="S48" s="20">
        <v>1</v>
      </c>
      <c r="T48" s="20">
        <v>1</v>
      </c>
      <c r="U48" s="20">
        <v>1</v>
      </c>
      <c r="X48">
        <v>43</v>
      </c>
      <c r="Y48" s="14" t="s">
        <v>368</v>
      </c>
      <c r="Z48">
        <v>121</v>
      </c>
      <c r="AA48">
        <v>13</v>
      </c>
      <c r="AB48">
        <v>28</v>
      </c>
      <c r="AC48">
        <v>30</v>
      </c>
      <c r="AD48">
        <v>47</v>
      </c>
      <c r="AE48">
        <v>36</v>
      </c>
      <c r="AF48">
        <v>16</v>
      </c>
      <c r="AG48">
        <v>18</v>
      </c>
      <c r="AH48">
        <v>16</v>
      </c>
      <c r="AI48">
        <v>325</v>
      </c>
      <c r="AJ48" s="20">
        <f>SUM(AJ6:AJ47)</f>
        <v>1</v>
      </c>
      <c r="AK48" s="23"/>
      <c r="AL48" s="23">
        <f t="shared" si="1"/>
        <v>0.37230769230769228</v>
      </c>
      <c r="AM48" s="12">
        <f>VLOOKUP(Y48,'p Akad'!Y:AD,6,FALSE)</f>
        <v>325</v>
      </c>
      <c r="AN48" s="12">
        <f t="shared" si="2"/>
        <v>0</v>
      </c>
      <c r="AO48" s="12">
        <f t="shared" si="3"/>
        <v>50</v>
      </c>
    </row>
    <row r="49" spans="1:41" x14ac:dyDescent="0.2">
      <c r="A49" s="14" t="s">
        <v>368</v>
      </c>
      <c r="B49" s="20"/>
      <c r="C49" s="20"/>
      <c r="D49" s="20"/>
      <c r="E49" s="20"/>
      <c r="F49" s="20"/>
      <c r="I49" s="14" t="s">
        <v>368</v>
      </c>
      <c r="J49" s="20"/>
      <c r="K49" s="20"/>
      <c r="L49" s="20"/>
      <c r="M49" s="20"/>
      <c r="N49" s="20"/>
      <c r="Q49" s="14" t="s">
        <v>368</v>
      </c>
      <c r="R49" s="20"/>
      <c r="S49" s="20"/>
      <c r="T49" s="20"/>
      <c r="U49" s="20"/>
      <c r="AJ49" s="20"/>
      <c r="AK49" s="20"/>
      <c r="AL49" s="20"/>
      <c r="AM49" s="20"/>
      <c r="AN49" s="20"/>
      <c r="AO49" s="20"/>
    </row>
    <row r="50" spans="1:41" x14ac:dyDescent="0.2">
      <c r="AI50" s="25">
        <f>SUM(Z52:AH52)</f>
        <v>0.99999999999999978</v>
      </c>
    </row>
    <row r="51" spans="1:41" x14ac:dyDescent="0.2">
      <c r="Z51">
        <f>+Z5</f>
        <v>12</v>
      </c>
      <c r="AA51">
        <f t="shared" ref="AA51:AH51" si="5">+AA5</f>
        <v>13</v>
      </c>
      <c r="AB51">
        <f t="shared" si="5"/>
        <v>14</v>
      </c>
      <c r="AC51">
        <f t="shared" si="5"/>
        <v>15</v>
      </c>
      <c r="AD51">
        <f t="shared" si="5"/>
        <v>16</v>
      </c>
      <c r="AE51">
        <f t="shared" si="5"/>
        <v>17</v>
      </c>
      <c r="AF51">
        <f t="shared" si="5"/>
        <v>18</v>
      </c>
      <c r="AG51">
        <f t="shared" si="5"/>
        <v>19</v>
      </c>
      <c r="AH51">
        <f t="shared" si="5"/>
        <v>20</v>
      </c>
    </row>
    <row r="52" spans="1:41" x14ac:dyDescent="0.2">
      <c r="Z52" s="24">
        <f>+Z48/$AI$48</f>
        <v>0.37230769230769228</v>
      </c>
      <c r="AA52" s="24">
        <f t="shared" ref="AA52:AH52" si="6">+AA48/$AI$48</f>
        <v>0.04</v>
      </c>
      <c r="AB52" s="24">
        <f t="shared" si="6"/>
        <v>8.615384615384615E-2</v>
      </c>
      <c r="AC52" s="24">
        <f t="shared" si="6"/>
        <v>9.2307692307692313E-2</v>
      </c>
      <c r="AD52" s="24">
        <f t="shared" si="6"/>
        <v>0.14461538461538462</v>
      </c>
      <c r="AE52" s="24">
        <f t="shared" si="6"/>
        <v>0.11076923076923077</v>
      </c>
      <c r="AF52" s="24">
        <f t="shared" si="6"/>
        <v>4.9230769230769231E-2</v>
      </c>
      <c r="AG52" s="24">
        <f t="shared" si="6"/>
        <v>5.5384615384615386E-2</v>
      </c>
      <c r="AH52" s="24">
        <f t="shared" si="6"/>
        <v>4.9230769230769231E-2</v>
      </c>
    </row>
    <row r="53" spans="1:41" x14ac:dyDescent="0.2">
      <c r="Z53" s="24">
        <f>+Z52</f>
        <v>0.37230769230769228</v>
      </c>
      <c r="AA53" s="24">
        <f>+AA52+Z53</f>
        <v>0.41230769230769226</v>
      </c>
      <c r="AB53" s="24">
        <f t="shared" ref="AB53:AH53" si="7">+AB52+AA53</f>
        <v>0.4984615384615384</v>
      </c>
      <c r="AC53" s="24">
        <f t="shared" si="7"/>
        <v>0.59076923076923071</v>
      </c>
      <c r="AD53" s="24">
        <f t="shared" si="7"/>
        <v>0.7353846153846153</v>
      </c>
      <c r="AE53" s="24">
        <f t="shared" si="7"/>
        <v>0.84615384615384603</v>
      </c>
      <c r="AF53" s="24">
        <f t="shared" si="7"/>
        <v>0.89538461538461522</v>
      </c>
      <c r="AG53" s="20">
        <f t="shared" si="7"/>
        <v>0.95076923076923059</v>
      </c>
      <c r="AH53" s="20">
        <f t="shared" si="7"/>
        <v>0.99999999999999978</v>
      </c>
    </row>
  </sheetData>
  <conditionalFormatting pivot="1" sqref="S23:T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40:T4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23:T31 U23:U3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6:U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40:T45 U40:U4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3:E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0:E4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3:F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6:F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0:F4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3:M3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0:M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3:M31 N23:N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6:N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0:M45 N40:N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40:U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23:U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23:N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0:N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6:AH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6:AI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:AN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:AO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:AL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2:AH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3:AF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474B-3B81-4FA7-853D-BC4E52942030}">
  <dimension ref="A1:E237"/>
  <sheetViews>
    <sheetView zoomScale="80" zoomScaleNormal="80" workbookViewId="0">
      <selection activeCell="C8" sqref="C8"/>
    </sheetView>
  </sheetViews>
  <sheetFormatPr baseColWidth="10" defaultColWidth="8.83203125" defaultRowHeight="15" x14ac:dyDescent="0.2"/>
  <cols>
    <col min="1" max="1" width="29.1640625" bestFit="1" customWidth="1"/>
    <col min="2" max="3" width="15.6640625" bestFit="1" customWidth="1"/>
    <col min="4" max="4" width="28.33203125" bestFit="1" customWidth="1"/>
    <col min="5" max="8" width="15.6640625" bestFit="1" customWidth="1"/>
    <col min="9" max="9" width="6.33203125" bestFit="1" customWidth="1"/>
    <col min="10" max="10" width="10.1640625" bestFit="1" customWidth="1"/>
  </cols>
  <sheetData>
    <row r="1" spans="1:5" x14ac:dyDescent="0.2">
      <c r="A1" s="13" t="s">
        <v>363</v>
      </c>
      <c r="B1" t="s">
        <v>364</v>
      </c>
      <c r="D1" s="13" t="s">
        <v>363</v>
      </c>
      <c r="E1" t="s">
        <v>2</v>
      </c>
    </row>
    <row r="3" spans="1:5" x14ac:dyDescent="0.2">
      <c r="A3" s="13" t="s">
        <v>0</v>
      </c>
      <c r="B3" t="s">
        <v>783</v>
      </c>
      <c r="D3" s="13" t="s">
        <v>0</v>
      </c>
      <c r="E3" t="s">
        <v>783</v>
      </c>
    </row>
    <row r="4" spans="1:5" x14ac:dyDescent="0.2">
      <c r="A4" t="s">
        <v>88</v>
      </c>
      <c r="B4">
        <v>1</v>
      </c>
      <c r="D4" t="s">
        <v>88</v>
      </c>
      <c r="E4">
        <v>1</v>
      </c>
    </row>
    <row r="5" spans="1:5" x14ac:dyDescent="0.2">
      <c r="A5" t="s">
        <v>38</v>
      </c>
      <c r="B5">
        <v>1</v>
      </c>
      <c r="D5" t="s">
        <v>321</v>
      </c>
      <c r="E5">
        <v>1</v>
      </c>
    </row>
    <row r="6" spans="1:5" x14ac:dyDescent="0.2">
      <c r="A6" t="s">
        <v>176</v>
      </c>
      <c r="B6">
        <v>1</v>
      </c>
      <c r="D6" t="s">
        <v>299</v>
      </c>
      <c r="E6">
        <v>1</v>
      </c>
    </row>
    <row r="7" spans="1:5" x14ac:dyDescent="0.2">
      <c r="A7" t="s">
        <v>64</v>
      </c>
      <c r="B7">
        <v>1</v>
      </c>
      <c r="D7" t="s">
        <v>64</v>
      </c>
      <c r="E7">
        <v>1</v>
      </c>
    </row>
    <row r="8" spans="1:5" x14ac:dyDescent="0.2">
      <c r="A8" t="s">
        <v>15</v>
      </c>
      <c r="B8">
        <v>1</v>
      </c>
      <c r="D8" t="s">
        <v>282</v>
      </c>
      <c r="E8">
        <v>1</v>
      </c>
    </row>
    <row r="9" spans="1:5" x14ac:dyDescent="0.2">
      <c r="A9" t="s">
        <v>125</v>
      </c>
      <c r="B9">
        <v>1</v>
      </c>
      <c r="D9" t="s">
        <v>15</v>
      </c>
      <c r="E9">
        <v>1</v>
      </c>
    </row>
    <row r="10" spans="1:5" x14ac:dyDescent="0.2">
      <c r="A10" t="s">
        <v>63</v>
      </c>
      <c r="B10">
        <v>1</v>
      </c>
      <c r="D10" t="s">
        <v>352</v>
      </c>
      <c r="E10">
        <v>1</v>
      </c>
    </row>
    <row r="11" spans="1:5" x14ac:dyDescent="0.2">
      <c r="A11" t="s">
        <v>156</v>
      </c>
      <c r="B11">
        <v>1</v>
      </c>
      <c r="D11" t="s">
        <v>63</v>
      </c>
      <c r="E11">
        <v>1</v>
      </c>
    </row>
    <row r="12" spans="1:5" x14ac:dyDescent="0.2">
      <c r="A12" t="s">
        <v>16</v>
      </c>
      <c r="B12">
        <v>1</v>
      </c>
      <c r="D12" t="s">
        <v>16</v>
      </c>
      <c r="E12">
        <v>1</v>
      </c>
    </row>
    <row r="13" spans="1:5" x14ac:dyDescent="0.2">
      <c r="A13" t="s">
        <v>68</v>
      </c>
      <c r="B13">
        <v>1</v>
      </c>
      <c r="D13" t="s">
        <v>289</v>
      </c>
      <c r="E13">
        <v>1</v>
      </c>
    </row>
    <row r="14" spans="1:5" x14ac:dyDescent="0.2">
      <c r="A14" t="s">
        <v>100</v>
      </c>
      <c r="B14">
        <v>1</v>
      </c>
      <c r="D14" t="s">
        <v>281</v>
      </c>
      <c r="E14">
        <v>1</v>
      </c>
    </row>
    <row r="15" spans="1:5" x14ac:dyDescent="0.2">
      <c r="A15" t="s">
        <v>93</v>
      </c>
      <c r="B15">
        <v>1</v>
      </c>
      <c r="D15" t="s">
        <v>246</v>
      </c>
      <c r="E15">
        <v>1</v>
      </c>
    </row>
    <row r="16" spans="1:5" x14ac:dyDescent="0.2">
      <c r="A16" t="s">
        <v>192</v>
      </c>
      <c r="B16">
        <v>1</v>
      </c>
      <c r="D16" t="s">
        <v>248</v>
      </c>
      <c r="E16">
        <v>1</v>
      </c>
    </row>
    <row r="17" spans="1:5" x14ac:dyDescent="0.2">
      <c r="A17" t="s">
        <v>89</v>
      </c>
      <c r="B17">
        <v>1</v>
      </c>
      <c r="D17" t="s">
        <v>93</v>
      </c>
      <c r="E17">
        <v>1</v>
      </c>
    </row>
    <row r="18" spans="1:5" x14ac:dyDescent="0.2">
      <c r="A18" t="s">
        <v>167</v>
      </c>
      <c r="B18">
        <v>1</v>
      </c>
      <c r="D18" t="s">
        <v>350</v>
      </c>
      <c r="E18">
        <v>1</v>
      </c>
    </row>
    <row r="19" spans="1:5" x14ac:dyDescent="0.2">
      <c r="A19" t="s">
        <v>182</v>
      </c>
      <c r="B19">
        <v>1</v>
      </c>
      <c r="D19" t="s">
        <v>326</v>
      </c>
      <c r="E19">
        <v>1</v>
      </c>
    </row>
    <row r="20" spans="1:5" x14ac:dyDescent="0.2">
      <c r="A20" t="s">
        <v>72</v>
      </c>
      <c r="B20">
        <v>1</v>
      </c>
      <c r="D20" t="s">
        <v>258</v>
      </c>
      <c r="E20">
        <v>1</v>
      </c>
    </row>
    <row r="21" spans="1:5" x14ac:dyDescent="0.2">
      <c r="A21" t="s">
        <v>20</v>
      </c>
      <c r="B21">
        <v>1</v>
      </c>
      <c r="D21" t="s">
        <v>252</v>
      </c>
      <c r="E21">
        <v>1</v>
      </c>
    </row>
    <row r="22" spans="1:5" x14ac:dyDescent="0.2">
      <c r="A22" t="s">
        <v>9</v>
      </c>
      <c r="B22">
        <v>1</v>
      </c>
      <c r="D22" t="s">
        <v>324</v>
      </c>
      <c r="E22">
        <v>1</v>
      </c>
    </row>
    <row r="23" spans="1:5" x14ac:dyDescent="0.2">
      <c r="A23" t="s">
        <v>42</v>
      </c>
      <c r="B23">
        <v>1</v>
      </c>
      <c r="D23" t="s">
        <v>275</v>
      </c>
      <c r="E23">
        <v>1</v>
      </c>
    </row>
    <row r="24" spans="1:5" x14ac:dyDescent="0.2">
      <c r="A24" t="s">
        <v>104</v>
      </c>
      <c r="B24">
        <v>1</v>
      </c>
      <c r="D24" t="s">
        <v>89</v>
      </c>
      <c r="E24">
        <v>1</v>
      </c>
    </row>
    <row r="25" spans="1:5" x14ac:dyDescent="0.2">
      <c r="A25" t="s">
        <v>28</v>
      </c>
      <c r="B25">
        <v>1</v>
      </c>
      <c r="D25" t="s">
        <v>72</v>
      </c>
      <c r="E25">
        <v>1</v>
      </c>
    </row>
    <row r="26" spans="1:5" x14ac:dyDescent="0.2">
      <c r="A26" t="s">
        <v>169</v>
      </c>
      <c r="B26">
        <v>1</v>
      </c>
      <c r="D26" t="s">
        <v>20</v>
      </c>
      <c r="E26">
        <v>1</v>
      </c>
    </row>
    <row r="27" spans="1:5" x14ac:dyDescent="0.2">
      <c r="A27" t="s">
        <v>80</v>
      </c>
      <c r="B27">
        <v>1</v>
      </c>
      <c r="D27" t="s">
        <v>9</v>
      </c>
      <c r="E27">
        <v>1</v>
      </c>
    </row>
    <row r="28" spans="1:5" x14ac:dyDescent="0.2">
      <c r="A28" t="s">
        <v>49</v>
      </c>
      <c r="B28">
        <v>1</v>
      </c>
      <c r="D28" t="s">
        <v>259</v>
      </c>
      <c r="E28">
        <v>1</v>
      </c>
    </row>
    <row r="29" spans="1:5" x14ac:dyDescent="0.2">
      <c r="A29" t="s">
        <v>189</v>
      </c>
      <c r="B29">
        <v>1</v>
      </c>
      <c r="D29" t="s">
        <v>315</v>
      </c>
      <c r="E29">
        <v>1</v>
      </c>
    </row>
    <row r="30" spans="1:5" x14ac:dyDescent="0.2">
      <c r="A30" t="s">
        <v>83</v>
      </c>
      <c r="B30">
        <v>1</v>
      </c>
      <c r="D30" t="s">
        <v>290</v>
      </c>
      <c r="E30">
        <v>1</v>
      </c>
    </row>
    <row r="31" spans="1:5" x14ac:dyDescent="0.2">
      <c r="A31" t="s">
        <v>26</v>
      </c>
      <c r="B31">
        <v>1</v>
      </c>
      <c r="D31" t="s">
        <v>234</v>
      </c>
      <c r="E31">
        <v>1</v>
      </c>
    </row>
    <row r="32" spans="1:5" x14ac:dyDescent="0.2">
      <c r="A32" t="s">
        <v>151</v>
      </c>
      <c r="B32">
        <v>1</v>
      </c>
      <c r="D32" t="s">
        <v>42</v>
      </c>
      <c r="E32">
        <v>1</v>
      </c>
    </row>
    <row r="33" spans="1:5" x14ac:dyDescent="0.2">
      <c r="A33" t="s">
        <v>191</v>
      </c>
      <c r="B33">
        <v>1</v>
      </c>
      <c r="D33" t="s">
        <v>268</v>
      </c>
      <c r="E33">
        <v>1</v>
      </c>
    </row>
    <row r="34" spans="1:5" x14ac:dyDescent="0.2">
      <c r="A34" t="s">
        <v>110</v>
      </c>
      <c r="B34">
        <v>1</v>
      </c>
      <c r="D34" t="s">
        <v>339</v>
      </c>
      <c r="E34">
        <v>1</v>
      </c>
    </row>
    <row r="35" spans="1:5" x14ac:dyDescent="0.2">
      <c r="A35" t="s">
        <v>187</v>
      </c>
      <c r="B35">
        <v>1</v>
      </c>
      <c r="D35" t="s">
        <v>309</v>
      </c>
      <c r="E35">
        <v>1</v>
      </c>
    </row>
    <row r="36" spans="1:5" x14ac:dyDescent="0.2">
      <c r="A36" t="s">
        <v>54</v>
      </c>
      <c r="B36">
        <v>1</v>
      </c>
      <c r="D36" t="s">
        <v>225</v>
      </c>
      <c r="E36">
        <v>1</v>
      </c>
    </row>
    <row r="37" spans="1:5" x14ac:dyDescent="0.2">
      <c r="A37" t="s">
        <v>108</v>
      </c>
      <c r="B37">
        <v>1</v>
      </c>
      <c r="D37" t="s">
        <v>28</v>
      </c>
      <c r="E37">
        <v>1</v>
      </c>
    </row>
    <row r="38" spans="1:5" x14ac:dyDescent="0.2">
      <c r="A38" t="s">
        <v>65</v>
      </c>
      <c r="B38">
        <v>1</v>
      </c>
      <c r="D38" t="s">
        <v>243</v>
      </c>
      <c r="E38">
        <v>1</v>
      </c>
    </row>
    <row r="39" spans="1:5" x14ac:dyDescent="0.2">
      <c r="A39" t="s">
        <v>12</v>
      </c>
      <c r="B39">
        <v>1</v>
      </c>
      <c r="D39" t="s">
        <v>314</v>
      </c>
      <c r="E39">
        <v>1</v>
      </c>
    </row>
    <row r="40" spans="1:5" x14ac:dyDescent="0.2">
      <c r="A40" t="s">
        <v>67</v>
      </c>
      <c r="B40">
        <v>1</v>
      </c>
      <c r="D40" t="s">
        <v>327</v>
      </c>
      <c r="E40">
        <v>1</v>
      </c>
    </row>
    <row r="41" spans="1:5" x14ac:dyDescent="0.2">
      <c r="A41" t="s">
        <v>13</v>
      </c>
      <c r="B41">
        <v>1</v>
      </c>
      <c r="D41" t="s">
        <v>284</v>
      </c>
      <c r="E41">
        <v>1</v>
      </c>
    </row>
    <row r="42" spans="1:5" x14ac:dyDescent="0.2">
      <c r="A42" t="s">
        <v>74</v>
      </c>
      <c r="B42">
        <v>1</v>
      </c>
      <c r="D42" t="s">
        <v>319</v>
      </c>
      <c r="E42">
        <v>1</v>
      </c>
    </row>
    <row r="43" spans="1:5" x14ac:dyDescent="0.2">
      <c r="A43" t="s">
        <v>99</v>
      </c>
      <c r="B43">
        <v>1</v>
      </c>
      <c r="D43" t="s">
        <v>80</v>
      </c>
      <c r="E43">
        <v>1</v>
      </c>
    </row>
    <row r="44" spans="1:5" x14ac:dyDescent="0.2">
      <c r="A44" t="s">
        <v>11</v>
      </c>
      <c r="B44">
        <v>1</v>
      </c>
      <c r="D44" t="s">
        <v>316</v>
      </c>
      <c r="E44">
        <v>1</v>
      </c>
    </row>
    <row r="45" spans="1:5" x14ac:dyDescent="0.2">
      <c r="A45" t="s">
        <v>155</v>
      </c>
      <c r="B45">
        <v>1</v>
      </c>
      <c r="D45" t="s">
        <v>260</v>
      </c>
      <c r="E45">
        <v>2</v>
      </c>
    </row>
    <row r="46" spans="1:5" x14ac:dyDescent="0.2">
      <c r="A46" t="s">
        <v>56</v>
      </c>
      <c r="B46">
        <v>1</v>
      </c>
      <c r="D46" t="s">
        <v>277</v>
      </c>
      <c r="E46">
        <v>1</v>
      </c>
    </row>
    <row r="47" spans="1:5" x14ac:dyDescent="0.2">
      <c r="A47" t="s">
        <v>128</v>
      </c>
      <c r="B47">
        <v>1</v>
      </c>
      <c r="D47" t="s">
        <v>358</v>
      </c>
      <c r="E47">
        <v>1</v>
      </c>
    </row>
    <row r="48" spans="1:5" x14ac:dyDescent="0.2">
      <c r="A48" t="s">
        <v>146</v>
      </c>
      <c r="B48">
        <v>1</v>
      </c>
      <c r="D48" t="s">
        <v>312</v>
      </c>
      <c r="E48">
        <v>1</v>
      </c>
    </row>
    <row r="49" spans="1:5" x14ac:dyDescent="0.2">
      <c r="A49" t="s">
        <v>139</v>
      </c>
      <c r="B49">
        <v>1</v>
      </c>
      <c r="D49" t="s">
        <v>83</v>
      </c>
      <c r="E49">
        <v>1</v>
      </c>
    </row>
    <row r="50" spans="1:5" x14ac:dyDescent="0.2">
      <c r="A50" t="s">
        <v>120</v>
      </c>
      <c r="B50">
        <v>1</v>
      </c>
      <c r="D50" t="s">
        <v>26</v>
      </c>
      <c r="E50">
        <v>1</v>
      </c>
    </row>
    <row r="51" spans="1:5" x14ac:dyDescent="0.2">
      <c r="A51" t="s">
        <v>134</v>
      </c>
      <c r="B51">
        <v>1</v>
      </c>
      <c r="D51" t="s">
        <v>335</v>
      </c>
      <c r="E51">
        <v>1</v>
      </c>
    </row>
    <row r="52" spans="1:5" x14ac:dyDescent="0.2">
      <c r="A52" t="s">
        <v>161</v>
      </c>
      <c r="B52">
        <v>1</v>
      </c>
      <c r="D52" t="s">
        <v>240</v>
      </c>
      <c r="E52">
        <v>1</v>
      </c>
    </row>
    <row r="53" spans="1:5" x14ac:dyDescent="0.2">
      <c r="A53" t="s">
        <v>165</v>
      </c>
      <c r="B53">
        <v>1</v>
      </c>
      <c r="D53" t="s">
        <v>337</v>
      </c>
      <c r="E53">
        <v>1</v>
      </c>
    </row>
    <row r="54" spans="1:5" x14ac:dyDescent="0.2">
      <c r="A54" t="s">
        <v>143</v>
      </c>
      <c r="B54">
        <v>1</v>
      </c>
      <c r="D54" t="s">
        <v>108</v>
      </c>
      <c r="E54">
        <v>1</v>
      </c>
    </row>
    <row r="55" spans="1:5" x14ac:dyDescent="0.2">
      <c r="A55" t="s">
        <v>36</v>
      </c>
      <c r="B55">
        <v>1</v>
      </c>
      <c r="D55" t="s">
        <v>65</v>
      </c>
      <c r="E55">
        <v>1</v>
      </c>
    </row>
    <row r="56" spans="1:5" x14ac:dyDescent="0.2">
      <c r="A56" t="s">
        <v>75</v>
      </c>
      <c r="B56">
        <v>1</v>
      </c>
      <c r="D56" t="s">
        <v>249</v>
      </c>
      <c r="E56">
        <v>1</v>
      </c>
    </row>
    <row r="57" spans="1:5" x14ac:dyDescent="0.2">
      <c r="A57" t="s">
        <v>44</v>
      </c>
      <c r="B57">
        <v>1</v>
      </c>
      <c r="D57" t="s">
        <v>12</v>
      </c>
      <c r="E57">
        <v>1</v>
      </c>
    </row>
    <row r="58" spans="1:5" x14ac:dyDescent="0.2">
      <c r="A58" t="s">
        <v>174</v>
      </c>
      <c r="B58">
        <v>1</v>
      </c>
      <c r="D58" t="s">
        <v>343</v>
      </c>
      <c r="E58">
        <v>1</v>
      </c>
    </row>
    <row r="59" spans="1:5" x14ac:dyDescent="0.2">
      <c r="A59" t="s">
        <v>19</v>
      </c>
      <c r="B59">
        <v>1</v>
      </c>
      <c r="D59" t="s">
        <v>298</v>
      </c>
      <c r="E59">
        <v>1</v>
      </c>
    </row>
    <row r="60" spans="1:5" x14ac:dyDescent="0.2">
      <c r="A60" t="s">
        <v>136</v>
      </c>
      <c r="B60">
        <v>1</v>
      </c>
      <c r="D60" t="s">
        <v>264</v>
      </c>
      <c r="E60">
        <v>1</v>
      </c>
    </row>
    <row r="61" spans="1:5" x14ac:dyDescent="0.2">
      <c r="A61" t="s">
        <v>34</v>
      </c>
      <c r="B61">
        <v>1</v>
      </c>
      <c r="D61" t="s">
        <v>67</v>
      </c>
      <c r="E61">
        <v>1</v>
      </c>
    </row>
    <row r="62" spans="1:5" x14ac:dyDescent="0.2">
      <c r="A62" t="s">
        <v>30</v>
      </c>
      <c r="B62">
        <v>1</v>
      </c>
      <c r="D62" t="s">
        <v>313</v>
      </c>
      <c r="E62">
        <v>1</v>
      </c>
    </row>
    <row r="63" spans="1:5" x14ac:dyDescent="0.2">
      <c r="A63" t="s">
        <v>41</v>
      </c>
      <c r="B63">
        <v>1</v>
      </c>
      <c r="D63" t="s">
        <v>271</v>
      </c>
      <c r="E63">
        <v>1</v>
      </c>
    </row>
    <row r="64" spans="1:5" x14ac:dyDescent="0.2">
      <c r="A64" t="s">
        <v>150</v>
      </c>
      <c r="B64">
        <v>1</v>
      </c>
      <c r="D64" t="s">
        <v>273</v>
      </c>
      <c r="E64">
        <v>1</v>
      </c>
    </row>
    <row r="65" spans="1:5" x14ac:dyDescent="0.2">
      <c r="A65" t="s">
        <v>24</v>
      </c>
      <c r="B65">
        <v>1</v>
      </c>
      <c r="D65" t="s">
        <v>237</v>
      </c>
      <c r="E65">
        <v>1</v>
      </c>
    </row>
    <row r="66" spans="1:5" x14ac:dyDescent="0.2">
      <c r="A66" t="s">
        <v>50</v>
      </c>
      <c r="B66">
        <v>1</v>
      </c>
      <c r="D66" t="s">
        <v>74</v>
      </c>
      <c r="E66">
        <v>1</v>
      </c>
    </row>
    <row r="67" spans="1:5" x14ac:dyDescent="0.2">
      <c r="A67" t="s">
        <v>87</v>
      </c>
      <c r="B67">
        <v>1</v>
      </c>
      <c r="D67" t="s">
        <v>296</v>
      </c>
      <c r="E67">
        <v>1</v>
      </c>
    </row>
    <row r="68" spans="1:5" x14ac:dyDescent="0.2">
      <c r="A68" t="s">
        <v>22</v>
      </c>
      <c r="B68">
        <v>1</v>
      </c>
      <c r="D68" t="s">
        <v>11</v>
      </c>
      <c r="E68">
        <v>1</v>
      </c>
    </row>
    <row r="69" spans="1:5" x14ac:dyDescent="0.2">
      <c r="A69" t="s">
        <v>32</v>
      </c>
      <c r="B69">
        <v>1</v>
      </c>
      <c r="D69" t="s">
        <v>56</v>
      </c>
      <c r="E69">
        <v>1</v>
      </c>
    </row>
    <row r="70" spans="1:5" x14ac:dyDescent="0.2">
      <c r="A70" t="s">
        <v>112</v>
      </c>
      <c r="B70">
        <v>1</v>
      </c>
      <c r="D70" t="s">
        <v>274</v>
      </c>
      <c r="E70">
        <v>1</v>
      </c>
    </row>
    <row r="71" spans="1:5" x14ac:dyDescent="0.2">
      <c r="A71" t="s">
        <v>73</v>
      </c>
      <c r="B71">
        <v>1</v>
      </c>
      <c r="D71" t="s">
        <v>120</v>
      </c>
      <c r="E71">
        <v>1</v>
      </c>
    </row>
    <row r="72" spans="1:5" x14ac:dyDescent="0.2">
      <c r="A72" t="s">
        <v>62</v>
      </c>
      <c r="B72">
        <v>1</v>
      </c>
      <c r="D72" t="s">
        <v>330</v>
      </c>
      <c r="E72">
        <v>1</v>
      </c>
    </row>
    <row r="73" spans="1:5" x14ac:dyDescent="0.2">
      <c r="A73" t="s">
        <v>114</v>
      </c>
      <c r="B73">
        <v>1</v>
      </c>
      <c r="D73" t="s">
        <v>280</v>
      </c>
      <c r="E73">
        <v>1</v>
      </c>
    </row>
    <row r="74" spans="1:5" x14ac:dyDescent="0.2">
      <c r="A74" t="s">
        <v>17</v>
      </c>
      <c r="B74">
        <v>1</v>
      </c>
      <c r="D74" t="s">
        <v>341</v>
      </c>
      <c r="E74">
        <v>1</v>
      </c>
    </row>
    <row r="75" spans="1:5" x14ac:dyDescent="0.2">
      <c r="A75" t="s">
        <v>25</v>
      </c>
      <c r="B75">
        <v>1</v>
      </c>
      <c r="D75" t="s">
        <v>286</v>
      </c>
      <c r="E75">
        <v>1</v>
      </c>
    </row>
    <row r="76" spans="1:5" x14ac:dyDescent="0.2">
      <c r="A76" t="s">
        <v>48</v>
      </c>
      <c r="B76">
        <v>1</v>
      </c>
      <c r="D76" t="s">
        <v>265</v>
      </c>
      <c r="E76">
        <v>1</v>
      </c>
    </row>
    <row r="77" spans="1:5" x14ac:dyDescent="0.2">
      <c r="A77" t="s">
        <v>111</v>
      </c>
      <c r="B77">
        <v>1</v>
      </c>
      <c r="D77" t="s">
        <v>36</v>
      </c>
      <c r="E77">
        <v>1</v>
      </c>
    </row>
    <row r="78" spans="1:5" x14ac:dyDescent="0.2">
      <c r="A78" t="s">
        <v>130</v>
      </c>
      <c r="B78">
        <v>1</v>
      </c>
      <c r="D78" t="s">
        <v>75</v>
      </c>
      <c r="E78">
        <v>1</v>
      </c>
    </row>
    <row r="79" spans="1:5" x14ac:dyDescent="0.2">
      <c r="A79" t="s">
        <v>66</v>
      </c>
      <c r="B79">
        <v>1</v>
      </c>
      <c r="D79" t="s">
        <v>307</v>
      </c>
      <c r="E79">
        <v>1</v>
      </c>
    </row>
    <row r="80" spans="1:5" x14ac:dyDescent="0.2">
      <c r="A80" t="s">
        <v>81</v>
      </c>
      <c r="B80">
        <v>1</v>
      </c>
      <c r="D80" t="s">
        <v>44</v>
      </c>
      <c r="E80">
        <v>1</v>
      </c>
    </row>
    <row r="81" spans="1:5" x14ac:dyDescent="0.2">
      <c r="A81" t="s">
        <v>39</v>
      </c>
      <c r="B81">
        <v>1</v>
      </c>
      <c r="D81" t="s">
        <v>19</v>
      </c>
      <c r="E81">
        <v>1</v>
      </c>
    </row>
    <row r="82" spans="1:5" x14ac:dyDescent="0.2">
      <c r="A82" t="s">
        <v>132</v>
      </c>
      <c r="B82">
        <v>1</v>
      </c>
      <c r="D82" t="s">
        <v>317</v>
      </c>
      <c r="E82">
        <v>1</v>
      </c>
    </row>
    <row r="83" spans="1:5" x14ac:dyDescent="0.2">
      <c r="A83" t="s">
        <v>153</v>
      </c>
      <c r="B83">
        <v>1</v>
      </c>
      <c r="D83" t="s">
        <v>34</v>
      </c>
      <c r="E83">
        <v>1</v>
      </c>
    </row>
    <row r="84" spans="1:5" x14ac:dyDescent="0.2">
      <c r="A84" t="s">
        <v>185</v>
      </c>
      <c r="B84">
        <v>1</v>
      </c>
      <c r="D84" t="s">
        <v>41</v>
      </c>
      <c r="E84">
        <v>1</v>
      </c>
    </row>
    <row r="85" spans="1:5" x14ac:dyDescent="0.2">
      <c r="A85" t="s">
        <v>117</v>
      </c>
      <c r="B85">
        <v>1</v>
      </c>
      <c r="D85" t="s">
        <v>287</v>
      </c>
      <c r="E85">
        <v>1</v>
      </c>
    </row>
    <row r="86" spans="1:5" x14ac:dyDescent="0.2">
      <c r="A86" t="s">
        <v>131</v>
      </c>
      <c r="B86">
        <v>1</v>
      </c>
      <c r="D86" t="s">
        <v>320</v>
      </c>
      <c r="E86">
        <v>1</v>
      </c>
    </row>
    <row r="87" spans="1:5" x14ac:dyDescent="0.2">
      <c r="A87" t="s">
        <v>186</v>
      </c>
      <c r="B87">
        <v>1</v>
      </c>
      <c r="D87" t="s">
        <v>342</v>
      </c>
      <c r="E87">
        <v>1</v>
      </c>
    </row>
    <row r="88" spans="1:5" x14ac:dyDescent="0.2">
      <c r="A88" t="s">
        <v>149</v>
      </c>
      <c r="B88">
        <v>1</v>
      </c>
      <c r="D88" t="s">
        <v>24</v>
      </c>
      <c r="E88">
        <v>1</v>
      </c>
    </row>
    <row r="89" spans="1:5" x14ac:dyDescent="0.2">
      <c r="A89" t="s">
        <v>90</v>
      </c>
      <c r="B89">
        <v>1</v>
      </c>
      <c r="D89" t="s">
        <v>303</v>
      </c>
      <c r="E89">
        <v>1</v>
      </c>
    </row>
    <row r="90" spans="1:5" x14ac:dyDescent="0.2">
      <c r="A90" t="s">
        <v>175</v>
      </c>
      <c r="B90">
        <v>1</v>
      </c>
      <c r="D90" t="s">
        <v>336</v>
      </c>
      <c r="E90">
        <v>1</v>
      </c>
    </row>
    <row r="91" spans="1:5" x14ac:dyDescent="0.2">
      <c r="A91" t="s">
        <v>43</v>
      </c>
      <c r="B91">
        <v>1</v>
      </c>
      <c r="D91" t="s">
        <v>359</v>
      </c>
      <c r="E91">
        <v>1</v>
      </c>
    </row>
    <row r="92" spans="1:5" x14ac:dyDescent="0.2">
      <c r="A92" t="s">
        <v>45</v>
      </c>
      <c r="B92">
        <v>1</v>
      </c>
      <c r="D92" t="s">
        <v>87</v>
      </c>
      <c r="E92">
        <v>1</v>
      </c>
    </row>
    <row r="93" spans="1:5" x14ac:dyDescent="0.2">
      <c r="A93" t="s">
        <v>31</v>
      </c>
      <c r="B93">
        <v>1</v>
      </c>
      <c r="D93" t="s">
        <v>333</v>
      </c>
      <c r="E93">
        <v>1</v>
      </c>
    </row>
    <row r="94" spans="1:5" x14ac:dyDescent="0.2">
      <c r="A94" t="s">
        <v>79</v>
      </c>
      <c r="B94">
        <v>1</v>
      </c>
      <c r="D94" t="s">
        <v>32</v>
      </c>
      <c r="E94">
        <v>1</v>
      </c>
    </row>
    <row r="95" spans="1:5" x14ac:dyDescent="0.2">
      <c r="A95" t="s">
        <v>122</v>
      </c>
      <c r="B95">
        <v>1</v>
      </c>
      <c r="D95" t="s">
        <v>276</v>
      </c>
      <c r="E95">
        <v>1</v>
      </c>
    </row>
    <row r="96" spans="1:5" x14ac:dyDescent="0.2">
      <c r="A96" t="s">
        <v>70</v>
      </c>
      <c r="B96">
        <v>1</v>
      </c>
      <c r="D96" t="s">
        <v>112</v>
      </c>
      <c r="E96">
        <v>1</v>
      </c>
    </row>
    <row r="97" spans="1:5" x14ac:dyDescent="0.2">
      <c r="A97" t="s">
        <v>59</v>
      </c>
      <c r="B97">
        <v>1</v>
      </c>
      <c r="D97" t="s">
        <v>349</v>
      </c>
      <c r="E97">
        <v>1</v>
      </c>
    </row>
    <row r="98" spans="1:5" x14ac:dyDescent="0.2">
      <c r="A98" t="s">
        <v>179</v>
      </c>
      <c r="B98">
        <v>1</v>
      </c>
      <c r="D98" t="s">
        <v>73</v>
      </c>
      <c r="E98">
        <v>1</v>
      </c>
    </row>
    <row r="99" spans="1:5" x14ac:dyDescent="0.2">
      <c r="A99" t="s">
        <v>127</v>
      </c>
      <c r="B99">
        <v>1</v>
      </c>
      <c r="D99" t="s">
        <v>62</v>
      </c>
      <c r="E99">
        <v>1</v>
      </c>
    </row>
    <row r="100" spans="1:5" x14ac:dyDescent="0.2">
      <c r="A100" t="s">
        <v>47</v>
      </c>
      <c r="B100">
        <v>1</v>
      </c>
      <c r="D100" t="s">
        <v>304</v>
      </c>
      <c r="E100">
        <v>1</v>
      </c>
    </row>
    <row r="101" spans="1:5" x14ac:dyDescent="0.2">
      <c r="A101" t="s">
        <v>29</v>
      </c>
      <c r="B101">
        <v>1</v>
      </c>
      <c r="D101" t="s">
        <v>114</v>
      </c>
      <c r="E101">
        <v>1</v>
      </c>
    </row>
    <row r="102" spans="1:5" x14ac:dyDescent="0.2">
      <c r="A102" t="s">
        <v>18</v>
      </c>
      <c r="B102">
        <v>1</v>
      </c>
      <c r="D102" t="s">
        <v>322</v>
      </c>
      <c r="E102">
        <v>1</v>
      </c>
    </row>
    <row r="103" spans="1:5" x14ac:dyDescent="0.2">
      <c r="A103" t="s">
        <v>40</v>
      </c>
      <c r="B103">
        <v>1</v>
      </c>
      <c r="D103" t="s">
        <v>17</v>
      </c>
      <c r="E103">
        <v>1</v>
      </c>
    </row>
    <row r="104" spans="1:5" x14ac:dyDescent="0.2">
      <c r="A104" t="s">
        <v>61</v>
      </c>
      <c r="B104">
        <v>1</v>
      </c>
      <c r="D104" t="s">
        <v>261</v>
      </c>
      <c r="E104">
        <v>1</v>
      </c>
    </row>
    <row r="105" spans="1:5" x14ac:dyDescent="0.2">
      <c r="A105" t="s">
        <v>119</v>
      </c>
      <c r="B105">
        <v>1</v>
      </c>
      <c r="D105" t="s">
        <v>25</v>
      </c>
      <c r="E105">
        <v>1</v>
      </c>
    </row>
    <row r="106" spans="1:5" x14ac:dyDescent="0.2">
      <c r="A106" t="s">
        <v>154</v>
      </c>
      <c r="B106">
        <v>1</v>
      </c>
      <c r="D106" t="s">
        <v>48</v>
      </c>
      <c r="E106">
        <v>1</v>
      </c>
    </row>
    <row r="107" spans="1:5" x14ac:dyDescent="0.2">
      <c r="A107" t="s">
        <v>129</v>
      </c>
      <c r="B107">
        <v>1</v>
      </c>
      <c r="D107" t="s">
        <v>270</v>
      </c>
      <c r="E107">
        <v>1</v>
      </c>
    </row>
    <row r="108" spans="1:5" x14ac:dyDescent="0.2">
      <c r="A108" t="s">
        <v>148</v>
      </c>
      <c r="B108">
        <v>1</v>
      </c>
      <c r="D108" t="s">
        <v>356</v>
      </c>
      <c r="E108">
        <v>1</v>
      </c>
    </row>
    <row r="109" spans="1:5" x14ac:dyDescent="0.2">
      <c r="A109" t="s">
        <v>140</v>
      </c>
      <c r="B109">
        <v>1</v>
      </c>
      <c r="D109" t="s">
        <v>111</v>
      </c>
      <c r="E109">
        <v>1</v>
      </c>
    </row>
    <row r="110" spans="1:5" x14ac:dyDescent="0.2">
      <c r="A110" t="s">
        <v>102</v>
      </c>
      <c r="B110">
        <v>1</v>
      </c>
      <c r="D110" t="s">
        <v>66</v>
      </c>
      <c r="E110">
        <v>1</v>
      </c>
    </row>
    <row r="111" spans="1:5" x14ac:dyDescent="0.2">
      <c r="A111" t="s">
        <v>168</v>
      </c>
      <c r="B111">
        <v>1</v>
      </c>
      <c r="D111" t="s">
        <v>81</v>
      </c>
      <c r="E111">
        <v>1</v>
      </c>
    </row>
    <row r="112" spans="1:5" x14ac:dyDescent="0.2">
      <c r="A112" t="s">
        <v>177</v>
      </c>
      <c r="B112">
        <v>1</v>
      </c>
      <c r="D112" t="s">
        <v>39</v>
      </c>
      <c r="E112">
        <v>1</v>
      </c>
    </row>
    <row r="113" spans="1:5" x14ac:dyDescent="0.2">
      <c r="A113" t="s">
        <v>170</v>
      </c>
      <c r="B113">
        <v>1</v>
      </c>
      <c r="D113" t="s">
        <v>308</v>
      </c>
      <c r="E113">
        <v>1</v>
      </c>
    </row>
    <row r="114" spans="1:5" x14ac:dyDescent="0.2">
      <c r="A114" t="s">
        <v>141</v>
      </c>
      <c r="B114">
        <v>1</v>
      </c>
      <c r="D114" t="s">
        <v>355</v>
      </c>
      <c r="E114">
        <v>1</v>
      </c>
    </row>
    <row r="115" spans="1:5" x14ac:dyDescent="0.2">
      <c r="A115" t="s">
        <v>172</v>
      </c>
      <c r="B115">
        <v>1</v>
      </c>
      <c r="D115" t="s">
        <v>117</v>
      </c>
      <c r="E115">
        <v>1</v>
      </c>
    </row>
    <row r="116" spans="1:5" x14ac:dyDescent="0.2">
      <c r="A116" t="s">
        <v>92</v>
      </c>
      <c r="B116">
        <v>1</v>
      </c>
      <c r="D116" t="s">
        <v>306</v>
      </c>
      <c r="E116">
        <v>1</v>
      </c>
    </row>
    <row r="117" spans="1:5" x14ac:dyDescent="0.2">
      <c r="A117" t="s">
        <v>23</v>
      </c>
      <c r="B117">
        <v>1</v>
      </c>
      <c r="D117" t="s">
        <v>302</v>
      </c>
      <c r="E117">
        <v>1</v>
      </c>
    </row>
    <row r="118" spans="1:5" x14ac:dyDescent="0.2">
      <c r="A118" t="s">
        <v>46</v>
      </c>
      <c r="B118">
        <v>1</v>
      </c>
      <c r="D118" t="s">
        <v>90</v>
      </c>
      <c r="E118">
        <v>1</v>
      </c>
    </row>
    <row r="119" spans="1:5" x14ac:dyDescent="0.2">
      <c r="A119" t="s">
        <v>144</v>
      </c>
      <c r="B119">
        <v>1</v>
      </c>
      <c r="D119" t="s">
        <v>226</v>
      </c>
      <c r="E119">
        <v>1</v>
      </c>
    </row>
    <row r="120" spans="1:5" x14ac:dyDescent="0.2">
      <c r="A120" t="s">
        <v>184</v>
      </c>
      <c r="B120">
        <v>1</v>
      </c>
      <c r="D120" t="s">
        <v>43</v>
      </c>
      <c r="E120">
        <v>1</v>
      </c>
    </row>
    <row r="121" spans="1:5" x14ac:dyDescent="0.2">
      <c r="A121" t="s">
        <v>97</v>
      </c>
      <c r="B121">
        <v>1</v>
      </c>
      <c r="D121" t="s">
        <v>253</v>
      </c>
      <c r="E121">
        <v>1</v>
      </c>
    </row>
    <row r="122" spans="1:5" x14ac:dyDescent="0.2">
      <c r="A122" t="s">
        <v>77</v>
      </c>
      <c r="B122">
        <v>1</v>
      </c>
      <c r="D122" t="s">
        <v>45</v>
      </c>
      <c r="E122">
        <v>1</v>
      </c>
    </row>
    <row r="123" spans="1:5" x14ac:dyDescent="0.2">
      <c r="A123" t="s">
        <v>152</v>
      </c>
      <c r="B123">
        <v>1</v>
      </c>
      <c r="D123" t="s">
        <v>31</v>
      </c>
      <c r="E123">
        <v>1</v>
      </c>
    </row>
    <row r="124" spans="1:5" x14ac:dyDescent="0.2">
      <c r="A124" t="s">
        <v>51</v>
      </c>
      <c r="B124">
        <v>1</v>
      </c>
      <c r="D124" t="s">
        <v>354</v>
      </c>
      <c r="E124">
        <v>1</v>
      </c>
    </row>
    <row r="125" spans="1:5" x14ac:dyDescent="0.2">
      <c r="A125" t="s">
        <v>106</v>
      </c>
      <c r="B125">
        <v>1</v>
      </c>
      <c r="D125" t="s">
        <v>247</v>
      </c>
      <c r="E125">
        <v>1</v>
      </c>
    </row>
    <row r="126" spans="1:5" x14ac:dyDescent="0.2">
      <c r="A126" t="s">
        <v>94</v>
      </c>
      <c r="B126">
        <v>1</v>
      </c>
      <c r="D126" t="s">
        <v>294</v>
      </c>
      <c r="E126">
        <v>1</v>
      </c>
    </row>
    <row r="127" spans="1:5" x14ac:dyDescent="0.2">
      <c r="A127" t="s">
        <v>135</v>
      </c>
      <c r="B127">
        <v>1</v>
      </c>
      <c r="D127" t="s">
        <v>310</v>
      </c>
      <c r="E127">
        <v>1</v>
      </c>
    </row>
    <row r="128" spans="1:5" x14ac:dyDescent="0.2">
      <c r="A128" t="s">
        <v>121</v>
      </c>
      <c r="B128">
        <v>1</v>
      </c>
      <c r="D128" t="s">
        <v>79</v>
      </c>
      <c r="E128">
        <v>1</v>
      </c>
    </row>
    <row r="129" spans="1:5" x14ac:dyDescent="0.2">
      <c r="A129" t="s">
        <v>188</v>
      </c>
      <c r="B129">
        <v>1</v>
      </c>
      <c r="D129" t="s">
        <v>292</v>
      </c>
      <c r="E129">
        <v>1</v>
      </c>
    </row>
    <row r="130" spans="1:5" x14ac:dyDescent="0.2">
      <c r="A130" t="s">
        <v>173</v>
      </c>
      <c r="B130">
        <v>1</v>
      </c>
      <c r="D130" t="s">
        <v>122</v>
      </c>
      <c r="E130">
        <v>1</v>
      </c>
    </row>
    <row r="131" spans="1:5" x14ac:dyDescent="0.2">
      <c r="A131" t="s">
        <v>157</v>
      </c>
      <c r="B131">
        <v>1</v>
      </c>
      <c r="D131" t="s">
        <v>70</v>
      </c>
      <c r="E131">
        <v>1</v>
      </c>
    </row>
    <row r="132" spans="1:5" x14ac:dyDescent="0.2">
      <c r="A132" t="s">
        <v>190</v>
      </c>
      <c r="B132">
        <v>1</v>
      </c>
      <c r="D132" t="s">
        <v>59</v>
      </c>
      <c r="E132">
        <v>1</v>
      </c>
    </row>
    <row r="133" spans="1:5" x14ac:dyDescent="0.2">
      <c r="A133" t="s">
        <v>86</v>
      </c>
      <c r="B133">
        <v>1</v>
      </c>
      <c r="D133" t="s">
        <v>47</v>
      </c>
      <c r="E133">
        <v>1</v>
      </c>
    </row>
    <row r="134" spans="1:5" x14ac:dyDescent="0.2">
      <c r="A134" t="s">
        <v>109</v>
      </c>
      <c r="B134">
        <v>1</v>
      </c>
      <c r="D134" t="s">
        <v>266</v>
      </c>
      <c r="E134">
        <v>1</v>
      </c>
    </row>
    <row r="135" spans="1:5" x14ac:dyDescent="0.2">
      <c r="A135" t="s">
        <v>85</v>
      </c>
      <c r="B135">
        <v>1</v>
      </c>
      <c r="D135" t="s">
        <v>29</v>
      </c>
      <c r="E135">
        <v>1</v>
      </c>
    </row>
    <row r="136" spans="1:5" x14ac:dyDescent="0.2">
      <c r="A136" t="s">
        <v>35</v>
      </c>
      <c r="B136">
        <v>1</v>
      </c>
      <c r="D136" t="s">
        <v>293</v>
      </c>
      <c r="E136">
        <v>1</v>
      </c>
    </row>
    <row r="137" spans="1:5" x14ac:dyDescent="0.2">
      <c r="A137" t="s">
        <v>164</v>
      </c>
      <c r="B137">
        <v>1</v>
      </c>
      <c r="D137" t="s">
        <v>257</v>
      </c>
      <c r="E137">
        <v>1</v>
      </c>
    </row>
    <row r="138" spans="1:5" x14ac:dyDescent="0.2">
      <c r="A138" t="s">
        <v>60</v>
      </c>
      <c r="B138">
        <v>1</v>
      </c>
      <c r="D138" t="s">
        <v>40</v>
      </c>
      <c r="E138">
        <v>1</v>
      </c>
    </row>
    <row r="139" spans="1:5" x14ac:dyDescent="0.2">
      <c r="A139" t="s">
        <v>95</v>
      </c>
      <c r="B139">
        <v>1</v>
      </c>
      <c r="D139" t="s">
        <v>238</v>
      </c>
      <c r="E139">
        <v>1</v>
      </c>
    </row>
    <row r="140" spans="1:5" x14ac:dyDescent="0.2">
      <c r="A140" t="s">
        <v>10</v>
      </c>
      <c r="B140">
        <v>1</v>
      </c>
      <c r="D140" t="s">
        <v>239</v>
      </c>
      <c r="E140">
        <v>1</v>
      </c>
    </row>
    <row r="141" spans="1:5" x14ac:dyDescent="0.2">
      <c r="A141" t="s">
        <v>14</v>
      </c>
      <c r="B141">
        <v>1</v>
      </c>
      <c r="D141" t="s">
        <v>61</v>
      </c>
      <c r="E141">
        <v>1</v>
      </c>
    </row>
    <row r="142" spans="1:5" x14ac:dyDescent="0.2">
      <c r="A142" t="s">
        <v>91</v>
      </c>
      <c r="B142">
        <v>1</v>
      </c>
      <c r="D142" t="s">
        <v>119</v>
      </c>
      <c r="E142">
        <v>1</v>
      </c>
    </row>
    <row r="143" spans="1:5" x14ac:dyDescent="0.2">
      <c r="A143" t="s">
        <v>162</v>
      </c>
      <c r="B143">
        <v>1</v>
      </c>
      <c r="D143" t="s">
        <v>255</v>
      </c>
      <c r="E143">
        <v>1</v>
      </c>
    </row>
    <row r="144" spans="1:5" x14ac:dyDescent="0.2">
      <c r="A144" t="s">
        <v>178</v>
      </c>
      <c r="B144">
        <v>1</v>
      </c>
      <c r="D144" t="s">
        <v>229</v>
      </c>
      <c r="E144">
        <v>1</v>
      </c>
    </row>
    <row r="145" spans="1:5" x14ac:dyDescent="0.2">
      <c r="A145" t="s">
        <v>138</v>
      </c>
      <c r="B145">
        <v>1</v>
      </c>
      <c r="D145" t="s">
        <v>291</v>
      </c>
      <c r="E145">
        <v>1</v>
      </c>
    </row>
    <row r="146" spans="1:5" x14ac:dyDescent="0.2">
      <c r="A146" t="s">
        <v>142</v>
      </c>
      <c r="B146">
        <v>1</v>
      </c>
      <c r="D146" t="s">
        <v>223</v>
      </c>
      <c r="E146">
        <v>1</v>
      </c>
    </row>
    <row r="147" spans="1:5" x14ac:dyDescent="0.2">
      <c r="A147" t="s">
        <v>21</v>
      </c>
      <c r="B147">
        <v>1</v>
      </c>
      <c r="D147" t="s">
        <v>102</v>
      </c>
      <c r="E147">
        <v>1</v>
      </c>
    </row>
    <row r="148" spans="1:5" x14ac:dyDescent="0.2">
      <c r="A148" t="s">
        <v>105</v>
      </c>
      <c r="B148">
        <v>1</v>
      </c>
      <c r="D148" t="s">
        <v>230</v>
      </c>
      <c r="E148">
        <v>1</v>
      </c>
    </row>
    <row r="149" spans="1:5" x14ac:dyDescent="0.2">
      <c r="A149" t="s">
        <v>159</v>
      </c>
      <c r="B149">
        <v>1</v>
      </c>
      <c r="D149" t="s">
        <v>222</v>
      </c>
      <c r="E149">
        <v>1</v>
      </c>
    </row>
    <row r="150" spans="1:5" x14ac:dyDescent="0.2">
      <c r="A150" t="s">
        <v>160</v>
      </c>
      <c r="B150">
        <v>1</v>
      </c>
      <c r="D150" t="s">
        <v>300</v>
      </c>
      <c r="E150">
        <v>1</v>
      </c>
    </row>
    <row r="151" spans="1:5" x14ac:dyDescent="0.2">
      <c r="A151" t="s">
        <v>158</v>
      </c>
      <c r="B151">
        <v>1</v>
      </c>
      <c r="D151" t="s">
        <v>251</v>
      </c>
      <c r="E151">
        <v>1</v>
      </c>
    </row>
    <row r="152" spans="1:5" x14ac:dyDescent="0.2">
      <c r="A152" t="s">
        <v>145</v>
      </c>
      <c r="B152">
        <v>1</v>
      </c>
      <c r="D152" t="s">
        <v>92</v>
      </c>
      <c r="E152">
        <v>1</v>
      </c>
    </row>
    <row r="153" spans="1:5" x14ac:dyDescent="0.2">
      <c r="A153" t="s">
        <v>123</v>
      </c>
      <c r="B153">
        <v>1</v>
      </c>
      <c r="D153" t="s">
        <v>23</v>
      </c>
      <c r="E153">
        <v>1</v>
      </c>
    </row>
    <row r="154" spans="1:5" x14ac:dyDescent="0.2">
      <c r="A154" t="s">
        <v>116</v>
      </c>
      <c r="B154">
        <v>1</v>
      </c>
      <c r="D154" t="s">
        <v>297</v>
      </c>
      <c r="E154">
        <v>1</v>
      </c>
    </row>
    <row r="155" spans="1:5" x14ac:dyDescent="0.2">
      <c r="A155" t="s">
        <v>118</v>
      </c>
      <c r="B155">
        <v>1</v>
      </c>
      <c r="D155" t="s">
        <v>353</v>
      </c>
      <c r="E155">
        <v>1</v>
      </c>
    </row>
    <row r="156" spans="1:5" x14ac:dyDescent="0.2">
      <c r="A156" t="s">
        <v>82</v>
      </c>
      <c r="B156">
        <v>1</v>
      </c>
      <c r="D156" t="s">
        <v>46</v>
      </c>
      <c r="E156">
        <v>1</v>
      </c>
    </row>
    <row r="157" spans="1:5" x14ac:dyDescent="0.2">
      <c r="A157" t="s">
        <v>98</v>
      </c>
      <c r="B157">
        <v>1</v>
      </c>
      <c r="D157" t="s">
        <v>227</v>
      </c>
      <c r="E157">
        <v>1</v>
      </c>
    </row>
    <row r="158" spans="1:5" x14ac:dyDescent="0.2">
      <c r="A158" t="s">
        <v>124</v>
      </c>
      <c r="B158">
        <v>1</v>
      </c>
      <c r="D158" t="s">
        <v>231</v>
      </c>
      <c r="E158">
        <v>1</v>
      </c>
    </row>
    <row r="159" spans="1:5" x14ac:dyDescent="0.2">
      <c r="A159" t="s">
        <v>69</v>
      </c>
      <c r="B159">
        <v>1</v>
      </c>
      <c r="D159" t="s">
        <v>97</v>
      </c>
      <c r="E159">
        <v>1</v>
      </c>
    </row>
    <row r="160" spans="1:5" x14ac:dyDescent="0.2">
      <c r="A160" t="s">
        <v>103</v>
      </c>
      <c r="B160">
        <v>1</v>
      </c>
      <c r="D160" t="s">
        <v>77</v>
      </c>
      <c r="E160">
        <v>1</v>
      </c>
    </row>
    <row r="161" spans="1:5" x14ac:dyDescent="0.2">
      <c r="A161" t="s">
        <v>76</v>
      </c>
      <c r="B161">
        <v>1</v>
      </c>
      <c r="D161" t="s">
        <v>51</v>
      </c>
      <c r="E161">
        <v>1</v>
      </c>
    </row>
    <row r="162" spans="1:5" x14ac:dyDescent="0.2">
      <c r="A162" t="s">
        <v>71</v>
      </c>
      <c r="B162">
        <v>1</v>
      </c>
      <c r="D162" t="s">
        <v>250</v>
      </c>
      <c r="E162">
        <v>1</v>
      </c>
    </row>
    <row r="163" spans="1:5" x14ac:dyDescent="0.2">
      <c r="A163" t="s">
        <v>115</v>
      </c>
      <c r="B163">
        <v>1</v>
      </c>
      <c r="D163" t="s">
        <v>94</v>
      </c>
      <c r="E163">
        <v>1</v>
      </c>
    </row>
    <row r="164" spans="1:5" x14ac:dyDescent="0.2">
      <c r="A164" t="s">
        <v>52</v>
      </c>
      <c r="B164">
        <v>1</v>
      </c>
      <c r="D164" t="s">
        <v>331</v>
      </c>
      <c r="E164">
        <v>1</v>
      </c>
    </row>
    <row r="165" spans="1:5" x14ac:dyDescent="0.2">
      <c r="A165" t="s">
        <v>171</v>
      </c>
      <c r="B165">
        <v>1</v>
      </c>
      <c r="D165" t="s">
        <v>272</v>
      </c>
      <c r="E165">
        <v>1</v>
      </c>
    </row>
    <row r="166" spans="1:5" x14ac:dyDescent="0.2">
      <c r="A166" t="s">
        <v>101</v>
      </c>
      <c r="B166">
        <v>1</v>
      </c>
      <c r="D166" t="s">
        <v>121</v>
      </c>
      <c r="E166">
        <v>1</v>
      </c>
    </row>
    <row r="167" spans="1:5" x14ac:dyDescent="0.2">
      <c r="A167" t="s">
        <v>133</v>
      </c>
      <c r="B167">
        <v>1</v>
      </c>
      <c r="D167" t="s">
        <v>318</v>
      </c>
      <c r="E167">
        <v>1</v>
      </c>
    </row>
    <row r="168" spans="1:5" x14ac:dyDescent="0.2">
      <c r="A168" t="s">
        <v>166</v>
      </c>
      <c r="B168">
        <v>1</v>
      </c>
      <c r="D168" t="s">
        <v>347</v>
      </c>
      <c r="E168">
        <v>1</v>
      </c>
    </row>
    <row r="169" spans="1:5" x14ac:dyDescent="0.2">
      <c r="A169" t="s">
        <v>53</v>
      </c>
      <c r="B169">
        <v>1</v>
      </c>
      <c r="D169" t="s">
        <v>351</v>
      </c>
      <c r="E169">
        <v>1</v>
      </c>
    </row>
    <row r="170" spans="1:5" x14ac:dyDescent="0.2">
      <c r="A170" t="s">
        <v>78</v>
      </c>
      <c r="B170">
        <v>1</v>
      </c>
      <c r="D170" t="s">
        <v>278</v>
      </c>
      <c r="E170">
        <v>1</v>
      </c>
    </row>
    <row r="171" spans="1:5" x14ac:dyDescent="0.2">
      <c r="A171" t="s">
        <v>137</v>
      </c>
      <c r="B171">
        <v>1</v>
      </c>
      <c r="D171" t="s">
        <v>334</v>
      </c>
      <c r="E171">
        <v>1</v>
      </c>
    </row>
    <row r="172" spans="1:5" x14ac:dyDescent="0.2">
      <c r="A172" t="s">
        <v>58</v>
      </c>
      <c r="B172">
        <v>1</v>
      </c>
      <c r="D172" t="s">
        <v>228</v>
      </c>
      <c r="E172">
        <v>1</v>
      </c>
    </row>
    <row r="173" spans="1:5" x14ac:dyDescent="0.2">
      <c r="A173" t="s">
        <v>84</v>
      </c>
      <c r="B173">
        <v>1</v>
      </c>
      <c r="D173" t="s">
        <v>345</v>
      </c>
      <c r="E173">
        <v>1</v>
      </c>
    </row>
    <row r="174" spans="1:5" x14ac:dyDescent="0.2">
      <c r="A174" t="s">
        <v>55</v>
      </c>
      <c r="B174">
        <v>1</v>
      </c>
      <c r="D174" t="s">
        <v>262</v>
      </c>
      <c r="E174">
        <v>1</v>
      </c>
    </row>
    <row r="175" spans="1:5" x14ac:dyDescent="0.2">
      <c r="A175" t="s">
        <v>113</v>
      </c>
      <c r="B175">
        <v>1</v>
      </c>
      <c r="D175" t="s">
        <v>328</v>
      </c>
      <c r="E175">
        <v>1</v>
      </c>
    </row>
    <row r="176" spans="1:5" x14ac:dyDescent="0.2">
      <c r="A176" t="s">
        <v>180</v>
      </c>
      <c r="B176">
        <v>1</v>
      </c>
      <c r="D176" t="s">
        <v>338</v>
      </c>
      <c r="E176">
        <v>1</v>
      </c>
    </row>
    <row r="177" spans="1:5" x14ac:dyDescent="0.2">
      <c r="A177" t="s">
        <v>33</v>
      </c>
      <c r="B177">
        <v>1</v>
      </c>
      <c r="D177" t="s">
        <v>86</v>
      </c>
      <c r="E177">
        <v>1</v>
      </c>
    </row>
    <row r="178" spans="1:5" x14ac:dyDescent="0.2">
      <c r="A178" t="s">
        <v>37</v>
      </c>
      <c r="B178">
        <v>1</v>
      </c>
      <c r="D178" t="s">
        <v>109</v>
      </c>
      <c r="E178">
        <v>1</v>
      </c>
    </row>
    <row r="179" spans="1:5" x14ac:dyDescent="0.2">
      <c r="A179" t="s">
        <v>181</v>
      </c>
      <c r="B179">
        <v>1</v>
      </c>
      <c r="D179" t="s">
        <v>85</v>
      </c>
      <c r="E179">
        <v>1</v>
      </c>
    </row>
    <row r="180" spans="1:5" x14ac:dyDescent="0.2">
      <c r="A180" t="s">
        <v>126</v>
      </c>
      <c r="B180">
        <v>1</v>
      </c>
      <c r="D180" t="s">
        <v>35</v>
      </c>
      <c r="E180">
        <v>1</v>
      </c>
    </row>
    <row r="181" spans="1:5" x14ac:dyDescent="0.2">
      <c r="A181" t="s">
        <v>57</v>
      </c>
      <c r="B181">
        <v>1</v>
      </c>
      <c r="D181" t="s">
        <v>348</v>
      </c>
      <c r="E181">
        <v>1</v>
      </c>
    </row>
    <row r="182" spans="1:5" x14ac:dyDescent="0.2">
      <c r="A182" t="s">
        <v>96</v>
      </c>
      <c r="B182">
        <v>1</v>
      </c>
      <c r="D182" t="s">
        <v>360</v>
      </c>
      <c r="E182">
        <v>1</v>
      </c>
    </row>
    <row r="183" spans="1:5" x14ac:dyDescent="0.2">
      <c r="A183" t="s">
        <v>163</v>
      </c>
      <c r="B183">
        <v>1</v>
      </c>
      <c r="D183" t="s">
        <v>60</v>
      </c>
      <c r="E183">
        <v>1</v>
      </c>
    </row>
    <row r="184" spans="1:5" x14ac:dyDescent="0.2">
      <c r="A184" t="s">
        <v>27</v>
      </c>
      <c r="B184">
        <v>1</v>
      </c>
      <c r="D184" t="s">
        <v>95</v>
      </c>
      <c r="E184">
        <v>1</v>
      </c>
    </row>
    <row r="185" spans="1:5" x14ac:dyDescent="0.2">
      <c r="A185" t="s">
        <v>107</v>
      </c>
      <c r="B185">
        <v>1</v>
      </c>
      <c r="D185" t="s">
        <v>10</v>
      </c>
      <c r="E185">
        <v>1</v>
      </c>
    </row>
    <row r="186" spans="1:5" x14ac:dyDescent="0.2">
      <c r="A186" t="s">
        <v>147</v>
      </c>
      <c r="B186">
        <v>1</v>
      </c>
      <c r="D186" t="s">
        <v>346</v>
      </c>
      <c r="E186">
        <v>1</v>
      </c>
    </row>
    <row r="187" spans="1:5" x14ac:dyDescent="0.2">
      <c r="A187" t="s">
        <v>183</v>
      </c>
      <c r="B187">
        <v>1</v>
      </c>
      <c r="D187" t="s">
        <v>256</v>
      </c>
      <c r="E187">
        <v>1</v>
      </c>
    </row>
    <row r="188" spans="1:5" x14ac:dyDescent="0.2">
      <c r="A188" t="s">
        <v>368</v>
      </c>
      <c r="B188">
        <v>184</v>
      </c>
      <c r="D188" t="s">
        <v>91</v>
      </c>
      <c r="E188">
        <v>1</v>
      </c>
    </row>
    <row r="189" spans="1:5" x14ac:dyDescent="0.2">
      <c r="D189" t="s">
        <v>245</v>
      </c>
      <c r="E189">
        <v>1</v>
      </c>
    </row>
    <row r="190" spans="1:5" x14ac:dyDescent="0.2">
      <c r="D190" t="s">
        <v>236</v>
      </c>
      <c r="E190">
        <v>1</v>
      </c>
    </row>
    <row r="191" spans="1:5" x14ac:dyDescent="0.2">
      <c r="D191" t="s">
        <v>311</v>
      </c>
      <c r="E191">
        <v>1</v>
      </c>
    </row>
    <row r="192" spans="1:5" x14ac:dyDescent="0.2">
      <c r="D192" t="s">
        <v>21</v>
      </c>
      <c r="E192">
        <v>1</v>
      </c>
    </row>
    <row r="193" spans="4:5" x14ac:dyDescent="0.2">
      <c r="D193" t="s">
        <v>105</v>
      </c>
      <c r="E193">
        <v>1</v>
      </c>
    </row>
    <row r="194" spans="4:5" x14ac:dyDescent="0.2">
      <c r="D194" t="s">
        <v>267</v>
      </c>
      <c r="E194">
        <v>1</v>
      </c>
    </row>
    <row r="195" spans="4:5" x14ac:dyDescent="0.2">
      <c r="D195" t="s">
        <v>329</v>
      </c>
      <c r="E195">
        <v>1</v>
      </c>
    </row>
    <row r="196" spans="4:5" x14ac:dyDescent="0.2">
      <c r="D196" t="s">
        <v>123</v>
      </c>
      <c r="E196">
        <v>1</v>
      </c>
    </row>
    <row r="197" spans="4:5" x14ac:dyDescent="0.2">
      <c r="D197" t="s">
        <v>235</v>
      </c>
      <c r="E197">
        <v>1</v>
      </c>
    </row>
    <row r="198" spans="4:5" x14ac:dyDescent="0.2">
      <c r="D198" t="s">
        <v>69</v>
      </c>
      <c r="E198">
        <v>1</v>
      </c>
    </row>
    <row r="199" spans="4:5" x14ac:dyDescent="0.2">
      <c r="D199" t="s">
        <v>362</v>
      </c>
      <c r="E199">
        <v>1</v>
      </c>
    </row>
    <row r="200" spans="4:5" x14ac:dyDescent="0.2">
      <c r="D200" t="s">
        <v>76</v>
      </c>
      <c r="E200">
        <v>1</v>
      </c>
    </row>
    <row r="201" spans="4:5" x14ac:dyDescent="0.2">
      <c r="D201" t="s">
        <v>263</v>
      </c>
      <c r="E201">
        <v>1</v>
      </c>
    </row>
    <row r="202" spans="4:5" x14ac:dyDescent="0.2">
      <c r="D202" t="s">
        <v>288</v>
      </c>
      <c r="E202">
        <v>1</v>
      </c>
    </row>
    <row r="203" spans="4:5" x14ac:dyDescent="0.2">
      <c r="D203" t="s">
        <v>115</v>
      </c>
      <c r="E203">
        <v>1</v>
      </c>
    </row>
    <row r="204" spans="4:5" x14ac:dyDescent="0.2">
      <c r="D204" t="s">
        <v>323</v>
      </c>
      <c r="E204">
        <v>1</v>
      </c>
    </row>
    <row r="205" spans="4:5" x14ac:dyDescent="0.2">
      <c r="D205" t="s">
        <v>357</v>
      </c>
      <c r="E205">
        <v>1</v>
      </c>
    </row>
    <row r="206" spans="4:5" x14ac:dyDescent="0.2">
      <c r="D206" t="s">
        <v>101</v>
      </c>
      <c r="E206">
        <v>1</v>
      </c>
    </row>
    <row r="207" spans="4:5" x14ac:dyDescent="0.2">
      <c r="D207" t="s">
        <v>244</v>
      </c>
      <c r="E207">
        <v>1</v>
      </c>
    </row>
    <row r="208" spans="4:5" x14ac:dyDescent="0.2">
      <c r="D208" t="s">
        <v>344</v>
      </c>
      <c r="E208">
        <v>1</v>
      </c>
    </row>
    <row r="209" spans="4:5" x14ac:dyDescent="0.2">
      <c r="D209" t="s">
        <v>269</v>
      </c>
      <c r="E209">
        <v>1</v>
      </c>
    </row>
    <row r="210" spans="4:5" x14ac:dyDescent="0.2">
      <c r="D210" t="s">
        <v>242</v>
      </c>
      <c r="E210">
        <v>1</v>
      </c>
    </row>
    <row r="211" spans="4:5" x14ac:dyDescent="0.2">
      <c r="D211" t="s">
        <v>53</v>
      </c>
      <c r="E211">
        <v>1</v>
      </c>
    </row>
    <row r="212" spans="4:5" x14ac:dyDescent="0.2">
      <c r="D212" t="s">
        <v>78</v>
      </c>
      <c r="E212">
        <v>1</v>
      </c>
    </row>
    <row r="213" spans="4:5" x14ac:dyDescent="0.2">
      <c r="D213" t="s">
        <v>254</v>
      </c>
      <c r="E213">
        <v>1</v>
      </c>
    </row>
    <row r="214" spans="4:5" x14ac:dyDescent="0.2">
      <c r="D214" t="s">
        <v>283</v>
      </c>
      <c r="E214">
        <v>1</v>
      </c>
    </row>
    <row r="215" spans="4:5" x14ac:dyDescent="0.2">
      <c r="D215" t="s">
        <v>58</v>
      </c>
      <c r="E215">
        <v>1</v>
      </c>
    </row>
    <row r="216" spans="4:5" x14ac:dyDescent="0.2">
      <c r="D216" t="s">
        <v>84</v>
      </c>
      <c r="E216">
        <v>1</v>
      </c>
    </row>
    <row r="217" spans="4:5" x14ac:dyDescent="0.2">
      <c r="D217" t="s">
        <v>55</v>
      </c>
      <c r="E217">
        <v>1</v>
      </c>
    </row>
    <row r="218" spans="4:5" x14ac:dyDescent="0.2">
      <c r="D218" t="s">
        <v>295</v>
      </c>
      <c r="E218">
        <v>1</v>
      </c>
    </row>
    <row r="219" spans="4:5" x14ac:dyDescent="0.2">
      <c r="D219" t="s">
        <v>33</v>
      </c>
      <c r="E219">
        <v>1</v>
      </c>
    </row>
    <row r="220" spans="4:5" x14ac:dyDescent="0.2">
      <c r="D220" t="s">
        <v>285</v>
      </c>
      <c r="E220">
        <v>1</v>
      </c>
    </row>
    <row r="221" spans="4:5" x14ac:dyDescent="0.2">
      <c r="D221" t="s">
        <v>232</v>
      </c>
      <c r="E221">
        <v>1</v>
      </c>
    </row>
    <row r="222" spans="4:5" x14ac:dyDescent="0.2">
      <c r="D222" t="s">
        <v>37</v>
      </c>
      <c r="E222">
        <v>1</v>
      </c>
    </row>
    <row r="223" spans="4:5" x14ac:dyDescent="0.2">
      <c r="D223" t="s">
        <v>340</v>
      </c>
      <c r="E223">
        <v>1</v>
      </c>
    </row>
    <row r="224" spans="4:5" x14ac:dyDescent="0.2">
      <c r="D224" t="s">
        <v>305</v>
      </c>
      <c r="E224">
        <v>1</v>
      </c>
    </row>
    <row r="225" spans="4:5" x14ac:dyDescent="0.2">
      <c r="D225" t="s">
        <v>241</v>
      </c>
      <c r="E225">
        <v>1</v>
      </c>
    </row>
    <row r="226" spans="4:5" x14ac:dyDescent="0.2">
      <c r="D226" t="s">
        <v>224</v>
      </c>
      <c r="E226">
        <v>1</v>
      </c>
    </row>
    <row r="227" spans="4:5" x14ac:dyDescent="0.2">
      <c r="D227" t="s">
        <v>279</v>
      </c>
      <c r="E227">
        <v>1</v>
      </c>
    </row>
    <row r="228" spans="4:5" x14ac:dyDescent="0.2">
      <c r="D228" t="s">
        <v>57</v>
      </c>
      <c r="E228">
        <v>1</v>
      </c>
    </row>
    <row r="229" spans="4:5" x14ac:dyDescent="0.2">
      <c r="D229" t="s">
        <v>96</v>
      </c>
      <c r="E229">
        <v>1</v>
      </c>
    </row>
    <row r="230" spans="4:5" x14ac:dyDescent="0.2">
      <c r="D230" t="s">
        <v>27</v>
      </c>
      <c r="E230">
        <v>1</v>
      </c>
    </row>
    <row r="231" spans="4:5" x14ac:dyDescent="0.2">
      <c r="D231" t="s">
        <v>301</v>
      </c>
      <c r="E231">
        <v>1</v>
      </c>
    </row>
    <row r="232" spans="4:5" x14ac:dyDescent="0.2">
      <c r="D232" t="s">
        <v>233</v>
      </c>
      <c r="E232">
        <v>1</v>
      </c>
    </row>
    <row r="233" spans="4:5" x14ac:dyDescent="0.2">
      <c r="D233" t="s">
        <v>107</v>
      </c>
      <c r="E233">
        <v>1</v>
      </c>
    </row>
    <row r="234" spans="4:5" x14ac:dyDescent="0.2">
      <c r="D234" t="s">
        <v>332</v>
      </c>
      <c r="E234">
        <v>1</v>
      </c>
    </row>
    <row r="235" spans="4:5" x14ac:dyDescent="0.2">
      <c r="D235" t="s">
        <v>325</v>
      </c>
      <c r="E235">
        <v>1</v>
      </c>
    </row>
    <row r="236" spans="4:5" x14ac:dyDescent="0.2">
      <c r="D236" t="s">
        <v>361</v>
      </c>
      <c r="E236">
        <v>1</v>
      </c>
    </row>
    <row r="237" spans="4:5" x14ac:dyDescent="0.2">
      <c r="D237" t="s">
        <v>368</v>
      </c>
      <c r="E237">
        <v>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topLeftCell="A162" workbookViewId="0">
      <selection activeCell="L171" sqref="L171"/>
    </sheetView>
  </sheetViews>
  <sheetFormatPr baseColWidth="10" defaultColWidth="8.83203125" defaultRowHeight="15" x14ac:dyDescent="0.2"/>
  <cols>
    <col min="1" max="1" width="28.83203125" bestFit="1" customWidth="1"/>
    <col min="2" max="2" width="17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s="2">
        <v>37373</v>
      </c>
      <c r="C2">
        <v>1</v>
      </c>
      <c r="F2">
        <v>1</v>
      </c>
      <c r="G2">
        <v>1</v>
      </c>
      <c r="I2">
        <v>2</v>
      </c>
    </row>
    <row r="3" spans="1:9" x14ac:dyDescent="0.2">
      <c r="A3" t="s">
        <v>10</v>
      </c>
      <c r="B3" s="2">
        <v>37178</v>
      </c>
      <c r="C3">
        <v>1</v>
      </c>
      <c r="I3">
        <v>4</v>
      </c>
    </row>
    <row r="4" spans="1:9" x14ac:dyDescent="0.2">
      <c r="A4" t="s">
        <v>11</v>
      </c>
      <c r="B4" s="2">
        <v>36659</v>
      </c>
      <c r="C4">
        <v>1</v>
      </c>
      <c r="D4">
        <v>1</v>
      </c>
      <c r="E4">
        <v>1</v>
      </c>
      <c r="I4">
        <v>2</v>
      </c>
    </row>
    <row r="5" spans="1:9" x14ac:dyDescent="0.2">
      <c r="A5" t="s">
        <v>12</v>
      </c>
      <c r="B5" s="2">
        <v>36641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</row>
    <row r="6" spans="1:9" x14ac:dyDescent="0.2">
      <c r="A6" t="s">
        <v>13</v>
      </c>
      <c r="B6" s="2">
        <v>36590</v>
      </c>
      <c r="I6">
        <v>1</v>
      </c>
    </row>
    <row r="7" spans="1:9" x14ac:dyDescent="0.2">
      <c r="A7" t="s">
        <v>14</v>
      </c>
      <c r="B7" s="2">
        <v>36549</v>
      </c>
      <c r="D7">
        <v>1</v>
      </c>
      <c r="F7">
        <v>1</v>
      </c>
      <c r="I7">
        <v>1</v>
      </c>
    </row>
    <row r="8" spans="1:9" x14ac:dyDescent="0.2">
      <c r="A8" t="s">
        <v>15</v>
      </c>
      <c r="B8" s="2">
        <v>36534</v>
      </c>
      <c r="C8">
        <v>1</v>
      </c>
      <c r="D8">
        <v>1</v>
      </c>
      <c r="E8">
        <v>1</v>
      </c>
      <c r="I8">
        <v>1</v>
      </c>
    </row>
    <row r="9" spans="1:9" x14ac:dyDescent="0.2">
      <c r="A9" t="s">
        <v>16</v>
      </c>
      <c r="B9" s="2">
        <v>36424</v>
      </c>
      <c r="C9">
        <v>1</v>
      </c>
      <c r="F9">
        <v>1</v>
      </c>
      <c r="G9">
        <v>1</v>
      </c>
      <c r="I9">
        <v>3</v>
      </c>
    </row>
    <row r="10" spans="1:9" x14ac:dyDescent="0.2">
      <c r="A10" t="s">
        <v>17</v>
      </c>
      <c r="B10" s="2">
        <v>36382</v>
      </c>
      <c r="C10">
        <v>1</v>
      </c>
      <c r="I10">
        <v>3</v>
      </c>
    </row>
    <row r="11" spans="1:9" x14ac:dyDescent="0.2">
      <c r="A11" t="s">
        <v>18</v>
      </c>
      <c r="B11" s="2">
        <v>36345</v>
      </c>
      <c r="E11">
        <v>1</v>
      </c>
      <c r="I11">
        <v>3</v>
      </c>
    </row>
    <row r="12" spans="1:9" x14ac:dyDescent="0.2">
      <c r="A12" t="s">
        <v>19</v>
      </c>
      <c r="B12" s="2">
        <v>36279</v>
      </c>
      <c r="C12">
        <v>1</v>
      </c>
      <c r="D12">
        <v>1</v>
      </c>
      <c r="E12">
        <v>1</v>
      </c>
      <c r="F12">
        <v>1</v>
      </c>
      <c r="H12">
        <v>1</v>
      </c>
      <c r="I12">
        <v>2</v>
      </c>
    </row>
    <row r="13" spans="1:9" x14ac:dyDescent="0.2">
      <c r="A13" t="s">
        <v>20</v>
      </c>
      <c r="B13" s="2">
        <v>36245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">
      <c r="A14" t="s">
        <v>21</v>
      </c>
      <c r="B14" s="2">
        <v>36181</v>
      </c>
      <c r="C14">
        <v>1</v>
      </c>
      <c r="F14">
        <v>1</v>
      </c>
      <c r="G14">
        <v>1</v>
      </c>
      <c r="H14">
        <v>1</v>
      </c>
      <c r="I14">
        <v>1</v>
      </c>
    </row>
    <row r="15" spans="1:9" x14ac:dyDescent="0.2">
      <c r="A15" t="s">
        <v>22</v>
      </c>
      <c r="B15" s="2">
        <v>36173</v>
      </c>
      <c r="I15">
        <v>1</v>
      </c>
    </row>
    <row r="16" spans="1:9" x14ac:dyDescent="0.2">
      <c r="A16" t="s">
        <v>23</v>
      </c>
      <c r="B16" s="2">
        <v>36165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">
      <c r="A17" t="s">
        <v>24</v>
      </c>
      <c r="B17" s="2">
        <v>36089</v>
      </c>
      <c r="C17">
        <v>1</v>
      </c>
      <c r="I17">
        <v>4</v>
      </c>
    </row>
    <row r="18" spans="1:9" x14ac:dyDescent="0.2">
      <c r="A18" t="s">
        <v>25</v>
      </c>
      <c r="B18" s="2">
        <v>36001</v>
      </c>
      <c r="C18">
        <v>1</v>
      </c>
      <c r="D18">
        <v>1</v>
      </c>
      <c r="E18">
        <v>1</v>
      </c>
      <c r="F18">
        <v>1</v>
      </c>
      <c r="I18">
        <v>3</v>
      </c>
    </row>
    <row r="19" spans="1:9" x14ac:dyDescent="0.2">
      <c r="A19" t="s">
        <v>26</v>
      </c>
      <c r="B19" s="2">
        <v>35950</v>
      </c>
      <c r="C19">
        <v>1</v>
      </c>
      <c r="E19">
        <v>1</v>
      </c>
      <c r="F19">
        <v>1</v>
      </c>
      <c r="I19">
        <v>2</v>
      </c>
    </row>
    <row r="20" spans="1:9" x14ac:dyDescent="0.2">
      <c r="A20" t="s">
        <v>27</v>
      </c>
      <c r="B20" s="2">
        <v>35950</v>
      </c>
      <c r="C20">
        <v>1</v>
      </c>
      <c r="D20">
        <v>1</v>
      </c>
      <c r="E20">
        <v>1</v>
      </c>
      <c r="F20">
        <v>1</v>
      </c>
      <c r="I20">
        <v>2</v>
      </c>
    </row>
    <row r="21" spans="1:9" x14ac:dyDescent="0.2">
      <c r="A21" t="s">
        <v>28</v>
      </c>
      <c r="B21" s="2">
        <v>35907</v>
      </c>
      <c r="C21">
        <v>1</v>
      </c>
      <c r="E21">
        <v>1</v>
      </c>
      <c r="I21">
        <v>2</v>
      </c>
    </row>
    <row r="22" spans="1:9" x14ac:dyDescent="0.2">
      <c r="A22" t="s">
        <v>29</v>
      </c>
      <c r="B22" s="2">
        <v>35811</v>
      </c>
      <c r="C22">
        <v>1</v>
      </c>
      <c r="D22">
        <v>1</v>
      </c>
      <c r="F22">
        <v>1</v>
      </c>
      <c r="G22">
        <v>1</v>
      </c>
      <c r="H22">
        <v>1</v>
      </c>
      <c r="I22">
        <v>1</v>
      </c>
    </row>
    <row r="23" spans="1:9" x14ac:dyDescent="0.2">
      <c r="A23" t="s">
        <v>30</v>
      </c>
      <c r="B23" s="2">
        <v>35680</v>
      </c>
      <c r="D23">
        <v>1</v>
      </c>
      <c r="E23">
        <v>1</v>
      </c>
      <c r="F23">
        <v>1</v>
      </c>
      <c r="I23">
        <v>3</v>
      </c>
    </row>
    <row r="24" spans="1:9" x14ac:dyDescent="0.2">
      <c r="A24" t="s">
        <v>31</v>
      </c>
      <c r="B24" s="2">
        <v>35601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</row>
    <row r="25" spans="1:9" x14ac:dyDescent="0.2">
      <c r="A25" t="s">
        <v>32</v>
      </c>
      <c r="B25" s="2">
        <v>35587</v>
      </c>
      <c r="C25">
        <v>1</v>
      </c>
      <c r="D25">
        <v>1</v>
      </c>
      <c r="E25">
        <v>1</v>
      </c>
      <c r="I25">
        <v>2</v>
      </c>
    </row>
    <row r="26" spans="1:9" x14ac:dyDescent="0.2">
      <c r="A26" t="s">
        <v>33</v>
      </c>
      <c r="B26" s="2">
        <v>35585</v>
      </c>
      <c r="C26">
        <v>1</v>
      </c>
      <c r="D26">
        <v>1</v>
      </c>
      <c r="E26">
        <v>1</v>
      </c>
      <c r="H26">
        <v>1</v>
      </c>
      <c r="I26">
        <v>2</v>
      </c>
    </row>
    <row r="27" spans="1:9" x14ac:dyDescent="0.2">
      <c r="A27" t="s">
        <v>34</v>
      </c>
      <c r="B27" s="2">
        <v>35573</v>
      </c>
      <c r="C27">
        <v>1</v>
      </c>
      <c r="D27">
        <v>1</v>
      </c>
      <c r="E27">
        <v>1</v>
      </c>
      <c r="F27">
        <v>1</v>
      </c>
      <c r="I27">
        <v>2</v>
      </c>
    </row>
    <row r="28" spans="1:9" x14ac:dyDescent="0.2">
      <c r="A28" t="s">
        <v>35</v>
      </c>
      <c r="B28" s="2">
        <v>35484</v>
      </c>
      <c r="C28">
        <v>1</v>
      </c>
      <c r="D28">
        <v>1</v>
      </c>
      <c r="E28">
        <v>1</v>
      </c>
      <c r="I28">
        <v>1</v>
      </c>
    </row>
    <row r="29" spans="1:9" x14ac:dyDescent="0.2">
      <c r="A29" t="s">
        <v>36</v>
      </c>
      <c r="B29" s="2">
        <v>35462</v>
      </c>
      <c r="C29">
        <v>1</v>
      </c>
      <c r="D29">
        <v>1</v>
      </c>
      <c r="E29">
        <v>1</v>
      </c>
      <c r="F29">
        <v>1</v>
      </c>
      <c r="G29">
        <v>1</v>
      </c>
      <c r="I29">
        <v>1</v>
      </c>
    </row>
    <row r="30" spans="1:9" x14ac:dyDescent="0.2">
      <c r="A30" t="s">
        <v>37</v>
      </c>
      <c r="B30" s="2">
        <v>35424</v>
      </c>
      <c r="C30">
        <v>1</v>
      </c>
      <c r="D30">
        <v>1</v>
      </c>
      <c r="E30">
        <v>1</v>
      </c>
      <c r="F30">
        <v>1</v>
      </c>
      <c r="I30">
        <v>4</v>
      </c>
    </row>
    <row r="31" spans="1:9" x14ac:dyDescent="0.2">
      <c r="A31" t="s">
        <v>38</v>
      </c>
      <c r="B31" s="2">
        <v>35380</v>
      </c>
      <c r="D31">
        <v>1</v>
      </c>
      <c r="I31">
        <v>4</v>
      </c>
    </row>
    <row r="32" spans="1:9" x14ac:dyDescent="0.2">
      <c r="A32" t="s">
        <v>39</v>
      </c>
      <c r="B32" s="2">
        <v>35380</v>
      </c>
      <c r="C32">
        <v>1</v>
      </c>
      <c r="D32">
        <v>1</v>
      </c>
      <c r="E32">
        <v>1</v>
      </c>
      <c r="H32">
        <v>1</v>
      </c>
      <c r="I32">
        <v>4</v>
      </c>
    </row>
    <row r="33" spans="1:9" x14ac:dyDescent="0.2">
      <c r="A33" t="s">
        <v>40</v>
      </c>
      <c r="B33" s="2">
        <v>35380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4</v>
      </c>
    </row>
    <row r="34" spans="1:9" x14ac:dyDescent="0.2">
      <c r="A34" t="s">
        <v>41</v>
      </c>
      <c r="B34" s="2">
        <v>35184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2</v>
      </c>
    </row>
    <row r="35" spans="1:9" x14ac:dyDescent="0.2">
      <c r="A35" t="s">
        <v>42</v>
      </c>
      <c r="B35" s="2">
        <v>35167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2</v>
      </c>
    </row>
    <row r="36" spans="1:9" x14ac:dyDescent="0.2">
      <c r="A36" t="s">
        <v>43</v>
      </c>
      <c r="B36" s="2">
        <v>35154</v>
      </c>
      <c r="C36">
        <v>1</v>
      </c>
      <c r="D36">
        <v>1</v>
      </c>
      <c r="I36">
        <v>1</v>
      </c>
    </row>
    <row r="37" spans="1:9" x14ac:dyDescent="0.2">
      <c r="A37" t="s">
        <v>44</v>
      </c>
      <c r="B37" s="2">
        <v>35094</v>
      </c>
      <c r="C37">
        <v>1</v>
      </c>
      <c r="D37">
        <v>1</v>
      </c>
      <c r="F37">
        <v>1</v>
      </c>
      <c r="H37">
        <v>1</v>
      </c>
      <c r="I37">
        <v>1</v>
      </c>
    </row>
    <row r="38" spans="1:9" x14ac:dyDescent="0.2">
      <c r="A38" t="s">
        <v>45</v>
      </c>
      <c r="B38" s="2">
        <v>35087</v>
      </c>
      <c r="C38">
        <v>1</v>
      </c>
      <c r="I38">
        <v>1</v>
      </c>
    </row>
    <row r="39" spans="1:9" x14ac:dyDescent="0.2">
      <c r="A39" t="s">
        <v>46</v>
      </c>
      <c r="B39" s="2">
        <v>34992</v>
      </c>
      <c r="C39">
        <v>1</v>
      </c>
      <c r="D39">
        <v>1</v>
      </c>
      <c r="F39">
        <v>1</v>
      </c>
      <c r="G39">
        <v>1</v>
      </c>
      <c r="H39">
        <v>1</v>
      </c>
      <c r="I39">
        <v>4</v>
      </c>
    </row>
    <row r="40" spans="1:9" x14ac:dyDescent="0.2">
      <c r="A40" t="s">
        <v>47</v>
      </c>
      <c r="B40" s="2">
        <v>34880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2</v>
      </c>
    </row>
    <row r="41" spans="1:9" x14ac:dyDescent="0.2">
      <c r="A41" t="s">
        <v>48</v>
      </c>
      <c r="B41" s="2">
        <v>34871</v>
      </c>
      <c r="C41">
        <v>1</v>
      </c>
      <c r="D41">
        <v>1</v>
      </c>
      <c r="E41">
        <v>1</v>
      </c>
      <c r="F41">
        <v>1</v>
      </c>
      <c r="I41">
        <v>2</v>
      </c>
    </row>
    <row r="42" spans="1:9" x14ac:dyDescent="0.2">
      <c r="A42" t="s">
        <v>49</v>
      </c>
      <c r="B42" s="2">
        <v>34851</v>
      </c>
      <c r="D42">
        <v>1</v>
      </c>
      <c r="I42">
        <v>2</v>
      </c>
    </row>
    <row r="43" spans="1:9" x14ac:dyDescent="0.2">
      <c r="A43" t="s">
        <v>50</v>
      </c>
      <c r="B43" s="2">
        <v>34803</v>
      </c>
      <c r="D43">
        <v>1</v>
      </c>
      <c r="I43">
        <v>2</v>
      </c>
    </row>
    <row r="44" spans="1:9" x14ac:dyDescent="0.2">
      <c r="A44" t="s">
        <v>51</v>
      </c>
      <c r="B44" s="2">
        <v>34752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</row>
    <row r="45" spans="1:9" x14ac:dyDescent="0.2">
      <c r="A45" t="s">
        <v>52</v>
      </c>
      <c r="B45" s="2">
        <v>34710</v>
      </c>
      <c r="C45">
        <v>1</v>
      </c>
      <c r="I45">
        <v>1</v>
      </c>
    </row>
    <row r="46" spans="1:9" x14ac:dyDescent="0.2">
      <c r="A46" t="s">
        <v>53</v>
      </c>
      <c r="B46" s="2">
        <v>34710</v>
      </c>
      <c r="C46">
        <v>1</v>
      </c>
      <c r="D46">
        <v>1</v>
      </c>
      <c r="E46">
        <v>1</v>
      </c>
      <c r="F46">
        <v>1</v>
      </c>
      <c r="I46">
        <v>1</v>
      </c>
    </row>
    <row r="47" spans="1:9" x14ac:dyDescent="0.2">
      <c r="A47" t="s">
        <v>54</v>
      </c>
      <c r="B47" s="2">
        <v>34696</v>
      </c>
      <c r="D47">
        <v>1</v>
      </c>
      <c r="E47">
        <v>1</v>
      </c>
      <c r="F47">
        <v>1</v>
      </c>
      <c r="I47">
        <v>4</v>
      </c>
    </row>
    <row r="48" spans="1:9" x14ac:dyDescent="0.2">
      <c r="A48" t="s">
        <v>55</v>
      </c>
      <c r="B48" s="2">
        <v>34584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3</v>
      </c>
    </row>
    <row r="49" spans="1:9" x14ac:dyDescent="0.2">
      <c r="A49" t="s">
        <v>56</v>
      </c>
      <c r="B49" s="2">
        <v>34548</v>
      </c>
      <c r="C49">
        <v>1</v>
      </c>
      <c r="D49">
        <v>1</v>
      </c>
      <c r="E49">
        <v>1</v>
      </c>
      <c r="F49">
        <v>1</v>
      </c>
      <c r="I49">
        <v>3</v>
      </c>
    </row>
    <row r="50" spans="1:9" x14ac:dyDescent="0.2">
      <c r="A50" t="s">
        <v>57</v>
      </c>
      <c r="B50" s="2">
        <v>34532</v>
      </c>
      <c r="C50">
        <v>1</v>
      </c>
      <c r="D50">
        <v>1</v>
      </c>
      <c r="E50">
        <v>1</v>
      </c>
      <c r="F50">
        <v>1</v>
      </c>
      <c r="G50">
        <v>1</v>
      </c>
      <c r="I50">
        <v>3</v>
      </c>
    </row>
    <row r="51" spans="1:9" x14ac:dyDescent="0.2">
      <c r="A51" t="s">
        <v>58</v>
      </c>
      <c r="B51" s="2">
        <v>34479</v>
      </c>
      <c r="C51">
        <v>1</v>
      </c>
      <c r="D51">
        <v>1</v>
      </c>
      <c r="E51">
        <v>1</v>
      </c>
      <c r="F51">
        <v>1</v>
      </c>
      <c r="I51">
        <v>2</v>
      </c>
    </row>
    <row r="52" spans="1:9" x14ac:dyDescent="0.2">
      <c r="A52" t="s">
        <v>59</v>
      </c>
      <c r="B52" s="2">
        <v>34474</v>
      </c>
      <c r="C52">
        <v>1</v>
      </c>
      <c r="D52">
        <v>1</v>
      </c>
      <c r="F52">
        <v>1</v>
      </c>
      <c r="I52">
        <v>2</v>
      </c>
    </row>
    <row r="53" spans="1:9" x14ac:dyDescent="0.2">
      <c r="A53" t="s">
        <v>60</v>
      </c>
      <c r="B53" s="2">
        <v>34449</v>
      </c>
      <c r="C53">
        <v>1</v>
      </c>
      <c r="I53">
        <v>2</v>
      </c>
    </row>
    <row r="54" spans="1:9" x14ac:dyDescent="0.2">
      <c r="A54" t="s">
        <v>61</v>
      </c>
      <c r="B54" s="2">
        <v>34445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2</v>
      </c>
    </row>
    <row r="55" spans="1:9" x14ac:dyDescent="0.2">
      <c r="A55" t="s">
        <v>62</v>
      </c>
      <c r="B55" s="2">
        <v>34432</v>
      </c>
      <c r="C55">
        <v>1</v>
      </c>
      <c r="E55">
        <v>1</v>
      </c>
      <c r="F55">
        <v>1</v>
      </c>
      <c r="G55">
        <v>1</v>
      </c>
      <c r="H55">
        <v>1</v>
      </c>
      <c r="I55">
        <v>2</v>
      </c>
    </row>
    <row r="56" spans="1:9" x14ac:dyDescent="0.2">
      <c r="A56" t="s">
        <v>63</v>
      </c>
      <c r="B56" s="2">
        <v>34426</v>
      </c>
      <c r="C56">
        <v>1</v>
      </c>
      <c r="D56">
        <v>1</v>
      </c>
      <c r="E56">
        <v>1</v>
      </c>
      <c r="I56">
        <v>2</v>
      </c>
    </row>
    <row r="57" spans="1:9" x14ac:dyDescent="0.2">
      <c r="A57" t="s">
        <v>64</v>
      </c>
      <c r="B57" s="2">
        <v>34413</v>
      </c>
      <c r="C57">
        <v>1</v>
      </c>
      <c r="D57">
        <v>1</v>
      </c>
      <c r="E57">
        <v>1</v>
      </c>
      <c r="F57">
        <v>1</v>
      </c>
      <c r="I57">
        <v>1</v>
      </c>
    </row>
    <row r="58" spans="1:9" x14ac:dyDescent="0.2">
      <c r="A58" t="s">
        <v>65</v>
      </c>
      <c r="B58" s="2">
        <v>34413</v>
      </c>
      <c r="C58">
        <v>1</v>
      </c>
      <c r="D58">
        <v>1</v>
      </c>
      <c r="E58">
        <v>1</v>
      </c>
      <c r="F58">
        <v>1</v>
      </c>
      <c r="H58">
        <v>1</v>
      </c>
      <c r="I58">
        <v>1</v>
      </c>
    </row>
    <row r="59" spans="1:9" x14ac:dyDescent="0.2">
      <c r="A59" t="s">
        <v>66</v>
      </c>
      <c r="B59" s="2">
        <v>34371</v>
      </c>
      <c r="C59">
        <v>1</v>
      </c>
      <c r="D59">
        <v>1</v>
      </c>
      <c r="I59">
        <v>1</v>
      </c>
    </row>
    <row r="60" spans="1:9" x14ac:dyDescent="0.2">
      <c r="A60" t="s">
        <v>67</v>
      </c>
      <c r="B60" s="2">
        <v>34351</v>
      </c>
      <c r="C60">
        <v>1</v>
      </c>
      <c r="E60">
        <v>1</v>
      </c>
      <c r="F60">
        <v>1</v>
      </c>
      <c r="G60">
        <v>1</v>
      </c>
      <c r="H60">
        <v>1</v>
      </c>
      <c r="I60">
        <v>1</v>
      </c>
    </row>
    <row r="61" spans="1:9" x14ac:dyDescent="0.2">
      <c r="A61" t="s">
        <v>68</v>
      </c>
      <c r="B61" s="2">
        <v>34254</v>
      </c>
      <c r="I61">
        <v>4</v>
      </c>
    </row>
    <row r="62" spans="1:9" x14ac:dyDescent="0.2">
      <c r="A62" t="s">
        <v>69</v>
      </c>
      <c r="B62" s="2">
        <v>34251</v>
      </c>
      <c r="C62">
        <v>1</v>
      </c>
      <c r="D62">
        <v>1</v>
      </c>
      <c r="I62">
        <v>4</v>
      </c>
    </row>
    <row r="63" spans="1:9" x14ac:dyDescent="0.2">
      <c r="A63" t="s">
        <v>70</v>
      </c>
      <c r="B63" s="2">
        <v>34242</v>
      </c>
      <c r="C63">
        <v>1</v>
      </c>
      <c r="I63">
        <v>3</v>
      </c>
    </row>
    <row r="64" spans="1:9" x14ac:dyDescent="0.2">
      <c r="A64" t="s">
        <v>71</v>
      </c>
      <c r="B64" s="2">
        <v>34218</v>
      </c>
      <c r="I64">
        <v>3</v>
      </c>
    </row>
    <row r="65" spans="1:9" x14ac:dyDescent="0.2">
      <c r="A65" t="s">
        <v>72</v>
      </c>
      <c r="B65" s="2">
        <v>34174</v>
      </c>
      <c r="C65">
        <v>1</v>
      </c>
      <c r="D65">
        <v>1</v>
      </c>
      <c r="E65">
        <v>1</v>
      </c>
      <c r="F65">
        <v>1</v>
      </c>
      <c r="I65">
        <v>3</v>
      </c>
    </row>
    <row r="66" spans="1:9" x14ac:dyDescent="0.2">
      <c r="A66" t="s">
        <v>73</v>
      </c>
      <c r="B66" s="2">
        <v>34140</v>
      </c>
      <c r="C66">
        <v>1</v>
      </c>
      <c r="D66">
        <v>1</v>
      </c>
      <c r="I66">
        <v>2</v>
      </c>
    </row>
    <row r="67" spans="1:9" x14ac:dyDescent="0.2">
      <c r="A67" t="s">
        <v>74</v>
      </c>
      <c r="B67" s="2">
        <v>34108</v>
      </c>
      <c r="C67">
        <v>1</v>
      </c>
      <c r="D67">
        <v>1</v>
      </c>
      <c r="E67">
        <v>1</v>
      </c>
      <c r="F67">
        <v>1</v>
      </c>
      <c r="I67">
        <v>2</v>
      </c>
    </row>
    <row r="68" spans="1:9" x14ac:dyDescent="0.2">
      <c r="A68" t="s">
        <v>75</v>
      </c>
      <c r="B68" s="2">
        <v>34081</v>
      </c>
      <c r="C68">
        <v>1</v>
      </c>
      <c r="D68">
        <v>1</v>
      </c>
      <c r="E68">
        <v>1</v>
      </c>
      <c r="F68">
        <v>1</v>
      </c>
      <c r="I68">
        <v>2</v>
      </c>
    </row>
    <row r="69" spans="1:9" x14ac:dyDescent="0.2">
      <c r="A69" t="s">
        <v>76</v>
      </c>
      <c r="B69" s="2">
        <v>34069</v>
      </c>
      <c r="C69">
        <v>1</v>
      </c>
      <c r="D69">
        <v>1</v>
      </c>
      <c r="I69">
        <v>2</v>
      </c>
    </row>
    <row r="70" spans="1:9" x14ac:dyDescent="0.2">
      <c r="A70" t="s">
        <v>77</v>
      </c>
      <c r="B70" s="2">
        <v>34059</v>
      </c>
      <c r="C70">
        <v>1</v>
      </c>
      <c r="D70">
        <v>1</v>
      </c>
      <c r="E70">
        <v>1</v>
      </c>
      <c r="I70">
        <v>1</v>
      </c>
    </row>
    <row r="71" spans="1:9" x14ac:dyDescent="0.2">
      <c r="A71" t="s">
        <v>78</v>
      </c>
      <c r="B71" s="2">
        <v>34039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</row>
    <row r="72" spans="1:9" x14ac:dyDescent="0.2">
      <c r="A72" t="s">
        <v>79</v>
      </c>
      <c r="B72" s="2">
        <v>34031</v>
      </c>
      <c r="C72">
        <v>1</v>
      </c>
      <c r="D72">
        <v>1</v>
      </c>
      <c r="E72">
        <v>1</v>
      </c>
      <c r="F72">
        <v>1</v>
      </c>
      <c r="I72">
        <v>1</v>
      </c>
    </row>
    <row r="73" spans="1:9" x14ac:dyDescent="0.2">
      <c r="A73" t="s">
        <v>80</v>
      </c>
      <c r="B73" s="2">
        <v>33981</v>
      </c>
      <c r="C73">
        <v>1</v>
      </c>
      <c r="D73">
        <v>1</v>
      </c>
      <c r="E73">
        <v>1</v>
      </c>
      <c r="I73">
        <v>1</v>
      </c>
    </row>
    <row r="74" spans="1:9" x14ac:dyDescent="0.2">
      <c r="A74" t="s">
        <v>81</v>
      </c>
      <c r="B74" s="2">
        <v>33911</v>
      </c>
      <c r="C74">
        <v>1</v>
      </c>
      <c r="D74">
        <v>1</v>
      </c>
      <c r="F74">
        <v>1</v>
      </c>
      <c r="I74">
        <v>4</v>
      </c>
    </row>
    <row r="75" spans="1:9" x14ac:dyDescent="0.2">
      <c r="A75" t="s">
        <v>82</v>
      </c>
      <c r="B75" s="2">
        <v>33896</v>
      </c>
      <c r="I75">
        <v>4</v>
      </c>
    </row>
    <row r="76" spans="1:9" x14ac:dyDescent="0.2">
      <c r="A76" t="s">
        <v>83</v>
      </c>
      <c r="B76" s="2">
        <v>33882</v>
      </c>
      <c r="C76">
        <v>1</v>
      </c>
      <c r="D76">
        <v>1</v>
      </c>
      <c r="I76">
        <v>4</v>
      </c>
    </row>
    <row r="77" spans="1:9" x14ac:dyDescent="0.2">
      <c r="A77" t="s">
        <v>84</v>
      </c>
      <c r="B77" s="2">
        <v>33865</v>
      </c>
      <c r="C77">
        <v>1</v>
      </c>
      <c r="E77">
        <v>1</v>
      </c>
      <c r="G77">
        <v>1</v>
      </c>
      <c r="I77">
        <v>3</v>
      </c>
    </row>
    <row r="78" spans="1:9" x14ac:dyDescent="0.2">
      <c r="A78" t="s">
        <v>85</v>
      </c>
      <c r="B78" s="2">
        <v>33799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3</v>
      </c>
    </row>
    <row r="79" spans="1:9" x14ac:dyDescent="0.2">
      <c r="A79" t="s">
        <v>86</v>
      </c>
      <c r="B79" s="2">
        <v>33783</v>
      </c>
      <c r="C79">
        <v>1</v>
      </c>
      <c r="D79">
        <v>1</v>
      </c>
      <c r="E79">
        <v>1</v>
      </c>
      <c r="F79">
        <v>1</v>
      </c>
      <c r="G79">
        <v>1</v>
      </c>
      <c r="I79">
        <v>2</v>
      </c>
    </row>
    <row r="80" spans="1:9" x14ac:dyDescent="0.2">
      <c r="A80" t="s">
        <v>87</v>
      </c>
      <c r="B80" s="2">
        <v>33779</v>
      </c>
      <c r="C80">
        <v>1</v>
      </c>
      <c r="G80">
        <v>1</v>
      </c>
      <c r="I80">
        <v>2</v>
      </c>
    </row>
    <row r="81" spans="1:9" x14ac:dyDescent="0.2">
      <c r="A81" t="s">
        <v>88</v>
      </c>
      <c r="B81" s="2">
        <v>33762</v>
      </c>
      <c r="C81">
        <v>1</v>
      </c>
      <c r="D81">
        <v>1</v>
      </c>
      <c r="E81">
        <v>1</v>
      </c>
      <c r="F81">
        <v>1</v>
      </c>
      <c r="G81">
        <v>1</v>
      </c>
      <c r="I81">
        <v>2</v>
      </c>
    </row>
    <row r="82" spans="1:9" x14ac:dyDescent="0.2">
      <c r="A82" t="s">
        <v>89</v>
      </c>
      <c r="B82" s="2">
        <v>33729</v>
      </c>
      <c r="C82">
        <v>1</v>
      </c>
      <c r="I82">
        <v>2</v>
      </c>
    </row>
    <row r="83" spans="1:9" x14ac:dyDescent="0.2">
      <c r="A83" t="s">
        <v>90</v>
      </c>
      <c r="B83" s="2">
        <v>33709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2</v>
      </c>
    </row>
    <row r="84" spans="1:9" x14ac:dyDescent="0.2">
      <c r="A84" t="s">
        <v>91</v>
      </c>
      <c r="B84" s="2">
        <v>33708</v>
      </c>
      <c r="C84">
        <v>1</v>
      </c>
      <c r="F84">
        <v>1</v>
      </c>
      <c r="I84">
        <v>2</v>
      </c>
    </row>
    <row r="85" spans="1:9" x14ac:dyDescent="0.2">
      <c r="A85" t="s">
        <v>92</v>
      </c>
      <c r="B85" s="2">
        <v>33650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</row>
    <row r="86" spans="1:9" x14ac:dyDescent="0.2">
      <c r="A86" t="s">
        <v>93</v>
      </c>
      <c r="B86" s="2">
        <v>33633</v>
      </c>
      <c r="C86">
        <v>1</v>
      </c>
      <c r="D86">
        <v>1</v>
      </c>
      <c r="I86">
        <v>1</v>
      </c>
    </row>
    <row r="87" spans="1:9" x14ac:dyDescent="0.2">
      <c r="A87" t="s">
        <v>94</v>
      </c>
      <c r="B87" s="2">
        <v>33622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2">
      <c r="A88" t="s">
        <v>95</v>
      </c>
      <c r="B88" s="2">
        <v>33611</v>
      </c>
      <c r="C88">
        <v>1</v>
      </c>
      <c r="I88">
        <v>1</v>
      </c>
    </row>
    <row r="89" spans="1:9" x14ac:dyDescent="0.2">
      <c r="A89" t="s">
        <v>96</v>
      </c>
      <c r="B89" s="2">
        <v>33605</v>
      </c>
      <c r="C89">
        <v>1</v>
      </c>
      <c r="D89">
        <v>1</v>
      </c>
      <c r="E89">
        <v>1</v>
      </c>
      <c r="F89">
        <v>1</v>
      </c>
      <c r="G89">
        <v>1</v>
      </c>
      <c r="I89">
        <v>1</v>
      </c>
    </row>
    <row r="90" spans="1:9" x14ac:dyDescent="0.2">
      <c r="A90" t="s">
        <v>97</v>
      </c>
      <c r="B90" s="2">
        <v>33582</v>
      </c>
      <c r="C90">
        <v>1</v>
      </c>
      <c r="E90">
        <v>1</v>
      </c>
      <c r="F90">
        <v>1</v>
      </c>
      <c r="I90">
        <v>4</v>
      </c>
    </row>
    <row r="91" spans="1:9" x14ac:dyDescent="0.2">
      <c r="A91" t="s">
        <v>98</v>
      </c>
      <c r="B91" s="2">
        <v>33557</v>
      </c>
      <c r="I91">
        <v>4</v>
      </c>
    </row>
    <row r="92" spans="1:9" x14ac:dyDescent="0.2">
      <c r="A92" t="s">
        <v>99</v>
      </c>
      <c r="B92" s="2">
        <v>33534</v>
      </c>
      <c r="D92">
        <v>1</v>
      </c>
      <c r="E92">
        <v>1</v>
      </c>
      <c r="I92">
        <v>4</v>
      </c>
    </row>
    <row r="93" spans="1:9" x14ac:dyDescent="0.2">
      <c r="A93" t="s">
        <v>100</v>
      </c>
      <c r="B93" s="2">
        <v>33463</v>
      </c>
      <c r="D93">
        <v>1</v>
      </c>
      <c r="E93">
        <v>1</v>
      </c>
      <c r="F93">
        <v>1</v>
      </c>
      <c r="G93">
        <v>1</v>
      </c>
      <c r="H93">
        <v>1</v>
      </c>
      <c r="I93">
        <v>3</v>
      </c>
    </row>
    <row r="94" spans="1:9" x14ac:dyDescent="0.2">
      <c r="A94" t="s">
        <v>101</v>
      </c>
      <c r="B94" s="2">
        <v>33434</v>
      </c>
      <c r="C94">
        <v>1</v>
      </c>
      <c r="I94">
        <v>3</v>
      </c>
    </row>
    <row r="95" spans="1:9" x14ac:dyDescent="0.2">
      <c r="A95" t="s">
        <v>102</v>
      </c>
      <c r="B95" s="2">
        <v>33369</v>
      </c>
      <c r="C95">
        <v>1</v>
      </c>
      <c r="G95">
        <v>1</v>
      </c>
      <c r="I95">
        <v>2</v>
      </c>
    </row>
    <row r="96" spans="1:9" x14ac:dyDescent="0.2">
      <c r="A96" t="s">
        <v>103</v>
      </c>
      <c r="B96" s="2">
        <v>33329</v>
      </c>
      <c r="C96">
        <v>1</v>
      </c>
      <c r="F96">
        <v>1</v>
      </c>
      <c r="G96">
        <v>1</v>
      </c>
      <c r="H96">
        <v>1</v>
      </c>
      <c r="I96">
        <v>2</v>
      </c>
    </row>
    <row r="97" spans="1:9" x14ac:dyDescent="0.2">
      <c r="A97" t="s">
        <v>104</v>
      </c>
      <c r="B97" s="2">
        <v>33295</v>
      </c>
      <c r="I97">
        <v>1</v>
      </c>
    </row>
    <row r="98" spans="1:9" x14ac:dyDescent="0.2">
      <c r="A98" t="s">
        <v>105</v>
      </c>
      <c r="B98" s="2">
        <v>33282</v>
      </c>
      <c r="C98">
        <v>1</v>
      </c>
      <c r="D98">
        <v>1</v>
      </c>
      <c r="E98">
        <v>1</v>
      </c>
      <c r="F98">
        <v>1</v>
      </c>
      <c r="G98">
        <v>1</v>
      </c>
      <c r="I98">
        <v>1</v>
      </c>
    </row>
    <row r="99" spans="1:9" x14ac:dyDescent="0.2">
      <c r="A99" t="s">
        <v>106</v>
      </c>
      <c r="B99" s="2">
        <v>33274</v>
      </c>
      <c r="D99">
        <v>1</v>
      </c>
      <c r="I99">
        <v>1</v>
      </c>
    </row>
    <row r="100" spans="1:9" x14ac:dyDescent="0.2">
      <c r="A100" t="s">
        <v>107</v>
      </c>
      <c r="B100" s="2">
        <v>33272</v>
      </c>
      <c r="C100">
        <v>1</v>
      </c>
      <c r="D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2">
      <c r="A101" t="s">
        <v>108</v>
      </c>
      <c r="B101" s="2">
        <v>33250</v>
      </c>
      <c r="C101">
        <v>1</v>
      </c>
      <c r="D101">
        <v>1</v>
      </c>
      <c r="E101">
        <v>1</v>
      </c>
      <c r="G101">
        <v>1</v>
      </c>
      <c r="I101">
        <v>1</v>
      </c>
    </row>
    <row r="102" spans="1:9" x14ac:dyDescent="0.2">
      <c r="A102" t="s">
        <v>109</v>
      </c>
      <c r="B102" s="2">
        <v>33230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4</v>
      </c>
    </row>
    <row r="103" spans="1:9" x14ac:dyDescent="0.2">
      <c r="A103" t="s">
        <v>110</v>
      </c>
      <c r="B103" s="2">
        <v>33199</v>
      </c>
      <c r="I103">
        <v>4</v>
      </c>
    </row>
    <row r="104" spans="1:9" x14ac:dyDescent="0.2">
      <c r="A104" t="s">
        <v>111</v>
      </c>
      <c r="B104" s="2">
        <v>33183</v>
      </c>
      <c r="C104">
        <v>1</v>
      </c>
      <c r="D104">
        <v>1</v>
      </c>
      <c r="E104">
        <v>1</v>
      </c>
      <c r="F104">
        <v>1</v>
      </c>
      <c r="G104">
        <v>1</v>
      </c>
      <c r="I104">
        <v>4</v>
      </c>
    </row>
    <row r="105" spans="1:9" x14ac:dyDescent="0.2">
      <c r="A105" t="s">
        <v>112</v>
      </c>
      <c r="B105" s="2">
        <v>33180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4</v>
      </c>
    </row>
    <row r="106" spans="1:9" x14ac:dyDescent="0.2">
      <c r="A106" t="s">
        <v>113</v>
      </c>
      <c r="B106" s="2">
        <v>33121</v>
      </c>
      <c r="D106">
        <v>1</v>
      </c>
      <c r="I106">
        <v>3</v>
      </c>
    </row>
    <row r="107" spans="1:9" x14ac:dyDescent="0.2">
      <c r="A107" t="s">
        <v>114</v>
      </c>
      <c r="B107" s="2">
        <v>33045</v>
      </c>
      <c r="I107">
        <v>2</v>
      </c>
    </row>
    <row r="108" spans="1:9" x14ac:dyDescent="0.2">
      <c r="A108" t="s">
        <v>115</v>
      </c>
      <c r="B108" s="2">
        <v>33020</v>
      </c>
      <c r="C108">
        <v>1</v>
      </c>
      <c r="E108">
        <v>1</v>
      </c>
      <c r="G108">
        <v>1</v>
      </c>
      <c r="H108">
        <v>1</v>
      </c>
      <c r="I108">
        <v>2</v>
      </c>
    </row>
    <row r="109" spans="1:9" x14ac:dyDescent="0.2">
      <c r="A109" t="s">
        <v>116</v>
      </c>
      <c r="B109" s="2">
        <v>33009</v>
      </c>
      <c r="I109">
        <v>2</v>
      </c>
    </row>
    <row r="110" spans="1:9" x14ac:dyDescent="0.2">
      <c r="A110" t="s">
        <v>117</v>
      </c>
      <c r="B110" s="2">
        <v>32998</v>
      </c>
      <c r="C110">
        <v>1</v>
      </c>
      <c r="I110">
        <v>2</v>
      </c>
    </row>
    <row r="111" spans="1:9" x14ac:dyDescent="0.2">
      <c r="A111" t="s">
        <v>118</v>
      </c>
      <c r="B111" s="2">
        <v>32991</v>
      </c>
      <c r="I111">
        <v>2</v>
      </c>
    </row>
    <row r="112" spans="1:9" x14ac:dyDescent="0.2">
      <c r="A112" t="s">
        <v>119</v>
      </c>
      <c r="B112" s="2">
        <v>32971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2</v>
      </c>
    </row>
    <row r="113" spans="1:9" x14ac:dyDescent="0.2">
      <c r="A113" t="s">
        <v>120</v>
      </c>
      <c r="B113" s="2">
        <v>32959</v>
      </c>
      <c r="C113">
        <v>1</v>
      </c>
      <c r="D113">
        <v>1</v>
      </c>
      <c r="E113">
        <v>1</v>
      </c>
      <c r="F113">
        <v>1</v>
      </c>
      <c r="I113">
        <v>1</v>
      </c>
    </row>
    <row r="114" spans="1:9" x14ac:dyDescent="0.2">
      <c r="A114" t="s">
        <v>121</v>
      </c>
      <c r="B114" s="2">
        <v>32917</v>
      </c>
      <c r="C114">
        <v>1</v>
      </c>
      <c r="D114">
        <v>1</v>
      </c>
      <c r="E114">
        <v>1</v>
      </c>
      <c r="G114">
        <v>1</v>
      </c>
      <c r="I114">
        <v>1</v>
      </c>
    </row>
    <row r="115" spans="1:9" x14ac:dyDescent="0.2">
      <c r="A115" t="s">
        <v>122</v>
      </c>
      <c r="B115" s="2">
        <v>32901</v>
      </c>
      <c r="C115">
        <v>1</v>
      </c>
      <c r="D115">
        <v>1</v>
      </c>
      <c r="E115">
        <v>1</v>
      </c>
      <c r="F115">
        <v>1</v>
      </c>
      <c r="I115">
        <v>1</v>
      </c>
    </row>
    <row r="116" spans="1:9" x14ac:dyDescent="0.2">
      <c r="A116" t="s">
        <v>123</v>
      </c>
      <c r="B116" s="2">
        <v>32900</v>
      </c>
      <c r="C116">
        <v>1</v>
      </c>
      <c r="D116">
        <v>1</v>
      </c>
      <c r="E116">
        <v>1</v>
      </c>
      <c r="G116">
        <v>1</v>
      </c>
      <c r="I116">
        <v>1</v>
      </c>
    </row>
    <row r="117" spans="1:9" x14ac:dyDescent="0.2">
      <c r="A117" t="s">
        <v>124</v>
      </c>
      <c r="B117" s="2">
        <v>32881</v>
      </c>
      <c r="I117">
        <v>1</v>
      </c>
    </row>
    <row r="118" spans="1:9" x14ac:dyDescent="0.2">
      <c r="A118" t="s">
        <v>125</v>
      </c>
      <c r="B118" s="2">
        <v>32717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3</v>
      </c>
    </row>
    <row r="119" spans="1:9" x14ac:dyDescent="0.2">
      <c r="A119" t="s">
        <v>126</v>
      </c>
      <c r="B119" s="2">
        <v>32700</v>
      </c>
      <c r="I119">
        <v>3</v>
      </c>
    </row>
    <row r="120" spans="1:9" x14ac:dyDescent="0.2">
      <c r="A120" t="s">
        <v>127</v>
      </c>
      <c r="B120" s="2">
        <v>32682</v>
      </c>
      <c r="C120">
        <v>1</v>
      </c>
      <c r="D120">
        <v>1</v>
      </c>
      <c r="F120">
        <v>1</v>
      </c>
      <c r="I120">
        <v>2</v>
      </c>
    </row>
    <row r="121" spans="1:9" x14ac:dyDescent="0.2">
      <c r="A121" t="s">
        <v>128</v>
      </c>
      <c r="B121" s="2">
        <v>32626</v>
      </c>
      <c r="C121">
        <v>1</v>
      </c>
      <c r="D121">
        <v>1</v>
      </c>
      <c r="E121">
        <v>1</v>
      </c>
      <c r="G121">
        <v>1</v>
      </c>
      <c r="I121">
        <v>2</v>
      </c>
    </row>
    <row r="122" spans="1:9" x14ac:dyDescent="0.2">
      <c r="A122" t="s">
        <v>129</v>
      </c>
      <c r="B122" s="2">
        <v>32606</v>
      </c>
      <c r="I122">
        <v>2</v>
      </c>
    </row>
    <row r="123" spans="1:9" x14ac:dyDescent="0.2">
      <c r="A123" t="s">
        <v>130</v>
      </c>
      <c r="B123" s="2">
        <v>32589</v>
      </c>
      <c r="C123">
        <v>1</v>
      </c>
      <c r="I123">
        <v>1</v>
      </c>
    </row>
    <row r="124" spans="1:9" x14ac:dyDescent="0.2">
      <c r="A124" t="s">
        <v>131</v>
      </c>
      <c r="B124" s="2">
        <v>32555</v>
      </c>
      <c r="C124">
        <v>1</v>
      </c>
      <c r="D124">
        <v>1</v>
      </c>
      <c r="I124">
        <v>1</v>
      </c>
    </row>
    <row r="125" spans="1:9" x14ac:dyDescent="0.2">
      <c r="A125" t="s">
        <v>132</v>
      </c>
      <c r="B125" s="2">
        <v>32543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2">
      <c r="A126" t="s">
        <v>133</v>
      </c>
      <c r="B126" s="2">
        <v>32539</v>
      </c>
      <c r="C126">
        <v>1</v>
      </c>
      <c r="D126">
        <v>1</v>
      </c>
      <c r="E126">
        <v>1</v>
      </c>
      <c r="F126">
        <v>1</v>
      </c>
      <c r="I126">
        <v>1</v>
      </c>
    </row>
    <row r="127" spans="1:9" x14ac:dyDescent="0.2">
      <c r="A127" t="s">
        <v>134</v>
      </c>
      <c r="B127" s="2">
        <v>32507</v>
      </c>
      <c r="I127">
        <v>4</v>
      </c>
    </row>
    <row r="128" spans="1:9" x14ac:dyDescent="0.2">
      <c r="A128" t="s">
        <v>135</v>
      </c>
      <c r="B128" s="2">
        <v>32460</v>
      </c>
      <c r="C128">
        <v>1</v>
      </c>
      <c r="I128">
        <v>4</v>
      </c>
    </row>
    <row r="129" spans="1:9" x14ac:dyDescent="0.2">
      <c r="A129" t="s">
        <v>136</v>
      </c>
      <c r="B129" s="2">
        <v>32412</v>
      </c>
      <c r="C129">
        <v>1</v>
      </c>
      <c r="D129">
        <v>1</v>
      </c>
      <c r="I129">
        <v>3</v>
      </c>
    </row>
    <row r="130" spans="1:9" x14ac:dyDescent="0.2">
      <c r="A130" t="s">
        <v>137</v>
      </c>
      <c r="B130" s="2">
        <v>32409</v>
      </c>
      <c r="I130">
        <v>3</v>
      </c>
    </row>
    <row r="131" spans="1:9" x14ac:dyDescent="0.2">
      <c r="A131" t="s">
        <v>138</v>
      </c>
      <c r="B131" s="2">
        <v>32342</v>
      </c>
      <c r="D131">
        <v>1</v>
      </c>
      <c r="E131">
        <v>1</v>
      </c>
      <c r="I131">
        <v>3</v>
      </c>
    </row>
    <row r="132" spans="1:9" x14ac:dyDescent="0.2">
      <c r="A132" t="s">
        <v>139</v>
      </c>
      <c r="B132" s="2">
        <v>32316</v>
      </c>
      <c r="C132">
        <v>1</v>
      </c>
      <c r="I132">
        <v>2</v>
      </c>
    </row>
    <row r="133" spans="1:9" x14ac:dyDescent="0.2">
      <c r="A133" t="s">
        <v>140</v>
      </c>
      <c r="B133" s="2">
        <v>32280</v>
      </c>
      <c r="C133">
        <v>1</v>
      </c>
      <c r="I133">
        <v>2</v>
      </c>
    </row>
    <row r="134" spans="1:9" x14ac:dyDescent="0.2">
      <c r="A134" t="s">
        <v>141</v>
      </c>
      <c r="B134" s="2">
        <v>32280</v>
      </c>
      <c r="C134">
        <v>1</v>
      </c>
      <c r="D134">
        <v>1</v>
      </c>
      <c r="E134">
        <v>1</v>
      </c>
      <c r="I134">
        <v>2</v>
      </c>
    </row>
    <row r="135" spans="1:9" x14ac:dyDescent="0.2">
      <c r="A135" t="s">
        <v>142</v>
      </c>
      <c r="B135" s="2">
        <v>32245</v>
      </c>
      <c r="C135">
        <v>1</v>
      </c>
      <c r="E135">
        <v>1</v>
      </c>
      <c r="G135">
        <v>1</v>
      </c>
      <c r="H135">
        <v>1</v>
      </c>
      <c r="I135">
        <v>2</v>
      </c>
    </row>
    <row r="136" spans="1:9" x14ac:dyDescent="0.2">
      <c r="A136" t="s">
        <v>143</v>
      </c>
      <c r="B136" s="2">
        <v>32242</v>
      </c>
      <c r="C136">
        <v>1</v>
      </c>
      <c r="F136">
        <v>1</v>
      </c>
      <c r="I136">
        <v>2</v>
      </c>
    </row>
    <row r="137" spans="1:9" x14ac:dyDescent="0.2">
      <c r="A137" t="s">
        <v>144</v>
      </c>
      <c r="B137" s="2">
        <v>32237</v>
      </c>
      <c r="C137">
        <v>1</v>
      </c>
      <c r="D137">
        <v>1</v>
      </c>
      <c r="E137">
        <v>1</v>
      </c>
      <c r="F137">
        <v>1</v>
      </c>
      <c r="I137">
        <v>2</v>
      </c>
    </row>
    <row r="138" spans="1:9" x14ac:dyDescent="0.2">
      <c r="A138" t="s">
        <v>145</v>
      </c>
      <c r="B138" s="2">
        <v>32219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</row>
    <row r="139" spans="1:9" x14ac:dyDescent="0.2">
      <c r="A139" t="s">
        <v>146</v>
      </c>
      <c r="B139" s="2">
        <v>32209</v>
      </c>
      <c r="C139">
        <v>1</v>
      </c>
      <c r="D139">
        <v>1</v>
      </c>
      <c r="E139">
        <v>1</v>
      </c>
      <c r="I139">
        <v>1</v>
      </c>
    </row>
    <row r="140" spans="1:9" x14ac:dyDescent="0.2">
      <c r="A140" t="s">
        <v>147</v>
      </c>
      <c r="B140" s="2">
        <v>32202</v>
      </c>
      <c r="I140">
        <v>1</v>
      </c>
    </row>
    <row r="141" spans="1:9" x14ac:dyDescent="0.2">
      <c r="A141" t="s">
        <v>148</v>
      </c>
      <c r="B141" s="2">
        <v>32199</v>
      </c>
      <c r="C141">
        <v>1</v>
      </c>
      <c r="D141">
        <v>1</v>
      </c>
      <c r="E141">
        <v>1</v>
      </c>
      <c r="F141">
        <v>1</v>
      </c>
      <c r="I141">
        <v>1</v>
      </c>
    </row>
    <row r="142" spans="1:9" x14ac:dyDescent="0.2">
      <c r="A142" t="s">
        <v>149</v>
      </c>
      <c r="B142" s="2">
        <v>31944</v>
      </c>
      <c r="I142">
        <v>2</v>
      </c>
    </row>
    <row r="143" spans="1:9" x14ac:dyDescent="0.2">
      <c r="A143" t="s">
        <v>150</v>
      </c>
      <c r="B143" s="2">
        <v>31815</v>
      </c>
      <c r="C143">
        <v>1</v>
      </c>
      <c r="I143">
        <v>1</v>
      </c>
    </row>
    <row r="144" spans="1:9" x14ac:dyDescent="0.2">
      <c r="A144" t="s">
        <v>151</v>
      </c>
      <c r="B144" s="2">
        <v>31802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2">
      <c r="A145" t="s">
        <v>152</v>
      </c>
      <c r="B145" s="2">
        <v>31759</v>
      </c>
      <c r="C145">
        <v>1</v>
      </c>
      <c r="D145">
        <v>1</v>
      </c>
      <c r="I145">
        <v>4</v>
      </c>
    </row>
    <row r="146" spans="1:9" x14ac:dyDescent="0.2">
      <c r="A146" t="s">
        <v>153</v>
      </c>
      <c r="B146" s="2">
        <v>31663</v>
      </c>
      <c r="C146">
        <v>1</v>
      </c>
      <c r="I146">
        <v>3</v>
      </c>
    </row>
    <row r="147" spans="1:9" x14ac:dyDescent="0.2">
      <c r="A147" t="s">
        <v>154</v>
      </c>
      <c r="B147" s="2">
        <v>31641</v>
      </c>
      <c r="C147">
        <v>1</v>
      </c>
      <c r="D147">
        <v>1</v>
      </c>
      <c r="E147">
        <v>1</v>
      </c>
      <c r="I147">
        <v>3</v>
      </c>
    </row>
    <row r="148" spans="1:9" x14ac:dyDescent="0.2">
      <c r="A148" t="s">
        <v>155</v>
      </c>
      <c r="B148" s="2">
        <v>31635</v>
      </c>
      <c r="C148">
        <v>1</v>
      </c>
      <c r="D148">
        <v>1</v>
      </c>
      <c r="E148">
        <v>1</v>
      </c>
      <c r="G148">
        <v>1</v>
      </c>
      <c r="I148">
        <v>3</v>
      </c>
    </row>
    <row r="149" spans="1:9" x14ac:dyDescent="0.2">
      <c r="A149" t="s">
        <v>156</v>
      </c>
      <c r="B149" s="2">
        <v>31607</v>
      </c>
      <c r="I149">
        <v>3</v>
      </c>
    </row>
    <row r="150" spans="1:9" x14ac:dyDescent="0.2">
      <c r="A150" t="s">
        <v>157</v>
      </c>
      <c r="B150" s="2">
        <v>31596</v>
      </c>
      <c r="C150">
        <v>1</v>
      </c>
      <c r="D150">
        <v>1</v>
      </c>
      <c r="E150">
        <v>1</v>
      </c>
      <c r="F150">
        <v>1</v>
      </c>
      <c r="I150">
        <v>3</v>
      </c>
    </row>
    <row r="151" spans="1:9" x14ac:dyDescent="0.2">
      <c r="A151" t="s">
        <v>158</v>
      </c>
      <c r="B151" s="2">
        <v>31589</v>
      </c>
      <c r="C151">
        <v>1</v>
      </c>
      <c r="I151">
        <v>2</v>
      </c>
    </row>
    <row r="152" spans="1:9" x14ac:dyDescent="0.2">
      <c r="A152" t="s">
        <v>159</v>
      </c>
      <c r="B152" s="2">
        <v>31588</v>
      </c>
      <c r="C152">
        <v>1</v>
      </c>
      <c r="I152">
        <v>2</v>
      </c>
    </row>
    <row r="153" spans="1:9" x14ac:dyDescent="0.2">
      <c r="A153" t="s">
        <v>160</v>
      </c>
      <c r="B153" s="2">
        <v>31585</v>
      </c>
      <c r="C153">
        <v>1</v>
      </c>
      <c r="D153">
        <v>1</v>
      </c>
      <c r="E153">
        <v>1</v>
      </c>
      <c r="F153">
        <v>1</v>
      </c>
      <c r="G153">
        <v>1</v>
      </c>
      <c r="I153">
        <v>2</v>
      </c>
    </row>
    <row r="154" spans="1:9" x14ac:dyDescent="0.2">
      <c r="A154" t="s">
        <v>161</v>
      </c>
      <c r="B154" s="2">
        <v>31453</v>
      </c>
      <c r="I154">
        <v>1</v>
      </c>
    </row>
    <row r="155" spans="1:9" x14ac:dyDescent="0.2">
      <c r="A155" t="s">
        <v>162</v>
      </c>
      <c r="B155" s="2">
        <v>31414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</row>
    <row r="156" spans="1:9" x14ac:dyDescent="0.2">
      <c r="A156" t="s">
        <v>163</v>
      </c>
      <c r="B156" s="2">
        <v>31364</v>
      </c>
      <c r="C156">
        <v>1</v>
      </c>
      <c r="I156">
        <v>4</v>
      </c>
    </row>
    <row r="157" spans="1:9" x14ac:dyDescent="0.2">
      <c r="A157" t="s">
        <v>164</v>
      </c>
      <c r="B157" s="2">
        <v>31344</v>
      </c>
      <c r="C157">
        <v>1</v>
      </c>
      <c r="E157">
        <v>1</v>
      </c>
      <c r="F157">
        <v>1</v>
      </c>
      <c r="I157">
        <v>4</v>
      </c>
    </row>
    <row r="158" spans="1:9" x14ac:dyDescent="0.2">
      <c r="A158" t="s">
        <v>165</v>
      </c>
      <c r="B158" s="2">
        <v>31264</v>
      </c>
      <c r="C158">
        <v>1</v>
      </c>
      <c r="I158">
        <v>3</v>
      </c>
    </row>
    <row r="159" spans="1:9" x14ac:dyDescent="0.2">
      <c r="A159" t="s">
        <v>166</v>
      </c>
      <c r="B159" s="2">
        <v>31204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2</v>
      </c>
    </row>
    <row r="160" spans="1:9" x14ac:dyDescent="0.2">
      <c r="A160" t="s">
        <v>167</v>
      </c>
      <c r="B160" s="2">
        <v>31153</v>
      </c>
      <c r="C160">
        <v>1</v>
      </c>
      <c r="I160">
        <v>2</v>
      </c>
    </row>
    <row r="161" spans="1:9" x14ac:dyDescent="0.2">
      <c r="A161" t="s">
        <v>168</v>
      </c>
      <c r="B161" s="2">
        <v>31153</v>
      </c>
      <c r="I161">
        <v>2</v>
      </c>
    </row>
    <row r="162" spans="1:9" x14ac:dyDescent="0.2">
      <c r="A162" t="s">
        <v>169</v>
      </c>
      <c r="B162" s="2">
        <v>31087</v>
      </c>
      <c r="I162">
        <v>1</v>
      </c>
    </row>
    <row r="163" spans="1:9" x14ac:dyDescent="0.2">
      <c r="A163" t="s">
        <v>170</v>
      </c>
      <c r="B163" s="2">
        <v>30884</v>
      </c>
      <c r="I163">
        <v>3</v>
      </c>
    </row>
    <row r="164" spans="1:9" x14ac:dyDescent="0.2">
      <c r="A164" t="s">
        <v>171</v>
      </c>
      <c r="B164" s="2">
        <v>30861</v>
      </c>
      <c r="C164">
        <v>1</v>
      </c>
      <c r="D164">
        <v>1</v>
      </c>
      <c r="E164">
        <v>1</v>
      </c>
      <c r="F164">
        <v>1</v>
      </c>
      <c r="I164">
        <v>2</v>
      </c>
    </row>
    <row r="165" spans="1:9" x14ac:dyDescent="0.2">
      <c r="A165" t="s">
        <v>172</v>
      </c>
      <c r="B165" s="2">
        <v>30847</v>
      </c>
      <c r="I165">
        <v>2</v>
      </c>
    </row>
    <row r="166" spans="1:9" x14ac:dyDescent="0.2">
      <c r="A166" t="s">
        <v>173</v>
      </c>
      <c r="B166" s="2">
        <v>30629</v>
      </c>
      <c r="I166">
        <v>4</v>
      </c>
    </row>
    <row r="167" spans="1:9" x14ac:dyDescent="0.2">
      <c r="A167" t="s">
        <v>174</v>
      </c>
      <c r="B167" s="2">
        <v>30469</v>
      </c>
      <c r="C167">
        <v>1</v>
      </c>
      <c r="D167">
        <v>1</v>
      </c>
      <c r="E167">
        <v>1</v>
      </c>
      <c r="I167">
        <v>2</v>
      </c>
    </row>
    <row r="168" spans="1:9" x14ac:dyDescent="0.2">
      <c r="A168" t="s">
        <v>175</v>
      </c>
      <c r="B168" s="2">
        <v>30385</v>
      </c>
      <c r="C168">
        <v>1</v>
      </c>
      <c r="I168">
        <v>1</v>
      </c>
    </row>
    <row r="169" spans="1:9" x14ac:dyDescent="0.2">
      <c r="A169" t="s">
        <v>176</v>
      </c>
      <c r="B169" s="2">
        <v>30368</v>
      </c>
      <c r="C169">
        <v>1</v>
      </c>
      <c r="I169">
        <v>1</v>
      </c>
    </row>
    <row r="170" spans="1:9" x14ac:dyDescent="0.2">
      <c r="A170" t="s">
        <v>177</v>
      </c>
      <c r="B170" s="2">
        <v>30221</v>
      </c>
      <c r="C170">
        <v>1</v>
      </c>
      <c r="I170">
        <v>3</v>
      </c>
    </row>
    <row r="171" spans="1:9" x14ac:dyDescent="0.2">
      <c r="A171" t="s">
        <v>178</v>
      </c>
      <c r="B171" s="2">
        <v>30209</v>
      </c>
      <c r="C171">
        <v>1</v>
      </c>
      <c r="D171">
        <v>1</v>
      </c>
      <c r="E171">
        <v>1</v>
      </c>
      <c r="F171">
        <v>1</v>
      </c>
      <c r="G171">
        <v>1</v>
      </c>
      <c r="I171">
        <v>3</v>
      </c>
    </row>
    <row r="172" spans="1:9" x14ac:dyDescent="0.2">
      <c r="A172" t="s">
        <v>179</v>
      </c>
      <c r="B172" s="2">
        <v>30187</v>
      </c>
      <c r="C172">
        <v>1</v>
      </c>
      <c r="D172">
        <v>1</v>
      </c>
      <c r="F172">
        <v>1</v>
      </c>
      <c r="G172">
        <v>1</v>
      </c>
      <c r="H172">
        <v>1</v>
      </c>
      <c r="I172">
        <v>3</v>
      </c>
    </row>
    <row r="173" spans="1:9" x14ac:dyDescent="0.2">
      <c r="A173" t="s">
        <v>180</v>
      </c>
      <c r="B173" s="2">
        <v>30086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2</v>
      </c>
    </row>
    <row r="174" spans="1:9" x14ac:dyDescent="0.2">
      <c r="A174" t="s">
        <v>181</v>
      </c>
      <c r="B174" s="2">
        <v>30019</v>
      </c>
      <c r="C174">
        <v>1</v>
      </c>
      <c r="D174">
        <v>1</v>
      </c>
      <c r="E174">
        <v>1</v>
      </c>
      <c r="I174">
        <v>1</v>
      </c>
    </row>
    <row r="175" spans="1:9" x14ac:dyDescent="0.2">
      <c r="A175" t="s">
        <v>182</v>
      </c>
      <c r="B175" s="2">
        <v>29862</v>
      </c>
      <c r="C175">
        <v>1</v>
      </c>
      <c r="E175">
        <v>1</v>
      </c>
      <c r="F175">
        <v>1</v>
      </c>
      <c r="G175">
        <v>1</v>
      </c>
      <c r="I175">
        <v>4</v>
      </c>
    </row>
    <row r="176" spans="1:9" x14ac:dyDescent="0.2">
      <c r="A176" t="s">
        <v>183</v>
      </c>
      <c r="B176" s="2">
        <v>29862</v>
      </c>
      <c r="C176">
        <v>1</v>
      </c>
      <c r="E176">
        <v>1</v>
      </c>
      <c r="I176">
        <v>4</v>
      </c>
    </row>
    <row r="177" spans="1:9" x14ac:dyDescent="0.2">
      <c r="A177" t="s">
        <v>184</v>
      </c>
      <c r="B177" s="2">
        <v>29737</v>
      </c>
      <c r="C177">
        <v>1</v>
      </c>
      <c r="D177">
        <v>1</v>
      </c>
      <c r="E177">
        <v>1</v>
      </c>
      <c r="F177">
        <v>1</v>
      </c>
      <c r="G177">
        <v>1</v>
      </c>
      <c r="I177">
        <v>2</v>
      </c>
    </row>
    <row r="178" spans="1:9" x14ac:dyDescent="0.2">
      <c r="A178" t="s">
        <v>185</v>
      </c>
      <c r="B178" s="2">
        <v>29733</v>
      </c>
      <c r="C178">
        <v>1</v>
      </c>
      <c r="D178">
        <v>1</v>
      </c>
      <c r="E178">
        <v>1</v>
      </c>
      <c r="F178">
        <v>1</v>
      </c>
      <c r="G178">
        <v>1</v>
      </c>
      <c r="I178">
        <v>2</v>
      </c>
    </row>
    <row r="179" spans="1:9" x14ac:dyDescent="0.2">
      <c r="A179" t="s">
        <v>186</v>
      </c>
      <c r="B179" s="2">
        <v>29610</v>
      </c>
      <c r="C179">
        <v>1</v>
      </c>
      <c r="D179">
        <v>1</v>
      </c>
      <c r="E179">
        <v>1</v>
      </c>
      <c r="G179">
        <v>1</v>
      </c>
      <c r="I179">
        <v>1</v>
      </c>
    </row>
    <row r="180" spans="1:9" x14ac:dyDescent="0.2">
      <c r="A180" t="s">
        <v>187</v>
      </c>
      <c r="B180" s="2">
        <v>29395</v>
      </c>
      <c r="I180">
        <v>2</v>
      </c>
    </row>
    <row r="181" spans="1:9" x14ac:dyDescent="0.2">
      <c r="A181" t="s">
        <v>188</v>
      </c>
      <c r="B181" s="2">
        <v>29233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</row>
    <row r="182" spans="1:9" x14ac:dyDescent="0.2">
      <c r="A182" t="s">
        <v>189</v>
      </c>
      <c r="B182" s="2">
        <v>29197</v>
      </c>
      <c r="C182">
        <v>1</v>
      </c>
      <c r="I182">
        <v>4</v>
      </c>
    </row>
    <row r="183" spans="1:9" x14ac:dyDescent="0.2">
      <c r="A183" t="s">
        <v>190</v>
      </c>
      <c r="B183" s="2">
        <v>28371</v>
      </c>
      <c r="C183">
        <v>1</v>
      </c>
      <c r="I183">
        <v>3</v>
      </c>
    </row>
    <row r="184" spans="1:9" x14ac:dyDescent="0.2">
      <c r="A184" t="s">
        <v>191</v>
      </c>
      <c r="B184" s="2">
        <v>28220</v>
      </c>
      <c r="C184">
        <v>1</v>
      </c>
      <c r="I184">
        <v>2</v>
      </c>
    </row>
    <row r="185" spans="1:9" x14ac:dyDescent="0.2">
      <c r="A185" t="s">
        <v>192</v>
      </c>
      <c r="B185" s="2">
        <v>27958</v>
      </c>
      <c r="C185">
        <v>1</v>
      </c>
      <c r="I18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9126-150D-49D1-8716-8A073D45A775}">
  <dimension ref="A1:I235"/>
  <sheetViews>
    <sheetView workbookViewId="0">
      <selection activeCell="J6" sqref="J6"/>
    </sheetView>
  </sheetViews>
  <sheetFormatPr baseColWidth="10" defaultColWidth="8.83203125" defaultRowHeight="15" x14ac:dyDescent="0.2"/>
  <cols>
    <col min="1" max="1" width="27.5" bestFit="1" customWidth="1"/>
    <col min="2" max="2" width="17.6640625" bestFit="1" customWidth="1"/>
  </cols>
  <sheetData>
    <row r="1" spans="1:9" x14ac:dyDescent="0.2">
      <c r="A1" s="1" t="s">
        <v>220</v>
      </c>
      <c r="B1" s="1" t="s">
        <v>221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x14ac:dyDescent="0.2">
      <c r="A2" t="s">
        <v>222</v>
      </c>
      <c r="B2" s="2">
        <v>32883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1990</v>
      </c>
    </row>
    <row r="3" spans="1:9" x14ac:dyDescent="0.2">
      <c r="A3" t="s">
        <v>123</v>
      </c>
      <c r="B3" s="2">
        <v>32900</v>
      </c>
      <c r="C3">
        <v>1</v>
      </c>
      <c r="D3">
        <v>1</v>
      </c>
      <c r="F3">
        <v>1</v>
      </c>
      <c r="H3">
        <v>1</v>
      </c>
      <c r="I3">
        <v>1990</v>
      </c>
    </row>
    <row r="4" spans="1:9" x14ac:dyDescent="0.2">
      <c r="A4" t="s">
        <v>122</v>
      </c>
      <c r="B4" s="2">
        <v>32901</v>
      </c>
      <c r="C4">
        <v>1</v>
      </c>
      <c r="D4">
        <v>1</v>
      </c>
      <c r="E4">
        <v>1</v>
      </c>
      <c r="H4">
        <v>1</v>
      </c>
      <c r="I4">
        <v>1990</v>
      </c>
    </row>
    <row r="5" spans="1:9" x14ac:dyDescent="0.2">
      <c r="A5" t="s">
        <v>223</v>
      </c>
      <c r="B5" s="2">
        <v>32916</v>
      </c>
      <c r="E5">
        <v>1</v>
      </c>
      <c r="F5">
        <v>1</v>
      </c>
      <c r="H5">
        <v>1</v>
      </c>
      <c r="I5">
        <v>1990</v>
      </c>
    </row>
    <row r="6" spans="1:9" x14ac:dyDescent="0.2">
      <c r="A6" t="s">
        <v>121</v>
      </c>
      <c r="B6" s="2">
        <v>32917</v>
      </c>
      <c r="C6">
        <v>1</v>
      </c>
      <c r="D6">
        <v>1</v>
      </c>
      <c r="F6">
        <v>1</v>
      </c>
      <c r="H6">
        <v>1</v>
      </c>
      <c r="I6">
        <v>1990</v>
      </c>
    </row>
    <row r="7" spans="1:9" x14ac:dyDescent="0.2">
      <c r="A7" t="s">
        <v>224</v>
      </c>
      <c r="B7" s="2">
        <v>32957</v>
      </c>
      <c r="C7">
        <v>1</v>
      </c>
      <c r="D7">
        <v>1</v>
      </c>
      <c r="H7">
        <v>1</v>
      </c>
      <c r="I7">
        <v>1990</v>
      </c>
    </row>
    <row r="8" spans="1:9" x14ac:dyDescent="0.2">
      <c r="A8" t="s">
        <v>120</v>
      </c>
      <c r="B8" s="2">
        <v>32959</v>
      </c>
      <c r="C8">
        <v>1</v>
      </c>
      <c r="D8">
        <v>1</v>
      </c>
      <c r="E8">
        <v>1</v>
      </c>
      <c r="H8">
        <v>1</v>
      </c>
      <c r="I8">
        <v>1990</v>
      </c>
    </row>
    <row r="9" spans="1:9" x14ac:dyDescent="0.2">
      <c r="A9" t="s">
        <v>119</v>
      </c>
      <c r="B9" s="2">
        <v>32971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1990</v>
      </c>
    </row>
    <row r="10" spans="1:9" x14ac:dyDescent="0.2">
      <c r="A10" t="s">
        <v>225</v>
      </c>
      <c r="B10" s="2">
        <v>32980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1990</v>
      </c>
    </row>
    <row r="11" spans="1:9" x14ac:dyDescent="0.2">
      <c r="A11" t="s">
        <v>117</v>
      </c>
      <c r="B11" s="2">
        <v>32998</v>
      </c>
      <c r="H11">
        <v>2</v>
      </c>
      <c r="I11">
        <v>1990</v>
      </c>
    </row>
    <row r="12" spans="1:9" x14ac:dyDescent="0.2">
      <c r="A12" t="s">
        <v>226</v>
      </c>
      <c r="B12" s="2">
        <v>32999</v>
      </c>
      <c r="C12">
        <v>1</v>
      </c>
      <c r="F12">
        <v>1</v>
      </c>
      <c r="H12">
        <v>2</v>
      </c>
      <c r="I12">
        <v>1990</v>
      </c>
    </row>
    <row r="13" spans="1:9" x14ac:dyDescent="0.2">
      <c r="A13" t="s">
        <v>227</v>
      </c>
      <c r="B13" s="2">
        <v>33019</v>
      </c>
      <c r="C13">
        <v>1</v>
      </c>
      <c r="D13">
        <v>1</v>
      </c>
      <c r="H13">
        <v>2</v>
      </c>
      <c r="I13">
        <v>1990</v>
      </c>
    </row>
    <row r="14" spans="1:9" x14ac:dyDescent="0.2">
      <c r="A14" t="s">
        <v>115</v>
      </c>
      <c r="B14" s="2">
        <v>33020</v>
      </c>
      <c r="D14">
        <v>1</v>
      </c>
      <c r="F14">
        <v>1</v>
      </c>
      <c r="G14">
        <v>1</v>
      </c>
      <c r="H14">
        <v>2</v>
      </c>
      <c r="I14">
        <v>1990</v>
      </c>
    </row>
    <row r="15" spans="1:9" x14ac:dyDescent="0.2">
      <c r="A15" t="s">
        <v>114</v>
      </c>
      <c r="B15" s="2">
        <v>33045</v>
      </c>
      <c r="C15">
        <v>1</v>
      </c>
      <c r="D15">
        <v>1</v>
      </c>
      <c r="E15">
        <v>1</v>
      </c>
      <c r="F15">
        <v>1</v>
      </c>
      <c r="H15">
        <v>2</v>
      </c>
      <c r="I15">
        <v>1990</v>
      </c>
    </row>
    <row r="16" spans="1:9" x14ac:dyDescent="0.2">
      <c r="A16" t="s">
        <v>228</v>
      </c>
      <c r="B16" s="2">
        <v>33074</v>
      </c>
      <c r="C16">
        <v>1</v>
      </c>
      <c r="D16">
        <v>1</v>
      </c>
      <c r="E16">
        <v>1</v>
      </c>
      <c r="F16">
        <v>1</v>
      </c>
      <c r="G16">
        <v>1</v>
      </c>
      <c r="H16">
        <v>3</v>
      </c>
      <c r="I16">
        <v>1990</v>
      </c>
    </row>
    <row r="17" spans="1:9" x14ac:dyDescent="0.2">
      <c r="A17" t="s">
        <v>229</v>
      </c>
      <c r="B17" s="2">
        <v>33119</v>
      </c>
      <c r="C17">
        <v>1</v>
      </c>
      <c r="H17">
        <v>3</v>
      </c>
      <c r="I17">
        <v>1990</v>
      </c>
    </row>
    <row r="18" spans="1:9" x14ac:dyDescent="0.2">
      <c r="A18" t="s">
        <v>112</v>
      </c>
      <c r="B18" s="2">
        <v>33180</v>
      </c>
      <c r="C18">
        <v>1</v>
      </c>
      <c r="D18">
        <v>1</v>
      </c>
      <c r="E18">
        <v>1</v>
      </c>
      <c r="F18">
        <v>1</v>
      </c>
      <c r="G18">
        <v>1</v>
      </c>
      <c r="H18">
        <v>4</v>
      </c>
      <c r="I18">
        <v>1990</v>
      </c>
    </row>
    <row r="19" spans="1:9" x14ac:dyDescent="0.2">
      <c r="A19" t="s">
        <v>111</v>
      </c>
      <c r="B19" s="2">
        <v>33183</v>
      </c>
      <c r="C19">
        <v>1</v>
      </c>
      <c r="D19">
        <v>1</v>
      </c>
      <c r="E19">
        <v>1</v>
      </c>
      <c r="F19">
        <v>1</v>
      </c>
      <c r="H19">
        <v>4</v>
      </c>
      <c r="I19">
        <v>1990</v>
      </c>
    </row>
    <row r="20" spans="1:9" x14ac:dyDescent="0.2">
      <c r="A20" t="s">
        <v>230</v>
      </c>
      <c r="B20" s="2">
        <v>33184</v>
      </c>
      <c r="C20">
        <v>1</v>
      </c>
      <c r="H20">
        <v>4</v>
      </c>
      <c r="I20">
        <v>1990</v>
      </c>
    </row>
    <row r="21" spans="1:9" x14ac:dyDescent="0.2">
      <c r="A21" t="s">
        <v>231</v>
      </c>
      <c r="B21" s="2">
        <v>33207</v>
      </c>
      <c r="C21">
        <v>1</v>
      </c>
      <c r="D21">
        <v>1</v>
      </c>
      <c r="E21">
        <v>1</v>
      </c>
      <c r="F21">
        <v>1</v>
      </c>
      <c r="G21">
        <v>1</v>
      </c>
      <c r="H21">
        <v>4</v>
      </c>
      <c r="I21">
        <v>1990</v>
      </c>
    </row>
    <row r="22" spans="1:9" x14ac:dyDescent="0.2">
      <c r="A22" t="s">
        <v>109</v>
      </c>
      <c r="B22" s="2">
        <v>33230</v>
      </c>
      <c r="C22">
        <v>1</v>
      </c>
      <c r="D22">
        <v>1</v>
      </c>
      <c r="E22">
        <v>1</v>
      </c>
      <c r="F22">
        <v>1</v>
      </c>
      <c r="G22">
        <v>1</v>
      </c>
      <c r="H22">
        <v>4</v>
      </c>
      <c r="I22">
        <v>1990</v>
      </c>
    </row>
    <row r="23" spans="1:9" x14ac:dyDescent="0.2">
      <c r="A23" t="s">
        <v>232</v>
      </c>
      <c r="B23" s="2">
        <v>33246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1991</v>
      </c>
    </row>
    <row r="24" spans="1:9" x14ac:dyDescent="0.2">
      <c r="A24" t="s">
        <v>108</v>
      </c>
      <c r="B24" s="2">
        <v>33250</v>
      </c>
      <c r="C24">
        <v>1</v>
      </c>
      <c r="D24">
        <v>1</v>
      </c>
      <c r="F24">
        <v>1</v>
      </c>
      <c r="H24">
        <v>1</v>
      </c>
      <c r="I24">
        <v>1991</v>
      </c>
    </row>
    <row r="25" spans="1:9" x14ac:dyDescent="0.2">
      <c r="A25" t="s">
        <v>107</v>
      </c>
      <c r="B25" s="2">
        <v>33272</v>
      </c>
      <c r="C25">
        <v>1</v>
      </c>
      <c r="E25">
        <v>1</v>
      </c>
      <c r="F25">
        <v>1</v>
      </c>
      <c r="G25">
        <v>1</v>
      </c>
      <c r="H25">
        <v>1</v>
      </c>
      <c r="I25">
        <v>1991</v>
      </c>
    </row>
    <row r="26" spans="1:9" x14ac:dyDescent="0.2">
      <c r="A26" t="s">
        <v>105</v>
      </c>
      <c r="B26" s="2">
        <v>33282</v>
      </c>
      <c r="C26">
        <v>1</v>
      </c>
      <c r="D26">
        <v>1</v>
      </c>
      <c r="E26">
        <v>1</v>
      </c>
      <c r="F26">
        <v>1</v>
      </c>
      <c r="H26">
        <v>1</v>
      </c>
      <c r="I26">
        <v>1991</v>
      </c>
    </row>
    <row r="27" spans="1:9" x14ac:dyDescent="0.2">
      <c r="A27" t="s">
        <v>233</v>
      </c>
      <c r="B27" s="2">
        <v>33301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1991</v>
      </c>
    </row>
    <row r="28" spans="1:9" x14ac:dyDescent="0.2">
      <c r="A28" t="s">
        <v>234</v>
      </c>
      <c r="B28" s="2">
        <v>33345</v>
      </c>
      <c r="C28">
        <v>1</v>
      </c>
      <c r="D28">
        <v>1</v>
      </c>
      <c r="E28">
        <v>1</v>
      </c>
      <c r="F28">
        <v>1</v>
      </c>
      <c r="G28">
        <v>1</v>
      </c>
      <c r="H28">
        <v>2</v>
      </c>
      <c r="I28">
        <v>1991</v>
      </c>
    </row>
    <row r="29" spans="1:9" x14ac:dyDescent="0.2">
      <c r="A29" t="s">
        <v>235</v>
      </c>
      <c r="B29" s="2">
        <v>33361</v>
      </c>
      <c r="C29">
        <v>1</v>
      </c>
      <c r="H29">
        <v>2</v>
      </c>
      <c r="I29">
        <v>1991</v>
      </c>
    </row>
    <row r="30" spans="1:9" x14ac:dyDescent="0.2">
      <c r="A30" t="s">
        <v>102</v>
      </c>
      <c r="B30" s="2">
        <v>33369</v>
      </c>
      <c r="F30">
        <v>1</v>
      </c>
      <c r="H30">
        <v>2</v>
      </c>
      <c r="I30">
        <v>1991</v>
      </c>
    </row>
    <row r="31" spans="1:9" x14ac:dyDescent="0.2">
      <c r="A31" t="s">
        <v>236</v>
      </c>
      <c r="B31" s="2">
        <v>33379</v>
      </c>
      <c r="C31">
        <v>1</v>
      </c>
      <c r="D31">
        <v>1</v>
      </c>
      <c r="F31">
        <v>1</v>
      </c>
      <c r="H31">
        <v>2</v>
      </c>
      <c r="I31">
        <v>1991</v>
      </c>
    </row>
    <row r="32" spans="1:9" x14ac:dyDescent="0.2">
      <c r="A32" t="s">
        <v>237</v>
      </c>
      <c r="B32" s="2">
        <v>33381</v>
      </c>
      <c r="H32">
        <v>2</v>
      </c>
      <c r="I32">
        <v>1991</v>
      </c>
    </row>
    <row r="33" spans="1:9" x14ac:dyDescent="0.2">
      <c r="A33" t="s">
        <v>101</v>
      </c>
      <c r="B33" s="2">
        <v>33434</v>
      </c>
      <c r="H33">
        <v>3</v>
      </c>
      <c r="I33">
        <v>1991</v>
      </c>
    </row>
    <row r="34" spans="1:9" x14ac:dyDescent="0.2">
      <c r="A34" t="s">
        <v>238</v>
      </c>
      <c r="B34" s="2">
        <v>33447</v>
      </c>
      <c r="H34">
        <v>3</v>
      </c>
      <c r="I34">
        <v>1991</v>
      </c>
    </row>
    <row r="35" spans="1:9" x14ac:dyDescent="0.2">
      <c r="A35" t="s">
        <v>239</v>
      </c>
      <c r="B35" s="2">
        <v>33520</v>
      </c>
      <c r="C35">
        <v>1</v>
      </c>
      <c r="D35">
        <v>1</v>
      </c>
      <c r="E35">
        <v>1</v>
      </c>
      <c r="F35">
        <v>1</v>
      </c>
      <c r="H35">
        <v>4</v>
      </c>
      <c r="I35">
        <v>1991</v>
      </c>
    </row>
    <row r="36" spans="1:9" x14ac:dyDescent="0.2">
      <c r="A36" t="s">
        <v>61</v>
      </c>
      <c r="B36" s="2">
        <v>33520</v>
      </c>
      <c r="C36">
        <v>1</v>
      </c>
      <c r="D36">
        <v>1</v>
      </c>
      <c r="E36">
        <v>1</v>
      </c>
      <c r="F36">
        <v>1</v>
      </c>
      <c r="G36">
        <v>1</v>
      </c>
      <c r="H36">
        <v>4</v>
      </c>
      <c r="I36">
        <v>1991</v>
      </c>
    </row>
    <row r="37" spans="1:9" x14ac:dyDescent="0.2">
      <c r="A37" t="s">
        <v>97</v>
      </c>
      <c r="B37" s="2">
        <v>33582</v>
      </c>
      <c r="D37">
        <v>1</v>
      </c>
      <c r="E37">
        <v>1</v>
      </c>
      <c r="H37">
        <v>4</v>
      </c>
      <c r="I37">
        <v>1991</v>
      </c>
    </row>
    <row r="38" spans="1:9" x14ac:dyDescent="0.2">
      <c r="A38" t="s">
        <v>96</v>
      </c>
      <c r="B38" s="2">
        <v>33605</v>
      </c>
      <c r="C38">
        <v>1</v>
      </c>
      <c r="D38">
        <v>1</v>
      </c>
      <c r="E38">
        <v>1</v>
      </c>
      <c r="F38">
        <v>1</v>
      </c>
      <c r="H38">
        <v>1</v>
      </c>
      <c r="I38">
        <v>1992</v>
      </c>
    </row>
    <row r="39" spans="1:9" x14ac:dyDescent="0.2">
      <c r="A39" t="s">
        <v>95</v>
      </c>
      <c r="B39" s="2">
        <v>33611</v>
      </c>
      <c r="H39">
        <v>1</v>
      </c>
      <c r="I39">
        <v>1992</v>
      </c>
    </row>
    <row r="40" spans="1:9" x14ac:dyDescent="0.2">
      <c r="A40" t="s">
        <v>240</v>
      </c>
      <c r="B40" s="2">
        <v>33619</v>
      </c>
      <c r="C40">
        <v>1</v>
      </c>
      <c r="D40">
        <v>1</v>
      </c>
      <c r="H40">
        <v>1</v>
      </c>
      <c r="I40">
        <v>1992</v>
      </c>
    </row>
    <row r="41" spans="1:9" x14ac:dyDescent="0.2">
      <c r="A41" t="s">
        <v>94</v>
      </c>
      <c r="B41" s="2">
        <v>33622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1992</v>
      </c>
    </row>
    <row r="42" spans="1:9" x14ac:dyDescent="0.2">
      <c r="A42" t="s">
        <v>241</v>
      </c>
      <c r="B42" s="2">
        <v>33624</v>
      </c>
      <c r="C42">
        <v>1</v>
      </c>
      <c r="H42">
        <v>1</v>
      </c>
      <c r="I42">
        <v>1992</v>
      </c>
    </row>
    <row r="43" spans="1:9" x14ac:dyDescent="0.2">
      <c r="A43" t="s">
        <v>242</v>
      </c>
      <c r="B43" s="2">
        <v>33626</v>
      </c>
      <c r="C43">
        <v>1</v>
      </c>
      <c r="D43">
        <v>1</v>
      </c>
      <c r="E43">
        <v>1</v>
      </c>
      <c r="H43">
        <v>1</v>
      </c>
      <c r="I43">
        <v>1992</v>
      </c>
    </row>
    <row r="44" spans="1:9" x14ac:dyDescent="0.2">
      <c r="A44" t="s">
        <v>93</v>
      </c>
      <c r="B44" s="2">
        <v>33633</v>
      </c>
      <c r="C44">
        <v>1</v>
      </c>
      <c r="H44">
        <v>1</v>
      </c>
      <c r="I44">
        <v>1992</v>
      </c>
    </row>
    <row r="45" spans="1:9" x14ac:dyDescent="0.2">
      <c r="A45" t="s">
        <v>92</v>
      </c>
      <c r="B45" s="2">
        <v>33650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1992</v>
      </c>
    </row>
    <row r="46" spans="1:9" x14ac:dyDescent="0.2">
      <c r="A46" t="s">
        <v>243</v>
      </c>
      <c r="B46" s="2">
        <v>33662</v>
      </c>
      <c r="C46">
        <v>1</v>
      </c>
      <c r="D46">
        <v>1</v>
      </c>
      <c r="F46">
        <v>1</v>
      </c>
      <c r="H46">
        <v>1</v>
      </c>
      <c r="I46">
        <v>1992</v>
      </c>
    </row>
    <row r="47" spans="1:9" x14ac:dyDescent="0.2">
      <c r="A47" t="s">
        <v>91</v>
      </c>
      <c r="B47" s="2">
        <v>33708</v>
      </c>
      <c r="H47">
        <v>2</v>
      </c>
      <c r="I47">
        <v>1992</v>
      </c>
    </row>
    <row r="48" spans="1:9" x14ac:dyDescent="0.2">
      <c r="A48" t="s">
        <v>90</v>
      </c>
      <c r="B48" s="2">
        <v>33709</v>
      </c>
      <c r="C48">
        <v>1</v>
      </c>
      <c r="D48">
        <v>1</v>
      </c>
      <c r="E48">
        <v>1</v>
      </c>
      <c r="F48">
        <v>1</v>
      </c>
      <c r="G48">
        <v>1</v>
      </c>
      <c r="H48">
        <v>2</v>
      </c>
      <c r="I48">
        <v>1992</v>
      </c>
    </row>
    <row r="49" spans="1:9" x14ac:dyDescent="0.2">
      <c r="A49" t="s">
        <v>244</v>
      </c>
      <c r="B49" s="2">
        <v>33723</v>
      </c>
      <c r="H49">
        <v>2</v>
      </c>
      <c r="I49">
        <v>1992</v>
      </c>
    </row>
    <row r="50" spans="1:9" x14ac:dyDescent="0.2">
      <c r="A50" t="s">
        <v>89</v>
      </c>
      <c r="B50" s="2">
        <v>33729</v>
      </c>
      <c r="H50">
        <v>2</v>
      </c>
      <c r="I50">
        <v>1992</v>
      </c>
    </row>
    <row r="51" spans="1:9" x14ac:dyDescent="0.2">
      <c r="A51" t="s">
        <v>245</v>
      </c>
      <c r="B51" s="2">
        <v>33736</v>
      </c>
      <c r="C51">
        <v>1</v>
      </c>
      <c r="D51">
        <v>1</v>
      </c>
      <c r="E51">
        <v>1</v>
      </c>
      <c r="H51">
        <v>2</v>
      </c>
      <c r="I51">
        <v>1992</v>
      </c>
    </row>
    <row r="52" spans="1:9" x14ac:dyDescent="0.2">
      <c r="A52" t="s">
        <v>88</v>
      </c>
      <c r="B52" s="2">
        <v>33762</v>
      </c>
      <c r="C52">
        <v>1</v>
      </c>
      <c r="D52">
        <v>1</v>
      </c>
      <c r="E52">
        <v>1</v>
      </c>
      <c r="F52">
        <v>1</v>
      </c>
      <c r="H52">
        <v>2</v>
      </c>
      <c r="I52">
        <v>1992</v>
      </c>
    </row>
    <row r="53" spans="1:9" x14ac:dyDescent="0.2">
      <c r="A53" t="s">
        <v>87</v>
      </c>
      <c r="B53" s="2">
        <v>33779</v>
      </c>
      <c r="F53">
        <v>1</v>
      </c>
      <c r="H53">
        <v>2</v>
      </c>
      <c r="I53">
        <v>1992</v>
      </c>
    </row>
    <row r="54" spans="1:9" x14ac:dyDescent="0.2">
      <c r="A54" t="s">
        <v>86</v>
      </c>
      <c r="B54" s="2">
        <v>33783</v>
      </c>
      <c r="C54">
        <v>1</v>
      </c>
      <c r="D54">
        <v>1</v>
      </c>
      <c r="E54">
        <v>1</v>
      </c>
      <c r="F54">
        <v>1</v>
      </c>
      <c r="H54">
        <v>2</v>
      </c>
      <c r="I54">
        <v>1992</v>
      </c>
    </row>
    <row r="55" spans="1:9" x14ac:dyDescent="0.2">
      <c r="A55" t="s">
        <v>85</v>
      </c>
      <c r="B55" s="2">
        <v>33799</v>
      </c>
      <c r="C55">
        <v>1</v>
      </c>
      <c r="D55">
        <v>1</v>
      </c>
      <c r="E55">
        <v>1</v>
      </c>
      <c r="F55">
        <v>1</v>
      </c>
      <c r="G55">
        <v>1</v>
      </c>
      <c r="H55">
        <v>3</v>
      </c>
      <c r="I55">
        <v>1992</v>
      </c>
    </row>
    <row r="56" spans="1:9" x14ac:dyDescent="0.2">
      <c r="A56" t="s">
        <v>84</v>
      </c>
      <c r="B56" s="2">
        <v>33865</v>
      </c>
      <c r="D56">
        <v>1</v>
      </c>
      <c r="F56">
        <v>1</v>
      </c>
      <c r="H56">
        <v>3</v>
      </c>
      <c r="I56">
        <v>1992</v>
      </c>
    </row>
    <row r="57" spans="1:9" x14ac:dyDescent="0.2">
      <c r="A57" t="s">
        <v>83</v>
      </c>
      <c r="B57" s="2">
        <v>33882</v>
      </c>
      <c r="C57">
        <v>1</v>
      </c>
      <c r="H57">
        <v>4</v>
      </c>
      <c r="I57">
        <v>1992</v>
      </c>
    </row>
    <row r="58" spans="1:9" x14ac:dyDescent="0.2">
      <c r="A58" t="s">
        <v>246</v>
      </c>
      <c r="B58" s="2">
        <v>33902</v>
      </c>
      <c r="C58">
        <v>1</v>
      </c>
      <c r="H58">
        <v>4</v>
      </c>
      <c r="I58">
        <v>1992</v>
      </c>
    </row>
    <row r="59" spans="1:9" x14ac:dyDescent="0.2">
      <c r="A59" t="s">
        <v>81</v>
      </c>
      <c r="B59" s="2">
        <v>33911</v>
      </c>
      <c r="H59">
        <v>4</v>
      </c>
      <c r="I59">
        <v>1992</v>
      </c>
    </row>
    <row r="60" spans="1:9" x14ac:dyDescent="0.2">
      <c r="A60" t="s">
        <v>247</v>
      </c>
      <c r="B60" s="2">
        <v>33915</v>
      </c>
      <c r="H60">
        <v>4</v>
      </c>
      <c r="I60">
        <v>1992</v>
      </c>
    </row>
    <row r="61" spans="1:9" x14ac:dyDescent="0.2">
      <c r="A61" t="s">
        <v>248</v>
      </c>
      <c r="B61" s="2">
        <v>33922</v>
      </c>
      <c r="C61">
        <v>1</v>
      </c>
      <c r="H61">
        <v>4</v>
      </c>
      <c r="I61">
        <v>1992</v>
      </c>
    </row>
    <row r="62" spans="1:9" x14ac:dyDescent="0.2">
      <c r="A62" t="s">
        <v>80</v>
      </c>
      <c r="B62" s="2">
        <v>33981</v>
      </c>
      <c r="C62">
        <v>1</v>
      </c>
      <c r="D62">
        <v>1</v>
      </c>
      <c r="H62">
        <v>1</v>
      </c>
      <c r="I62">
        <v>1993</v>
      </c>
    </row>
    <row r="63" spans="1:9" x14ac:dyDescent="0.2">
      <c r="A63" t="s">
        <v>249</v>
      </c>
      <c r="B63" s="2">
        <v>34007</v>
      </c>
      <c r="C63">
        <v>1</v>
      </c>
      <c r="D63">
        <v>1</v>
      </c>
      <c r="E63">
        <v>1</v>
      </c>
      <c r="F63">
        <v>1</v>
      </c>
      <c r="H63">
        <v>1</v>
      </c>
      <c r="I63">
        <v>1993</v>
      </c>
    </row>
    <row r="64" spans="1:9" x14ac:dyDescent="0.2">
      <c r="A64" t="s">
        <v>250</v>
      </c>
      <c r="B64" s="2">
        <v>34008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1993</v>
      </c>
    </row>
    <row r="65" spans="1:9" x14ac:dyDescent="0.2">
      <c r="A65" t="s">
        <v>79</v>
      </c>
      <c r="B65" s="2">
        <v>34031</v>
      </c>
      <c r="C65">
        <v>1</v>
      </c>
      <c r="D65">
        <v>1</v>
      </c>
      <c r="E65">
        <v>1</v>
      </c>
      <c r="H65">
        <v>1</v>
      </c>
      <c r="I65">
        <v>1993</v>
      </c>
    </row>
    <row r="66" spans="1:9" x14ac:dyDescent="0.2">
      <c r="A66" t="s">
        <v>78</v>
      </c>
      <c r="B66" s="2">
        <v>34039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1993</v>
      </c>
    </row>
    <row r="67" spans="1:9" x14ac:dyDescent="0.2">
      <c r="A67" t="s">
        <v>77</v>
      </c>
      <c r="B67" s="2">
        <v>34059</v>
      </c>
      <c r="C67">
        <v>1</v>
      </c>
      <c r="D67">
        <v>1</v>
      </c>
      <c r="H67">
        <v>1</v>
      </c>
      <c r="I67">
        <v>1993</v>
      </c>
    </row>
    <row r="68" spans="1:9" x14ac:dyDescent="0.2">
      <c r="A68" t="s">
        <v>251</v>
      </c>
      <c r="B68" s="2">
        <v>34064</v>
      </c>
      <c r="C68">
        <v>1</v>
      </c>
      <c r="D68">
        <v>1</v>
      </c>
      <c r="H68">
        <v>2</v>
      </c>
      <c r="I68">
        <v>1993</v>
      </c>
    </row>
    <row r="69" spans="1:9" x14ac:dyDescent="0.2">
      <c r="A69" t="s">
        <v>76</v>
      </c>
      <c r="B69" s="2">
        <v>34069</v>
      </c>
      <c r="C69">
        <v>1</v>
      </c>
      <c r="H69">
        <v>2</v>
      </c>
      <c r="I69">
        <v>1993</v>
      </c>
    </row>
    <row r="70" spans="1:9" x14ac:dyDescent="0.2">
      <c r="A70" t="s">
        <v>75</v>
      </c>
      <c r="B70" s="2">
        <v>34081</v>
      </c>
      <c r="C70">
        <v>1</v>
      </c>
      <c r="D70">
        <v>1</v>
      </c>
      <c r="E70">
        <v>1</v>
      </c>
      <c r="H70">
        <v>2</v>
      </c>
      <c r="I70">
        <v>1993</v>
      </c>
    </row>
    <row r="71" spans="1:9" x14ac:dyDescent="0.2">
      <c r="A71" t="s">
        <v>252</v>
      </c>
      <c r="B71" s="2">
        <v>34085</v>
      </c>
      <c r="C71">
        <v>1</v>
      </c>
      <c r="D71">
        <v>1</v>
      </c>
      <c r="E71">
        <v>1</v>
      </c>
      <c r="F71">
        <v>1</v>
      </c>
      <c r="H71">
        <v>2</v>
      </c>
      <c r="I71">
        <v>1993</v>
      </c>
    </row>
    <row r="72" spans="1:9" x14ac:dyDescent="0.2">
      <c r="A72" t="s">
        <v>253</v>
      </c>
      <c r="B72" s="2">
        <v>34094</v>
      </c>
      <c r="C72">
        <v>1</v>
      </c>
      <c r="D72">
        <v>1</v>
      </c>
      <c r="E72">
        <v>1</v>
      </c>
      <c r="F72">
        <v>1</v>
      </c>
      <c r="G72">
        <v>1</v>
      </c>
      <c r="H72">
        <v>2</v>
      </c>
      <c r="I72">
        <v>1993</v>
      </c>
    </row>
    <row r="73" spans="1:9" x14ac:dyDescent="0.2">
      <c r="A73" t="s">
        <v>74</v>
      </c>
      <c r="B73" s="2">
        <v>34108</v>
      </c>
      <c r="C73">
        <v>1</v>
      </c>
      <c r="D73">
        <v>1</v>
      </c>
      <c r="E73">
        <v>1</v>
      </c>
      <c r="H73">
        <v>2</v>
      </c>
      <c r="I73">
        <v>1993</v>
      </c>
    </row>
    <row r="74" spans="1:9" x14ac:dyDescent="0.2">
      <c r="A74" t="s">
        <v>254</v>
      </c>
      <c r="B74" s="2">
        <v>34136</v>
      </c>
      <c r="C74">
        <v>1</v>
      </c>
      <c r="D74">
        <v>1</v>
      </c>
      <c r="H74">
        <v>2</v>
      </c>
      <c r="I74">
        <v>1993</v>
      </c>
    </row>
    <row r="75" spans="1:9" x14ac:dyDescent="0.2">
      <c r="A75" t="s">
        <v>73</v>
      </c>
      <c r="B75" s="2">
        <v>34140</v>
      </c>
      <c r="C75">
        <v>1</v>
      </c>
      <c r="H75">
        <v>2</v>
      </c>
      <c r="I75">
        <v>1993</v>
      </c>
    </row>
    <row r="76" spans="1:9" x14ac:dyDescent="0.2">
      <c r="A76" t="s">
        <v>72</v>
      </c>
      <c r="B76" s="2">
        <v>34174</v>
      </c>
      <c r="C76">
        <v>1</v>
      </c>
      <c r="D76">
        <v>1</v>
      </c>
      <c r="E76">
        <v>1</v>
      </c>
      <c r="H76">
        <v>3</v>
      </c>
      <c r="I76">
        <v>1993</v>
      </c>
    </row>
    <row r="77" spans="1:9" x14ac:dyDescent="0.2">
      <c r="A77" t="s">
        <v>70</v>
      </c>
      <c r="B77" s="2">
        <v>34242</v>
      </c>
      <c r="H77">
        <v>3</v>
      </c>
      <c r="I77">
        <v>1993</v>
      </c>
    </row>
    <row r="78" spans="1:9" x14ac:dyDescent="0.2">
      <c r="A78" t="s">
        <v>69</v>
      </c>
      <c r="B78" s="2">
        <v>34251</v>
      </c>
      <c r="C78">
        <v>1</v>
      </c>
      <c r="H78">
        <v>4</v>
      </c>
      <c r="I78">
        <v>1993</v>
      </c>
    </row>
    <row r="79" spans="1:9" x14ac:dyDescent="0.2">
      <c r="A79" t="s">
        <v>255</v>
      </c>
      <c r="B79" s="2">
        <v>34288</v>
      </c>
      <c r="C79">
        <v>1</v>
      </c>
      <c r="H79">
        <v>4</v>
      </c>
      <c r="I79">
        <v>1993</v>
      </c>
    </row>
    <row r="80" spans="1:9" x14ac:dyDescent="0.2">
      <c r="A80" t="s">
        <v>256</v>
      </c>
      <c r="B80" s="2">
        <v>34343</v>
      </c>
      <c r="H80">
        <v>1</v>
      </c>
      <c r="I80">
        <v>1994</v>
      </c>
    </row>
    <row r="81" spans="1:9" x14ac:dyDescent="0.2">
      <c r="A81" t="s">
        <v>257</v>
      </c>
      <c r="B81" s="2">
        <v>34346</v>
      </c>
      <c r="C81">
        <v>1</v>
      </c>
      <c r="D81">
        <v>1</v>
      </c>
      <c r="E81">
        <v>1</v>
      </c>
      <c r="F81">
        <v>1</v>
      </c>
      <c r="H81">
        <v>1</v>
      </c>
      <c r="I81">
        <v>1994</v>
      </c>
    </row>
    <row r="82" spans="1:9" x14ac:dyDescent="0.2">
      <c r="A82" t="s">
        <v>67</v>
      </c>
      <c r="B82" s="2">
        <v>34351</v>
      </c>
      <c r="D82">
        <v>1</v>
      </c>
      <c r="E82">
        <v>1</v>
      </c>
      <c r="F82">
        <v>1</v>
      </c>
      <c r="G82">
        <v>1</v>
      </c>
      <c r="H82">
        <v>1</v>
      </c>
      <c r="I82">
        <v>1994</v>
      </c>
    </row>
    <row r="83" spans="1:9" x14ac:dyDescent="0.2">
      <c r="A83" t="s">
        <v>258</v>
      </c>
      <c r="B83" s="2">
        <v>34355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1994</v>
      </c>
    </row>
    <row r="84" spans="1:9" x14ac:dyDescent="0.2">
      <c r="A84" t="s">
        <v>66</v>
      </c>
      <c r="B84" s="2">
        <v>34371</v>
      </c>
      <c r="C84">
        <v>1</v>
      </c>
      <c r="H84">
        <v>1</v>
      </c>
      <c r="I84">
        <v>1994</v>
      </c>
    </row>
    <row r="85" spans="1:9" x14ac:dyDescent="0.2">
      <c r="A85" t="s">
        <v>259</v>
      </c>
      <c r="B85" s="2">
        <v>34378</v>
      </c>
      <c r="C85">
        <v>1</v>
      </c>
      <c r="H85">
        <v>1</v>
      </c>
      <c r="I85">
        <v>1994</v>
      </c>
    </row>
    <row r="86" spans="1:9" x14ac:dyDescent="0.2">
      <c r="A86" t="s">
        <v>64</v>
      </c>
      <c r="B86" s="2">
        <v>34413</v>
      </c>
      <c r="C86">
        <v>1</v>
      </c>
      <c r="D86">
        <v>1</v>
      </c>
      <c r="E86">
        <v>1</v>
      </c>
      <c r="H86">
        <v>1</v>
      </c>
      <c r="I86">
        <v>1994</v>
      </c>
    </row>
    <row r="87" spans="1:9" x14ac:dyDescent="0.2">
      <c r="A87" t="s">
        <v>65</v>
      </c>
      <c r="B87" s="2">
        <v>34413</v>
      </c>
      <c r="C87">
        <v>1</v>
      </c>
      <c r="D87">
        <v>1</v>
      </c>
      <c r="E87">
        <v>1</v>
      </c>
      <c r="G87">
        <v>1</v>
      </c>
      <c r="H87">
        <v>1</v>
      </c>
      <c r="I87">
        <v>1994</v>
      </c>
    </row>
    <row r="88" spans="1:9" x14ac:dyDescent="0.2">
      <c r="A88" t="s">
        <v>58</v>
      </c>
      <c r="B88" s="2">
        <v>34418</v>
      </c>
      <c r="C88">
        <v>1</v>
      </c>
      <c r="D88">
        <v>1</v>
      </c>
      <c r="E88">
        <v>1</v>
      </c>
      <c r="H88">
        <v>1</v>
      </c>
      <c r="I88">
        <v>1994</v>
      </c>
    </row>
    <row r="89" spans="1:9" x14ac:dyDescent="0.2">
      <c r="A89" t="s">
        <v>63</v>
      </c>
      <c r="B89" s="2">
        <v>34426</v>
      </c>
      <c r="C89">
        <v>1</v>
      </c>
      <c r="D89">
        <v>1</v>
      </c>
      <c r="H89">
        <v>2</v>
      </c>
      <c r="I89">
        <v>1994</v>
      </c>
    </row>
    <row r="90" spans="1:9" x14ac:dyDescent="0.2">
      <c r="A90" t="s">
        <v>62</v>
      </c>
      <c r="B90" s="2">
        <v>34432</v>
      </c>
      <c r="D90">
        <v>1</v>
      </c>
      <c r="E90">
        <v>1</v>
      </c>
      <c r="F90">
        <v>1</v>
      </c>
      <c r="G90">
        <v>1</v>
      </c>
      <c r="H90">
        <v>2</v>
      </c>
      <c r="I90">
        <v>1994</v>
      </c>
    </row>
    <row r="91" spans="1:9" x14ac:dyDescent="0.2">
      <c r="A91" t="s">
        <v>60</v>
      </c>
      <c r="B91" s="2">
        <v>34449</v>
      </c>
      <c r="H91">
        <v>2</v>
      </c>
      <c r="I91">
        <v>1994</v>
      </c>
    </row>
    <row r="92" spans="1:9" x14ac:dyDescent="0.2">
      <c r="A92" t="s">
        <v>59</v>
      </c>
      <c r="B92" s="2">
        <v>34474</v>
      </c>
      <c r="C92">
        <v>1</v>
      </c>
      <c r="E92">
        <v>1</v>
      </c>
      <c r="H92">
        <v>2</v>
      </c>
      <c r="I92">
        <v>1994</v>
      </c>
    </row>
    <row r="93" spans="1:9" x14ac:dyDescent="0.2">
      <c r="A93" t="s">
        <v>260</v>
      </c>
      <c r="B93" s="2">
        <v>34477</v>
      </c>
      <c r="C93">
        <v>1</v>
      </c>
      <c r="H93">
        <v>2</v>
      </c>
      <c r="I93">
        <v>1994</v>
      </c>
    </row>
    <row r="94" spans="1:9" x14ac:dyDescent="0.2">
      <c r="A94" t="s">
        <v>261</v>
      </c>
      <c r="B94" s="2">
        <v>34484</v>
      </c>
      <c r="H94">
        <v>2</v>
      </c>
      <c r="I94">
        <v>1994</v>
      </c>
    </row>
    <row r="95" spans="1:9" x14ac:dyDescent="0.2">
      <c r="A95" t="s">
        <v>262</v>
      </c>
      <c r="B95" s="2">
        <v>34507</v>
      </c>
      <c r="C95">
        <v>1</v>
      </c>
      <c r="D95">
        <v>1</v>
      </c>
      <c r="H95">
        <v>2</v>
      </c>
      <c r="I95">
        <v>1994</v>
      </c>
    </row>
    <row r="96" spans="1:9" x14ac:dyDescent="0.2">
      <c r="A96" t="s">
        <v>263</v>
      </c>
      <c r="B96" s="2">
        <v>34516</v>
      </c>
      <c r="C96">
        <v>1</v>
      </c>
      <c r="H96">
        <v>3</v>
      </c>
      <c r="I96">
        <v>1994</v>
      </c>
    </row>
    <row r="97" spans="1:9" x14ac:dyDescent="0.2">
      <c r="A97" t="s">
        <v>57</v>
      </c>
      <c r="B97" s="2">
        <v>34532</v>
      </c>
      <c r="C97">
        <v>1</v>
      </c>
      <c r="D97">
        <v>1</v>
      </c>
      <c r="E97">
        <v>1</v>
      </c>
      <c r="F97">
        <v>1</v>
      </c>
      <c r="H97">
        <v>3</v>
      </c>
      <c r="I97">
        <v>1994</v>
      </c>
    </row>
    <row r="98" spans="1:9" x14ac:dyDescent="0.2">
      <c r="A98" t="s">
        <v>56</v>
      </c>
      <c r="B98" s="2">
        <v>34548</v>
      </c>
      <c r="C98">
        <v>1</v>
      </c>
      <c r="D98">
        <v>1</v>
      </c>
      <c r="E98">
        <v>1</v>
      </c>
      <c r="H98">
        <v>3</v>
      </c>
      <c r="I98">
        <v>1994</v>
      </c>
    </row>
    <row r="99" spans="1:9" x14ac:dyDescent="0.2">
      <c r="A99" t="s">
        <v>55</v>
      </c>
      <c r="B99" s="2">
        <v>34584</v>
      </c>
      <c r="C99">
        <v>1</v>
      </c>
      <c r="D99">
        <v>1</v>
      </c>
      <c r="E99">
        <v>1</v>
      </c>
      <c r="F99">
        <v>1</v>
      </c>
      <c r="G99">
        <v>1</v>
      </c>
      <c r="H99">
        <v>3</v>
      </c>
      <c r="I99">
        <v>1994</v>
      </c>
    </row>
    <row r="100" spans="1:9" x14ac:dyDescent="0.2">
      <c r="A100" t="s">
        <v>264</v>
      </c>
      <c r="B100" s="2">
        <v>34610</v>
      </c>
      <c r="C100">
        <v>1</v>
      </c>
      <c r="E100">
        <v>1</v>
      </c>
      <c r="H100">
        <v>4</v>
      </c>
      <c r="I100">
        <v>1994</v>
      </c>
    </row>
    <row r="101" spans="1:9" x14ac:dyDescent="0.2">
      <c r="A101" t="s">
        <v>265</v>
      </c>
      <c r="B101" s="2">
        <v>34617</v>
      </c>
      <c r="C101">
        <v>1</v>
      </c>
      <c r="H101">
        <v>4</v>
      </c>
      <c r="I101">
        <v>1994</v>
      </c>
    </row>
    <row r="102" spans="1:9" x14ac:dyDescent="0.2">
      <c r="A102" t="s">
        <v>266</v>
      </c>
      <c r="B102" s="2">
        <v>34666</v>
      </c>
      <c r="E102">
        <v>1</v>
      </c>
      <c r="F102">
        <v>1</v>
      </c>
      <c r="G102">
        <v>1</v>
      </c>
      <c r="H102">
        <v>4</v>
      </c>
      <c r="I102">
        <v>1994</v>
      </c>
    </row>
    <row r="103" spans="1:9" x14ac:dyDescent="0.2">
      <c r="A103" t="s">
        <v>53</v>
      </c>
      <c r="B103" s="2">
        <v>34710</v>
      </c>
      <c r="C103">
        <v>1</v>
      </c>
      <c r="D103">
        <v>1</v>
      </c>
      <c r="E103">
        <v>1</v>
      </c>
      <c r="H103">
        <v>1</v>
      </c>
      <c r="I103">
        <v>1995</v>
      </c>
    </row>
    <row r="104" spans="1:9" x14ac:dyDescent="0.2">
      <c r="A104" t="s">
        <v>267</v>
      </c>
      <c r="B104" s="2">
        <v>34746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1995</v>
      </c>
    </row>
    <row r="105" spans="1:9" x14ac:dyDescent="0.2">
      <c r="A105" t="s">
        <v>51</v>
      </c>
      <c r="B105" s="2">
        <v>34752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1995</v>
      </c>
    </row>
    <row r="106" spans="1:9" x14ac:dyDescent="0.2">
      <c r="A106" t="s">
        <v>268</v>
      </c>
      <c r="B106" s="2">
        <v>34755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1995</v>
      </c>
    </row>
    <row r="107" spans="1:9" x14ac:dyDescent="0.2">
      <c r="A107" t="s">
        <v>269</v>
      </c>
      <c r="B107" s="2">
        <v>34794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2</v>
      </c>
      <c r="I107">
        <v>1995</v>
      </c>
    </row>
    <row r="108" spans="1:9" x14ac:dyDescent="0.2">
      <c r="A108" t="s">
        <v>48</v>
      </c>
      <c r="B108" s="2">
        <v>34871</v>
      </c>
      <c r="C108">
        <v>1</v>
      </c>
      <c r="D108">
        <v>1</v>
      </c>
      <c r="E108">
        <v>1</v>
      </c>
      <c r="H108">
        <v>2</v>
      </c>
      <c r="I108">
        <v>1995</v>
      </c>
    </row>
    <row r="109" spans="1:9" x14ac:dyDescent="0.2">
      <c r="A109" t="s">
        <v>47</v>
      </c>
      <c r="B109" s="2">
        <v>34880</v>
      </c>
      <c r="C109">
        <v>1</v>
      </c>
      <c r="E109">
        <v>1</v>
      </c>
      <c r="F109">
        <v>1</v>
      </c>
      <c r="G109">
        <v>1</v>
      </c>
      <c r="H109">
        <v>2</v>
      </c>
      <c r="I109">
        <v>1995</v>
      </c>
    </row>
    <row r="110" spans="1:9" x14ac:dyDescent="0.2">
      <c r="A110" t="s">
        <v>270</v>
      </c>
      <c r="B110" s="2">
        <v>34916</v>
      </c>
      <c r="C110">
        <v>1</v>
      </c>
      <c r="D110">
        <v>1</v>
      </c>
      <c r="E110">
        <v>1</v>
      </c>
      <c r="F110">
        <v>1</v>
      </c>
      <c r="H110">
        <v>3</v>
      </c>
      <c r="I110">
        <v>1995</v>
      </c>
    </row>
    <row r="111" spans="1:9" x14ac:dyDescent="0.2">
      <c r="A111" t="s">
        <v>271</v>
      </c>
      <c r="B111" s="2">
        <v>34938</v>
      </c>
      <c r="C111">
        <v>1</v>
      </c>
      <c r="H111">
        <v>3</v>
      </c>
      <c r="I111">
        <v>1995</v>
      </c>
    </row>
    <row r="112" spans="1:9" x14ac:dyDescent="0.2">
      <c r="A112" t="s">
        <v>46</v>
      </c>
      <c r="B112" s="2">
        <v>34992</v>
      </c>
      <c r="C112">
        <v>1</v>
      </c>
      <c r="E112">
        <v>1</v>
      </c>
      <c r="F112">
        <v>1</v>
      </c>
      <c r="G112">
        <v>1</v>
      </c>
      <c r="H112">
        <v>4</v>
      </c>
      <c r="I112">
        <v>1995</v>
      </c>
    </row>
    <row r="113" spans="1:9" x14ac:dyDescent="0.2">
      <c r="A113" t="s">
        <v>272</v>
      </c>
      <c r="B113" s="2">
        <v>35040</v>
      </c>
      <c r="C113">
        <v>1</v>
      </c>
      <c r="D113">
        <v>1</v>
      </c>
      <c r="E113">
        <v>1</v>
      </c>
      <c r="H113">
        <v>4</v>
      </c>
      <c r="I113">
        <v>1995</v>
      </c>
    </row>
    <row r="114" spans="1:9" x14ac:dyDescent="0.2">
      <c r="A114" t="s">
        <v>45</v>
      </c>
      <c r="B114" s="2">
        <v>35087</v>
      </c>
      <c r="H114">
        <v>1</v>
      </c>
      <c r="I114">
        <v>1996</v>
      </c>
    </row>
    <row r="115" spans="1:9" x14ac:dyDescent="0.2">
      <c r="A115" t="s">
        <v>44</v>
      </c>
      <c r="B115" s="2">
        <v>35094</v>
      </c>
      <c r="C115">
        <v>1</v>
      </c>
      <c r="E115">
        <v>1</v>
      </c>
      <c r="G115">
        <v>1</v>
      </c>
      <c r="H115">
        <v>1</v>
      </c>
      <c r="I115">
        <v>1996</v>
      </c>
    </row>
    <row r="116" spans="1:9" x14ac:dyDescent="0.2">
      <c r="A116" t="s">
        <v>273</v>
      </c>
      <c r="B116" s="2">
        <v>35095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1996</v>
      </c>
    </row>
    <row r="117" spans="1:9" x14ac:dyDescent="0.2">
      <c r="A117" t="s">
        <v>274</v>
      </c>
      <c r="B117" s="2">
        <v>35108</v>
      </c>
      <c r="C117">
        <v>1</v>
      </c>
      <c r="D117">
        <v>1</v>
      </c>
      <c r="E117">
        <v>1</v>
      </c>
      <c r="G117">
        <v>1</v>
      </c>
      <c r="H117">
        <v>1</v>
      </c>
      <c r="I117">
        <v>1996</v>
      </c>
    </row>
    <row r="118" spans="1:9" x14ac:dyDescent="0.2">
      <c r="A118" t="s">
        <v>275</v>
      </c>
      <c r="B118" s="2">
        <v>35117</v>
      </c>
      <c r="C118">
        <v>1</v>
      </c>
      <c r="D118">
        <v>1</v>
      </c>
      <c r="H118">
        <v>1</v>
      </c>
      <c r="I118">
        <v>1996</v>
      </c>
    </row>
    <row r="119" spans="1:9" x14ac:dyDescent="0.2">
      <c r="A119" t="s">
        <v>276</v>
      </c>
      <c r="B119" s="2">
        <v>35122</v>
      </c>
      <c r="C119">
        <v>1</v>
      </c>
      <c r="E119">
        <v>1</v>
      </c>
      <c r="F119">
        <v>1</v>
      </c>
      <c r="H119">
        <v>1</v>
      </c>
      <c r="I119">
        <v>1996</v>
      </c>
    </row>
    <row r="120" spans="1:9" x14ac:dyDescent="0.2">
      <c r="A120" t="s">
        <v>43</v>
      </c>
      <c r="B120" s="2">
        <v>35154</v>
      </c>
      <c r="C120">
        <v>1</v>
      </c>
      <c r="H120">
        <v>1</v>
      </c>
      <c r="I120">
        <v>1996</v>
      </c>
    </row>
    <row r="121" spans="1:9" x14ac:dyDescent="0.2">
      <c r="A121" t="s">
        <v>42</v>
      </c>
      <c r="B121" s="2">
        <v>35167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2</v>
      </c>
      <c r="I121">
        <v>1996</v>
      </c>
    </row>
    <row r="122" spans="1:9" x14ac:dyDescent="0.2">
      <c r="A122" t="s">
        <v>277</v>
      </c>
      <c r="B122" s="2">
        <v>35169</v>
      </c>
      <c r="C122">
        <v>1</v>
      </c>
      <c r="D122">
        <v>1</v>
      </c>
      <c r="E122">
        <v>1</v>
      </c>
      <c r="H122">
        <v>2</v>
      </c>
      <c r="I122">
        <v>1996</v>
      </c>
    </row>
    <row r="123" spans="1:9" x14ac:dyDescent="0.2">
      <c r="A123" t="s">
        <v>41</v>
      </c>
      <c r="B123" s="2">
        <v>35184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2</v>
      </c>
      <c r="I123">
        <v>1996</v>
      </c>
    </row>
    <row r="124" spans="1:9" x14ac:dyDescent="0.2">
      <c r="A124" t="s">
        <v>278</v>
      </c>
      <c r="B124" s="2">
        <v>35222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2</v>
      </c>
      <c r="I124">
        <v>1996</v>
      </c>
    </row>
    <row r="125" spans="1:9" x14ac:dyDescent="0.2">
      <c r="A125" t="s">
        <v>279</v>
      </c>
      <c r="B125" s="2">
        <v>35222</v>
      </c>
      <c r="C125">
        <v>1</v>
      </c>
      <c r="D125">
        <v>1</v>
      </c>
      <c r="E125">
        <v>1</v>
      </c>
      <c r="H125">
        <v>2</v>
      </c>
      <c r="I125">
        <v>1996</v>
      </c>
    </row>
    <row r="126" spans="1:9" x14ac:dyDescent="0.2">
      <c r="A126" t="s">
        <v>39</v>
      </c>
      <c r="B126" s="2">
        <v>35380</v>
      </c>
      <c r="C126">
        <v>1</v>
      </c>
      <c r="D126">
        <v>1</v>
      </c>
      <c r="G126">
        <v>1</v>
      </c>
      <c r="H126">
        <v>4</v>
      </c>
      <c r="I126">
        <v>1996</v>
      </c>
    </row>
    <row r="127" spans="1:9" x14ac:dyDescent="0.2">
      <c r="A127" t="s">
        <v>40</v>
      </c>
      <c r="B127" s="2">
        <v>35380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4</v>
      </c>
      <c r="I127">
        <v>1996</v>
      </c>
    </row>
    <row r="128" spans="1:9" x14ac:dyDescent="0.2">
      <c r="A128" t="s">
        <v>37</v>
      </c>
      <c r="B128" s="2">
        <v>35424</v>
      </c>
      <c r="C128">
        <v>1</v>
      </c>
      <c r="D128">
        <v>1</v>
      </c>
      <c r="E128">
        <v>1</v>
      </c>
      <c r="H128">
        <v>4</v>
      </c>
      <c r="I128">
        <v>1996</v>
      </c>
    </row>
    <row r="129" spans="1:9" x14ac:dyDescent="0.2">
      <c r="A129" t="s">
        <v>280</v>
      </c>
      <c r="B129" s="2">
        <v>35438</v>
      </c>
      <c r="C129">
        <v>1</v>
      </c>
      <c r="D129">
        <v>1</v>
      </c>
      <c r="E129">
        <v>1</v>
      </c>
      <c r="F129">
        <v>1</v>
      </c>
      <c r="H129">
        <v>1</v>
      </c>
      <c r="I129">
        <v>1997</v>
      </c>
    </row>
    <row r="130" spans="1:9" x14ac:dyDescent="0.2">
      <c r="A130" t="s">
        <v>36</v>
      </c>
      <c r="B130" s="2">
        <v>35462</v>
      </c>
      <c r="C130">
        <v>1</v>
      </c>
      <c r="D130">
        <v>1</v>
      </c>
      <c r="E130">
        <v>1</v>
      </c>
      <c r="F130">
        <v>1</v>
      </c>
      <c r="H130">
        <v>1</v>
      </c>
      <c r="I130">
        <v>1997</v>
      </c>
    </row>
    <row r="131" spans="1:9" x14ac:dyDescent="0.2">
      <c r="A131" t="s">
        <v>281</v>
      </c>
      <c r="B131" s="2">
        <v>35475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1997</v>
      </c>
    </row>
    <row r="132" spans="1:9" x14ac:dyDescent="0.2">
      <c r="A132" t="s">
        <v>282</v>
      </c>
      <c r="B132" s="2">
        <v>35478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1997</v>
      </c>
    </row>
    <row r="133" spans="1:9" x14ac:dyDescent="0.2">
      <c r="A133" t="s">
        <v>35</v>
      </c>
      <c r="B133" s="2">
        <v>35484</v>
      </c>
      <c r="C133">
        <v>1</v>
      </c>
      <c r="D133">
        <v>1</v>
      </c>
      <c r="H133">
        <v>1</v>
      </c>
      <c r="I133">
        <v>1997</v>
      </c>
    </row>
    <row r="134" spans="1:9" x14ac:dyDescent="0.2">
      <c r="A134" t="s">
        <v>34</v>
      </c>
      <c r="B134" s="2">
        <v>35573</v>
      </c>
      <c r="C134">
        <v>1</v>
      </c>
      <c r="D134">
        <v>1</v>
      </c>
      <c r="E134">
        <v>1</v>
      </c>
      <c r="H134">
        <v>2</v>
      </c>
      <c r="I134">
        <v>1997</v>
      </c>
    </row>
    <row r="135" spans="1:9" x14ac:dyDescent="0.2">
      <c r="A135" t="s">
        <v>33</v>
      </c>
      <c r="B135" s="2">
        <v>35585</v>
      </c>
      <c r="C135">
        <v>1</v>
      </c>
      <c r="D135">
        <v>1</v>
      </c>
      <c r="G135">
        <v>1</v>
      </c>
      <c r="H135">
        <v>2</v>
      </c>
      <c r="I135">
        <v>1997</v>
      </c>
    </row>
    <row r="136" spans="1:9" x14ac:dyDescent="0.2">
      <c r="A136" t="s">
        <v>32</v>
      </c>
      <c r="B136" s="2">
        <v>35587</v>
      </c>
      <c r="C136">
        <v>1</v>
      </c>
      <c r="D136">
        <v>1</v>
      </c>
      <c r="H136">
        <v>2</v>
      </c>
      <c r="I136">
        <v>1997</v>
      </c>
    </row>
    <row r="137" spans="1:9" x14ac:dyDescent="0.2">
      <c r="A137" t="s">
        <v>31</v>
      </c>
      <c r="B137" s="2">
        <v>35601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2</v>
      </c>
      <c r="I137">
        <v>1997</v>
      </c>
    </row>
    <row r="138" spans="1:9" x14ac:dyDescent="0.2">
      <c r="A138" t="s">
        <v>283</v>
      </c>
      <c r="B138" s="2">
        <v>35687</v>
      </c>
      <c r="H138">
        <v>3</v>
      </c>
      <c r="I138">
        <v>1997</v>
      </c>
    </row>
    <row r="139" spans="1:9" x14ac:dyDescent="0.2">
      <c r="A139" t="s">
        <v>284</v>
      </c>
      <c r="B139" s="2">
        <v>35800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1998</v>
      </c>
    </row>
    <row r="140" spans="1:9" x14ac:dyDescent="0.2">
      <c r="A140" t="s">
        <v>29</v>
      </c>
      <c r="B140" s="2">
        <v>35811</v>
      </c>
      <c r="C140">
        <v>1</v>
      </c>
      <c r="E140">
        <v>1</v>
      </c>
      <c r="F140">
        <v>1</v>
      </c>
      <c r="G140">
        <v>1</v>
      </c>
      <c r="H140">
        <v>1</v>
      </c>
      <c r="I140">
        <v>1998</v>
      </c>
    </row>
    <row r="141" spans="1:9" x14ac:dyDescent="0.2">
      <c r="A141" t="s">
        <v>285</v>
      </c>
      <c r="B141" s="2">
        <v>35823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1998</v>
      </c>
    </row>
    <row r="142" spans="1:9" x14ac:dyDescent="0.2">
      <c r="A142" t="s">
        <v>286</v>
      </c>
      <c r="B142" s="2">
        <v>35826</v>
      </c>
      <c r="C142">
        <v>1</v>
      </c>
      <c r="D142">
        <v>1</v>
      </c>
      <c r="E142">
        <v>1</v>
      </c>
      <c r="F142">
        <v>1</v>
      </c>
      <c r="H142">
        <v>1</v>
      </c>
      <c r="I142">
        <v>1998</v>
      </c>
    </row>
    <row r="143" spans="1:9" x14ac:dyDescent="0.2">
      <c r="A143" t="s">
        <v>287</v>
      </c>
      <c r="B143" s="2">
        <v>35829</v>
      </c>
      <c r="F143">
        <v>1</v>
      </c>
      <c r="H143">
        <v>1</v>
      </c>
      <c r="I143">
        <v>1998</v>
      </c>
    </row>
    <row r="144" spans="1:9" x14ac:dyDescent="0.2">
      <c r="A144" t="s">
        <v>288</v>
      </c>
      <c r="B144" s="2">
        <v>35856</v>
      </c>
      <c r="C144">
        <v>1</v>
      </c>
      <c r="H144">
        <v>1</v>
      </c>
      <c r="I144">
        <v>1998</v>
      </c>
    </row>
    <row r="145" spans="1:9" x14ac:dyDescent="0.2">
      <c r="A145" t="s">
        <v>289</v>
      </c>
      <c r="B145" s="2">
        <v>35857</v>
      </c>
      <c r="C145">
        <v>1</v>
      </c>
      <c r="D145">
        <v>1</v>
      </c>
      <c r="E145">
        <v>1</v>
      </c>
      <c r="H145">
        <v>1</v>
      </c>
      <c r="I145">
        <v>1998</v>
      </c>
    </row>
    <row r="146" spans="1:9" x14ac:dyDescent="0.2">
      <c r="A146" t="s">
        <v>290</v>
      </c>
      <c r="B146" s="2">
        <v>35866</v>
      </c>
      <c r="C146">
        <v>1</v>
      </c>
      <c r="D146">
        <v>1</v>
      </c>
      <c r="E146">
        <v>1</v>
      </c>
      <c r="F146">
        <v>1</v>
      </c>
      <c r="H146">
        <v>1</v>
      </c>
      <c r="I146">
        <v>1998</v>
      </c>
    </row>
    <row r="147" spans="1:9" x14ac:dyDescent="0.2">
      <c r="A147" t="s">
        <v>291</v>
      </c>
      <c r="B147" s="2">
        <v>35870</v>
      </c>
      <c r="C147">
        <v>1</v>
      </c>
      <c r="D147">
        <v>1</v>
      </c>
      <c r="E147">
        <v>1</v>
      </c>
      <c r="H147">
        <v>1</v>
      </c>
      <c r="I147">
        <v>1998</v>
      </c>
    </row>
    <row r="148" spans="1:9" x14ac:dyDescent="0.2">
      <c r="A148" t="s">
        <v>292</v>
      </c>
      <c r="B148" s="2">
        <v>35875</v>
      </c>
      <c r="E148">
        <v>1</v>
      </c>
      <c r="H148">
        <v>1</v>
      </c>
      <c r="I148">
        <v>1998</v>
      </c>
    </row>
    <row r="149" spans="1:9" x14ac:dyDescent="0.2">
      <c r="A149" t="s">
        <v>28</v>
      </c>
      <c r="B149" s="2">
        <v>35907</v>
      </c>
      <c r="D149">
        <v>1</v>
      </c>
      <c r="H149">
        <v>2</v>
      </c>
      <c r="I149">
        <v>1998</v>
      </c>
    </row>
    <row r="150" spans="1:9" x14ac:dyDescent="0.2">
      <c r="A150" t="s">
        <v>293</v>
      </c>
      <c r="B150" s="2">
        <v>35941</v>
      </c>
      <c r="C150">
        <v>1</v>
      </c>
      <c r="D150">
        <v>1</v>
      </c>
      <c r="H150">
        <v>2</v>
      </c>
      <c r="I150">
        <v>1998</v>
      </c>
    </row>
    <row r="151" spans="1:9" x14ac:dyDescent="0.2">
      <c r="A151" t="s">
        <v>294</v>
      </c>
      <c r="B151" s="2">
        <v>35949</v>
      </c>
      <c r="C151">
        <v>1</v>
      </c>
      <c r="D151">
        <v>1</v>
      </c>
      <c r="H151">
        <v>2</v>
      </c>
      <c r="I151">
        <v>1998</v>
      </c>
    </row>
    <row r="152" spans="1:9" x14ac:dyDescent="0.2">
      <c r="A152" t="s">
        <v>26</v>
      </c>
      <c r="B152" s="2">
        <v>35950</v>
      </c>
      <c r="D152">
        <v>1</v>
      </c>
      <c r="E152">
        <v>1</v>
      </c>
      <c r="H152">
        <v>2</v>
      </c>
      <c r="I152">
        <v>1998</v>
      </c>
    </row>
    <row r="153" spans="1:9" x14ac:dyDescent="0.2">
      <c r="A153" t="s">
        <v>27</v>
      </c>
      <c r="B153" s="2">
        <v>35950</v>
      </c>
      <c r="C153">
        <v>1</v>
      </c>
      <c r="D153">
        <v>1</v>
      </c>
      <c r="E153">
        <v>1</v>
      </c>
      <c r="H153">
        <v>2</v>
      </c>
      <c r="I153">
        <v>1998</v>
      </c>
    </row>
    <row r="154" spans="1:9" x14ac:dyDescent="0.2">
      <c r="A154" t="s">
        <v>295</v>
      </c>
      <c r="B154" s="2">
        <v>35960</v>
      </c>
      <c r="C154">
        <v>1</v>
      </c>
      <c r="D154">
        <v>1</v>
      </c>
      <c r="E154">
        <v>1</v>
      </c>
      <c r="F154">
        <v>1</v>
      </c>
      <c r="H154">
        <v>2</v>
      </c>
      <c r="I154">
        <v>1998</v>
      </c>
    </row>
    <row r="155" spans="1:9" x14ac:dyDescent="0.2">
      <c r="A155" t="s">
        <v>296</v>
      </c>
      <c r="B155" s="2">
        <v>35961</v>
      </c>
      <c r="G155">
        <v>1</v>
      </c>
      <c r="H155">
        <v>2</v>
      </c>
      <c r="I155">
        <v>1998</v>
      </c>
    </row>
    <row r="156" spans="1:9" x14ac:dyDescent="0.2">
      <c r="A156" t="s">
        <v>260</v>
      </c>
      <c r="B156" s="2">
        <v>35963</v>
      </c>
      <c r="C156">
        <v>1</v>
      </c>
      <c r="D156">
        <v>1</v>
      </c>
      <c r="E156">
        <v>1</v>
      </c>
      <c r="H156">
        <v>2</v>
      </c>
      <c r="I156">
        <v>1998</v>
      </c>
    </row>
    <row r="157" spans="1:9" x14ac:dyDescent="0.2">
      <c r="A157" t="s">
        <v>297</v>
      </c>
      <c r="B157" s="2">
        <v>35965</v>
      </c>
      <c r="C157">
        <v>1</v>
      </c>
      <c r="D157">
        <v>1</v>
      </c>
      <c r="H157">
        <v>2</v>
      </c>
      <c r="I157">
        <v>1998</v>
      </c>
    </row>
    <row r="158" spans="1:9" x14ac:dyDescent="0.2">
      <c r="A158" t="s">
        <v>298</v>
      </c>
      <c r="B158" s="2">
        <v>35985</v>
      </c>
      <c r="C158">
        <v>1</v>
      </c>
      <c r="D158">
        <v>1</v>
      </c>
      <c r="E158">
        <v>1</v>
      </c>
      <c r="F158">
        <v>1</v>
      </c>
      <c r="H158">
        <v>3</v>
      </c>
      <c r="I158">
        <v>1998</v>
      </c>
    </row>
    <row r="159" spans="1:9" x14ac:dyDescent="0.2">
      <c r="A159" t="s">
        <v>25</v>
      </c>
      <c r="B159" s="2">
        <v>36001</v>
      </c>
      <c r="C159">
        <v>1</v>
      </c>
      <c r="D159">
        <v>1</v>
      </c>
      <c r="E159">
        <v>1</v>
      </c>
      <c r="H159">
        <v>3</v>
      </c>
      <c r="I159">
        <v>1998</v>
      </c>
    </row>
    <row r="160" spans="1:9" x14ac:dyDescent="0.2">
      <c r="A160" t="s">
        <v>299</v>
      </c>
      <c r="B160" s="2">
        <v>36006</v>
      </c>
      <c r="E160">
        <v>1</v>
      </c>
      <c r="F160">
        <v>1</v>
      </c>
      <c r="G160">
        <v>1</v>
      </c>
      <c r="H160">
        <v>3</v>
      </c>
      <c r="I160">
        <v>1998</v>
      </c>
    </row>
    <row r="161" spans="1:9" x14ac:dyDescent="0.2">
      <c r="A161" t="s">
        <v>300</v>
      </c>
      <c r="B161" s="2">
        <v>36032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3</v>
      </c>
      <c r="I161">
        <v>1998</v>
      </c>
    </row>
    <row r="162" spans="1:9" x14ac:dyDescent="0.2">
      <c r="A162" t="s">
        <v>301</v>
      </c>
      <c r="B162" s="2">
        <v>36052</v>
      </c>
      <c r="C162">
        <v>1</v>
      </c>
      <c r="D162">
        <v>1</v>
      </c>
      <c r="G162">
        <v>1</v>
      </c>
      <c r="H162">
        <v>3</v>
      </c>
      <c r="I162">
        <v>1998</v>
      </c>
    </row>
    <row r="163" spans="1:9" x14ac:dyDescent="0.2">
      <c r="A163" t="s">
        <v>24</v>
      </c>
      <c r="B163" s="2">
        <v>36089</v>
      </c>
      <c r="H163">
        <v>4</v>
      </c>
      <c r="I163">
        <v>1998</v>
      </c>
    </row>
    <row r="164" spans="1:9" x14ac:dyDescent="0.2">
      <c r="A164" t="s">
        <v>302</v>
      </c>
      <c r="B164" s="2">
        <v>36138</v>
      </c>
      <c r="H164">
        <v>4</v>
      </c>
      <c r="I164">
        <v>1998</v>
      </c>
    </row>
    <row r="165" spans="1:9" x14ac:dyDescent="0.2">
      <c r="A165" t="s">
        <v>303</v>
      </c>
      <c r="B165" s="2">
        <v>36161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1999</v>
      </c>
    </row>
    <row r="166" spans="1:9" x14ac:dyDescent="0.2">
      <c r="A166" t="s">
        <v>23</v>
      </c>
      <c r="B166" s="2">
        <v>36165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1999</v>
      </c>
    </row>
    <row r="167" spans="1:9" x14ac:dyDescent="0.2">
      <c r="A167" t="s">
        <v>304</v>
      </c>
      <c r="B167" s="2">
        <v>36169</v>
      </c>
      <c r="H167">
        <v>1</v>
      </c>
      <c r="I167">
        <v>1999</v>
      </c>
    </row>
    <row r="168" spans="1:9" x14ac:dyDescent="0.2">
      <c r="A168" t="s">
        <v>21</v>
      </c>
      <c r="B168" s="2">
        <v>36181</v>
      </c>
      <c r="E168">
        <v>1</v>
      </c>
      <c r="F168">
        <v>1</v>
      </c>
      <c r="G168">
        <v>1</v>
      </c>
      <c r="H168">
        <v>1</v>
      </c>
      <c r="I168">
        <v>1999</v>
      </c>
    </row>
    <row r="169" spans="1:9" x14ac:dyDescent="0.2">
      <c r="A169" t="s">
        <v>305</v>
      </c>
      <c r="B169" s="2">
        <v>36206</v>
      </c>
      <c r="H169">
        <v>1</v>
      </c>
      <c r="I169">
        <v>1999</v>
      </c>
    </row>
    <row r="170" spans="1:9" x14ac:dyDescent="0.2">
      <c r="A170" t="s">
        <v>306</v>
      </c>
      <c r="B170" s="2">
        <v>36217</v>
      </c>
      <c r="E170">
        <v>1</v>
      </c>
      <c r="F170">
        <v>1</v>
      </c>
      <c r="G170">
        <v>1</v>
      </c>
      <c r="H170">
        <v>1</v>
      </c>
      <c r="I170">
        <v>1999</v>
      </c>
    </row>
    <row r="171" spans="1:9" x14ac:dyDescent="0.2">
      <c r="A171" t="s">
        <v>307</v>
      </c>
      <c r="B171" s="2">
        <v>36230</v>
      </c>
      <c r="E171">
        <v>1</v>
      </c>
      <c r="F171">
        <v>1</v>
      </c>
      <c r="G171">
        <v>1</v>
      </c>
      <c r="H171">
        <v>1</v>
      </c>
      <c r="I171">
        <v>1999</v>
      </c>
    </row>
    <row r="172" spans="1:9" x14ac:dyDescent="0.2">
      <c r="A172" t="s">
        <v>20</v>
      </c>
      <c r="B172" s="2">
        <v>36245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1999</v>
      </c>
    </row>
    <row r="173" spans="1:9" x14ac:dyDescent="0.2">
      <c r="A173" t="s">
        <v>308</v>
      </c>
      <c r="B173" s="2">
        <v>36277</v>
      </c>
      <c r="E173">
        <v>1</v>
      </c>
      <c r="F173">
        <v>1</v>
      </c>
      <c r="G173">
        <v>1</v>
      </c>
      <c r="H173">
        <v>2</v>
      </c>
      <c r="I173">
        <v>1999</v>
      </c>
    </row>
    <row r="174" spans="1:9" x14ac:dyDescent="0.2">
      <c r="A174" t="s">
        <v>19</v>
      </c>
      <c r="B174" s="2">
        <v>36279</v>
      </c>
      <c r="C174">
        <v>1</v>
      </c>
      <c r="D174">
        <v>1</v>
      </c>
      <c r="E174">
        <v>1</v>
      </c>
      <c r="G174">
        <v>1</v>
      </c>
      <c r="H174">
        <v>2</v>
      </c>
      <c r="I174">
        <v>1999</v>
      </c>
    </row>
    <row r="175" spans="1:9" x14ac:dyDescent="0.2">
      <c r="A175" t="s">
        <v>309</v>
      </c>
      <c r="B175" s="2">
        <v>36288</v>
      </c>
      <c r="C175">
        <v>1</v>
      </c>
      <c r="D175">
        <v>1</v>
      </c>
      <c r="E175">
        <v>1</v>
      </c>
      <c r="H175">
        <v>2</v>
      </c>
      <c r="I175">
        <v>1999</v>
      </c>
    </row>
    <row r="176" spans="1:9" x14ac:dyDescent="0.2">
      <c r="A176" t="s">
        <v>310</v>
      </c>
      <c r="B176" s="2">
        <v>36311</v>
      </c>
      <c r="C176">
        <v>1</v>
      </c>
      <c r="D176">
        <v>1</v>
      </c>
      <c r="H176">
        <v>2</v>
      </c>
      <c r="I176">
        <v>1999</v>
      </c>
    </row>
    <row r="177" spans="1:9" x14ac:dyDescent="0.2">
      <c r="A177" t="s">
        <v>311</v>
      </c>
      <c r="B177" s="2">
        <v>36351</v>
      </c>
      <c r="C177">
        <v>1</v>
      </c>
      <c r="H177">
        <v>3</v>
      </c>
      <c r="I177">
        <v>1999</v>
      </c>
    </row>
    <row r="178" spans="1:9" x14ac:dyDescent="0.2">
      <c r="A178" t="s">
        <v>16</v>
      </c>
      <c r="B178" s="2">
        <v>36424</v>
      </c>
      <c r="E178">
        <v>1</v>
      </c>
      <c r="F178">
        <v>1</v>
      </c>
      <c r="H178">
        <v>3</v>
      </c>
      <c r="I178">
        <v>1999</v>
      </c>
    </row>
    <row r="179" spans="1:9" x14ac:dyDescent="0.2">
      <c r="A179" t="s">
        <v>15</v>
      </c>
      <c r="B179" s="2">
        <v>36534</v>
      </c>
      <c r="C179">
        <v>1</v>
      </c>
      <c r="D179">
        <v>1</v>
      </c>
      <c r="H179">
        <v>1</v>
      </c>
      <c r="I179">
        <v>2000</v>
      </c>
    </row>
    <row r="180" spans="1:9" x14ac:dyDescent="0.2">
      <c r="A180" t="s">
        <v>312</v>
      </c>
      <c r="B180" s="2">
        <v>36535</v>
      </c>
      <c r="E180">
        <v>1</v>
      </c>
      <c r="F180">
        <v>1</v>
      </c>
      <c r="H180">
        <v>1</v>
      </c>
      <c r="I180">
        <v>2000</v>
      </c>
    </row>
    <row r="181" spans="1:9" x14ac:dyDescent="0.2">
      <c r="A181" t="s">
        <v>313</v>
      </c>
      <c r="B181" s="2">
        <v>36550</v>
      </c>
      <c r="E181">
        <v>1</v>
      </c>
      <c r="F181">
        <v>1</v>
      </c>
      <c r="G181">
        <v>1</v>
      </c>
      <c r="H181">
        <v>1</v>
      </c>
      <c r="I181">
        <v>2000</v>
      </c>
    </row>
    <row r="182" spans="1:9" x14ac:dyDescent="0.2">
      <c r="A182" t="s">
        <v>314</v>
      </c>
      <c r="B182" s="2">
        <v>36577</v>
      </c>
      <c r="C182">
        <v>1</v>
      </c>
      <c r="D182">
        <v>1</v>
      </c>
      <c r="E182">
        <v>1</v>
      </c>
      <c r="H182">
        <v>1</v>
      </c>
      <c r="I182">
        <v>2000</v>
      </c>
    </row>
    <row r="183" spans="1:9" x14ac:dyDescent="0.2">
      <c r="A183" t="s">
        <v>315</v>
      </c>
      <c r="B183" s="2">
        <v>36590</v>
      </c>
      <c r="C183">
        <v>1</v>
      </c>
      <c r="D183">
        <v>1</v>
      </c>
      <c r="E183">
        <v>1</v>
      </c>
      <c r="H183">
        <v>1</v>
      </c>
      <c r="I183">
        <v>2000</v>
      </c>
    </row>
    <row r="184" spans="1:9" x14ac:dyDescent="0.2">
      <c r="A184" t="s">
        <v>316</v>
      </c>
      <c r="B184" s="2">
        <v>36603</v>
      </c>
      <c r="F184">
        <v>1</v>
      </c>
      <c r="H184">
        <v>1</v>
      </c>
      <c r="I184">
        <v>2000</v>
      </c>
    </row>
    <row r="185" spans="1:9" x14ac:dyDescent="0.2">
      <c r="A185" t="s">
        <v>317</v>
      </c>
      <c r="B185" s="2">
        <v>36626</v>
      </c>
      <c r="C185">
        <v>1</v>
      </c>
      <c r="E185">
        <v>1</v>
      </c>
      <c r="H185">
        <v>2</v>
      </c>
      <c r="I185">
        <v>2000</v>
      </c>
    </row>
    <row r="186" spans="1:9" x14ac:dyDescent="0.2">
      <c r="A186" t="s">
        <v>318</v>
      </c>
      <c r="B186" s="2">
        <v>36636</v>
      </c>
      <c r="D186">
        <v>1</v>
      </c>
      <c r="H186">
        <v>2</v>
      </c>
      <c r="I186">
        <v>2000</v>
      </c>
    </row>
    <row r="187" spans="1:9" x14ac:dyDescent="0.2">
      <c r="A187" t="s">
        <v>319</v>
      </c>
      <c r="B187" s="2">
        <v>36638</v>
      </c>
      <c r="C187">
        <v>1</v>
      </c>
      <c r="D187">
        <v>1</v>
      </c>
      <c r="E187">
        <v>1</v>
      </c>
      <c r="H187">
        <v>2</v>
      </c>
      <c r="I187">
        <v>2000</v>
      </c>
    </row>
    <row r="188" spans="1:9" x14ac:dyDescent="0.2">
      <c r="A188" t="s">
        <v>12</v>
      </c>
      <c r="B188" s="2">
        <v>36641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2</v>
      </c>
      <c r="I188">
        <v>2000</v>
      </c>
    </row>
    <row r="189" spans="1:9" x14ac:dyDescent="0.2">
      <c r="A189" t="s">
        <v>11</v>
      </c>
      <c r="B189" s="2">
        <v>36659</v>
      </c>
      <c r="C189">
        <v>1</v>
      </c>
      <c r="D189">
        <v>1</v>
      </c>
      <c r="H189">
        <v>2</v>
      </c>
      <c r="I189">
        <v>2000</v>
      </c>
    </row>
    <row r="190" spans="1:9" x14ac:dyDescent="0.2">
      <c r="A190" t="s">
        <v>320</v>
      </c>
      <c r="B190" s="2">
        <v>36683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</v>
      </c>
      <c r="I190">
        <v>2000</v>
      </c>
    </row>
    <row r="191" spans="1:9" x14ac:dyDescent="0.2">
      <c r="A191" t="s">
        <v>321</v>
      </c>
      <c r="B191" s="2">
        <v>36704</v>
      </c>
      <c r="H191">
        <v>2</v>
      </c>
      <c r="I191">
        <v>2000</v>
      </c>
    </row>
    <row r="192" spans="1:9" x14ac:dyDescent="0.2">
      <c r="A192" t="s">
        <v>322</v>
      </c>
      <c r="B192" s="2">
        <v>36748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3</v>
      </c>
      <c r="I192">
        <v>2000</v>
      </c>
    </row>
    <row r="193" spans="1:9" x14ac:dyDescent="0.2">
      <c r="A193" t="s">
        <v>17</v>
      </c>
      <c r="B193" s="2">
        <v>36748</v>
      </c>
      <c r="H193">
        <v>3</v>
      </c>
      <c r="I193">
        <v>2000</v>
      </c>
    </row>
    <row r="194" spans="1:9" x14ac:dyDescent="0.2">
      <c r="A194" t="s">
        <v>323</v>
      </c>
      <c r="B194" s="2">
        <v>36798</v>
      </c>
      <c r="C194">
        <v>1</v>
      </c>
      <c r="D194">
        <v>1</v>
      </c>
      <c r="E194">
        <v>1</v>
      </c>
      <c r="F194">
        <v>1</v>
      </c>
      <c r="H194">
        <v>3</v>
      </c>
      <c r="I194">
        <v>2000</v>
      </c>
    </row>
    <row r="195" spans="1:9" x14ac:dyDescent="0.2">
      <c r="A195" t="s">
        <v>324</v>
      </c>
      <c r="B195" s="2">
        <v>36961</v>
      </c>
      <c r="D195">
        <v>1</v>
      </c>
      <c r="H195">
        <v>1</v>
      </c>
      <c r="I195">
        <v>2001</v>
      </c>
    </row>
    <row r="196" spans="1:9" x14ac:dyDescent="0.2">
      <c r="A196" t="s">
        <v>325</v>
      </c>
      <c r="B196" s="2">
        <v>36970</v>
      </c>
      <c r="E196">
        <v>1</v>
      </c>
      <c r="H196">
        <v>1</v>
      </c>
      <c r="I196">
        <v>2001</v>
      </c>
    </row>
    <row r="197" spans="1:9" x14ac:dyDescent="0.2">
      <c r="A197" t="s">
        <v>326</v>
      </c>
      <c r="B197" s="2">
        <v>36982</v>
      </c>
      <c r="C197">
        <v>1</v>
      </c>
      <c r="D197">
        <v>1</v>
      </c>
      <c r="E197">
        <v>1</v>
      </c>
      <c r="F197">
        <v>1</v>
      </c>
      <c r="H197">
        <v>2</v>
      </c>
      <c r="I197">
        <v>2001</v>
      </c>
    </row>
    <row r="198" spans="1:9" x14ac:dyDescent="0.2">
      <c r="A198" t="s">
        <v>327</v>
      </c>
      <c r="B198" s="2">
        <v>37080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3</v>
      </c>
      <c r="I198">
        <v>2001</v>
      </c>
    </row>
    <row r="199" spans="1:9" x14ac:dyDescent="0.2">
      <c r="A199" t="s">
        <v>328</v>
      </c>
      <c r="B199" s="2">
        <v>37117</v>
      </c>
      <c r="D199">
        <v>1</v>
      </c>
      <c r="E199">
        <v>1</v>
      </c>
      <c r="F199">
        <v>1</v>
      </c>
      <c r="G199">
        <v>1</v>
      </c>
      <c r="H199">
        <v>3</v>
      </c>
      <c r="I199">
        <v>2001</v>
      </c>
    </row>
    <row r="200" spans="1:9" x14ac:dyDescent="0.2">
      <c r="A200" t="s">
        <v>329</v>
      </c>
      <c r="B200" s="2">
        <v>37151</v>
      </c>
      <c r="C200">
        <v>1</v>
      </c>
      <c r="D200">
        <v>1</v>
      </c>
      <c r="H200">
        <v>3</v>
      </c>
      <c r="I200">
        <v>2001</v>
      </c>
    </row>
    <row r="201" spans="1:9" x14ac:dyDescent="0.2">
      <c r="A201" t="s">
        <v>330</v>
      </c>
      <c r="B201" s="2">
        <v>37161</v>
      </c>
      <c r="H201">
        <v>3</v>
      </c>
      <c r="I201">
        <v>2001</v>
      </c>
    </row>
    <row r="202" spans="1:9" x14ac:dyDescent="0.2">
      <c r="A202" t="s">
        <v>10</v>
      </c>
      <c r="B202" s="2">
        <v>37178</v>
      </c>
      <c r="H202">
        <v>4</v>
      </c>
      <c r="I202">
        <v>2001</v>
      </c>
    </row>
    <row r="203" spans="1:9" x14ac:dyDescent="0.2">
      <c r="A203" t="s">
        <v>331</v>
      </c>
      <c r="B203" s="2">
        <v>37263</v>
      </c>
      <c r="D203">
        <v>1</v>
      </c>
      <c r="E203">
        <v>1</v>
      </c>
      <c r="F203">
        <v>1</v>
      </c>
      <c r="H203">
        <v>1</v>
      </c>
      <c r="I203">
        <v>2002</v>
      </c>
    </row>
    <row r="204" spans="1:9" x14ac:dyDescent="0.2">
      <c r="A204" t="s">
        <v>332</v>
      </c>
      <c r="B204" s="2">
        <v>37263</v>
      </c>
      <c r="H204">
        <v>1</v>
      </c>
      <c r="I204">
        <v>2002</v>
      </c>
    </row>
    <row r="205" spans="1:9" x14ac:dyDescent="0.2">
      <c r="A205" t="s">
        <v>333</v>
      </c>
      <c r="B205" s="2">
        <v>37287</v>
      </c>
      <c r="E205">
        <v>1</v>
      </c>
      <c r="F205">
        <v>1</v>
      </c>
      <c r="G205">
        <v>1</v>
      </c>
      <c r="H205">
        <v>1</v>
      </c>
      <c r="I205">
        <v>2002</v>
      </c>
    </row>
    <row r="206" spans="1:9" x14ac:dyDescent="0.2">
      <c r="A206" t="s">
        <v>334</v>
      </c>
      <c r="B206" s="2">
        <v>37288</v>
      </c>
      <c r="E206">
        <v>1</v>
      </c>
      <c r="H206">
        <v>1</v>
      </c>
      <c r="I206">
        <v>2002</v>
      </c>
    </row>
    <row r="207" spans="1:9" x14ac:dyDescent="0.2">
      <c r="A207" t="s">
        <v>335</v>
      </c>
      <c r="B207" s="2">
        <v>37299</v>
      </c>
      <c r="D207">
        <v>1</v>
      </c>
      <c r="E207">
        <v>1</v>
      </c>
      <c r="H207">
        <v>1</v>
      </c>
      <c r="I207">
        <v>2002</v>
      </c>
    </row>
    <row r="208" spans="1:9" x14ac:dyDescent="0.2">
      <c r="A208" t="s">
        <v>336</v>
      </c>
      <c r="B208" s="2">
        <v>37316</v>
      </c>
      <c r="D208">
        <v>1</v>
      </c>
      <c r="E208">
        <v>1</v>
      </c>
      <c r="F208">
        <v>1</v>
      </c>
      <c r="H208">
        <v>1</v>
      </c>
      <c r="I208">
        <v>2002</v>
      </c>
    </row>
    <row r="209" spans="1:9" x14ac:dyDescent="0.2">
      <c r="A209" t="s">
        <v>337</v>
      </c>
      <c r="B209" s="2">
        <v>37320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2002</v>
      </c>
    </row>
    <row r="210" spans="1:9" x14ac:dyDescent="0.2">
      <c r="A210" t="s">
        <v>338</v>
      </c>
      <c r="B210" s="2">
        <v>37324</v>
      </c>
      <c r="H210">
        <v>1</v>
      </c>
      <c r="I210">
        <v>2002</v>
      </c>
    </row>
    <row r="211" spans="1:9" x14ac:dyDescent="0.2">
      <c r="A211" t="s">
        <v>339</v>
      </c>
      <c r="B211" s="2">
        <v>37352</v>
      </c>
      <c r="E211">
        <v>1</v>
      </c>
      <c r="H211">
        <v>2</v>
      </c>
      <c r="I211">
        <v>2002</v>
      </c>
    </row>
    <row r="212" spans="1:9" x14ac:dyDescent="0.2">
      <c r="A212" t="s">
        <v>340</v>
      </c>
      <c r="B212" s="2">
        <v>37369</v>
      </c>
      <c r="D212">
        <v>1</v>
      </c>
      <c r="E212">
        <v>1</v>
      </c>
      <c r="F212">
        <v>1</v>
      </c>
      <c r="G212">
        <v>1</v>
      </c>
      <c r="H212">
        <v>2</v>
      </c>
      <c r="I212">
        <v>2002</v>
      </c>
    </row>
    <row r="213" spans="1:9" x14ac:dyDescent="0.2">
      <c r="A213" t="s">
        <v>341</v>
      </c>
      <c r="B213" s="2">
        <v>37370</v>
      </c>
      <c r="H213">
        <v>2</v>
      </c>
      <c r="I213">
        <v>2002</v>
      </c>
    </row>
    <row r="214" spans="1:9" x14ac:dyDescent="0.2">
      <c r="A214" t="s">
        <v>9</v>
      </c>
      <c r="B214" s="2">
        <v>37373</v>
      </c>
      <c r="E214">
        <v>1</v>
      </c>
      <c r="F214">
        <v>1</v>
      </c>
      <c r="H214">
        <v>2</v>
      </c>
      <c r="I214">
        <v>2002</v>
      </c>
    </row>
    <row r="215" spans="1:9" x14ac:dyDescent="0.2">
      <c r="A215" t="s">
        <v>342</v>
      </c>
      <c r="B215" s="2">
        <v>37374</v>
      </c>
      <c r="H215">
        <v>2</v>
      </c>
      <c r="I215">
        <v>2002</v>
      </c>
    </row>
    <row r="216" spans="1:9" x14ac:dyDescent="0.2">
      <c r="A216" t="s">
        <v>343</v>
      </c>
      <c r="B216" s="2">
        <v>37385</v>
      </c>
      <c r="E216">
        <v>1</v>
      </c>
      <c r="F216">
        <v>1</v>
      </c>
      <c r="G216">
        <v>1</v>
      </c>
      <c r="H216">
        <v>2</v>
      </c>
      <c r="I216">
        <v>2002</v>
      </c>
    </row>
    <row r="217" spans="1:9" x14ac:dyDescent="0.2">
      <c r="A217" t="s">
        <v>344</v>
      </c>
      <c r="B217" s="2">
        <v>37392</v>
      </c>
      <c r="D217">
        <v>1</v>
      </c>
      <c r="E217">
        <v>1</v>
      </c>
      <c r="F217">
        <v>1</v>
      </c>
      <c r="H217">
        <v>2</v>
      </c>
      <c r="I217">
        <v>2002</v>
      </c>
    </row>
    <row r="218" spans="1:9" x14ac:dyDescent="0.2">
      <c r="A218" t="s">
        <v>345</v>
      </c>
      <c r="B218" s="2">
        <v>37448</v>
      </c>
      <c r="D218">
        <v>1</v>
      </c>
      <c r="E218">
        <v>1</v>
      </c>
      <c r="F218">
        <v>1</v>
      </c>
      <c r="G218">
        <v>1</v>
      </c>
      <c r="H218">
        <v>3</v>
      </c>
      <c r="I218">
        <v>2002</v>
      </c>
    </row>
    <row r="219" spans="1:9" x14ac:dyDescent="0.2">
      <c r="A219" t="s">
        <v>346</v>
      </c>
      <c r="B219" s="2">
        <v>37453</v>
      </c>
      <c r="E219">
        <v>1</v>
      </c>
      <c r="H219">
        <v>3</v>
      </c>
      <c r="I219">
        <v>2002</v>
      </c>
    </row>
    <row r="220" spans="1:9" x14ac:dyDescent="0.2">
      <c r="A220" t="s">
        <v>347</v>
      </c>
      <c r="B220" s="2">
        <v>37456</v>
      </c>
      <c r="D220">
        <v>1</v>
      </c>
      <c r="E220">
        <v>1</v>
      </c>
      <c r="F220">
        <v>1</v>
      </c>
      <c r="H220">
        <v>3</v>
      </c>
      <c r="I220">
        <v>2002</v>
      </c>
    </row>
    <row r="221" spans="1:9" x14ac:dyDescent="0.2">
      <c r="A221" t="s">
        <v>348</v>
      </c>
      <c r="B221" s="2">
        <v>37485</v>
      </c>
      <c r="E221">
        <v>1</v>
      </c>
      <c r="F221">
        <v>1</v>
      </c>
      <c r="H221">
        <v>3</v>
      </c>
      <c r="I221">
        <v>2002</v>
      </c>
    </row>
    <row r="222" spans="1:9" x14ac:dyDescent="0.2">
      <c r="A222" t="s">
        <v>349</v>
      </c>
      <c r="B222" s="2">
        <v>37501</v>
      </c>
      <c r="D222">
        <v>1</v>
      </c>
      <c r="E222">
        <v>1</v>
      </c>
      <c r="H222">
        <v>3</v>
      </c>
      <c r="I222">
        <v>2002</v>
      </c>
    </row>
    <row r="223" spans="1:9" x14ac:dyDescent="0.2">
      <c r="A223" t="s">
        <v>350</v>
      </c>
      <c r="B223" s="2">
        <v>37530</v>
      </c>
      <c r="H223">
        <v>4</v>
      </c>
      <c r="I223">
        <v>2002</v>
      </c>
    </row>
    <row r="224" spans="1:9" x14ac:dyDescent="0.2">
      <c r="A224" t="s">
        <v>351</v>
      </c>
      <c r="B224" s="2">
        <v>37598</v>
      </c>
      <c r="H224">
        <v>4</v>
      </c>
      <c r="I224">
        <v>2002</v>
      </c>
    </row>
    <row r="225" spans="1:9" x14ac:dyDescent="0.2">
      <c r="A225" t="s">
        <v>352</v>
      </c>
      <c r="B225" s="2">
        <v>37610</v>
      </c>
      <c r="D225">
        <v>1</v>
      </c>
      <c r="E225">
        <v>1</v>
      </c>
      <c r="F225">
        <v>1</v>
      </c>
      <c r="H225">
        <v>4</v>
      </c>
      <c r="I225">
        <v>2002</v>
      </c>
    </row>
    <row r="226" spans="1:9" x14ac:dyDescent="0.2">
      <c r="A226" t="s">
        <v>353</v>
      </c>
      <c r="B226" s="2">
        <v>37620</v>
      </c>
      <c r="H226">
        <v>4</v>
      </c>
      <c r="I226">
        <v>2002</v>
      </c>
    </row>
    <row r="227" spans="1:9" x14ac:dyDescent="0.2">
      <c r="A227" t="s">
        <v>354</v>
      </c>
      <c r="B227" s="2">
        <v>37621</v>
      </c>
      <c r="H227">
        <v>4</v>
      </c>
      <c r="I227">
        <v>2002</v>
      </c>
    </row>
    <row r="228" spans="1:9" x14ac:dyDescent="0.2">
      <c r="A228" t="s">
        <v>355</v>
      </c>
      <c r="B228" s="2">
        <v>37662</v>
      </c>
      <c r="C228">
        <v>1</v>
      </c>
      <c r="H228">
        <v>1</v>
      </c>
      <c r="I228">
        <v>2003</v>
      </c>
    </row>
    <row r="229" spans="1:9" x14ac:dyDescent="0.2">
      <c r="A229" t="s">
        <v>356</v>
      </c>
      <c r="B229" s="2">
        <v>37680</v>
      </c>
      <c r="E229">
        <v>1</v>
      </c>
      <c r="F229">
        <v>1</v>
      </c>
      <c r="G229">
        <v>1</v>
      </c>
      <c r="H229">
        <v>1</v>
      </c>
      <c r="I229">
        <v>2003</v>
      </c>
    </row>
    <row r="230" spans="1:9" x14ac:dyDescent="0.2">
      <c r="A230" t="s">
        <v>357</v>
      </c>
      <c r="B230" s="2">
        <v>37684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2003</v>
      </c>
    </row>
    <row r="231" spans="1:9" x14ac:dyDescent="0.2">
      <c r="A231" t="s">
        <v>358</v>
      </c>
      <c r="B231" s="2">
        <v>37746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2</v>
      </c>
      <c r="I231">
        <v>2003</v>
      </c>
    </row>
    <row r="232" spans="1:9" x14ac:dyDescent="0.2">
      <c r="A232" t="s">
        <v>359</v>
      </c>
      <c r="B232" s="2">
        <v>37750</v>
      </c>
      <c r="H232">
        <v>2</v>
      </c>
      <c r="I232">
        <v>2003</v>
      </c>
    </row>
    <row r="233" spans="1:9" x14ac:dyDescent="0.2">
      <c r="A233" t="s">
        <v>360</v>
      </c>
      <c r="B233" s="2">
        <v>37757</v>
      </c>
      <c r="H233">
        <v>2</v>
      </c>
      <c r="I233">
        <v>2003</v>
      </c>
    </row>
    <row r="234" spans="1:9" x14ac:dyDescent="0.2">
      <c r="A234" t="s">
        <v>361</v>
      </c>
      <c r="B234" s="2">
        <v>37900</v>
      </c>
      <c r="C234">
        <v>1</v>
      </c>
      <c r="D234">
        <v>1</v>
      </c>
      <c r="H234">
        <v>4</v>
      </c>
      <c r="I234">
        <v>2003</v>
      </c>
    </row>
    <row r="235" spans="1:9" x14ac:dyDescent="0.2">
      <c r="A235" t="s">
        <v>362</v>
      </c>
      <c r="B235" s="2">
        <v>38671</v>
      </c>
      <c r="E235">
        <v>1</v>
      </c>
      <c r="F235">
        <v>1</v>
      </c>
      <c r="H235">
        <v>4</v>
      </c>
      <c r="I235">
        <v>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Data LA</vt:lpstr>
      <vt:lpstr>p Distrikt</vt:lpstr>
      <vt:lpstr>p Akad</vt:lpstr>
      <vt:lpstr>p Elitålder</vt:lpstr>
      <vt:lpstr>pivot</vt:lpstr>
      <vt:lpstr>ALand Original Data</vt:lpstr>
      <vt:lpstr>U21 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Asp</dc:creator>
  <cp:lastModifiedBy>Tommy Lundberg</cp:lastModifiedBy>
  <dcterms:created xsi:type="dcterms:W3CDTF">2023-07-12T17:52:16Z</dcterms:created>
  <dcterms:modified xsi:type="dcterms:W3CDTF">2023-12-26T08:07:58Z</dcterms:modified>
</cp:coreProperties>
</file>