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k.alexandrovich\Downloads\"/>
    </mc:Choice>
  </mc:AlternateContent>
  <bookViews>
    <workbookView xWindow="0" yWindow="0" windowWidth="28800" windowHeight="12030" activeTab="1"/>
  </bookViews>
  <sheets>
    <sheet name="Инструкция по заполнению" sheetId="20" r:id="rId1"/>
    <sheet name="&lt;название департамента&gt;" sheetId="19" r:id="rId2"/>
    <sheet name="Пример заполнения" sheetId="21" r:id="rId3"/>
    <sheet name="Data" sheetId="4" state="hidden" r:id="rId4"/>
  </sheets>
  <definedNames>
    <definedName name="Benefits">OFFSET(Data!$I$1,1,0,COUNTA(Data!$I:$I)-1,1)</definedName>
    <definedName name="Binary">OFFSET(Data!$A$1,1,0,COUNTA(Data!$A:$A)-1,1)</definedName>
    <definedName name="Decisions">OFFSET(Data!$G$1,1,0,COUNTA(Data!$G:$G)-1,1)</definedName>
    <definedName name="Forecast">OFFSET(Data!$J$1,1,0,COUNTA(Data!$J:$J)-1,1)</definedName>
    <definedName name="InteractionComp">OFFSET(Data!$O$1,1,0,COUNTA(Data!$O:$O)-1,1)</definedName>
    <definedName name="InteractionType">OFFSET(Data!$B$1,1,0,COUNTA(Data!$B:$B)-1,1)</definedName>
    <definedName name="Steps">OFFSET(Data!$E$1,1,0,COUNTA(Data!$E:$E)-1,1)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1" l="1"/>
  <c r="B2" i="19"/>
  <c r="D19" i="21" l="1"/>
  <c r="D14" i="21"/>
  <c r="D9" i="21"/>
  <c r="G23" i="19" l="1"/>
  <c r="G18" i="19"/>
  <c r="G13" i="19"/>
  <c r="G47" i="21" l="1"/>
  <c r="G46" i="21"/>
  <c r="G49" i="21" s="1"/>
  <c r="G29" i="21"/>
  <c r="G23" i="21"/>
  <c r="G18" i="21"/>
  <c r="G7" i="21"/>
  <c r="G7" i="19"/>
  <c r="D19" i="19" l="1"/>
  <c r="D14" i="19"/>
  <c r="D9" i="19"/>
  <c r="M6" i="4" l="1"/>
  <c r="M5" i="4"/>
  <c r="M4" i="4"/>
  <c r="M3" i="4"/>
  <c r="M2" i="4"/>
  <c r="G47" i="19" l="1"/>
  <c r="G29" i="19"/>
  <c r="G46" i="19"/>
  <c r="G49" i="19" s="1"/>
  <c r="U3" i="4" l="1"/>
  <c r="D10" i="4"/>
  <c r="D9" i="4"/>
  <c r="D3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" i="4"/>
  <c r="D5" i="4"/>
  <c r="D6" i="4"/>
  <c r="D7" i="4"/>
  <c r="D8" i="4"/>
  <c r="D2" i="4"/>
  <c r="G25" i="19" l="1"/>
  <c r="G45" i="19" s="1"/>
  <c r="G13" i="21"/>
  <c r="G25" i="21" s="1"/>
  <c r="G45" i="21" s="1"/>
</calcChain>
</file>

<file path=xl/comments1.xml><?xml version="1.0" encoding="utf-8"?>
<comments xmlns="http://schemas.openxmlformats.org/spreadsheetml/2006/main">
  <authors>
    <author>Александрович Марк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Необходимо ввести название компании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  <charset val="204"/>
          </rPr>
          <t>Пример оцифрованных данных: файлы с расширением doc, xls, csv, pdf, jpg
Примеры не оцифрованных данных: справка на бумаге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  <charset val="204"/>
          </rPr>
          <t>Пример структурированных и согласованных данных: стандартная форма документа, в которой по определенной логике всегда можно найти данные
Пример не структурированных и не согласованных данных: договор, который всегда разный: разные заголовки, номера разделов и их названия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  <charset val="204"/>
          </rPr>
          <t>Пример: Google Chrome, SAP, 1C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  <charset val="204"/>
          </rPr>
          <t>Пример готовых скриптов: работа с Excel, Outlook, для которых в PIX есть готовые активности или работа с 1С:Бухгалтерия если ранее вы уже роботизировали в ней что-либо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  <charset val="204"/>
          </rPr>
          <t>Необходимо выбрать тип программы из списка, с которой надо взаимодействовать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  <charset val="204"/>
          </rPr>
          <t>Если у системы, с которой работаете есть отдельно тестовая версия и продуктивная, то необходимо поставить "Да". Если у программы, с которой взаимодействуете нет разделения, то ставьте "Нет".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Заполнять не надо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>Есть ли уже готовые скрипты в PIX для работы с этой системой?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  <charset val="204"/>
          </rPr>
          <t>Необходимо выбрать из списка примерное число шагов. Пример нескольких шагов: ввести логин и пароль в 1С (1 экран = 1 шаг), выбрать нужный раздел (еще 1 шаг), открылось окно, в котором надо заполнить ряд параметров (еще 1 экран = 1 шаг), переключиться на другую вкладку (еще 1 экран = 1 шаг) и при заполнении параметра открывается окно, в которое надо вписать другие данные (еще 1 экран = 1 шаг)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Пример условия: Есть ли в теме письма "Приведенная стоимость"? Если есть, то процесс обрабатывается одним способом, а если нет такого, то обрабатывается иначе
Пример условия: если есть движение средств по счету, то надо делать один алгоритм, а если нет движений, то отправлять письмо и переходить к следующему кейсу 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в списке основное преимущество для автоматизации в вашей компании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  <charset val="204"/>
          </rPr>
          <t>Если вы жмете на кнопку, а система еще 2 минуты думает, то эти 2 минуты и есть ожидание системы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  <charset val="204"/>
          </rPr>
          <t>Пример: специалист делает акт сверки в 1С и это занимает у него 7 минут, из которых 2 минуты - это время, пока система подвисает (специалист жмет далее и 2 минуты ждет ответа от 1С). Тогда время без ожидания = 5 минут (7-2), а время с учетом ожидания = 7 минут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  <charset val="204"/>
          </rPr>
          <t>Если все этапы процесса можно автоматизировать, то % процесса = 100. Если нет, то меньше.
Пример: если надо сделать ряд действий в системах, а потом распечатать документ на принтере, отнести руководителю и позвонить клиенту и никак эту цепочку изменить нельзя, то %процесса будет меньше 100%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  <charset val="204"/>
          </rPr>
          <t>Сколько кейсов планируется автоматизировать. Пример: существует 10% нетиповых кейсов, которые невыгодно роботизировать, значит % полученных кейсов = 90%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  <charset val="204"/>
          </rPr>
          <t>Существует ли SLA для процесса?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  <charset val="204"/>
          </rPr>
          <t>Робот может выполнять процессы, которые ранее никто не делал. В таком случае ставим "Нет". Если этот процесс уже роботизировали и планируете что-то в нем доработать, то ставим "Да"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  <charset val="204"/>
          </rPr>
          <t>Экспертная оценка отличается от 100% в случае если мы понимаем, что процесс гораздо сложнее или проще, чем посчитала система</t>
        </r>
      </text>
    </comment>
  </commentList>
</comments>
</file>

<file path=xl/comments2.xml><?xml version="1.0" encoding="utf-8"?>
<comments xmlns="http://schemas.openxmlformats.org/spreadsheetml/2006/main">
  <authors>
    <author>Александрович Марк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Необходимо ввести название компании</t>
        </r>
      </text>
    </comment>
  </commentList>
</comments>
</file>

<file path=xl/sharedStrings.xml><?xml version="1.0" encoding="utf-8"?>
<sst xmlns="http://schemas.openxmlformats.org/spreadsheetml/2006/main" count="310" uniqueCount="133">
  <si>
    <t>Процедура ввода (Оценка входных данных)</t>
  </si>
  <si>
    <t>Цифровые входные данные</t>
  </si>
  <si>
    <t>Входные данные процесса оцифрованы?</t>
  </si>
  <si>
    <t>Да/Нет</t>
  </si>
  <si>
    <t>Структурированные входные данные</t>
  </si>
  <si>
    <t>Входные данные процесса структурированы и согласованы</t>
  </si>
  <si>
    <t>Оценка входных данных</t>
  </si>
  <si>
    <t>Для расчета сложности</t>
  </si>
  <si>
    <t>Вычисленный</t>
  </si>
  <si>
    <t>Бизнес-системы (Оценка системы)</t>
  </si>
  <si>
    <t>Наименование бизнес-систем</t>
  </si>
  <si>
    <t>Ввод текста</t>
  </si>
  <si>
    <t>Существующий объект для системы</t>
  </si>
  <si>
    <t>Вариант взаимодействия</t>
  </si>
  <si>
    <t>Выпадающий список</t>
  </si>
  <si>
    <t>Тестовая версия системы и данных</t>
  </si>
  <si>
    <t>Оценка системы</t>
  </si>
  <si>
    <t>Для каждой системы скопируйте 5 сгрупированных строк и вставьте скопированные строки над этой строкой</t>
  </si>
  <si>
    <t>Общая оценка системы</t>
  </si>
  <si>
    <t>Сложность процесса (Оценка сложности)</t>
  </si>
  <si>
    <t>Шаги</t>
  </si>
  <si>
    <t>Сколько шагов в процессе?
Определение: экран в бизнес-системе, который требует чтения или записи данных или навигации, или вычисление выполняется по набору данных</t>
  </si>
  <si>
    <t>Оценка сложности</t>
  </si>
  <si>
    <t>Значение автоматизации (Данные получены в процессе обследования)</t>
  </si>
  <si>
    <t>Преимущества на высоком уровне</t>
  </si>
  <si>
    <t>Как преимущества потенциальной автоматизации процесса совпадают с концепцией RPA?</t>
  </si>
  <si>
    <t>Количество транзакций</t>
  </si>
  <si>
    <t>Сколько транзакций приходится в месяц?</t>
  </si>
  <si>
    <t>Ввод числа</t>
  </si>
  <si>
    <t>Прогноз транзакций</t>
  </si>
  <si>
    <t>Ожидается ли изменение количества транзакций в будущем?</t>
  </si>
  <si>
    <t>Вариативность транзакций</t>
  </si>
  <si>
    <t>Увеличивается ли количество транзакций каждый месяц и / или в последующие периоды?</t>
  </si>
  <si>
    <t>Усилия</t>
  </si>
  <si>
    <t>Какова продолжительность каждого случая? Не включая время ожидания системы.</t>
  </si>
  <si>
    <t>Минуты</t>
  </si>
  <si>
    <t>Время на круг</t>
  </si>
  <si>
    <t>Какова продолжительность каждого случая? Включая время ожидания</t>
  </si>
  <si>
    <t>Команда</t>
  </si>
  <si>
    <t>Сколько отдельных работников выполняет этот процесс?</t>
  </si>
  <si>
    <t>% Автоматизации
(от начала до конца)</t>
  </si>
  <si>
    <t>Какой % процесса от начала до конца можно автоматизировать?</t>
  </si>
  <si>
    <t>Ввести %</t>
  </si>
  <si>
    <t>% Автоматизации
(количество кейсов)</t>
  </si>
  <si>
    <t>Какой % полученных кейсов может быть обработан  автоматизированным решением?</t>
  </si>
  <si>
    <t>Дополнительная информация</t>
  </si>
  <si>
    <t>SLA</t>
  </si>
  <si>
    <t>Соответствует процесс SLA?</t>
  </si>
  <si>
    <t>Сроки SLA</t>
  </si>
  <si>
    <t>Если существет SLA каков срок</t>
  </si>
  <si>
    <t>Часы</t>
  </si>
  <si>
    <t>Зрелость процесса</t>
  </si>
  <si>
    <t>Этот процесс в настоящее время выполняется компандой? (т.е. не новый)</t>
  </si>
  <si>
    <t>Выходной результат</t>
  </si>
  <si>
    <t>Размер автоматизированного процесса</t>
  </si>
  <si>
    <t>Показатель сложности автоматизации</t>
  </si>
  <si>
    <t>Значение</t>
  </si>
  <si>
    <t>Вычисление ПШЕ для автоматизации</t>
  </si>
  <si>
    <t>Дополнительная выгода</t>
  </si>
  <si>
    <t>Дополнительная выгода, соответствующие концепции RPA</t>
  </si>
  <si>
    <t>Win32</t>
  </si>
  <si>
    <t>21+</t>
  </si>
  <si>
    <t>Матрица</t>
  </si>
  <si>
    <t>Выгода от автоматизации</t>
  </si>
  <si>
    <t>Расчёт коэффициента выгоды от автоматизации</t>
  </si>
  <si>
    <t>Простота</t>
  </si>
  <si>
    <t>Экспертная оценка простоты автоматизации</t>
  </si>
  <si>
    <t>Binary</t>
  </si>
  <si>
    <t>Interaction Type (&amp; Complexity)</t>
  </si>
  <si>
    <t>Complexity Coefficient</t>
  </si>
  <si>
    <t>Steps</t>
  </si>
  <si>
    <t>P</t>
  </si>
  <si>
    <t>Decisions</t>
  </si>
  <si>
    <t>Q</t>
  </si>
  <si>
    <t>High-Level Benefits</t>
  </si>
  <si>
    <t>Forecast</t>
  </si>
  <si>
    <t>T-Shirt Conversion</t>
  </si>
  <si>
    <t>Display Text</t>
  </si>
  <si>
    <t>Interaction Complexity</t>
  </si>
  <si>
    <t>FTE Calcs</t>
  </si>
  <si>
    <t>Medium</t>
  </si>
  <si>
    <t>XS</t>
  </si>
  <si>
    <t>Low</t>
  </si>
  <si>
    <t>Working Days/Month</t>
  </si>
  <si>
    <t>S</t>
  </si>
  <si>
    <t>FTE Hours/Day</t>
  </si>
  <si>
    <t>M</t>
  </si>
  <si>
    <t>High</t>
  </si>
  <si>
    <t>Utilisation</t>
  </si>
  <si>
    <t>Java</t>
  </si>
  <si>
    <t>11+</t>
  </si>
  <si>
    <t>L</t>
  </si>
  <si>
    <t>14+</t>
  </si>
  <si>
    <t>XL</t>
  </si>
  <si>
    <t>SAP</t>
  </si>
  <si>
    <t>Сокращение расходов на бэк-офис</t>
  </si>
  <si>
    <t>Сокращение времени выполнения работ</t>
  </si>
  <si>
    <t>Улучшение работы с клиентами</t>
  </si>
  <si>
    <t>Нормативные акты &amp; Соблюдение требований</t>
  </si>
  <si>
    <t>Да</t>
  </si>
  <si>
    <t>Нет</t>
  </si>
  <si>
    <t>Стабильное</t>
  </si>
  <si>
    <t>Увеличение</t>
  </si>
  <si>
    <t>Уменьшение</t>
  </si>
  <si>
    <t>&lt;НАЗВАНИЕ ПРОЦЕССА&gt;</t>
  </si>
  <si>
    <t>Условия</t>
  </si>
  <si>
    <t>Сколько условий задействовано в процессе?
Определение: точка принятия решения, которая приводит к альтернативному движению процесса с другой логикой</t>
  </si>
  <si>
    <t>OCR, ML</t>
  </si>
  <si>
    <t>Инструкция по заполнению</t>
  </si>
  <si>
    <t>Скопировать лист &lt;название департамента&gt;</t>
  </si>
  <si>
    <t>Переименовать лист, указав название департамента/блока, в котором планируется роботизация</t>
  </si>
  <si>
    <t>Указать название компании в заголовке</t>
  </si>
  <si>
    <t>Указать название процесса во второй строке</t>
  </si>
  <si>
    <t>Готовые скрипты для системы</t>
  </si>
  <si>
    <t>Браузер</t>
  </si>
  <si>
    <t>Почта</t>
  </si>
  <si>
    <t>от 1 до 5</t>
  </si>
  <si>
    <t>от 6 до 10</t>
  </si>
  <si>
    <t>от 11 до 20</t>
  </si>
  <si>
    <t>от 0 до 2</t>
  </si>
  <si>
    <t>от 3 до 5</t>
  </si>
  <si>
    <t>Extra Low</t>
  </si>
  <si>
    <t>Если необходимо добавить описание еще одного процесса в департаменте, то копируем столбец G и вставляем правее</t>
  </si>
  <si>
    <t>Для каждого департамента/отдела/направления необходимо скопировать весь лист</t>
  </si>
  <si>
    <t>Необходимо заполнить блоки "Бизнес-система", "Процедура ввода", "Сложность процесса", "Значение автоматизации" и "Дополнительная информация". В столбике E добавлены примечания к пунктам сопдробным описанием пункта</t>
  </si>
  <si>
    <t>После заполнения всех блоков, указанных в п.5, в блоке "Выходной результат" отобразится сложность роботизации процесса, а также эффект от внедрения</t>
  </si>
  <si>
    <t>1С</t>
  </si>
  <si>
    <t>Google Chrome</t>
  </si>
  <si>
    <t>Занесение данных в СЭД</t>
  </si>
  <si>
    <t>Название компании</t>
  </si>
  <si>
    <t>&lt;название компании&gt;</t>
  </si>
  <si>
    <t>Компания мечты</t>
  </si>
  <si>
    <t>RDP, Citrix и прочие виды удаленного доступа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</si>
</sst>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\ &quot;/100&quot;"/>
    <numFmt numFmtId="165" formatCode="0\ &quot;/day&quot;"/>
    <numFmt numFmtId="166" formatCode="0\ &quot;min&quot;"/>
    <numFmt numFmtId="167" formatCode="0.0\ &quot;FTE&quot;"/>
    <numFmt numFmtId="168" formatCode="[$-C09]dd\-mmm\-yy;@"/>
    <numFmt numFmtId="169" formatCode="0.0"/>
    <numFmt numFmtId="170" formatCode="0\ &quot;/месяц&quot;"/>
    <numFmt numFmtId="171" formatCode="0\ &quot;минут&quot;"/>
    <numFmt numFmtId="172" formatCode="0\ &quot;человек&quot;"/>
    <numFmt numFmtId="173" formatCode="0\ &quot;час&quot;"/>
    <numFmt numFmtId="174" formatCode="0\ &quot;часа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Franklin Gothic Book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484E4D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b/>
      <sz val="9"/>
      <color indexed="81"/>
      <name val="Tahoma"/>
      <family val="2"/>
      <charset val="204"/>
    </font>
    <font>
      <b/>
      <sz val="14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37EF"/>
        <bgColor indexed="64"/>
      </patternFill>
    </fill>
    <fill>
      <patternFill patternType="solid">
        <fgColor theme="9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ck">
        <color theme="2"/>
      </top>
      <bottom style="thick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9"/>
      </bottom>
      <diagonal/>
    </border>
    <border>
      <left style="thin">
        <color theme="0"/>
      </left>
      <right/>
      <top style="thick">
        <color theme="9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theme="9"/>
      </top>
      <bottom/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2"/>
      </top>
      <bottom style="thick">
        <color theme="2"/>
      </bottom>
      <diagonal/>
    </border>
    <border>
      <left/>
      <right style="thin">
        <color theme="0"/>
      </right>
      <top style="thick">
        <color theme="9"/>
      </top>
      <bottom style="thick">
        <color theme="9"/>
      </bottom>
      <diagonal/>
    </border>
    <border>
      <left/>
      <right style="thin">
        <color theme="0"/>
      </right>
      <top style="thick">
        <color theme="9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9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medium">
        <color rgb="FF0037EF"/>
      </left>
      <right/>
      <top style="medium">
        <color rgb="FF0037EF"/>
      </top>
      <bottom style="medium">
        <color rgb="FF0037EF"/>
      </bottom>
      <diagonal/>
    </border>
    <border>
      <left/>
      <right/>
      <top style="medium">
        <color rgb="FF0037EF"/>
      </top>
      <bottom style="medium">
        <color rgb="FF0037EF"/>
      </bottom>
      <diagonal/>
    </border>
    <border>
      <left/>
      <right style="medium">
        <color rgb="FF0037EF"/>
      </right>
      <top style="medium">
        <color rgb="FF0037EF"/>
      </top>
      <bottom style="medium">
        <color rgb="FF0037EF"/>
      </bottom>
      <diagonal/>
    </border>
    <border>
      <left/>
      <right style="medium">
        <color rgb="FF0037EF"/>
      </right>
      <top style="thin">
        <color rgb="FF0070C0"/>
      </top>
      <bottom style="thin">
        <color rgb="FF0070C0"/>
      </bottom>
      <diagonal/>
    </border>
    <border>
      <left/>
      <right style="medium">
        <color rgb="FF0037EF"/>
      </right>
      <top/>
      <bottom/>
      <diagonal/>
    </border>
    <border>
      <left/>
      <right style="medium">
        <color rgb="FF0037EF"/>
      </right>
      <top/>
      <bottom style="thin">
        <color rgb="FF0070C0"/>
      </bottom>
      <diagonal/>
    </border>
    <border>
      <left/>
      <right/>
      <top style="thin">
        <color rgb="FF0070C0"/>
      </top>
      <bottom style="medium">
        <color rgb="FF0037EF"/>
      </bottom>
      <diagonal/>
    </border>
    <border>
      <left/>
      <right style="medium">
        <color rgb="FF0037EF"/>
      </right>
      <top style="thin">
        <color rgb="FF0070C0"/>
      </top>
      <bottom style="medium">
        <color rgb="FF0037EF"/>
      </bottom>
      <diagonal/>
    </border>
    <border>
      <left style="medium">
        <color rgb="FF0037EF"/>
      </left>
      <right style="medium">
        <color rgb="FF0037EF"/>
      </right>
      <top style="medium">
        <color rgb="FF0037EF"/>
      </top>
      <bottom style="thin">
        <color rgb="FF0070C0"/>
      </bottom>
      <diagonal/>
    </border>
    <border>
      <left style="medium">
        <color rgb="FF0037EF"/>
      </left>
      <right style="medium">
        <color rgb="FF0037EF"/>
      </right>
      <top/>
      <bottom/>
      <diagonal/>
    </border>
    <border>
      <left style="medium">
        <color rgb="FF0037EF"/>
      </left>
      <right style="medium">
        <color rgb="FF0037EF"/>
      </right>
      <top style="thin">
        <color rgb="FF0070C0"/>
      </top>
      <bottom style="thin">
        <color rgb="FF0070C0"/>
      </bottom>
      <diagonal/>
    </border>
    <border>
      <left style="medium">
        <color rgb="FF0037EF"/>
      </left>
      <right style="medium">
        <color rgb="FF0037EF"/>
      </right>
      <top style="thin">
        <color rgb="FF0070C0"/>
      </top>
      <bottom style="medium">
        <color rgb="FF0037E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ck">
        <color theme="9"/>
      </bottom>
      <diagonal/>
    </border>
    <border>
      <left style="medium">
        <color rgb="FF0037EF"/>
      </left>
      <right style="medium">
        <color rgb="FF0037EF"/>
      </right>
      <top style="thin">
        <color rgb="FF0070C0"/>
      </top>
      <bottom/>
      <diagonal/>
    </border>
    <border>
      <left style="medium">
        <color rgb="FF0037EF"/>
      </left>
      <right style="medium">
        <color rgb="FF0037EF"/>
      </right>
      <top style="thin">
        <color rgb="FF0037EF"/>
      </top>
      <bottom style="thin">
        <color rgb="FF0070C0"/>
      </bottom>
      <diagonal/>
    </border>
    <border>
      <left/>
      <right/>
      <top style="thick">
        <color theme="2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8" fontId="3" fillId="0" borderId="0"/>
  </cellStyleXfs>
  <cellXfs count="142">
    <xf numFmtId="0" fontId="0" fillId="0" borderId="0" xfId="0"/>
    <xf numFmtId="168" fontId="6" fillId="6" borderId="5" xfId="2" applyFont="1" applyFill="1" applyBorder="1" applyAlignment="1">
      <alignment horizontal="center" vertical="center" wrapText="1"/>
    </xf>
    <xf numFmtId="168" fontId="3" fillId="0" borderId="0" xfId="2"/>
    <xf numFmtId="168" fontId="7" fillId="0" borderId="0" xfId="2" applyFont="1" applyAlignment="1">
      <alignment horizontal="center" vertical="center"/>
    </xf>
    <xf numFmtId="168" fontId="7" fillId="0" borderId="0" xfId="2" applyFont="1"/>
    <xf numFmtId="168" fontId="7" fillId="0" borderId="13" xfId="2" applyFont="1" applyBorder="1" applyAlignment="1">
      <alignment horizontal="center" vertical="center"/>
    </xf>
    <xf numFmtId="168" fontId="7" fillId="0" borderId="13" xfId="2" applyFont="1" applyBorder="1"/>
    <xf numFmtId="168" fontId="7" fillId="0" borderId="15" xfId="2" applyFont="1" applyBorder="1" applyAlignment="1">
      <alignment horizontal="center" vertical="center"/>
    </xf>
    <xf numFmtId="169" fontId="7" fillId="0" borderId="14" xfId="2" applyNumberFormat="1" applyFont="1" applyBorder="1" applyAlignment="1">
      <alignment horizontal="center" vertical="center"/>
    </xf>
    <xf numFmtId="168" fontId="3" fillId="0" borderId="13" xfId="2" applyBorder="1" applyAlignment="1">
      <alignment horizontal="center" vertical="center"/>
    </xf>
    <xf numFmtId="168" fontId="3" fillId="0" borderId="14" xfId="2" applyBorder="1" applyAlignment="1">
      <alignment horizontal="center" vertical="center"/>
    </xf>
    <xf numFmtId="168" fontId="3" fillId="0" borderId="13" xfId="2" applyBorder="1"/>
    <xf numFmtId="168" fontId="3" fillId="0" borderId="14" xfId="2" applyBorder="1"/>
    <xf numFmtId="168" fontId="3" fillId="0" borderId="15" xfId="2" applyBorder="1" applyAlignment="1">
      <alignment horizontal="center" vertical="center"/>
    </xf>
    <xf numFmtId="1" fontId="3" fillId="0" borderId="15" xfId="2" applyNumberFormat="1" applyBorder="1" applyAlignment="1">
      <alignment horizontal="center" vertical="center"/>
    </xf>
    <xf numFmtId="168" fontId="3" fillId="0" borderId="15" xfId="2" applyBorder="1"/>
    <xf numFmtId="1" fontId="7" fillId="0" borderId="13" xfId="2" applyNumberFormat="1" applyFont="1" applyBorder="1" applyAlignment="1">
      <alignment horizontal="center" vertical="center"/>
    </xf>
    <xf numFmtId="1" fontId="3" fillId="0" borderId="13" xfId="2" applyNumberFormat="1" applyBorder="1" applyAlignment="1">
      <alignment horizontal="center" vertical="center"/>
    </xf>
    <xf numFmtId="2" fontId="7" fillId="7" borderId="14" xfId="2" applyNumberFormat="1" applyFont="1" applyFill="1" applyBorder="1" applyAlignment="1">
      <alignment horizontal="center" vertical="center"/>
    </xf>
    <xf numFmtId="2" fontId="7" fillId="7" borderId="14" xfId="2" applyNumberFormat="1" applyFont="1" applyFill="1" applyBorder="1"/>
    <xf numFmtId="168" fontId="3" fillId="0" borderId="0" xfId="2" applyAlignment="1">
      <alignment horizontal="center" vertical="center"/>
    </xf>
    <xf numFmtId="1" fontId="7" fillId="0" borderId="0" xfId="2" applyNumberFormat="1" applyFont="1" applyAlignment="1">
      <alignment horizontal="center" vertical="center"/>
    </xf>
    <xf numFmtId="168" fontId="3" fillId="7" borderId="14" xfId="2" applyFill="1" applyBorder="1" applyAlignment="1">
      <alignment horizontal="center" wrapText="1"/>
    </xf>
    <xf numFmtId="168" fontId="0" fillId="0" borderId="13" xfId="2" applyFont="1" applyBorder="1" applyAlignment="1">
      <alignment horizontal="center" vertical="center"/>
    </xf>
    <xf numFmtId="169" fontId="8" fillId="7" borderId="14" xfId="2" applyNumberFormat="1" applyFont="1" applyFill="1" applyBorder="1" applyAlignment="1">
      <alignment horizontal="center" vertical="center" wrapText="1"/>
    </xf>
    <xf numFmtId="2" fontId="8" fillId="7" borderId="14" xfId="2" applyNumberFormat="1" applyFont="1" applyFill="1" applyBorder="1" applyAlignment="1">
      <alignment horizontal="center" vertical="center"/>
    </xf>
    <xf numFmtId="0" fontId="0" fillId="3" borderId="0" xfId="0" applyFill="1" applyAlignment="1" applyProtection="1">
      <alignment vertical="center"/>
      <protection locked="0"/>
    </xf>
    <xf numFmtId="0" fontId="0" fillId="3" borderId="0" xfId="0" applyFill="1"/>
    <xf numFmtId="0" fontId="0" fillId="3" borderId="0" xfId="0" applyFill="1" applyAlignment="1">
      <alignment vertical="center"/>
    </xf>
    <xf numFmtId="0" fontId="4" fillId="3" borderId="0" xfId="0" applyFont="1" applyFill="1" applyAlignment="1" applyProtection="1">
      <alignment vertical="center" wrapText="1"/>
      <protection locked="0"/>
    </xf>
    <xf numFmtId="0" fontId="10" fillId="3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11" fillId="3" borderId="0" xfId="0" applyFont="1" applyFill="1" applyAlignment="1" applyProtection="1">
      <alignment vertical="center"/>
      <protection locked="0"/>
    </xf>
    <xf numFmtId="0" fontId="11" fillId="3" borderId="0" xfId="0" applyFont="1" applyFill="1"/>
    <xf numFmtId="0" fontId="14" fillId="3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 applyProtection="1">
      <alignment horizontal="center" vertical="center" wrapText="1"/>
      <protection locked="0"/>
    </xf>
    <xf numFmtId="168" fontId="7" fillId="0" borderId="20" xfId="2" applyFont="1" applyBorder="1" applyAlignment="1">
      <alignment horizontal="center" vertical="center"/>
    </xf>
    <xf numFmtId="2" fontId="3" fillId="0" borderId="21" xfId="2" applyNumberFormat="1" applyBorder="1"/>
    <xf numFmtId="168" fontId="7" fillId="0" borderId="20" xfId="2" applyFont="1" applyBorder="1" applyAlignment="1">
      <alignment horizontal="left" vertical="center"/>
    </xf>
    <xf numFmtId="168" fontId="7" fillId="0" borderId="20" xfId="2" applyFont="1" applyBorder="1"/>
    <xf numFmtId="168" fontId="0" fillId="0" borderId="0" xfId="2" applyFont="1"/>
    <xf numFmtId="0" fontId="3" fillId="0" borderId="14" xfId="2" applyNumberFormat="1" applyBorder="1"/>
    <xf numFmtId="9" fontId="3" fillId="0" borderId="14" xfId="1" applyBorder="1"/>
    <xf numFmtId="0" fontId="10" fillId="3" borderId="24" xfId="0" applyFont="1" applyFill="1" applyBorder="1" applyAlignment="1" applyProtection="1">
      <alignment horizontal="left" vertical="center" wrapText="1"/>
      <protection locked="0"/>
    </xf>
    <xf numFmtId="0" fontId="14" fillId="3" borderId="24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  <xf numFmtId="0" fontId="10" fillId="4" borderId="0" xfId="0" applyFont="1" applyFill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center" vertical="center" wrapText="1"/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4" fillId="3" borderId="0" xfId="0" applyFont="1" applyFill="1" applyAlignment="1" applyProtection="1">
      <alignment horizontal="center" vertical="center" wrapText="1"/>
      <protection locked="0"/>
    </xf>
    <xf numFmtId="0" fontId="10" fillId="3" borderId="25" xfId="0" applyFont="1" applyFill="1" applyBorder="1" applyAlignment="1" applyProtection="1">
      <alignment horizontal="left" vertical="center" wrapText="1"/>
      <protection locked="0"/>
    </xf>
    <xf numFmtId="0" fontId="14" fillId="3" borderId="25" xfId="0" applyFont="1" applyFill="1" applyBorder="1" applyAlignment="1" applyProtection="1">
      <alignment horizontal="center" vertical="center" wrapText="1"/>
      <protection locked="0"/>
    </xf>
    <xf numFmtId="0" fontId="10" fillId="3" borderId="27" xfId="0" applyFont="1" applyFill="1" applyBorder="1" applyAlignment="1" applyProtection="1">
      <alignment vertical="center"/>
      <protection locked="0"/>
    </xf>
    <xf numFmtId="164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27" xfId="0" applyFont="1" applyFill="1" applyBorder="1" applyAlignment="1" applyProtection="1">
      <alignment horizontal="center" vertical="center" wrapText="1"/>
      <protection locked="0"/>
    </xf>
    <xf numFmtId="0" fontId="13" fillId="4" borderId="27" xfId="0" applyFont="1" applyFill="1" applyBorder="1" applyAlignment="1" applyProtection="1">
      <alignment horizontal="center" vertical="center" wrapText="1"/>
      <protection locked="0"/>
    </xf>
    <xf numFmtId="164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65" fontId="13" fillId="3" borderId="30" xfId="0" applyNumberFormat="1" applyFont="1" applyFill="1" applyBorder="1" applyAlignment="1" applyProtection="1">
      <alignment horizontal="center" vertical="center" wrapText="1"/>
      <protection locked="0"/>
    </xf>
    <xf numFmtId="166" fontId="13" fillId="4" borderId="27" xfId="0" applyNumberFormat="1" applyFont="1" applyFill="1" applyBorder="1" applyAlignment="1" applyProtection="1">
      <alignment horizontal="center" vertical="center" wrapText="1"/>
      <protection locked="0"/>
    </xf>
    <xf numFmtId="165" fontId="13" fillId="3" borderId="27" xfId="0" applyNumberFormat="1" applyFont="1" applyFill="1" applyBorder="1" applyAlignment="1" applyProtection="1">
      <alignment horizontal="center" vertical="center" wrapText="1"/>
      <protection locked="0"/>
    </xf>
    <xf numFmtId="9" fontId="13" fillId="3" borderId="27" xfId="0" applyNumberFormat="1" applyFont="1" applyFill="1" applyBorder="1" applyAlignment="1" applyProtection="1">
      <alignment horizontal="center" vertical="center" wrapText="1"/>
      <protection locked="0"/>
    </xf>
    <xf numFmtId="167" fontId="13" fillId="4" borderId="27" xfId="0" applyNumberFormat="1" applyFont="1" applyFill="1" applyBorder="1" applyAlignment="1" applyProtection="1">
      <alignment horizontal="center" vertical="center" wrapText="1"/>
      <protection locked="0"/>
    </xf>
    <xf numFmtId="9" fontId="13" fillId="4" borderId="27" xfId="1" applyFont="1" applyFill="1" applyBorder="1" applyAlignment="1" applyProtection="1">
      <alignment horizontal="center" vertical="center" wrapText="1"/>
      <protection locked="0"/>
    </xf>
    <xf numFmtId="9" fontId="13" fillId="3" borderId="27" xfId="1" applyFont="1" applyFill="1" applyBorder="1" applyAlignment="1" applyProtection="1">
      <alignment horizontal="center" vertical="center" wrapText="1"/>
      <protection locked="0"/>
    </xf>
    <xf numFmtId="0" fontId="16" fillId="3" borderId="27" xfId="0" applyFont="1" applyFill="1" applyBorder="1" applyAlignment="1">
      <alignment horizontal="center" vertical="center" wrapText="1"/>
    </xf>
    <xf numFmtId="167" fontId="16" fillId="4" borderId="27" xfId="0" applyNumberFormat="1" applyFont="1" applyFill="1" applyBorder="1" applyAlignment="1">
      <alignment horizontal="center" vertical="center" wrapText="1"/>
    </xf>
    <xf numFmtId="9" fontId="15" fillId="3" borderId="32" xfId="0" applyNumberFormat="1" applyFont="1" applyFill="1" applyBorder="1" applyAlignment="1">
      <alignment horizontal="center" vertical="center" wrapText="1"/>
    </xf>
    <xf numFmtId="0" fontId="0" fillId="3" borderId="27" xfId="0" applyFill="1" applyBorder="1"/>
    <xf numFmtId="0" fontId="0" fillId="0" borderId="27" xfId="0" applyBorder="1"/>
    <xf numFmtId="0" fontId="3" fillId="0" borderId="13" xfId="2" applyNumberFormat="1" applyBorder="1"/>
    <xf numFmtId="0" fontId="3" fillId="0" borderId="0" xfId="2" applyNumberFormat="1"/>
    <xf numFmtId="168" fontId="6" fillId="6" borderId="6" xfId="2" applyFont="1" applyFill="1" applyBorder="1" applyAlignment="1">
      <alignment horizontal="center" vertical="center" wrapText="1"/>
    </xf>
    <xf numFmtId="168" fontId="6" fillId="6" borderId="7" xfId="2" applyFont="1" applyFill="1" applyBorder="1" applyAlignment="1">
      <alignment horizontal="center" vertical="center" wrapText="1"/>
    </xf>
    <xf numFmtId="168" fontId="0" fillId="0" borderId="15" xfId="2" applyFont="1" applyBorder="1" applyAlignment="1">
      <alignment horizontal="center" vertical="center"/>
    </xf>
    <xf numFmtId="170" fontId="13" fillId="4" borderId="27" xfId="0" applyNumberFormat="1" applyFont="1" applyFill="1" applyBorder="1" applyAlignment="1" applyProtection="1">
      <alignment horizontal="center" vertical="center" wrapText="1"/>
      <protection locked="0"/>
    </xf>
    <xf numFmtId="171" fontId="13" fillId="3" borderId="27" xfId="0" applyNumberFormat="1" applyFont="1" applyFill="1" applyBorder="1" applyAlignment="1" applyProtection="1">
      <alignment horizontal="center" vertical="center" wrapText="1"/>
      <protection locked="0"/>
    </xf>
    <xf numFmtId="171" fontId="13" fillId="4" borderId="27" xfId="0" applyNumberFormat="1" applyFont="1" applyFill="1" applyBorder="1" applyAlignment="1" applyProtection="1">
      <alignment horizontal="center" vertical="center" wrapText="1"/>
      <protection locked="0"/>
    </xf>
    <xf numFmtId="172" fontId="13" fillId="3" borderId="27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3" xfId="2" applyFont="1" applyBorder="1" applyAlignment="1">
      <alignment horizontal="center" vertical="center" wrapText="1"/>
    </xf>
    <xf numFmtId="173" fontId="13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Border="1" applyAlignment="1" applyProtection="1">
      <alignment vertical="center"/>
      <protection locked="0"/>
    </xf>
    <xf numFmtId="0" fontId="0" fillId="3" borderId="0" xfId="0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5" fillId="9" borderId="3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17" fillId="9" borderId="10" xfId="0" applyFont="1" applyFill="1" applyBorder="1" applyAlignment="1" applyProtection="1">
      <alignment vertical="center" wrapText="1"/>
      <protection locked="0"/>
    </xf>
    <xf numFmtId="0" fontId="5" fillId="9" borderId="3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left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left" vertical="center" wrapText="1"/>
    </xf>
    <xf numFmtId="9" fontId="5" fillId="9" borderId="27" xfId="1" applyFont="1" applyFill="1" applyBorder="1" applyAlignment="1">
      <alignment horizontal="center" vertical="center" wrapText="1"/>
    </xf>
    <xf numFmtId="0" fontId="19" fillId="5" borderId="28" xfId="0" applyFont="1" applyFill="1" applyBorder="1" applyAlignment="1" applyProtection="1">
      <alignment horizontal="center" vertical="center" wrapText="1"/>
      <protection locked="0"/>
    </xf>
    <xf numFmtId="174" fontId="13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9" xfId="0" applyBorder="1" applyAlignment="1">
      <alignment vertical="center"/>
    </xf>
    <xf numFmtId="0" fontId="0" fillId="0" borderId="50" xfId="0" applyBorder="1"/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5" fillId="9" borderId="19" xfId="0" applyFont="1" applyFill="1" applyBorder="1" applyAlignment="1" applyProtection="1">
      <alignment horizontal="center" vertical="center" wrapText="1"/>
      <protection locked="0"/>
    </xf>
    <xf numFmtId="0" fontId="5" fillId="9" borderId="47" xfId="0" applyFont="1" applyFill="1" applyBorder="1" applyAlignment="1" applyProtection="1">
      <alignment horizontal="center" vertical="center" wrapText="1"/>
      <protection locked="0"/>
    </xf>
    <xf numFmtId="0" fontId="5" fillId="9" borderId="48" xfId="0" applyFont="1" applyFill="1" applyBorder="1" applyAlignment="1" applyProtection="1">
      <alignment horizontal="center" vertical="center" wrapText="1"/>
      <protection locked="0"/>
    </xf>
    <xf numFmtId="0" fontId="4" fillId="9" borderId="8" xfId="0" applyFont="1" applyFill="1" applyBorder="1" applyAlignment="1" applyProtection="1">
      <alignment horizontal="center" vertical="center" wrapText="1"/>
      <protection locked="0"/>
    </xf>
    <xf numFmtId="0" fontId="4" fillId="9" borderId="9" xfId="0" applyFont="1" applyFill="1" applyBorder="1" applyAlignment="1" applyProtection="1">
      <alignment horizontal="center" vertical="center" wrapText="1"/>
      <protection locked="0"/>
    </xf>
    <xf numFmtId="0" fontId="12" fillId="9" borderId="4" xfId="0" applyFont="1" applyFill="1" applyBorder="1" applyAlignment="1">
      <alignment horizontal="center" vertical="center" wrapText="1"/>
    </xf>
    <xf numFmtId="0" fontId="12" fillId="9" borderId="5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center" wrapText="1"/>
    </xf>
    <xf numFmtId="168" fontId="6" fillId="6" borderId="6" xfId="2" applyFont="1" applyFill="1" applyBorder="1" applyAlignment="1">
      <alignment horizontal="center" vertical="center" wrapText="1"/>
    </xf>
    <xf numFmtId="168" fontId="6" fillId="6" borderId="16" xfId="2" applyFont="1" applyFill="1" applyBorder="1" applyAlignment="1">
      <alignment horizontal="center" vertical="center" wrapText="1"/>
    </xf>
    <xf numFmtId="168" fontId="6" fillId="6" borderId="22" xfId="2" applyFont="1" applyFill="1" applyBorder="1" applyAlignment="1">
      <alignment horizontal="center" vertical="center" wrapText="1"/>
    </xf>
    <xf numFmtId="168" fontId="6" fillId="6" borderId="23" xfId="2" applyFont="1" applyFill="1" applyBorder="1" applyAlignment="1">
      <alignment horizontal="center" vertical="center" wrapText="1"/>
    </xf>
    <xf numFmtId="168" fontId="6" fillId="6" borderId="26" xfId="2" applyFont="1" applyFill="1" applyBorder="1" applyAlignment="1">
      <alignment horizontal="center" vertical="center" wrapText="1"/>
    </xf>
    <xf numFmtId="168" fontId="6" fillId="6" borderId="7" xfId="2" applyFont="1" applyFill="1" applyBorder="1" applyAlignment="1">
      <alignment horizontal="center" vertical="center" wrapText="1"/>
    </xf>
  </cellXfs>
  <cellStyles count="3">
    <cellStyle name="Normal 2" xfId="2"/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37EF"/>
      <color rgb="FFDC24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66675</xdr:rowOff>
    </xdr:from>
    <xdr:to>
      <xdr:col>8</xdr:col>
      <xdr:colOff>365176</xdr:colOff>
      <xdr:row>1</xdr:row>
      <xdr:rowOff>735976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61925"/>
          <a:ext cx="3194101" cy="669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NBN">
      <a:dk1>
        <a:srgbClr val="000000"/>
      </a:dk1>
      <a:lt1>
        <a:srgbClr val="FFFFFF"/>
      </a:lt1>
      <a:dk2>
        <a:srgbClr val="009FE3"/>
      </a:dk2>
      <a:lt2>
        <a:srgbClr val="192268"/>
      </a:lt2>
      <a:accent1>
        <a:srgbClr val="009FE3"/>
      </a:accent1>
      <a:accent2>
        <a:srgbClr val="A2C617"/>
      </a:accent2>
      <a:accent3>
        <a:srgbClr val="FECA33"/>
      </a:accent3>
      <a:accent4>
        <a:srgbClr val="777877"/>
      </a:accent4>
      <a:accent5>
        <a:srgbClr val="002856"/>
      </a:accent5>
      <a:accent6>
        <a:srgbClr val="192268"/>
      </a:accent6>
      <a:hlink>
        <a:srgbClr val="009FE3"/>
      </a:hlink>
      <a:folHlink>
        <a:srgbClr val="00285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16" sqref="I16"/>
    </sheetView>
  </sheetViews>
  <sheetFormatPr defaultRowHeight="15" x14ac:dyDescent="0.25"/>
  <cols>
    <col min="1" max="1" width="2.28515625" style="27" customWidth="1"/>
    <col min="2" max="2" width="3.42578125" style="27" customWidth="1"/>
    <col min="3" max="3" width="2.28515625" style="27" customWidth="1"/>
    <col min="4" max="16384" width="9.140625" style="27"/>
  </cols>
  <sheetData>
    <row r="1" spans="1:12" ht="7.5" customHeight="1" x14ac:dyDescent="0.25"/>
    <row r="2" spans="1:12" ht="66" customHeight="1" thickBot="1" x14ac:dyDescent="0.3"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18.75" customHeight="1" thickBot="1" x14ac:dyDescent="0.3">
      <c r="A3" s="33"/>
      <c r="B3" s="114" t="s">
        <v>108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2" x14ac:dyDescent="0.25">
      <c r="A4" s="83"/>
      <c r="B4" s="85">
        <v>1</v>
      </c>
      <c r="C4" s="118" t="s">
        <v>109</v>
      </c>
      <c r="D4" s="118"/>
      <c r="E4" s="118"/>
      <c r="F4" s="118"/>
      <c r="G4" s="118"/>
      <c r="H4" s="118"/>
      <c r="I4" s="118"/>
      <c r="J4" s="118"/>
      <c r="K4" s="119"/>
    </row>
    <row r="5" spans="1:12" ht="49.5" customHeight="1" x14ac:dyDescent="0.25">
      <c r="A5" s="83"/>
      <c r="B5" s="86">
        <v>2</v>
      </c>
      <c r="C5" s="120" t="s">
        <v>110</v>
      </c>
      <c r="D5" s="120"/>
      <c r="E5" s="120"/>
      <c r="F5" s="120"/>
      <c r="G5" s="120"/>
      <c r="H5" s="120"/>
      <c r="I5" s="120"/>
      <c r="J5" s="120"/>
      <c r="K5" s="121"/>
      <c r="L5" s="84"/>
    </row>
    <row r="6" spans="1:12" x14ac:dyDescent="0.25">
      <c r="A6" s="84"/>
      <c r="B6" s="87">
        <v>3</v>
      </c>
      <c r="C6" s="122" t="s">
        <v>111</v>
      </c>
      <c r="D6" s="122"/>
      <c r="E6" s="122"/>
      <c r="F6" s="122"/>
      <c r="G6" s="122"/>
      <c r="H6" s="122"/>
      <c r="I6" s="122"/>
      <c r="J6" s="122"/>
      <c r="K6" s="123"/>
    </row>
    <row r="7" spans="1:12" x14ac:dyDescent="0.25">
      <c r="A7" s="84"/>
      <c r="B7" s="86">
        <v>4</v>
      </c>
      <c r="C7" s="124" t="s">
        <v>112</v>
      </c>
      <c r="D7" s="124"/>
      <c r="E7" s="124"/>
      <c r="F7" s="124"/>
      <c r="G7" s="124"/>
      <c r="H7" s="124"/>
      <c r="I7" s="124"/>
      <c r="J7" s="124"/>
      <c r="K7" s="125"/>
    </row>
    <row r="8" spans="1:12" ht="46.5" customHeight="1" x14ac:dyDescent="0.25">
      <c r="A8" s="84"/>
      <c r="B8" s="104">
        <v>5</v>
      </c>
      <c r="C8" s="122" t="s">
        <v>124</v>
      </c>
      <c r="D8" s="122"/>
      <c r="E8" s="122"/>
      <c r="F8" s="122"/>
      <c r="G8" s="122"/>
      <c r="H8" s="122"/>
      <c r="I8" s="122"/>
      <c r="J8" s="122"/>
      <c r="K8" s="123"/>
    </row>
    <row r="9" spans="1:12" ht="29.25" customHeight="1" x14ac:dyDescent="0.25">
      <c r="A9" s="84"/>
      <c r="B9" s="105">
        <v>6</v>
      </c>
      <c r="C9" s="108" t="s">
        <v>122</v>
      </c>
      <c r="D9" s="109"/>
      <c r="E9" s="109"/>
      <c r="F9" s="109"/>
      <c r="G9" s="109"/>
      <c r="H9" s="109"/>
      <c r="I9" s="109"/>
      <c r="J9" s="109"/>
      <c r="K9" s="110"/>
    </row>
    <row r="10" spans="1:12" ht="29.25" customHeight="1" thickBot="1" x14ac:dyDescent="0.3">
      <c r="A10" s="84"/>
      <c r="B10" s="86">
        <v>7</v>
      </c>
      <c r="C10" s="106" t="s">
        <v>123</v>
      </c>
      <c r="D10" s="106"/>
      <c r="E10" s="106"/>
      <c r="F10" s="106"/>
      <c r="G10" s="106"/>
      <c r="H10" s="106"/>
      <c r="I10" s="106"/>
      <c r="J10" s="106"/>
      <c r="K10" s="107"/>
    </row>
    <row r="11" spans="1:12" ht="30.75" customHeight="1" thickBot="1" x14ac:dyDescent="0.3">
      <c r="A11" s="84"/>
      <c r="B11" s="88">
        <v>8</v>
      </c>
      <c r="C11" s="111" t="s">
        <v>125</v>
      </c>
      <c r="D11" s="112"/>
      <c r="E11" s="112"/>
      <c r="F11" s="112"/>
      <c r="G11" s="112"/>
      <c r="H11" s="112"/>
      <c r="I11" s="112"/>
      <c r="J11" s="112"/>
      <c r="K11" s="113"/>
    </row>
  </sheetData>
  <mergeCells count="10">
    <mergeCell ref="C10:K10"/>
    <mergeCell ref="C9:K9"/>
    <mergeCell ref="C11:K11"/>
    <mergeCell ref="B3:K3"/>
    <mergeCell ref="B2:K2"/>
    <mergeCell ref="C4:K4"/>
    <mergeCell ref="C5:K5"/>
    <mergeCell ref="C6:K6"/>
    <mergeCell ref="C7:K7"/>
    <mergeCell ref="C8:K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F842"/>
  <sheetViews>
    <sheetView tabSelected="1" workbookViewId="0">
      <selection activeCell="G5" sqref="G5"/>
    </sheetView>
  </sheetViews>
  <sheetFormatPr defaultColWidth="9.140625" defaultRowHeight="15" x14ac:dyDescent="0.25"/>
  <cols>
    <col min="1" max="1" width="1.28515625" style="27" customWidth="1"/>
    <col min="2" max="2" width="3.140625" style="27" customWidth="1"/>
    <col min="3" max="3" width="6" customWidth="1"/>
    <col min="4" max="4" width="20.7109375" customWidth="1"/>
    <col min="5" max="5" width="49.140625" customWidth="1"/>
    <col min="6" max="6" width="19" customWidth="1"/>
    <col min="7" max="7" width="28.5703125" style="71" customWidth="1"/>
    <col min="8" max="344" width="9.140625" style="27"/>
  </cols>
  <sheetData>
    <row r="1" spans="1:7" ht="6.75" customHeight="1" thickBot="1" x14ac:dyDescent="0.3"/>
    <row r="2" spans="1:7" s="34" customFormat="1" ht="101.25" customHeight="1" thickTop="1" thickBot="1" x14ac:dyDescent="0.35">
      <c r="A2" s="33"/>
      <c r="B2" s="132" t="str">
        <f ca="1">"Обследование " &amp; E3 &amp; " - "&amp;MID(CELL("filename",A1),FIND("]",CELL("filename",A1))+1,255)</f>
        <v>Обследование &lt;название компании&gt; - &lt;название департамента&gt;</v>
      </c>
      <c r="C2" s="132"/>
      <c r="D2" s="132"/>
      <c r="E2" s="132"/>
      <c r="F2" s="132"/>
      <c r="G2" s="102" t="s">
        <v>104</v>
      </c>
    </row>
    <row r="3" spans="1:7" s="34" customFormat="1" ht="33.75" customHeight="1" thickTop="1" thickBot="1" x14ac:dyDescent="0.35">
      <c r="A3" s="33"/>
      <c r="B3" s="133" t="s">
        <v>129</v>
      </c>
      <c r="C3" s="133"/>
      <c r="D3" s="133"/>
      <c r="E3" s="134" t="s">
        <v>130</v>
      </c>
      <c r="F3" s="134"/>
      <c r="G3" s="134"/>
    </row>
    <row r="4" spans="1:7" s="27" customFormat="1" ht="17.25" customHeight="1" thickTop="1" thickBot="1" x14ac:dyDescent="0.3">
      <c r="A4" s="26"/>
      <c r="B4" s="28"/>
      <c r="C4" s="135" t="s">
        <v>0</v>
      </c>
      <c r="D4" s="135"/>
      <c r="E4" s="135"/>
      <c r="F4" s="135"/>
      <c r="G4" s="56"/>
    </row>
    <row r="5" spans="1:7" s="27" customFormat="1" ht="30.75" thickTop="1" x14ac:dyDescent="0.25">
      <c r="A5" s="26"/>
      <c r="B5" s="28"/>
      <c r="C5" s="28"/>
      <c r="D5" s="89" t="s">
        <v>1</v>
      </c>
      <c r="E5" s="30" t="s">
        <v>2</v>
      </c>
      <c r="F5" s="35" t="s">
        <v>3</v>
      </c>
      <c r="G5" s="57"/>
    </row>
    <row r="6" spans="1:7" s="27" customFormat="1" ht="30" x14ac:dyDescent="0.25">
      <c r="A6" s="26"/>
      <c r="B6" s="28"/>
      <c r="C6" s="28"/>
      <c r="D6" s="90" t="s">
        <v>4</v>
      </c>
      <c r="E6" s="31" t="s">
        <v>5</v>
      </c>
      <c r="F6" s="36" t="s">
        <v>3</v>
      </c>
      <c r="G6" s="58"/>
    </row>
    <row r="7" spans="1:7" s="27" customFormat="1" ht="30.75" thickBot="1" x14ac:dyDescent="0.3">
      <c r="A7" s="26"/>
      <c r="B7" s="28"/>
      <c r="C7" s="28"/>
      <c r="D7" s="91" t="s">
        <v>6</v>
      </c>
      <c r="E7" s="92" t="s">
        <v>7</v>
      </c>
      <c r="F7" s="93" t="s">
        <v>8</v>
      </c>
      <c r="G7" s="94" t="str">
        <f>IF(COUNTA(G$5:G$6)&lt;&gt;2,"Неполные данные",IF(G$5="Да",IF(G$6="Да",0,2),1000))</f>
        <v>Неполные данные</v>
      </c>
    </row>
    <row r="8" spans="1:7" s="27" customFormat="1" ht="17.25" customHeight="1" thickTop="1" thickBot="1" x14ac:dyDescent="0.3">
      <c r="A8" s="26"/>
      <c r="B8" s="28"/>
      <c r="C8" s="126" t="s">
        <v>9</v>
      </c>
      <c r="D8" s="126"/>
      <c r="E8" s="126"/>
      <c r="F8" s="126"/>
      <c r="G8" s="59"/>
    </row>
    <row r="9" spans="1:7" s="48" customFormat="1" ht="16.5" customHeight="1" thickTop="1" thickBot="1" x14ac:dyDescent="0.3">
      <c r="A9" s="26"/>
      <c r="B9" s="26"/>
      <c r="C9" s="26"/>
      <c r="D9" s="127" t="str">
        <f>"Бизнес-система "&amp;G9</f>
        <v xml:space="preserve">Бизнес-система </v>
      </c>
      <c r="E9" s="46" t="s">
        <v>10</v>
      </c>
      <c r="F9" s="47" t="s">
        <v>11</v>
      </c>
      <c r="G9" s="60"/>
    </row>
    <row r="10" spans="1:7" s="48" customFormat="1" ht="16.5" thickTop="1" thickBot="1" x14ac:dyDescent="0.3">
      <c r="A10" s="26"/>
      <c r="B10" s="26"/>
      <c r="C10" s="26"/>
      <c r="D10" s="127"/>
      <c r="E10" s="49" t="s">
        <v>113</v>
      </c>
      <c r="F10" s="50" t="s">
        <v>3</v>
      </c>
      <c r="G10" s="61"/>
    </row>
    <row r="11" spans="1:7" s="48" customFormat="1" ht="31.5" thickTop="1" thickBot="1" x14ac:dyDescent="0.3">
      <c r="A11" s="26"/>
      <c r="B11" s="26"/>
      <c r="C11" s="26"/>
      <c r="D11" s="127"/>
      <c r="E11" s="51" t="s">
        <v>13</v>
      </c>
      <c r="F11" s="52" t="s">
        <v>14</v>
      </c>
      <c r="G11" s="62"/>
    </row>
    <row r="12" spans="1:7" s="48" customFormat="1" ht="16.5" thickTop="1" thickBot="1" x14ac:dyDescent="0.3">
      <c r="A12" s="26"/>
      <c r="B12" s="26"/>
      <c r="C12" s="26"/>
      <c r="D12" s="127"/>
      <c r="E12" s="49" t="s">
        <v>15</v>
      </c>
      <c r="F12" s="50" t="s">
        <v>3</v>
      </c>
      <c r="G12" s="61"/>
    </row>
    <row r="13" spans="1:7" s="48" customFormat="1" ht="16.5" thickTop="1" thickBot="1" x14ac:dyDescent="0.3">
      <c r="A13" s="26"/>
      <c r="B13" s="26"/>
      <c r="C13" s="26"/>
      <c r="D13" s="127"/>
      <c r="E13" s="53" t="s">
        <v>16</v>
      </c>
      <c r="F13" s="54" t="s">
        <v>8</v>
      </c>
      <c r="G13" s="96" t="str">
        <f>IF(COUNTA(G9:G12)&lt;&gt;4,"Неполные данные",MAX(0.5,IF(G10="Да",(VLOOKUP(G11,Data!$B:$D,3,FALSE)+IF(G12="Да",1,0))/2,VLOOKUP(G11,Data!$B:$D,3,FALSE)+IF(G12="Да",1,0))))</f>
        <v>Неполные данные</v>
      </c>
    </row>
    <row r="14" spans="1:7" s="48" customFormat="1" ht="16.5" customHeight="1" thickTop="1" x14ac:dyDescent="0.25">
      <c r="A14" s="26"/>
      <c r="B14" s="26"/>
      <c r="C14" s="26"/>
      <c r="D14" s="127" t="str">
        <f>"Бизнес-система "&amp;G14</f>
        <v xml:space="preserve">Бизнес-система </v>
      </c>
      <c r="E14" s="46" t="s">
        <v>10</v>
      </c>
      <c r="F14" s="47" t="s">
        <v>11</v>
      </c>
      <c r="G14" s="60"/>
    </row>
    <row r="15" spans="1:7" s="48" customFormat="1" x14ac:dyDescent="0.25">
      <c r="A15" s="26"/>
      <c r="B15" s="26"/>
      <c r="C15" s="26"/>
      <c r="D15" s="128"/>
      <c r="E15" s="49" t="s">
        <v>113</v>
      </c>
      <c r="F15" s="50" t="s">
        <v>3</v>
      </c>
      <c r="G15" s="61"/>
    </row>
    <row r="16" spans="1:7" s="48" customFormat="1" ht="30" x14ac:dyDescent="0.25">
      <c r="A16" s="26"/>
      <c r="B16" s="26"/>
      <c r="C16" s="26"/>
      <c r="D16" s="128"/>
      <c r="E16" s="51" t="s">
        <v>13</v>
      </c>
      <c r="F16" s="52" t="s">
        <v>14</v>
      </c>
      <c r="G16" s="62"/>
    </row>
    <row r="17" spans="1:7" s="48" customFormat="1" x14ac:dyDescent="0.25">
      <c r="A17" s="26"/>
      <c r="B17" s="26"/>
      <c r="C17" s="26"/>
      <c r="D17" s="128"/>
      <c r="E17" s="49" t="s">
        <v>15</v>
      </c>
      <c r="F17" s="50" t="s">
        <v>3</v>
      </c>
      <c r="G17" s="61"/>
    </row>
    <row r="18" spans="1:7" s="48" customFormat="1" ht="15.75" thickBot="1" x14ac:dyDescent="0.3">
      <c r="A18" s="26"/>
      <c r="B18" s="26"/>
      <c r="C18" s="26"/>
      <c r="D18" s="129"/>
      <c r="E18" s="53" t="s">
        <v>16</v>
      </c>
      <c r="F18" s="54" t="s">
        <v>8</v>
      </c>
      <c r="G18" s="96" t="str">
        <f>IF(COUNTA(G14:G17)&lt;&gt;4,"Неполные данные",MAX(0.5,IF(G15="Да",(VLOOKUP(G16,Data!$B:$D,3,FALSE)+IF(G17="Да",1,0))/2,VLOOKUP(G16,Data!$B:$D,3,FALSE)+IF(G17="Да",1,0))))</f>
        <v>Неполные данные</v>
      </c>
    </row>
    <row r="19" spans="1:7" s="48" customFormat="1" ht="16.5" thickTop="1" thickBot="1" x14ac:dyDescent="0.3">
      <c r="A19" s="26"/>
      <c r="B19" s="26"/>
      <c r="C19" s="26"/>
      <c r="D19" s="127" t="str">
        <f>"Бизнес-система "&amp;G19</f>
        <v xml:space="preserve">Бизнес-система </v>
      </c>
      <c r="E19" s="46" t="s">
        <v>10</v>
      </c>
      <c r="F19" s="47" t="s">
        <v>11</v>
      </c>
      <c r="G19" s="60"/>
    </row>
    <row r="20" spans="1:7" s="48" customFormat="1" ht="16.5" thickTop="1" thickBot="1" x14ac:dyDescent="0.3">
      <c r="A20" s="26"/>
      <c r="B20" s="26"/>
      <c r="C20" s="26"/>
      <c r="D20" s="127"/>
      <c r="E20" s="49" t="s">
        <v>12</v>
      </c>
      <c r="F20" s="50" t="s">
        <v>3</v>
      </c>
      <c r="G20" s="61"/>
    </row>
    <row r="21" spans="1:7" s="48" customFormat="1" ht="31.5" thickTop="1" thickBot="1" x14ac:dyDescent="0.3">
      <c r="A21" s="26"/>
      <c r="B21" s="26"/>
      <c r="C21" s="26"/>
      <c r="D21" s="127"/>
      <c r="E21" s="51" t="s">
        <v>13</v>
      </c>
      <c r="F21" s="52" t="s">
        <v>14</v>
      </c>
      <c r="G21" s="62"/>
    </row>
    <row r="22" spans="1:7" s="48" customFormat="1" ht="16.5" thickTop="1" thickBot="1" x14ac:dyDescent="0.3">
      <c r="A22" s="26"/>
      <c r="B22" s="26"/>
      <c r="C22" s="26"/>
      <c r="D22" s="127"/>
      <c r="E22" s="49" t="s">
        <v>15</v>
      </c>
      <c r="F22" s="50" t="s">
        <v>3</v>
      </c>
      <c r="G22" s="61"/>
    </row>
    <row r="23" spans="1:7" s="48" customFormat="1" ht="15.75" thickTop="1" x14ac:dyDescent="0.25">
      <c r="A23" s="26"/>
      <c r="B23" s="26"/>
      <c r="C23" s="26"/>
      <c r="D23" s="127"/>
      <c r="E23" s="53" t="s">
        <v>16</v>
      </c>
      <c r="F23" s="54" t="s">
        <v>8</v>
      </c>
      <c r="G23" s="96" t="str">
        <f>IF(COUNTA(G19:G22)&lt;&gt;4,"Неполные данные",MAX(0.5,IF(G20="Yes",(VLOOKUP(G21,Data!$B:$D,3,FALSE)+IF(G22="No",1,0))/2,VLOOKUP(G21,Data!$B:$D,3,FALSE)+IF(G22="No",1,0))))</f>
        <v>Неполные данные</v>
      </c>
    </row>
    <row r="24" spans="1:7" s="48" customFormat="1" ht="28.5" customHeight="1" x14ac:dyDescent="0.25">
      <c r="A24" s="26"/>
      <c r="B24" s="26"/>
      <c r="C24" s="26"/>
      <c r="D24" s="130" t="s">
        <v>17</v>
      </c>
      <c r="E24" s="131"/>
      <c r="F24" s="131"/>
      <c r="G24" s="95"/>
    </row>
    <row r="25" spans="1:7" s="48" customFormat="1" ht="30.75" thickBot="1" x14ac:dyDescent="0.3">
      <c r="A25" s="26"/>
      <c r="B25" s="26"/>
      <c r="C25" s="26"/>
      <c r="D25" s="91" t="s">
        <v>18</v>
      </c>
      <c r="E25" s="92" t="s">
        <v>7</v>
      </c>
      <c r="F25" s="97" t="s">
        <v>8</v>
      </c>
      <c r="G25" s="94" t="str">
        <f>IF(SUMIF($E:$E,"="&amp;"Оценка системы",G:G)=0,"Неполные данные",SUMIF($E:$E,"="&amp;"Оценка системы",G:G))</f>
        <v>Неполные данные</v>
      </c>
    </row>
    <row r="26" spans="1:7" s="27" customFormat="1" ht="17.25" customHeight="1" thickTop="1" thickBot="1" x14ac:dyDescent="0.3">
      <c r="A26" s="26"/>
      <c r="B26" s="28"/>
      <c r="C26" s="126" t="s">
        <v>19</v>
      </c>
      <c r="D26" s="126"/>
      <c r="E26" s="126"/>
      <c r="F26" s="126"/>
      <c r="G26" s="59"/>
    </row>
    <row r="27" spans="1:7" s="48" customFormat="1" ht="60.75" thickTop="1" x14ac:dyDescent="0.25">
      <c r="A27" s="26"/>
      <c r="B27" s="26"/>
      <c r="C27" s="26"/>
      <c r="D27" s="89" t="s">
        <v>20</v>
      </c>
      <c r="E27" s="30" t="s">
        <v>21</v>
      </c>
      <c r="F27" s="52" t="s">
        <v>14</v>
      </c>
      <c r="G27" s="57"/>
    </row>
    <row r="28" spans="1:7" s="48" customFormat="1" ht="60" x14ac:dyDescent="0.25">
      <c r="A28" s="26"/>
      <c r="B28" s="26"/>
      <c r="C28" s="26"/>
      <c r="D28" s="90" t="s">
        <v>105</v>
      </c>
      <c r="E28" s="32" t="s">
        <v>106</v>
      </c>
      <c r="F28" s="37" t="s">
        <v>14</v>
      </c>
      <c r="G28" s="38"/>
    </row>
    <row r="29" spans="1:7" s="48" customFormat="1" ht="15.75" thickBot="1" x14ac:dyDescent="0.3">
      <c r="A29" s="26"/>
      <c r="B29" s="26"/>
      <c r="C29" s="26"/>
      <c r="D29" s="91" t="s">
        <v>22</v>
      </c>
      <c r="E29" s="92" t="s">
        <v>7</v>
      </c>
      <c r="F29" s="97" t="s">
        <v>8</v>
      </c>
      <c r="G29" s="94" t="str">
        <f>IF(COUNTA(G$27:G$28)&lt;&gt;2,"Неполные данные",MROUND(VLOOKUP(G$27,Data!$E:$F,2,FALSE)*VLOOKUP(G$28,Data!$G:$H,2,FALSE),0.5))</f>
        <v>Неполные данные</v>
      </c>
    </row>
    <row r="30" spans="1:7" s="27" customFormat="1" ht="17.25" customHeight="1" thickTop="1" thickBot="1" x14ac:dyDescent="0.3">
      <c r="A30" s="26"/>
      <c r="B30" s="28"/>
      <c r="C30" s="126" t="s">
        <v>23</v>
      </c>
      <c r="D30" s="126"/>
      <c r="E30" s="126"/>
      <c r="F30" s="126"/>
      <c r="G30" s="59"/>
    </row>
    <row r="31" spans="1:7" s="27" customFormat="1" ht="45.75" customHeight="1" thickTop="1" x14ac:dyDescent="0.25">
      <c r="A31" s="26"/>
      <c r="B31" s="28"/>
      <c r="D31" s="89" t="s">
        <v>24</v>
      </c>
      <c r="E31" s="30" t="s">
        <v>25</v>
      </c>
      <c r="F31" s="52" t="s">
        <v>14</v>
      </c>
      <c r="G31" s="62"/>
    </row>
    <row r="32" spans="1:7" s="27" customFormat="1" ht="30" x14ac:dyDescent="0.25">
      <c r="A32" s="26"/>
      <c r="B32" s="28"/>
      <c r="C32" s="28"/>
      <c r="D32" s="90" t="s">
        <v>26</v>
      </c>
      <c r="E32" s="31" t="s">
        <v>27</v>
      </c>
      <c r="F32" s="36" t="s">
        <v>28</v>
      </c>
      <c r="G32" s="77"/>
    </row>
    <row r="33" spans="1:7" s="27" customFormat="1" ht="59.25" customHeight="1" x14ac:dyDescent="0.25">
      <c r="A33" s="26"/>
      <c r="B33" s="28"/>
      <c r="C33" s="28"/>
      <c r="D33" s="90" t="s">
        <v>29</v>
      </c>
      <c r="E33" s="30" t="s">
        <v>30</v>
      </c>
      <c r="F33" s="52" t="s">
        <v>14</v>
      </c>
      <c r="G33" s="63"/>
    </row>
    <row r="34" spans="1:7" s="27" customFormat="1" ht="30" x14ac:dyDescent="0.25">
      <c r="A34" s="26"/>
      <c r="B34" s="28"/>
      <c r="C34" s="28"/>
      <c r="D34" s="90" t="s">
        <v>31</v>
      </c>
      <c r="E34" s="31" t="s">
        <v>32</v>
      </c>
      <c r="F34" s="50" t="s">
        <v>3</v>
      </c>
      <c r="G34" s="64"/>
    </row>
    <row r="35" spans="1:7" s="27" customFormat="1" ht="45" customHeight="1" x14ac:dyDescent="0.25">
      <c r="A35" s="26"/>
      <c r="B35" s="28"/>
      <c r="C35" s="28"/>
      <c r="D35" s="90" t="s">
        <v>33</v>
      </c>
      <c r="E35" s="30" t="s">
        <v>34</v>
      </c>
      <c r="F35" s="35" t="s">
        <v>35</v>
      </c>
      <c r="G35" s="78"/>
    </row>
    <row r="36" spans="1:7" s="27" customFormat="1" ht="30" x14ac:dyDescent="0.25">
      <c r="A36" s="26"/>
      <c r="B36" s="28"/>
      <c r="C36" s="28"/>
      <c r="D36" s="90" t="s">
        <v>36</v>
      </c>
      <c r="E36" s="31" t="s">
        <v>37</v>
      </c>
      <c r="F36" s="36" t="s">
        <v>35</v>
      </c>
      <c r="G36" s="79"/>
    </row>
    <row r="37" spans="1:7" s="27" customFormat="1" ht="30" x14ac:dyDescent="0.25">
      <c r="A37" s="26"/>
      <c r="B37" s="28"/>
      <c r="C37" s="28"/>
      <c r="D37" s="90" t="s">
        <v>38</v>
      </c>
      <c r="E37" s="30" t="s">
        <v>39</v>
      </c>
      <c r="F37" s="35" t="s">
        <v>28</v>
      </c>
      <c r="G37" s="80"/>
    </row>
    <row r="38" spans="1:7" s="27" customFormat="1" ht="30" x14ac:dyDescent="0.25">
      <c r="A38" s="26"/>
      <c r="B38" s="28"/>
      <c r="C38" s="28"/>
      <c r="D38" s="90" t="s">
        <v>40</v>
      </c>
      <c r="E38" s="31" t="s">
        <v>41</v>
      </c>
      <c r="F38" s="36" t="s">
        <v>42</v>
      </c>
      <c r="G38" s="65"/>
    </row>
    <row r="39" spans="1:7" s="27" customFormat="1" ht="30.75" thickBot="1" x14ac:dyDescent="0.3">
      <c r="A39" s="26"/>
      <c r="B39" s="28"/>
      <c r="C39" s="28"/>
      <c r="D39" s="91" t="s">
        <v>43</v>
      </c>
      <c r="E39" s="30" t="s">
        <v>44</v>
      </c>
      <c r="F39" s="35" t="s">
        <v>42</v>
      </c>
      <c r="G39" s="66"/>
    </row>
    <row r="40" spans="1:7" s="27" customFormat="1" ht="17.25" customHeight="1" thickTop="1" thickBot="1" x14ac:dyDescent="0.3">
      <c r="A40" s="26"/>
      <c r="B40" s="28"/>
      <c r="C40" s="126" t="s">
        <v>45</v>
      </c>
      <c r="D40" s="126"/>
      <c r="E40" s="126"/>
      <c r="F40" s="126"/>
      <c r="G40" s="59"/>
    </row>
    <row r="41" spans="1:7" s="27" customFormat="1" ht="15.75" thickTop="1" x14ac:dyDescent="0.25">
      <c r="A41" s="26"/>
      <c r="B41" s="28"/>
      <c r="C41" s="28"/>
      <c r="D41" s="89" t="s">
        <v>46</v>
      </c>
      <c r="E41" s="30" t="s">
        <v>47</v>
      </c>
      <c r="F41" s="35" t="s">
        <v>3</v>
      </c>
      <c r="G41" s="57"/>
    </row>
    <row r="42" spans="1:7" s="27" customFormat="1" x14ac:dyDescent="0.25">
      <c r="A42" s="26"/>
      <c r="B42" s="28"/>
      <c r="C42" s="28"/>
      <c r="D42" s="90" t="s">
        <v>48</v>
      </c>
      <c r="E42" s="31" t="s">
        <v>49</v>
      </c>
      <c r="F42" s="36" t="s">
        <v>50</v>
      </c>
      <c r="G42" s="103"/>
    </row>
    <row r="43" spans="1:7" s="27" customFormat="1" ht="30.75" thickBot="1" x14ac:dyDescent="0.3">
      <c r="A43" s="26"/>
      <c r="B43" s="28"/>
      <c r="C43" s="28"/>
      <c r="D43" s="91" t="s">
        <v>51</v>
      </c>
      <c r="E43" s="30" t="s">
        <v>52</v>
      </c>
      <c r="F43" s="35" t="s">
        <v>3</v>
      </c>
      <c r="G43" s="57"/>
    </row>
    <row r="44" spans="1:7" s="27" customFormat="1" ht="17.25" customHeight="1" thickTop="1" thickBot="1" x14ac:dyDescent="0.3">
      <c r="A44" s="26"/>
      <c r="B44" s="28"/>
      <c r="C44" s="126" t="s">
        <v>53</v>
      </c>
      <c r="D44" s="126"/>
      <c r="E44" s="126"/>
      <c r="F44" s="126"/>
      <c r="G44" s="59"/>
    </row>
    <row r="45" spans="1:7" s="27" customFormat="1" ht="45.75" thickTop="1" x14ac:dyDescent="0.25">
      <c r="A45" s="26"/>
      <c r="B45" s="28"/>
      <c r="C45" s="28"/>
      <c r="D45" s="89" t="s">
        <v>54</v>
      </c>
      <c r="E45" s="92" t="s">
        <v>55</v>
      </c>
      <c r="F45" s="97" t="s">
        <v>8</v>
      </c>
      <c r="G45" s="67" t="str">
        <f>IF(COUNT(G$7,G$25,G$29)&lt;&gt;3,"Неполные данные",IF(SUM(G$7,G$25,G$29)&gt;Data!$K$5,Data!$M$6,VLOOKUP(MAX(4,MROUND(SUM(G$7,G$25,G$29),2)),Data!$K:$M,3,FALSE)))</f>
        <v>Неполные данные</v>
      </c>
    </row>
    <row r="46" spans="1:7" s="27" customFormat="1" ht="18.75" x14ac:dyDescent="0.25">
      <c r="A46" s="26"/>
      <c r="B46" s="28"/>
      <c r="C46" s="28"/>
      <c r="D46" s="90" t="s">
        <v>56</v>
      </c>
      <c r="E46" s="98" t="s">
        <v>57</v>
      </c>
      <c r="F46" s="97" t="s">
        <v>8</v>
      </c>
      <c r="G46" s="68">
        <f>(G$32/Data!$R$2)*G$35/(60*Data!$R$3*Data!$R$4)*G$38*G$39</f>
        <v>0</v>
      </c>
    </row>
    <row r="47" spans="1:7" s="27" customFormat="1" ht="30.75" thickBot="1" x14ac:dyDescent="0.3">
      <c r="A47" s="26"/>
      <c r="B47" s="28"/>
      <c r="C47" s="28"/>
      <c r="D47" s="99" t="s">
        <v>58</v>
      </c>
      <c r="E47" s="100" t="s">
        <v>59</v>
      </c>
      <c r="F47" s="97" t="s">
        <v>8</v>
      </c>
      <c r="G47" s="69" t="str">
        <f>"- "&amp;G$31&amp;IF(G$33="Увеличение",CHAR(10)&amp;"- Прогнозируемое увеличение объема","")&amp;IF(G$34="Да",CHAR(10)&amp;"- Плавное колебание объема","")&amp;IF(G$36&gt;G$35,CHAR(10)&amp;"- Сокращение времени ожидание медленных систем","")</f>
        <v xml:space="preserve">- </v>
      </c>
    </row>
    <row r="48" spans="1:7" s="27" customFormat="1" ht="17.25" customHeight="1" thickTop="1" thickBot="1" x14ac:dyDescent="0.3">
      <c r="A48" s="26"/>
      <c r="B48" s="28"/>
      <c r="C48" s="126" t="s">
        <v>62</v>
      </c>
      <c r="D48" s="126"/>
      <c r="E48" s="126"/>
      <c r="F48" s="126"/>
      <c r="G48" s="59"/>
    </row>
    <row r="49" spans="1:7" s="27" customFormat="1" ht="30.75" thickTop="1" x14ac:dyDescent="0.25">
      <c r="A49" s="26"/>
      <c r="B49" s="28"/>
      <c r="C49" s="28"/>
      <c r="D49" s="89" t="s">
        <v>63</v>
      </c>
      <c r="E49" s="92" t="s">
        <v>64</v>
      </c>
      <c r="F49" s="97" t="s">
        <v>8</v>
      </c>
      <c r="G49" s="101" t="str">
        <f>IF(G46=0,"Нет ПШЕ",0.4+IF(AND(G46&gt;Data!$S$2,G46&lt;=Data!$T$2),G46*Data!$U$2,IF(AND(G46&gt;Data!$S$3,G46&lt;=Data!$T$3),0.2+((G46-1)*Data!$U$3),IF(AND(G46&gt;Data!$S$4,G46&lt;=Data!$T$4),0.4+(G46-5)*Data!$U$4,0.6))))</f>
        <v>Нет ПШЕ</v>
      </c>
    </row>
    <row r="50" spans="1:7" s="27" customFormat="1" ht="45" customHeight="1" x14ac:dyDescent="0.25">
      <c r="A50" s="26"/>
      <c r="B50" s="28"/>
      <c r="C50" s="28"/>
      <c r="D50" s="90" t="s">
        <v>65</v>
      </c>
      <c r="E50" s="31" t="s">
        <v>66</v>
      </c>
      <c r="F50" s="36" t="s">
        <v>42</v>
      </c>
      <c r="G50" s="65">
        <v>1</v>
      </c>
    </row>
    <row r="51" spans="1:7" s="27" customFormat="1" ht="45" customHeight="1" x14ac:dyDescent="0.25">
      <c r="A51" s="26"/>
      <c r="B51" s="28"/>
      <c r="C51" s="28"/>
    </row>
    <row r="52" spans="1:7" s="27" customFormat="1" ht="97.5" customHeight="1" x14ac:dyDescent="0.25">
      <c r="A52" s="26"/>
      <c r="B52" s="28"/>
      <c r="C52" s="28"/>
      <c r="G52" s="70"/>
    </row>
    <row r="53" spans="1:7" s="27" customFormat="1" ht="16.5" customHeight="1" x14ac:dyDescent="0.25">
      <c r="A53" s="26"/>
      <c r="B53" s="28"/>
      <c r="C53" s="28"/>
      <c r="G53" s="70"/>
    </row>
    <row r="54" spans="1:7" s="27" customFormat="1" x14ac:dyDescent="0.25">
      <c r="C54" s="28"/>
      <c r="G54" s="70"/>
    </row>
    <row r="55" spans="1:7" s="27" customFormat="1" x14ac:dyDescent="0.25">
      <c r="A55" s="26"/>
      <c r="B55" s="28"/>
      <c r="C55" s="28"/>
      <c r="G55" s="70"/>
    </row>
    <row r="56" spans="1:7" s="27" customFormat="1" x14ac:dyDescent="0.25">
      <c r="G56" s="70"/>
    </row>
    <row r="57" spans="1:7" s="27" customFormat="1" x14ac:dyDescent="0.25">
      <c r="G57" s="70"/>
    </row>
    <row r="58" spans="1:7" s="27" customFormat="1" x14ac:dyDescent="0.25">
      <c r="G58" s="70"/>
    </row>
    <row r="59" spans="1:7" s="27" customFormat="1" x14ac:dyDescent="0.25">
      <c r="G59" s="70"/>
    </row>
    <row r="60" spans="1:7" s="27" customFormat="1" x14ac:dyDescent="0.25">
      <c r="G60" s="70"/>
    </row>
    <row r="61" spans="1:7" s="27" customFormat="1" x14ac:dyDescent="0.25">
      <c r="G61" s="70"/>
    </row>
    <row r="62" spans="1:7" s="27" customFormat="1" x14ac:dyDescent="0.25">
      <c r="G62" s="70"/>
    </row>
    <row r="63" spans="1:7" s="27" customFormat="1" x14ac:dyDescent="0.25">
      <c r="G63" s="70"/>
    </row>
    <row r="64" spans="1:7" s="27" customFormat="1" x14ac:dyDescent="0.25">
      <c r="G64" s="70"/>
    </row>
    <row r="65" spans="7:7" s="27" customFormat="1" x14ac:dyDescent="0.25">
      <c r="G65" s="70"/>
    </row>
    <row r="66" spans="7:7" s="27" customFormat="1" x14ac:dyDescent="0.25">
      <c r="G66" s="70"/>
    </row>
    <row r="67" spans="7:7" s="27" customFormat="1" x14ac:dyDescent="0.25">
      <c r="G67" s="70"/>
    </row>
    <row r="68" spans="7:7" s="27" customFormat="1" x14ac:dyDescent="0.25">
      <c r="G68" s="70"/>
    </row>
    <row r="69" spans="7:7" s="27" customFormat="1" x14ac:dyDescent="0.25">
      <c r="G69" s="70"/>
    </row>
    <row r="70" spans="7:7" s="27" customFormat="1" x14ac:dyDescent="0.25">
      <c r="G70" s="70"/>
    </row>
    <row r="71" spans="7:7" s="27" customFormat="1" x14ac:dyDescent="0.25">
      <c r="G71" s="70"/>
    </row>
    <row r="72" spans="7:7" s="27" customFormat="1" x14ac:dyDescent="0.25">
      <c r="G72" s="70"/>
    </row>
    <row r="73" spans="7:7" s="27" customFormat="1" x14ac:dyDescent="0.25">
      <c r="G73" s="70"/>
    </row>
    <row r="74" spans="7:7" s="27" customFormat="1" x14ac:dyDescent="0.25">
      <c r="G74" s="70"/>
    </row>
    <row r="75" spans="7:7" s="27" customFormat="1" x14ac:dyDescent="0.25">
      <c r="G75" s="70"/>
    </row>
    <row r="76" spans="7:7" s="27" customFormat="1" x14ac:dyDescent="0.25">
      <c r="G76" s="70"/>
    </row>
    <row r="77" spans="7:7" s="27" customFormat="1" x14ac:dyDescent="0.25">
      <c r="G77" s="70"/>
    </row>
    <row r="78" spans="7:7" s="27" customFormat="1" x14ac:dyDescent="0.25">
      <c r="G78" s="70"/>
    </row>
    <row r="79" spans="7:7" s="27" customFormat="1" x14ac:dyDescent="0.25">
      <c r="G79" s="70"/>
    </row>
    <row r="80" spans="7:7" s="27" customFormat="1" x14ac:dyDescent="0.25">
      <c r="G80" s="70"/>
    </row>
    <row r="81" spans="7:7" s="27" customFormat="1" x14ac:dyDescent="0.25">
      <c r="G81" s="70"/>
    </row>
    <row r="82" spans="7:7" s="27" customFormat="1" x14ac:dyDescent="0.25">
      <c r="G82" s="70"/>
    </row>
    <row r="83" spans="7:7" s="27" customFormat="1" x14ac:dyDescent="0.25">
      <c r="G83" s="70"/>
    </row>
    <row r="84" spans="7:7" s="27" customFormat="1" x14ac:dyDescent="0.25">
      <c r="G84" s="70"/>
    </row>
    <row r="85" spans="7:7" s="27" customFormat="1" x14ac:dyDescent="0.25">
      <c r="G85" s="70"/>
    </row>
    <row r="86" spans="7:7" s="27" customFormat="1" x14ac:dyDescent="0.25">
      <c r="G86" s="70"/>
    </row>
    <row r="87" spans="7:7" s="27" customFormat="1" x14ac:dyDescent="0.25">
      <c r="G87" s="70"/>
    </row>
    <row r="88" spans="7:7" s="27" customFormat="1" x14ac:dyDescent="0.25">
      <c r="G88" s="70"/>
    </row>
    <row r="89" spans="7:7" s="27" customFormat="1" x14ac:dyDescent="0.25">
      <c r="G89" s="70"/>
    </row>
    <row r="90" spans="7:7" s="27" customFormat="1" x14ac:dyDescent="0.25">
      <c r="G90" s="70"/>
    </row>
    <row r="91" spans="7:7" s="27" customFormat="1" x14ac:dyDescent="0.25">
      <c r="G91" s="70"/>
    </row>
    <row r="92" spans="7:7" s="27" customFormat="1" x14ac:dyDescent="0.25">
      <c r="G92" s="70"/>
    </row>
    <row r="93" spans="7:7" s="27" customFormat="1" x14ac:dyDescent="0.25">
      <c r="G93" s="70"/>
    </row>
    <row r="94" spans="7:7" s="27" customFormat="1" x14ac:dyDescent="0.25">
      <c r="G94" s="70"/>
    </row>
    <row r="95" spans="7:7" s="27" customFormat="1" x14ac:dyDescent="0.25">
      <c r="G95" s="70"/>
    </row>
    <row r="96" spans="7:7" s="27" customFormat="1" x14ac:dyDescent="0.25">
      <c r="G96" s="70"/>
    </row>
    <row r="97" spans="7:7" s="27" customFormat="1" x14ac:dyDescent="0.25">
      <c r="G97" s="70"/>
    </row>
    <row r="98" spans="7:7" s="27" customFormat="1" x14ac:dyDescent="0.25">
      <c r="G98" s="70"/>
    </row>
    <row r="99" spans="7:7" s="27" customFormat="1" x14ac:dyDescent="0.25">
      <c r="G99" s="70"/>
    </row>
    <row r="100" spans="7:7" s="27" customFormat="1" x14ac:dyDescent="0.25">
      <c r="G100" s="70"/>
    </row>
    <row r="101" spans="7:7" s="27" customFormat="1" x14ac:dyDescent="0.25">
      <c r="G101" s="70"/>
    </row>
    <row r="102" spans="7:7" s="27" customFormat="1" x14ac:dyDescent="0.25">
      <c r="G102" s="70"/>
    </row>
    <row r="103" spans="7:7" s="27" customFormat="1" x14ac:dyDescent="0.25">
      <c r="G103" s="70"/>
    </row>
    <row r="104" spans="7:7" s="27" customFormat="1" x14ac:dyDescent="0.25">
      <c r="G104" s="70"/>
    </row>
    <row r="105" spans="7:7" s="27" customFormat="1" x14ac:dyDescent="0.25">
      <c r="G105" s="70"/>
    </row>
    <row r="106" spans="7:7" s="27" customFormat="1" x14ac:dyDescent="0.25">
      <c r="G106" s="70"/>
    </row>
    <row r="107" spans="7:7" s="27" customFormat="1" x14ac:dyDescent="0.25">
      <c r="G107" s="70"/>
    </row>
    <row r="108" spans="7:7" s="27" customFormat="1" x14ac:dyDescent="0.25">
      <c r="G108" s="70"/>
    </row>
    <row r="109" spans="7:7" s="27" customFormat="1" x14ac:dyDescent="0.25">
      <c r="G109" s="70"/>
    </row>
    <row r="110" spans="7:7" s="27" customFormat="1" x14ac:dyDescent="0.25">
      <c r="G110" s="70"/>
    </row>
    <row r="111" spans="7:7" s="27" customFormat="1" x14ac:dyDescent="0.25">
      <c r="G111" s="70"/>
    </row>
    <row r="112" spans="7:7" s="27" customFormat="1" x14ac:dyDescent="0.25">
      <c r="G112" s="70"/>
    </row>
    <row r="113" spans="7:7" s="27" customFormat="1" x14ac:dyDescent="0.25">
      <c r="G113" s="70"/>
    </row>
    <row r="114" spans="7:7" s="27" customFormat="1" x14ac:dyDescent="0.25">
      <c r="G114" s="70"/>
    </row>
    <row r="115" spans="7:7" s="27" customFormat="1" x14ac:dyDescent="0.25">
      <c r="G115" s="70"/>
    </row>
    <row r="116" spans="7:7" s="27" customFormat="1" x14ac:dyDescent="0.25">
      <c r="G116" s="70"/>
    </row>
    <row r="117" spans="7:7" s="27" customFormat="1" x14ac:dyDescent="0.25">
      <c r="G117" s="70"/>
    </row>
    <row r="118" spans="7:7" s="27" customFormat="1" x14ac:dyDescent="0.25">
      <c r="G118" s="70"/>
    </row>
    <row r="119" spans="7:7" s="27" customFormat="1" x14ac:dyDescent="0.25">
      <c r="G119" s="70"/>
    </row>
    <row r="120" spans="7:7" s="27" customFormat="1" x14ac:dyDescent="0.25">
      <c r="G120" s="70"/>
    </row>
    <row r="121" spans="7:7" s="27" customFormat="1" x14ac:dyDescent="0.25">
      <c r="G121" s="70"/>
    </row>
    <row r="122" spans="7:7" s="27" customFormat="1" x14ac:dyDescent="0.25">
      <c r="G122" s="70"/>
    </row>
    <row r="123" spans="7:7" s="27" customFormat="1" x14ac:dyDescent="0.25">
      <c r="G123" s="70"/>
    </row>
    <row r="124" spans="7:7" s="27" customFormat="1" x14ac:dyDescent="0.25">
      <c r="G124" s="70"/>
    </row>
    <row r="125" spans="7:7" s="27" customFormat="1" x14ac:dyDescent="0.25">
      <c r="G125" s="70"/>
    </row>
    <row r="126" spans="7:7" s="27" customFormat="1" x14ac:dyDescent="0.25">
      <c r="G126" s="70"/>
    </row>
    <row r="127" spans="7:7" s="27" customFormat="1" x14ac:dyDescent="0.25">
      <c r="G127" s="70"/>
    </row>
    <row r="128" spans="7:7" s="27" customFormat="1" x14ac:dyDescent="0.25">
      <c r="G128" s="70"/>
    </row>
    <row r="129" spans="7:7" s="27" customFormat="1" x14ac:dyDescent="0.25">
      <c r="G129" s="70"/>
    </row>
    <row r="130" spans="7:7" s="27" customFormat="1" x14ac:dyDescent="0.25">
      <c r="G130" s="70"/>
    </row>
    <row r="131" spans="7:7" s="27" customFormat="1" x14ac:dyDescent="0.25">
      <c r="G131" s="70"/>
    </row>
    <row r="132" spans="7:7" s="27" customFormat="1" x14ac:dyDescent="0.25">
      <c r="G132" s="70"/>
    </row>
    <row r="133" spans="7:7" s="27" customFormat="1" x14ac:dyDescent="0.25">
      <c r="G133" s="70"/>
    </row>
    <row r="134" spans="7:7" s="27" customFormat="1" x14ac:dyDescent="0.25">
      <c r="G134" s="70"/>
    </row>
    <row r="135" spans="7:7" s="27" customFormat="1" x14ac:dyDescent="0.25">
      <c r="G135" s="70"/>
    </row>
    <row r="136" spans="7:7" s="27" customFormat="1" x14ac:dyDescent="0.25">
      <c r="G136" s="70"/>
    </row>
    <row r="137" spans="7:7" s="27" customFormat="1" x14ac:dyDescent="0.25">
      <c r="G137" s="70"/>
    </row>
    <row r="138" spans="7:7" s="27" customFormat="1" x14ac:dyDescent="0.25">
      <c r="G138" s="70"/>
    </row>
    <row r="139" spans="7:7" s="27" customFormat="1" x14ac:dyDescent="0.25">
      <c r="G139" s="70"/>
    </row>
    <row r="140" spans="7:7" s="27" customFormat="1" x14ac:dyDescent="0.25">
      <c r="G140" s="70"/>
    </row>
    <row r="141" spans="7:7" s="27" customFormat="1" x14ac:dyDescent="0.25">
      <c r="G141" s="70"/>
    </row>
    <row r="142" spans="7:7" s="27" customFormat="1" x14ac:dyDescent="0.25">
      <c r="G142" s="70"/>
    </row>
    <row r="143" spans="7:7" s="27" customFormat="1" x14ac:dyDescent="0.25">
      <c r="G143" s="70"/>
    </row>
    <row r="144" spans="7:7" s="27" customFormat="1" x14ac:dyDescent="0.25">
      <c r="G144" s="70"/>
    </row>
    <row r="145" spans="7:7" s="27" customFormat="1" x14ac:dyDescent="0.25">
      <c r="G145" s="70"/>
    </row>
    <row r="146" spans="7:7" s="27" customFormat="1" x14ac:dyDescent="0.25">
      <c r="G146" s="70"/>
    </row>
    <row r="147" spans="7:7" s="27" customFormat="1" x14ac:dyDescent="0.25">
      <c r="G147" s="70"/>
    </row>
    <row r="148" spans="7:7" s="27" customFormat="1" x14ac:dyDescent="0.25">
      <c r="G148" s="70"/>
    </row>
    <row r="149" spans="7:7" s="27" customFormat="1" x14ac:dyDescent="0.25">
      <c r="G149" s="70"/>
    </row>
    <row r="150" spans="7:7" s="27" customFormat="1" x14ac:dyDescent="0.25">
      <c r="G150" s="70"/>
    </row>
    <row r="151" spans="7:7" s="27" customFormat="1" x14ac:dyDescent="0.25">
      <c r="G151" s="70"/>
    </row>
    <row r="152" spans="7:7" s="27" customFormat="1" x14ac:dyDescent="0.25">
      <c r="G152" s="70"/>
    </row>
    <row r="153" spans="7:7" s="27" customFormat="1" x14ac:dyDescent="0.25">
      <c r="G153" s="70"/>
    </row>
    <row r="154" spans="7:7" s="27" customFormat="1" x14ac:dyDescent="0.25">
      <c r="G154" s="70"/>
    </row>
    <row r="155" spans="7:7" s="27" customFormat="1" x14ac:dyDescent="0.25">
      <c r="G155" s="70"/>
    </row>
    <row r="156" spans="7:7" s="27" customFormat="1" x14ac:dyDescent="0.25">
      <c r="G156" s="70"/>
    </row>
    <row r="157" spans="7:7" s="27" customFormat="1" x14ac:dyDescent="0.25">
      <c r="G157" s="70"/>
    </row>
    <row r="158" spans="7:7" s="27" customFormat="1" x14ac:dyDescent="0.25">
      <c r="G158" s="70"/>
    </row>
    <row r="159" spans="7:7" s="27" customFormat="1" x14ac:dyDescent="0.25">
      <c r="G159" s="70"/>
    </row>
    <row r="160" spans="7:7" s="27" customFormat="1" x14ac:dyDescent="0.25">
      <c r="G160" s="70"/>
    </row>
    <row r="161" spans="7:7" s="27" customFormat="1" x14ac:dyDescent="0.25">
      <c r="G161" s="70"/>
    </row>
    <row r="162" spans="7:7" s="27" customFormat="1" x14ac:dyDescent="0.25">
      <c r="G162" s="70"/>
    </row>
    <row r="163" spans="7:7" s="27" customFormat="1" x14ac:dyDescent="0.25">
      <c r="G163" s="70"/>
    </row>
    <row r="164" spans="7:7" s="27" customFormat="1" x14ac:dyDescent="0.25">
      <c r="G164" s="70"/>
    </row>
    <row r="165" spans="7:7" s="27" customFormat="1" x14ac:dyDescent="0.25">
      <c r="G165" s="70"/>
    </row>
    <row r="166" spans="7:7" s="27" customFormat="1" x14ac:dyDescent="0.25">
      <c r="G166" s="70"/>
    </row>
    <row r="167" spans="7:7" s="27" customFormat="1" x14ac:dyDescent="0.25">
      <c r="G167" s="70"/>
    </row>
    <row r="168" spans="7:7" s="27" customFormat="1" x14ac:dyDescent="0.25">
      <c r="G168" s="70"/>
    </row>
    <row r="169" spans="7:7" s="27" customFormat="1" x14ac:dyDescent="0.25">
      <c r="G169" s="70"/>
    </row>
    <row r="170" spans="7:7" s="27" customFormat="1" x14ac:dyDescent="0.25">
      <c r="G170" s="70"/>
    </row>
    <row r="171" spans="7:7" s="27" customFormat="1" x14ac:dyDescent="0.25">
      <c r="G171" s="70"/>
    </row>
    <row r="172" spans="7:7" s="27" customFormat="1" x14ac:dyDescent="0.25">
      <c r="G172" s="70"/>
    </row>
    <row r="173" spans="7:7" s="27" customFormat="1" x14ac:dyDescent="0.25">
      <c r="G173" s="70"/>
    </row>
    <row r="174" spans="7:7" s="27" customFormat="1" x14ac:dyDescent="0.25">
      <c r="G174" s="70"/>
    </row>
    <row r="175" spans="7:7" s="27" customFormat="1" x14ac:dyDescent="0.25">
      <c r="G175" s="70"/>
    </row>
    <row r="176" spans="7:7" s="27" customFormat="1" x14ac:dyDescent="0.25">
      <c r="G176" s="70"/>
    </row>
    <row r="177" spans="7:7" s="27" customFormat="1" x14ac:dyDescent="0.25">
      <c r="G177" s="70"/>
    </row>
    <row r="178" spans="7:7" s="27" customFormat="1" x14ac:dyDescent="0.25">
      <c r="G178" s="70"/>
    </row>
    <row r="179" spans="7:7" s="27" customFormat="1" x14ac:dyDescent="0.25">
      <c r="G179" s="70"/>
    </row>
    <row r="180" spans="7:7" s="27" customFormat="1" x14ac:dyDescent="0.25">
      <c r="G180" s="70"/>
    </row>
    <row r="181" spans="7:7" s="27" customFormat="1" x14ac:dyDescent="0.25">
      <c r="G181" s="70"/>
    </row>
    <row r="182" spans="7:7" s="27" customFormat="1" x14ac:dyDescent="0.25">
      <c r="G182" s="70"/>
    </row>
    <row r="183" spans="7:7" s="27" customFormat="1" x14ac:dyDescent="0.25">
      <c r="G183" s="70"/>
    </row>
    <row r="184" spans="7:7" s="27" customFormat="1" x14ac:dyDescent="0.25">
      <c r="G184" s="70"/>
    </row>
    <row r="185" spans="7:7" s="27" customFormat="1" x14ac:dyDescent="0.25">
      <c r="G185" s="70"/>
    </row>
    <row r="186" spans="7:7" s="27" customFormat="1" x14ac:dyDescent="0.25">
      <c r="G186" s="70"/>
    </row>
    <row r="187" spans="7:7" s="27" customFormat="1" x14ac:dyDescent="0.25">
      <c r="G187" s="70"/>
    </row>
    <row r="188" spans="7:7" s="27" customFormat="1" x14ac:dyDescent="0.25">
      <c r="G188" s="70"/>
    </row>
    <row r="189" spans="7:7" s="27" customFormat="1" x14ac:dyDescent="0.25">
      <c r="G189" s="70"/>
    </row>
    <row r="190" spans="7:7" s="27" customFormat="1" x14ac:dyDescent="0.25">
      <c r="G190" s="70"/>
    </row>
    <row r="191" spans="7:7" s="27" customFormat="1" x14ac:dyDescent="0.25">
      <c r="G191" s="70"/>
    </row>
    <row r="192" spans="7:7" s="27" customFormat="1" x14ac:dyDescent="0.25">
      <c r="G192" s="70"/>
    </row>
    <row r="193" spans="7:7" s="27" customFormat="1" x14ac:dyDescent="0.25">
      <c r="G193" s="70"/>
    </row>
    <row r="194" spans="7:7" s="27" customFormat="1" x14ac:dyDescent="0.25">
      <c r="G194" s="70"/>
    </row>
    <row r="195" spans="7:7" s="27" customFormat="1" x14ac:dyDescent="0.25">
      <c r="G195" s="70"/>
    </row>
    <row r="196" spans="7:7" s="27" customFormat="1" x14ac:dyDescent="0.25">
      <c r="G196" s="70"/>
    </row>
    <row r="197" spans="7:7" s="27" customFormat="1" x14ac:dyDescent="0.25">
      <c r="G197" s="70"/>
    </row>
    <row r="198" spans="7:7" s="27" customFormat="1" x14ac:dyDescent="0.25">
      <c r="G198" s="70"/>
    </row>
    <row r="199" spans="7:7" s="27" customFormat="1" x14ac:dyDescent="0.25">
      <c r="G199" s="70"/>
    </row>
    <row r="200" spans="7:7" s="27" customFormat="1" x14ac:dyDescent="0.25">
      <c r="G200" s="70"/>
    </row>
    <row r="201" spans="7:7" s="27" customFormat="1" x14ac:dyDescent="0.25">
      <c r="G201" s="70"/>
    </row>
    <row r="202" spans="7:7" s="27" customFormat="1" x14ac:dyDescent="0.25">
      <c r="G202" s="70"/>
    </row>
    <row r="203" spans="7:7" s="27" customFormat="1" x14ac:dyDescent="0.25">
      <c r="G203" s="70"/>
    </row>
    <row r="204" spans="7:7" s="27" customFormat="1" x14ac:dyDescent="0.25">
      <c r="G204" s="70"/>
    </row>
    <row r="205" spans="7:7" s="27" customFormat="1" x14ac:dyDescent="0.25">
      <c r="G205" s="70"/>
    </row>
    <row r="206" spans="7:7" s="27" customFormat="1" x14ac:dyDescent="0.25">
      <c r="G206" s="70"/>
    </row>
    <row r="207" spans="7:7" s="27" customFormat="1" x14ac:dyDescent="0.25">
      <c r="G207" s="70"/>
    </row>
    <row r="208" spans="7:7" s="27" customFormat="1" x14ac:dyDescent="0.25">
      <c r="G208" s="70"/>
    </row>
    <row r="209" spans="7:7" s="27" customFormat="1" x14ac:dyDescent="0.25">
      <c r="G209" s="70"/>
    </row>
    <row r="210" spans="7:7" s="27" customFormat="1" x14ac:dyDescent="0.25">
      <c r="G210" s="70"/>
    </row>
    <row r="211" spans="7:7" s="27" customFormat="1" x14ac:dyDescent="0.25">
      <c r="G211" s="70"/>
    </row>
    <row r="212" spans="7:7" s="27" customFormat="1" x14ac:dyDescent="0.25">
      <c r="G212" s="70"/>
    </row>
    <row r="213" spans="7:7" s="27" customFormat="1" x14ac:dyDescent="0.25">
      <c r="G213" s="70"/>
    </row>
    <row r="214" spans="7:7" s="27" customFormat="1" x14ac:dyDescent="0.25">
      <c r="G214" s="70"/>
    </row>
    <row r="215" spans="7:7" s="27" customFormat="1" x14ac:dyDescent="0.25">
      <c r="G215" s="70"/>
    </row>
    <row r="216" spans="7:7" s="27" customFormat="1" x14ac:dyDescent="0.25">
      <c r="G216" s="70"/>
    </row>
    <row r="217" spans="7:7" s="27" customFormat="1" x14ac:dyDescent="0.25">
      <c r="G217" s="70"/>
    </row>
    <row r="218" spans="7:7" s="27" customFormat="1" x14ac:dyDescent="0.25">
      <c r="G218" s="70"/>
    </row>
    <row r="219" spans="7:7" s="27" customFormat="1" x14ac:dyDescent="0.25">
      <c r="G219" s="70"/>
    </row>
    <row r="220" spans="7:7" s="27" customFormat="1" x14ac:dyDescent="0.25">
      <c r="G220" s="70"/>
    </row>
    <row r="221" spans="7:7" s="27" customFormat="1" x14ac:dyDescent="0.25">
      <c r="G221" s="70"/>
    </row>
    <row r="222" spans="7:7" s="27" customFormat="1" x14ac:dyDescent="0.25">
      <c r="G222" s="70"/>
    </row>
    <row r="223" spans="7:7" s="27" customFormat="1" x14ac:dyDescent="0.25">
      <c r="G223" s="70"/>
    </row>
    <row r="224" spans="7:7" s="27" customFormat="1" x14ac:dyDescent="0.25">
      <c r="G224" s="70"/>
    </row>
    <row r="225" spans="7:7" s="27" customFormat="1" x14ac:dyDescent="0.25">
      <c r="G225" s="70"/>
    </row>
    <row r="226" spans="7:7" s="27" customFormat="1" x14ac:dyDescent="0.25">
      <c r="G226" s="70"/>
    </row>
    <row r="227" spans="7:7" s="27" customFormat="1" x14ac:dyDescent="0.25">
      <c r="G227" s="70"/>
    </row>
    <row r="228" spans="7:7" s="27" customFormat="1" x14ac:dyDescent="0.25">
      <c r="G228" s="70"/>
    </row>
    <row r="229" spans="7:7" s="27" customFormat="1" x14ac:dyDescent="0.25">
      <c r="G229" s="70"/>
    </row>
    <row r="230" spans="7:7" s="27" customFormat="1" x14ac:dyDescent="0.25">
      <c r="G230" s="70"/>
    </row>
    <row r="231" spans="7:7" s="27" customFormat="1" x14ac:dyDescent="0.25">
      <c r="G231" s="70"/>
    </row>
    <row r="232" spans="7:7" s="27" customFormat="1" x14ac:dyDescent="0.25">
      <c r="G232" s="70"/>
    </row>
    <row r="233" spans="7:7" s="27" customFormat="1" x14ac:dyDescent="0.25">
      <c r="G233" s="70"/>
    </row>
    <row r="234" spans="7:7" s="27" customFormat="1" x14ac:dyDescent="0.25">
      <c r="G234" s="70"/>
    </row>
    <row r="235" spans="7:7" s="27" customFormat="1" x14ac:dyDescent="0.25">
      <c r="G235" s="70"/>
    </row>
    <row r="236" spans="7:7" s="27" customFormat="1" x14ac:dyDescent="0.25">
      <c r="G236" s="70"/>
    </row>
    <row r="237" spans="7:7" s="27" customFormat="1" x14ac:dyDescent="0.25">
      <c r="G237" s="70"/>
    </row>
    <row r="238" spans="7:7" s="27" customFormat="1" x14ac:dyDescent="0.25">
      <c r="G238" s="70"/>
    </row>
    <row r="239" spans="7:7" s="27" customFormat="1" x14ac:dyDescent="0.25">
      <c r="G239" s="70"/>
    </row>
    <row r="240" spans="7:7" s="27" customFormat="1" x14ac:dyDescent="0.25">
      <c r="G240" s="70"/>
    </row>
    <row r="241" spans="7:7" s="27" customFormat="1" x14ac:dyDescent="0.25">
      <c r="G241" s="70"/>
    </row>
    <row r="242" spans="7:7" s="27" customFormat="1" x14ac:dyDescent="0.25">
      <c r="G242" s="70"/>
    </row>
    <row r="243" spans="7:7" s="27" customFormat="1" x14ac:dyDescent="0.25">
      <c r="G243" s="70"/>
    </row>
    <row r="244" spans="7:7" s="27" customFormat="1" x14ac:dyDescent="0.25">
      <c r="G244" s="70"/>
    </row>
    <row r="245" spans="7:7" s="27" customFormat="1" x14ac:dyDescent="0.25">
      <c r="G245" s="70"/>
    </row>
    <row r="246" spans="7:7" s="27" customFormat="1" x14ac:dyDescent="0.25">
      <c r="G246" s="70"/>
    </row>
    <row r="247" spans="7:7" s="27" customFormat="1" x14ac:dyDescent="0.25">
      <c r="G247" s="70"/>
    </row>
    <row r="248" spans="7:7" s="27" customFormat="1" x14ac:dyDescent="0.25">
      <c r="G248" s="70"/>
    </row>
    <row r="249" spans="7:7" s="27" customFormat="1" x14ac:dyDescent="0.25">
      <c r="G249" s="70"/>
    </row>
    <row r="250" spans="7:7" s="27" customFormat="1" x14ac:dyDescent="0.25">
      <c r="G250" s="70"/>
    </row>
    <row r="251" spans="7:7" s="27" customFormat="1" x14ac:dyDescent="0.25">
      <c r="G251" s="70"/>
    </row>
    <row r="252" spans="7:7" s="27" customFormat="1" x14ac:dyDescent="0.25">
      <c r="G252" s="70"/>
    </row>
    <row r="253" spans="7:7" s="27" customFormat="1" x14ac:dyDescent="0.25">
      <c r="G253" s="70"/>
    </row>
    <row r="254" spans="7:7" s="27" customFormat="1" x14ac:dyDescent="0.25">
      <c r="G254" s="70"/>
    </row>
    <row r="255" spans="7:7" s="27" customFormat="1" x14ac:dyDescent="0.25">
      <c r="G255" s="70"/>
    </row>
    <row r="256" spans="7:7" s="27" customFormat="1" x14ac:dyDescent="0.25">
      <c r="G256" s="70"/>
    </row>
    <row r="257" spans="7:7" s="27" customFormat="1" x14ac:dyDescent="0.25">
      <c r="G257" s="70"/>
    </row>
    <row r="258" spans="7:7" s="27" customFormat="1" x14ac:dyDescent="0.25">
      <c r="G258" s="70"/>
    </row>
    <row r="259" spans="7:7" s="27" customFormat="1" x14ac:dyDescent="0.25">
      <c r="G259" s="70"/>
    </row>
    <row r="260" spans="7:7" s="27" customFormat="1" x14ac:dyDescent="0.25">
      <c r="G260" s="70"/>
    </row>
    <row r="261" spans="7:7" s="27" customFormat="1" x14ac:dyDescent="0.25">
      <c r="G261" s="70"/>
    </row>
    <row r="262" spans="7:7" s="27" customFormat="1" x14ac:dyDescent="0.25">
      <c r="G262" s="70"/>
    </row>
    <row r="263" spans="7:7" s="27" customFormat="1" x14ac:dyDescent="0.25">
      <c r="G263" s="70"/>
    </row>
    <row r="264" spans="7:7" s="27" customFormat="1" x14ac:dyDescent="0.25">
      <c r="G264" s="70"/>
    </row>
    <row r="265" spans="7:7" s="27" customFormat="1" x14ac:dyDescent="0.25">
      <c r="G265" s="70"/>
    </row>
    <row r="266" spans="7:7" s="27" customFormat="1" x14ac:dyDescent="0.25">
      <c r="G266" s="70"/>
    </row>
    <row r="267" spans="7:7" s="27" customFormat="1" x14ac:dyDescent="0.25">
      <c r="G267" s="70"/>
    </row>
    <row r="268" spans="7:7" s="27" customFormat="1" x14ac:dyDescent="0.25">
      <c r="G268" s="70"/>
    </row>
    <row r="269" spans="7:7" s="27" customFormat="1" x14ac:dyDescent="0.25">
      <c r="G269" s="70"/>
    </row>
    <row r="270" spans="7:7" s="27" customFormat="1" x14ac:dyDescent="0.25">
      <c r="G270" s="70"/>
    </row>
    <row r="271" spans="7:7" s="27" customFormat="1" x14ac:dyDescent="0.25">
      <c r="G271" s="70"/>
    </row>
    <row r="272" spans="7:7" s="27" customFormat="1" x14ac:dyDescent="0.25">
      <c r="G272" s="70"/>
    </row>
    <row r="273" spans="7:7" s="27" customFormat="1" x14ac:dyDescent="0.25">
      <c r="G273" s="70"/>
    </row>
    <row r="274" spans="7:7" s="27" customFormat="1" x14ac:dyDescent="0.25">
      <c r="G274" s="70"/>
    </row>
    <row r="275" spans="7:7" s="27" customFormat="1" x14ac:dyDescent="0.25">
      <c r="G275" s="70"/>
    </row>
    <row r="276" spans="7:7" s="27" customFormat="1" x14ac:dyDescent="0.25">
      <c r="G276" s="70"/>
    </row>
    <row r="277" spans="7:7" s="27" customFormat="1" x14ac:dyDescent="0.25">
      <c r="G277" s="70"/>
    </row>
    <row r="278" spans="7:7" s="27" customFormat="1" x14ac:dyDescent="0.25">
      <c r="G278" s="70"/>
    </row>
    <row r="279" spans="7:7" s="27" customFormat="1" x14ac:dyDescent="0.25">
      <c r="G279" s="70"/>
    </row>
    <row r="280" spans="7:7" s="27" customFormat="1" x14ac:dyDescent="0.25">
      <c r="G280" s="70"/>
    </row>
    <row r="281" spans="7:7" s="27" customFormat="1" x14ac:dyDescent="0.25">
      <c r="G281" s="70"/>
    </row>
    <row r="282" spans="7:7" s="27" customFormat="1" x14ac:dyDescent="0.25">
      <c r="G282" s="70"/>
    </row>
    <row r="283" spans="7:7" s="27" customFormat="1" x14ac:dyDescent="0.25">
      <c r="G283" s="70"/>
    </row>
    <row r="284" spans="7:7" s="27" customFormat="1" x14ac:dyDescent="0.25">
      <c r="G284" s="70"/>
    </row>
    <row r="285" spans="7:7" s="27" customFormat="1" x14ac:dyDescent="0.25">
      <c r="G285" s="70"/>
    </row>
    <row r="286" spans="7:7" s="27" customFormat="1" x14ac:dyDescent="0.25">
      <c r="G286" s="70"/>
    </row>
    <row r="287" spans="7:7" s="27" customFormat="1" x14ac:dyDescent="0.25">
      <c r="G287" s="70"/>
    </row>
    <row r="288" spans="7:7" s="27" customFormat="1" x14ac:dyDescent="0.25">
      <c r="G288" s="70"/>
    </row>
    <row r="289" spans="7:7" s="27" customFormat="1" x14ac:dyDescent="0.25">
      <c r="G289" s="70"/>
    </row>
    <row r="290" spans="7:7" s="27" customFormat="1" x14ac:dyDescent="0.25">
      <c r="G290" s="70"/>
    </row>
    <row r="291" spans="7:7" s="27" customFormat="1" x14ac:dyDescent="0.25">
      <c r="G291" s="70"/>
    </row>
    <row r="292" spans="7:7" s="27" customFormat="1" x14ac:dyDescent="0.25">
      <c r="G292" s="70"/>
    </row>
    <row r="293" spans="7:7" s="27" customFormat="1" x14ac:dyDescent="0.25">
      <c r="G293" s="70"/>
    </row>
    <row r="294" spans="7:7" s="27" customFormat="1" x14ac:dyDescent="0.25">
      <c r="G294" s="70"/>
    </row>
    <row r="295" spans="7:7" s="27" customFormat="1" x14ac:dyDescent="0.25">
      <c r="G295" s="70"/>
    </row>
    <row r="296" spans="7:7" s="27" customFormat="1" x14ac:dyDescent="0.25">
      <c r="G296" s="70"/>
    </row>
    <row r="297" spans="7:7" s="27" customFormat="1" x14ac:dyDescent="0.25">
      <c r="G297" s="70"/>
    </row>
    <row r="298" spans="7:7" s="27" customFormat="1" x14ac:dyDescent="0.25">
      <c r="G298" s="70"/>
    </row>
    <row r="299" spans="7:7" s="27" customFormat="1" x14ac:dyDescent="0.25">
      <c r="G299" s="70"/>
    </row>
    <row r="300" spans="7:7" s="27" customFormat="1" x14ac:dyDescent="0.25">
      <c r="G300" s="70"/>
    </row>
    <row r="301" spans="7:7" s="27" customFormat="1" x14ac:dyDescent="0.25">
      <c r="G301" s="70"/>
    </row>
    <row r="302" spans="7:7" s="27" customFormat="1" x14ac:dyDescent="0.25">
      <c r="G302" s="70"/>
    </row>
    <row r="303" spans="7:7" s="27" customFormat="1" x14ac:dyDescent="0.25">
      <c r="G303" s="70"/>
    </row>
    <row r="304" spans="7:7" s="27" customFormat="1" x14ac:dyDescent="0.25">
      <c r="G304" s="70"/>
    </row>
    <row r="305" spans="7:7" s="27" customFormat="1" x14ac:dyDescent="0.25">
      <c r="G305" s="70"/>
    </row>
    <row r="306" spans="7:7" s="27" customFormat="1" x14ac:dyDescent="0.25">
      <c r="G306" s="70"/>
    </row>
    <row r="307" spans="7:7" s="27" customFormat="1" x14ac:dyDescent="0.25">
      <c r="G307" s="70"/>
    </row>
    <row r="308" spans="7:7" s="27" customFormat="1" x14ac:dyDescent="0.25">
      <c r="G308" s="70"/>
    </row>
    <row r="309" spans="7:7" s="27" customFormat="1" x14ac:dyDescent="0.25">
      <c r="G309" s="70"/>
    </row>
    <row r="310" spans="7:7" s="27" customFormat="1" x14ac:dyDescent="0.25">
      <c r="G310" s="70"/>
    </row>
    <row r="311" spans="7:7" s="27" customFormat="1" x14ac:dyDescent="0.25">
      <c r="G311" s="70"/>
    </row>
    <row r="312" spans="7:7" s="27" customFormat="1" x14ac:dyDescent="0.25">
      <c r="G312" s="70"/>
    </row>
    <row r="313" spans="7:7" s="27" customFormat="1" x14ac:dyDescent="0.25">
      <c r="G313" s="70"/>
    </row>
    <row r="314" spans="7:7" s="27" customFormat="1" x14ac:dyDescent="0.25">
      <c r="G314" s="70"/>
    </row>
    <row r="315" spans="7:7" s="27" customFormat="1" x14ac:dyDescent="0.25">
      <c r="G315" s="70"/>
    </row>
    <row r="316" spans="7:7" s="27" customFormat="1" x14ac:dyDescent="0.25">
      <c r="G316" s="70"/>
    </row>
    <row r="317" spans="7:7" s="27" customFormat="1" x14ac:dyDescent="0.25">
      <c r="G317" s="70"/>
    </row>
    <row r="318" spans="7:7" s="27" customFormat="1" x14ac:dyDescent="0.25">
      <c r="G318" s="70"/>
    </row>
    <row r="319" spans="7:7" s="27" customFormat="1" x14ac:dyDescent="0.25">
      <c r="G319" s="70"/>
    </row>
    <row r="320" spans="7:7" s="27" customFormat="1" x14ac:dyDescent="0.25">
      <c r="G320" s="70"/>
    </row>
    <row r="321" spans="7:7" s="27" customFormat="1" x14ac:dyDescent="0.25">
      <c r="G321" s="70"/>
    </row>
    <row r="322" spans="7:7" s="27" customFormat="1" x14ac:dyDescent="0.25">
      <c r="G322" s="70"/>
    </row>
    <row r="323" spans="7:7" s="27" customFormat="1" x14ac:dyDescent="0.25">
      <c r="G323" s="70"/>
    </row>
    <row r="324" spans="7:7" s="27" customFormat="1" x14ac:dyDescent="0.25">
      <c r="G324" s="70"/>
    </row>
    <row r="325" spans="7:7" s="27" customFormat="1" x14ac:dyDescent="0.25">
      <c r="G325" s="70"/>
    </row>
    <row r="326" spans="7:7" s="27" customFormat="1" x14ac:dyDescent="0.25">
      <c r="G326" s="70"/>
    </row>
    <row r="327" spans="7:7" s="27" customFormat="1" x14ac:dyDescent="0.25">
      <c r="G327" s="70"/>
    </row>
    <row r="328" spans="7:7" s="27" customFormat="1" x14ac:dyDescent="0.25">
      <c r="G328" s="70"/>
    </row>
    <row r="329" spans="7:7" s="27" customFormat="1" x14ac:dyDescent="0.25">
      <c r="G329" s="70"/>
    </row>
    <row r="330" spans="7:7" s="27" customFormat="1" x14ac:dyDescent="0.25">
      <c r="G330" s="70"/>
    </row>
    <row r="331" spans="7:7" s="27" customFormat="1" x14ac:dyDescent="0.25">
      <c r="G331" s="70"/>
    </row>
    <row r="332" spans="7:7" s="27" customFormat="1" x14ac:dyDescent="0.25">
      <c r="G332" s="70"/>
    </row>
    <row r="333" spans="7:7" s="27" customFormat="1" x14ac:dyDescent="0.25">
      <c r="G333" s="70"/>
    </row>
    <row r="334" spans="7:7" s="27" customFormat="1" x14ac:dyDescent="0.25">
      <c r="G334" s="70"/>
    </row>
    <row r="335" spans="7:7" s="27" customFormat="1" x14ac:dyDescent="0.25">
      <c r="G335" s="70"/>
    </row>
    <row r="336" spans="7:7" s="27" customFormat="1" x14ac:dyDescent="0.25">
      <c r="G336" s="70"/>
    </row>
    <row r="337" spans="7:7" s="27" customFormat="1" x14ac:dyDescent="0.25">
      <c r="G337" s="70"/>
    </row>
    <row r="338" spans="7:7" s="27" customFormat="1" x14ac:dyDescent="0.25">
      <c r="G338" s="70"/>
    </row>
    <row r="339" spans="7:7" s="27" customFormat="1" x14ac:dyDescent="0.25">
      <c r="G339" s="70"/>
    </row>
    <row r="340" spans="7:7" s="27" customFormat="1" x14ac:dyDescent="0.25">
      <c r="G340" s="70"/>
    </row>
    <row r="341" spans="7:7" s="27" customFormat="1" x14ac:dyDescent="0.25">
      <c r="G341" s="70"/>
    </row>
    <row r="342" spans="7:7" s="27" customFormat="1" x14ac:dyDescent="0.25">
      <c r="G342" s="70"/>
    </row>
    <row r="343" spans="7:7" s="27" customFormat="1" x14ac:dyDescent="0.25">
      <c r="G343" s="70"/>
    </row>
    <row r="344" spans="7:7" s="27" customFormat="1" x14ac:dyDescent="0.25">
      <c r="G344" s="70"/>
    </row>
    <row r="345" spans="7:7" s="27" customFormat="1" x14ac:dyDescent="0.25">
      <c r="G345" s="70"/>
    </row>
    <row r="346" spans="7:7" s="27" customFormat="1" x14ac:dyDescent="0.25">
      <c r="G346" s="70"/>
    </row>
    <row r="347" spans="7:7" s="27" customFormat="1" x14ac:dyDescent="0.25">
      <c r="G347" s="70"/>
    </row>
    <row r="348" spans="7:7" s="27" customFormat="1" x14ac:dyDescent="0.25">
      <c r="G348" s="70"/>
    </row>
    <row r="349" spans="7:7" s="27" customFormat="1" x14ac:dyDescent="0.25">
      <c r="G349" s="70"/>
    </row>
    <row r="350" spans="7:7" s="27" customFormat="1" x14ac:dyDescent="0.25">
      <c r="G350" s="70"/>
    </row>
    <row r="351" spans="7:7" s="27" customFormat="1" x14ac:dyDescent="0.25">
      <c r="G351" s="70"/>
    </row>
    <row r="352" spans="7:7" s="27" customFormat="1" x14ac:dyDescent="0.25">
      <c r="G352" s="70"/>
    </row>
    <row r="353" spans="7:7" s="27" customFormat="1" x14ac:dyDescent="0.25">
      <c r="G353" s="70"/>
    </row>
    <row r="354" spans="7:7" s="27" customFormat="1" x14ac:dyDescent="0.25">
      <c r="G354" s="70"/>
    </row>
    <row r="355" spans="7:7" s="27" customFormat="1" x14ac:dyDescent="0.25">
      <c r="G355" s="70"/>
    </row>
    <row r="356" spans="7:7" s="27" customFormat="1" x14ac:dyDescent="0.25">
      <c r="G356" s="70"/>
    </row>
    <row r="357" spans="7:7" s="27" customFormat="1" x14ac:dyDescent="0.25">
      <c r="G357" s="70"/>
    </row>
    <row r="358" spans="7:7" s="27" customFormat="1" x14ac:dyDescent="0.25">
      <c r="G358" s="70"/>
    </row>
    <row r="359" spans="7:7" s="27" customFormat="1" x14ac:dyDescent="0.25">
      <c r="G359" s="70"/>
    </row>
    <row r="360" spans="7:7" s="27" customFormat="1" x14ac:dyDescent="0.25">
      <c r="G360" s="70"/>
    </row>
    <row r="361" spans="7:7" s="27" customFormat="1" x14ac:dyDescent="0.25">
      <c r="G361" s="70"/>
    </row>
    <row r="362" spans="7:7" s="27" customFormat="1" x14ac:dyDescent="0.25">
      <c r="G362" s="70"/>
    </row>
    <row r="363" spans="7:7" s="27" customFormat="1" x14ac:dyDescent="0.25">
      <c r="G363" s="70"/>
    </row>
    <row r="364" spans="7:7" s="27" customFormat="1" x14ac:dyDescent="0.25">
      <c r="G364" s="70"/>
    </row>
    <row r="365" spans="7:7" s="27" customFormat="1" x14ac:dyDescent="0.25">
      <c r="G365" s="70"/>
    </row>
    <row r="366" spans="7:7" s="27" customFormat="1" x14ac:dyDescent="0.25">
      <c r="G366" s="70"/>
    </row>
    <row r="367" spans="7:7" s="27" customFormat="1" x14ac:dyDescent="0.25">
      <c r="G367" s="70"/>
    </row>
    <row r="368" spans="7:7" s="27" customFormat="1" x14ac:dyDescent="0.25">
      <c r="G368" s="70"/>
    </row>
    <row r="369" spans="7:7" s="27" customFormat="1" x14ac:dyDescent="0.25">
      <c r="G369" s="70"/>
    </row>
    <row r="370" spans="7:7" s="27" customFormat="1" x14ac:dyDescent="0.25">
      <c r="G370" s="70"/>
    </row>
    <row r="371" spans="7:7" s="27" customFormat="1" x14ac:dyDescent="0.25">
      <c r="G371" s="70"/>
    </row>
    <row r="372" spans="7:7" s="27" customFormat="1" x14ac:dyDescent="0.25">
      <c r="G372" s="70"/>
    </row>
    <row r="373" spans="7:7" s="27" customFormat="1" x14ac:dyDescent="0.25">
      <c r="G373" s="70"/>
    </row>
    <row r="374" spans="7:7" s="27" customFormat="1" x14ac:dyDescent="0.25">
      <c r="G374" s="70"/>
    </row>
    <row r="375" spans="7:7" s="27" customFormat="1" x14ac:dyDescent="0.25">
      <c r="G375" s="70"/>
    </row>
    <row r="376" spans="7:7" s="27" customFormat="1" x14ac:dyDescent="0.25">
      <c r="G376" s="70"/>
    </row>
    <row r="377" spans="7:7" s="27" customFormat="1" x14ac:dyDescent="0.25">
      <c r="G377" s="70"/>
    </row>
    <row r="378" spans="7:7" s="27" customFormat="1" x14ac:dyDescent="0.25">
      <c r="G378" s="70"/>
    </row>
    <row r="379" spans="7:7" s="27" customFormat="1" x14ac:dyDescent="0.25">
      <c r="G379" s="70"/>
    </row>
    <row r="380" spans="7:7" s="27" customFormat="1" x14ac:dyDescent="0.25">
      <c r="G380" s="70"/>
    </row>
    <row r="381" spans="7:7" s="27" customFormat="1" x14ac:dyDescent="0.25">
      <c r="G381" s="70"/>
    </row>
    <row r="382" spans="7:7" s="27" customFormat="1" x14ac:dyDescent="0.25">
      <c r="G382" s="70"/>
    </row>
    <row r="383" spans="7:7" s="27" customFormat="1" x14ac:dyDescent="0.25">
      <c r="G383" s="70"/>
    </row>
    <row r="384" spans="7:7" s="27" customFormat="1" x14ac:dyDescent="0.25">
      <c r="G384" s="70"/>
    </row>
    <row r="385" spans="7:7" s="27" customFormat="1" x14ac:dyDescent="0.25">
      <c r="G385" s="70"/>
    </row>
    <row r="386" spans="7:7" s="27" customFormat="1" x14ac:dyDescent="0.25">
      <c r="G386" s="70"/>
    </row>
    <row r="387" spans="7:7" s="27" customFormat="1" x14ac:dyDescent="0.25">
      <c r="G387" s="70"/>
    </row>
    <row r="388" spans="7:7" s="27" customFormat="1" x14ac:dyDescent="0.25">
      <c r="G388" s="70"/>
    </row>
    <row r="389" spans="7:7" s="27" customFormat="1" x14ac:dyDescent="0.25">
      <c r="G389" s="70"/>
    </row>
    <row r="390" spans="7:7" s="27" customFormat="1" x14ac:dyDescent="0.25">
      <c r="G390" s="70"/>
    </row>
    <row r="391" spans="7:7" s="27" customFormat="1" x14ac:dyDescent="0.25">
      <c r="G391" s="70"/>
    </row>
    <row r="392" spans="7:7" s="27" customFormat="1" x14ac:dyDescent="0.25">
      <c r="G392" s="70"/>
    </row>
    <row r="393" spans="7:7" s="27" customFormat="1" x14ac:dyDescent="0.25">
      <c r="G393" s="70"/>
    </row>
    <row r="394" spans="7:7" s="27" customFormat="1" x14ac:dyDescent="0.25">
      <c r="G394" s="70"/>
    </row>
    <row r="395" spans="7:7" s="27" customFormat="1" x14ac:dyDescent="0.25">
      <c r="G395" s="70"/>
    </row>
    <row r="396" spans="7:7" s="27" customFormat="1" x14ac:dyDescent="0.25">
      <c r="G396" s="70"/>
    </row>
    <row r="397" spans="7:7" s="27" customFormat="1" x14ac:dyDescent="0.25">
      <c r="G397" s="70"/>
    </row>
    <row r="398" spans="7:7" s="27" customFormat="1" x14ac:dyDescent="0.25">
      <c r="G398" s="70"/>
    </row>
    <row r="399" spans="7:7" s="27" customFormat="1" x14ac:dyDescent="0.25">
      <c r="G399" s="70"/>
    </row>
    <row r="400" spans="7:7" s="27" customFormat="1" x14ac:dyDescent="0.25">
      <c r="G400" s="70"/>
    </row>
    <row r="401" spans="7:7" s="27" customFormat="1" x14ac:dyDescent="0.25">
      <c r="G401" s="70"/>
    </row>
    <row r="402" spans="7:7" s="27" customFormat="1" x14ac:dyDescent="0.25">
      <c r="G402" s="70"/>
    </row>
    <row r="403" spans="7:7" s="27" customFormat="1" x14ac:dyDescent="0.25">
      <c r="G403" s="70"/>
    </row>
    <row r="404" spans="7:7" s="27" customFormat="1" x14ac:dyDescent="0.25">
      <c r="G404" s="70"/>
    </row>
    <row r="405" spans="7:7" s="27" customFormat="1" x14ac:dyDescent="0.25">
      <c r="G405" s="70"/>
    </row>
    <row r="406" spans="7:7" s="27" customFormat="1" x14ac:dyDescent="0.25">
      <c r="G406" s="70"/>
    </row>
    <row r="407" spans="7:7" s="27" customFormat="1" x14ac:dyDescent="0.25">
      <c r="G407" s="70"/>
    </row>
    <row r="408" spans="7:7" s="27" customFormat="1" x14ac:dyDescent="0.25">
      <c r="G408" s="70"/>
    </row>
    <row r="409" spans="7:7" s="27" customFormat="1" x14ac:dyDescent="0.25">
      <c r="G409" s="70"/>
    </row>
    <row r="410" spans="7:7" s="27" customFormat="1" x14ac:dyDescent="0.25">
      <c r="G410" s="70"/>
    </row>
    <row r="411" spans="7:7" s="27" customFormat="1" x14ac:dyDescent="0.25">
      <c r="G411" s="70"/>
    </row>
    <row r="412" spans="7:7" s="27" customFormat="1" x14ac:dyDescent="0.25">
      <c r="G412" s="70"/>
    </row>
    <row r="413" spans="7:7" s="27" customFormat="1" x14ac:dyDescent="0.25">
      <c r="G413" s="70"/>
    </row>
    <row r="414" spans="7:7" s="27" customFormat="1" x14ac:dyDescent="0.25">
      <c r="G414" s="70"/>
    </row>
    <row r="415" spans="7:7" s="27" customFormat="1" x14ac:dyDescent="0.25">
      <c r="G415" s="70"/>
    </row>
    <row r="416" spans="7:7" s="27" customFormat="1" x14ac:dyDescent="0.25">
      <c r="G416" s="70"/>
    </row>
    <row r="417" spans="7:7" s="27" customFormat="1" x14ac:dyDescent="0.25">
      <c r="G417" s="70"/>
    </row>
    <row r="418" spans="7:7" s="27" customFormat="1" x14ac:dyDescent="0.25">
      <c r="G418" s="70"/>
    </row>
    <row r="419" spans="7:7" s="27" customFormat="1" x14ac:dyDescent="0.25">
      <c r="G419" s="70"/>
    </row>
    <row r="420" spans="7:7" s="27" customFormat="1" x14ac:dyDescent="0.25">
      <c r="G420" s="70"/>
    </row>
    <row r="421" spans="7:7" s="27" customFormat="1" x14ac:dyDescent="0.25">
      <c r="G421" s="70"/>
    </row>
    <row r="422" spans="7:7" s="27" customFormat="1" x14ac:dyDescent="0.25">
      <c r="G422" s="70"/>
    </row>
    <row r="423" spans="7:7" s="27" customFormat="1" x14ac:dyDescent="0.25">
      <c r="G423" s="70"/>
    </row>
    <row r="424" spans="7:7" s="27" customFormat="1" x14ac:dyDescent="0.25">
      <c r="G424" s="70"/>
    </row>
    <row r="425" spans="7:7" s="27" customFormat="1" x14ac:dyDescent="0.25">
      <c r="G425" s="70"/>
    </row>
    <row r="426" spans="7:7" s="27" customFormat="1" x14ac:dyDescent="0.25">
      <c r="G426" s="70"/>
    </row>
    <row r="427" spans="7:7" s="27" customFormat="1" x14ac:dyDescent="0.25">
      <c r="G427" s="70"/>
    </row>
    <row r="428" spans="7:7" s="27" customFormat="1" x14ac:dyDescent="0.25">
      <c r="G428" s="70"/>
    </row>
    <row r="429" spans="7:7" s="27" customFormat="1" x14ac:dyDescent="0.25">
      <c r="G429" s="70"/>
    </row>
    <row r="430" spans="7:7" s="27" customFormat="1" x14ac:dyDescent="0.25">
      <c r="G430" s="70"/>
    </row>
    <row r="431" spans="7:7" s="27" customFormat="1" x14ac:dyDescent="0.25">
      <c r="G431" s="70"/>
    </row>
    <row r="432" spans="7:7" s="27" customFormat="1" x14ac:dyDescent="0.25">
      <c r="G432" s="70"/>
    </row>
    <row r="433" spans="7:7" s="27" customFormat="1" x14ac:dyDescent="0.25">
      <c r="G433" s="70"/>
    </row>
    <row r="434" spans="7:7" s="27" customFormat="1" x14ac:dyDescent="0.25">
      <c r="G434" s="70"/>
    </row>
    <row r="435" spans="7:7" s="27" customFormat="1" x14ac:dyDescent="0.25">
      <c r="G435" s="70"/>
    </row>
    <row r="436" spans="7:7" s="27" customFormat="1" x14ac:dyDescent="0.25">
      <c r="G436" s="70"/>
    </row>
    <row r="437" spans="7:7" s="27" customFormat="1" x14ac:dyDescent="0.25">
      <c r="G437" s="70"/>
    </row>
    <row r="438" spans="7:7" s="27" customFormat="1" x14ac:dyDescent="0.25">
      <c r="G438" s="70"/>
    </row>
    <row r="439" spans="7:7" s="27" customFormat="1" x14ac:dyDescent="0.25">
      <c r="G439" s="70"/>
    </row>
    <row r="440" spans="7:7" s="27" customFormat="1" x14ac:dyDescent="0.25">
      <c r="G440" s="70"/>
    </row>
    <row r="441" spans="7:7" s="27" customFormat="1" x14ac:dyDescent="0.25">
      <c r="G441" s="70"/>
    </row>
    <row r="442" spans="7:7" s="27" customFormat="1" x14ac:dyDescent="0.25">
      <c r="G442" s="70"/>
    </row>
    <row r="443" spans="7:7" s="27" customFormat="1" x14ac:dyDescent="0.25">
      <c r="G443" s="70"/>
    </row>
    <row r="444" spans="7:7" s="27" customFormat="1" x14ac:dyDescent="0.25">
      <c r="G444" s="70"/>
    </row>
    <row r="445" spans="7:7" s="27" customFormat="1" x14ac:dyDescent="0.25">
      <c r="G445" s="70"/>
    </row>
    <row r="446" spans="7:7" s="27" customFormat="1" x14ac:dyDescent="0.25">
      <c r="G446" s="70"/>
    </row>
    <row r="447" spans="7:7" s="27" customFormat="1" x14ac:dyDescent="0.25">
      <c r="G447" s="70"/>
    </row>
    <row r="448" spans="7:7" s="27" customFormat="1" x14ac:dyDescent="0.25">
      <c r="G448" s="70"/>
    </row>
    <row r="449" spans="7:7" s="27" customFormat="1" x14ac:dyDescent="0.25">
      <c r="G449" s="70"/>
    </row>
    <row r="450" spans="7:7" s="27" customFormat="1" x14ac:dyDescent="0.25">
      <c r="G450" s="70"/>
    </row>
    <row r="451" spans="7:7" s="27" customFormat="1" x14ac:dyDescent="0.25">
      <c r="G451" s="70"/>
    </row>
    <row r="452" spans="7:7" s="27" customFormat="1" x14ac:dyDescent="0.25">
      <c r="G452" s="70"/>
    </row>
    <row r="453" spans="7:7" s="27" customFormat="1" x14ac:dyDescent="0.25">
      <c r="G453" s="70"/>
    </row>
    <row r="454" spans="7:7" s="27" customFormat="1" x14ac:dyDescent="0.25">
      <c r="G454" s="70"/>
    </row>
    <row r="455" spans="7:7" s="27" customFormat="1" x14ac:dyDescent="0.25">
      <c r="G455" s="70"/>
    </row>
    <row r="456" spans="7:7" s="27" customFormat="1" x14ac:dyDescent="0.25">
      <c r="G456" s="70"/>
    </row>
    <row r="457" spans="7:7" s="27" customFormat="1" x14ac:dyDescent="0.25">
      <c r="G457" s="70"/>
    </row>
    <row r="458" spans="7:7" s="27" customFormat="1" x14ac:dyDescent="0.25">
      <c r="G458" s="70"/>
    </row>
    <row r="459" spans="7:7" s="27" customFormat="1" x14ac:dyDescent="0.25">
      <c r="G459" s="70"/>
    </row>
    <row r="460" spans="7:7" s="27" customFormat="1" x14ac:dyDescent="0.25">
      <c r="G460" s="70"/>
    </row>
    <row r="461" spans="7:7" s="27" customFormat="1" x14ac:dyDescent="0.25">
      <c r="G461" s="70"/>
    </row>
    <row r="462" spans="7:7" s="27" customFormat="1" x14ac:dyDescent="0.25">
      <c r="G462" s="70"/>
    </row>
    <row r="463" spans="7:7" s="27" customFormat="1" x14ac:dyDescent="0.25">
      <c r="G463" s="70"/>
    </row>
    <row r="464" spans="7:7" s="27" customFormat="1" x14ac:dyDescent="0.25">
      <c r="G464" s="70"/>
    </row>
    <row r="465" spans="7:7" s="27" customFormat="1" x14ac:dyDescent="0.25">
      <c r="G465" s="70"/>
    </row>
    <row r="466" spans="7:7" s="27" customFormat="1" x14ac:dyDescent="0.25">
      <c r="G466" s="70"/>
    </row>
    <row r="467" spans="7:7" s="27" customFormat="1" x14ac:dyDescent="0.25">
      <c r="G467" s="70"/>
    </row>
    <row r="468" spans="7:7" s="27" customFormat="1" x14ac:dyDescent="0.25">
      <c r="G468" s="70"/>
    </row>
    <row r="469" spans="7:7" s="27" customFormat="1" x14ac:dyDescent="0.25">
      <c r="G469" s="70"/>
    </row>
    <row r="470" spans="7:7" s="27" customFormat="1" x14ac:dyDescent="0.25">
      <c r="G470" s="70"/>
    </row>
    <row r="471" spans="7:7" s="27" customFormat="1" x14ac:dyDescent="0.25">
      <c r="G471" s="70"/>
    </row>
    <row r="472" spans="7:7" s="27" customFormat="1" x14ac:dyDescent="0.25">
      <c r="G472" s="70"/>
    </row>
    <row r="473" spans="7:7" s="27" customFormat="1" x14ac:dyDescent="0.25">
      <c r="G473" s="70"/>
    </row>
    <row r="474" spans="7:7" s="27" customFormat="1" x14ac:dyDescent="0.25">
      <c r="G474" s="70"/>
    </row>
    <row r="475" spans="7:7" s="27" customFormat="1" x14ac:dyDescent="0.25">
      <c r="G475" s="70"/>
    </row>
    <row r="476" spans="7:7" s="27" customFormat="1" x14ac:dyDescent="0.25">
      <c r="G476" s="70"/>
    </row>
    <row r="477" spans="7:7" s="27" customFormat="1" x14ac:dyDescent="0.25">
      <c r="G477" s="70"/>
    </row>
    <row r="478" spans="7:7" s="27" customFormat="1" x14ac:dyDescent="0.25">
      <c r="G478" s="70"/>
    </row>
    <row r="479" spans="7:7" s="27" customFormat="1" x14ac:dyDescent="0.25">
      <c r="G479" s="70"/>
    </row>
    <row r="480" spans="7:7" s="27" customFormat="1" x14ac:dyDescent="0.25">
      <c r="G480" s="70"/>
    </row>
    <row r="481" spans="7:7" s="27" customFormat="1" x14ac:dyDescent="0.25">
      <c r="G481" s="70"/>
    </row>
    <row r="482" spans="7:7" s="27" customFormat="1" x14ac:dyDescent="0.25">
      <c r="G482" s="70"/>
    </row>
    <row r="483" spans="7:7" s="27" customFormat="1" x14ac:dyDescent="0.25">
      <c r="G483" s="70"/>
    </row>
    <row r="484" spans="7:7" s="27" customFormat="1" x14ac:dyDescent="0.25">
      <c r="G484" s="70"/>
    </row>
    <row r="485" spans="7:7" s="27" customFormat="1" x14ac:dyDescent="0.25">
      <c r="G485" s="70"/>
    </row>
    <row r="486" spans="7:7" s="27" customFormat="1" x14ac:dyDescent="0.25">
      <c r="G486" s="70"/>
    </row>
    <row r="487" spans="7:7" s="27" customFormat="1" x14ac:dyDescent="0.25">
      <c r="G487" s="70"/>
    </row>
    <row r="488" spans="7:7" s="27" customFormat="1" x14ac:dyDescent="0.25">
      <c r="G488" s="70"/>
    </row>
    <row r="489" spans="7:7" s="27" customFormat="1" x14ac:dyDescent="0.25">
      <c r="G489" s="70"/>
    </row>
    <row r="490" spans="7:7" s="27" customFormat="1" x14ac:dyDescent="0.25">
      <c r="G490" s="70"/>
    </row>
    <row r="491" spans="7:7" s="27" customFormat="1" x14ac:dyDescent="0.25">
      <c r="G491" s="70"/>
    </row>
    <row r="492" spans="7:7" s="27" customFormat="1" x14ac:dyDescent="0.25">
      <c r="G492" s="70"/>
    </row>
    <row r="493" spans="7:7" s="27" customFormat="1" x14ac:dyDescent="0.25">
      <c r="G493" s="70"/>
    </row>
    <row r="494" spans="7:7" s="27" customFormat="1" x14ac:dyDescent="0.25">
      <c r="G494" s="70"/>
    </row>
    <row r="495" spans="7:7" s="27" customFormat="1" x14ac:dyDescent="0.25">
      <c r="G495" s="70"/>
    </row>
    <row r="496" spans="7:7" s="27" customFormat="1" x14ac:dyDescent="0.25">
      <c r="G496" s="70"/>
    </row>
    <row r="497" spans="7:7" s="27" customFormat="1" x14ac:dyDescent="0.25">
      <c r="G497" s="70"/>
    </row>
    <row r="498" spans="7:7" s="27" customFormat="1" x14ac:dyDescent="0.25">
      <c r="G498" s="70"/>
    </row>
    <row r="499" spans="7:7" s="27" customFormat="1" x14ac:dyDescent="0.25">
      <c r="G499" s="70"/>
    </row>
    <row r="500" spans="7:7" s="27" customFormat="1" x14ac:dyDescent="0.25">
      <c r="G500" s="70"/>
    </row>
    <row r="501" spans="7:7" s="27" customFormat="1" x14ac:dyDescent="0.25">
      <c r="G501" s="70"/>
    </row>
    <row r="502" spans="7:7" s="27" customFormat="1" x14ac:dyDescent="0.25">
      <c r="G502" s="70"/>
    </row>
    <row r="503" spans="7:7" s="27" customFormat="1" x14ac:dyDescent="0.25">
      <c r="G503" s="70"/>
    </row>
    <row r="504" spans="7:7" s="27" customFormat="1" x14ac:dyDescent="0.25">
      <c r="G504" s="70"/>
    </row>
    <row r="505" spans="7:7" s="27" customFormat="1" x14ac:dyDescent="0.25">
      <c r="G505" s="70"/>
    </row>
    <row r="506" spans="7:7" s="27" customFormat="1" x14ac:dyDescent="0.25">
      <c r="G506" s="70"/>
    </row>
    <row r="507" spans="7:7" s="27" customFormat="1" x14ac:dyDescent="0.25">
      <c r="G507" s="70"/>
    </row>
    <row r="508" spans="7:7" s="27" customFormat="1" x14ac:dyDescent="0.25">
      <c r="G508" s="70"/>
    </row>
    <row r="509" spans="7:7" s="27" customFormat="1" x14ac:dyDescent="0.25">
      <c r="G509" s="70"/>
    </row>
    <row r="510" spans="7:7" s="27" customFormat="1" x14ac:dyDescent="0.25">
      <c r="G510" s="70"/>
    </row>
    <row r="511" spans="7:7" s="27" customFormat="1" x14ac:dyDescent="0.25">
      <c r="G511" s="70"/>
    </row>
    <row r="512" spans="7:7" s="27" customFormat="1" x14ac:dyDescent="0.25">
      <c r="G512" s="70"/>
    </row>
    <row r="513" spans="7:7" s="27" customFormat="1" x14ac:dyDescent="0.25">
      <c r="G513" s="70"/>
    </row>
    <row r="514" spans="7:7" s="27" customFormat="1" x14ac:dyDescent="0.25">
      <c r="G514" s="70"/>
    </row>
    <row r="515" spans="7:7" s="27" customFormat="1" x14ac:dyDescent="0.25">
      <c r="G515" s="70"/>
    </row>
    <row r="516" spans="7:7" s="27" customFormat="1" x14ac:dyDescent="0.25">
      <c r="G516" s="70"/>
    </row>
    <row r="517" spans="7:7" s="27" customFormat="1" x14ac:dyDescent="0.25">
      <c r="G517" s="70"/>
    </row>
    <row r="518" spans="7:7" s="27" customFormat="1" x14ac:dyDescent="0.25">
      <c r="G518" s="70"/>
    </row>
    <row r="519" spans="7:7" s="27" customFormat="1" x14ac:dyDescent="0.25">
      <c r="G519" s="70"/>
    </row>
    <row r="520" spans="7:7" s="27" customFormat="1" x14ac:dyDescent="0.25">
      <c r="G520" s="70"/>
    </row>
    <row r="521" spans="7:7" s="27" customFormat="1" x14ac:dyDescent="0.25">
      <c r="G521" s="70"/>
    </row>
    <row r="522" spans="7:7" s="27" customFormat="1" x14ac:dyDescent="0.25">
      <c r="G522" s="70"/>
    </row>
    <row r="523" spans="7:7" s="27" customFormat="1" x14ac:dyDescent="0.25">
      <c r="G523" s="70"/>
    </row>
    <row r="524" spans="7:7" s="27" customFormat="1" x14ac:dyDescent="0.25">
      <c r="G524" s="70"/>
    </row>
    <row r="525" spans="7:7" s="27" customFormat="1" x14ac:dyDescent="0.25">
      <c r="G525" s="70"/>
    </row>
    <row r="526" spans="7:7" s="27" customFormat="1" x14ac:dyDescent="0.25">
      <c r="G526" s="70"/>
    </row>
    <row r="527" spans="7:7" s="27" customFormat="1" x14ac:dyDescent="0.25">
      <c r="G527" s="70"/>
    </row>
    <row r="528" spans="7:7" s="27" customFormat="1" x14ac:dyDescent="0.25">
      <c r="G528" s="70"/>
    </row>
    <row r="529" spans="7:7" s="27" customFormat="1" x14ac:dyDescent="0.25">
      <c r="G529" s="70"/>
    </row>
    <row r="530" spans="7:7" s="27" customFormat="1" x14ac:dyDescent="0.25">
      <c r="G530" s="70"/>
    </row>
    <row r="531" spans="7:7" s="27" customFormat="1" x14ac:dyDescent="0.25">
      <c r="G531" s="70"/>
    </row>
    <row r="532" spans="7:7" s="27" customFormat="1" x14ac:dyDescent="0.25">
      <c r="G532" s="70"/>
    </row>
    <row r="533" spans="7:7" s="27" customFormat="1" x14ac:dyDescent="0.25">
      <c r="G533" s="70"/>
    </row>
    <row r="534" spans="7:7" s="27" customFormat="1" x14ac:dyDescent="0.25">
      <c r="G534" s="70"/>
    </row>
    <row r="535" spans="7:7" s="27" customFormat="1" x14ac:dyDescent="0.25">
      <c r="G535" s="70"/>
    </row>
    <row r="536" spans="7:7" s="27" customFormat="1" x14ac:dyDescent="0.25">
      <c r="G536" s="70"/>
    </row>
    <row r="537" spans="7:7" s="27" customFormat="1" x14ac:dyDescent="0.25">
      <c r="G537" s="70"/>
    </row>
    <row r="538" spans="7:7" s="27" customFormat="1" x14ac:dyDescent="0.25">
      <c r="G538" s="70"/>
    </row>
    <row r="539" spans="7:7" s="27" customFormat="1" x14ac:dyDescent="0.25">
      <c r="G539" s="70"/>
    </row>
    <row r="540" spans="7:7" s="27" customFormat="1" x14ac:dyDescent="0.25">
      <c r="G540" s="70"/>
    </row>
    <row r="541" spans="7:7" s="27" customFormat="1" x14ac:dyDescent="0.25">
      <c r="G541" s="70"/>
    </row>
    <row r="542" spans="7:7" s="27" customFormat="1" x14ac:dyDescent="0.25">
      <c r="G542" s="70"/>
    </row>
    <row r="543" spans="7:7" s="27" customFormat="1" x14ac:dyDescent="0.25">
      <c r="G543" s="70"/>
    </row>
    <row r="544" spans="7:7" s="27" customFormat="1" x14ac:dyDescent="0.25">
      <c r="G544" s="70"/>
    </row>
    <row r="545" spans="7:7" s="27" customFormat="1" x14ac:dyDescent="0.25">
      <c r="G545" s="70"/>
    </row>
    <row r="546" spans="7:7" s="27" customFormat="1" x14ac:dyDescent="0.25">
      <c r="G546" s="70"/>
    </row>
    <row r="547" spans="7:7" s="27" customFormat="1" x14ac:dyDescent="0.25">
      <c r="G547" s="70"/>
    </row>
    <row r="548" spans="7:7" s="27" customFormat="1" x14ac:dyDescent="0.25">
      <c r="G548" s="70"/>
    </row>
    <row r="549" spans="7:7" s="27" customFormat="1" x14ac:dyDescent="0.25">
      <c r="G549" s="70"/>
    </row>
    <row r="550" spans="7:7" s="27" customFormat="1" x14ac:dyDescent="0.25">
      <c r="G550" s="70"/>
    </row>
    <row r="551" spans="7:7" s="27" customFormat="1" x14ac:dyDescent="0.25">
      <c r="G551" s="70"/>
    </row>
    <row r="552" spans="7:7" s="27" customFormat="1" x14ac:dyDescent="0.25">
      <c r="G552" s="70"/>
    </row>
    <row r="553" spans="7:7" s="27" customFormat="1" x14ac:dyDescent="0.25">
      <c r="G553" s="70"/>
    </row>
    <row r="554" spans="7:7" s="27" customFormat="1" x14ac:dyDescent="0.25">
      <c r="G554" s="70"/>
    </row>
    <row r="555" spans="7:7" s="27" customFormat="1" x14ac:dyDescent="0.25">
      <c r="G555" s="70"/>
    </row>
    <row r="556" spans="7:7" s="27" customFormat="1" x14ac:dyDescent="0.25">
      <c r="G556" s="70"/>
    </row>
    <row r="557" spans="7:7" s="27" customFormat="1" x14ac:dyDescent="0.25">
      <c r="G557" s="70"/>
    </row>
    <row r="558" spans="7:7" s="27" customFormat="1" x14ac:dyDescent="0.25">
      <c r="G558" s="70"/>
    </row>
    <row r="559" spans="7:7" s="27" customFormat="1" x14ac:dyDescent="0.25">
      <c r="G559" s="70"/>
    </row>
    <row r="560" spans="7:7" s="27" customFormat="1" x14ac:dyDescent="0.25">
      <c r="G560" s="70"/>
    </row>
    <row r="561" spans="7:7" s="27" customFormat="1" x14ac:dyDescent="0.25">
      <c r="G561" s="70"/>
    </row>
    <row r="562" spans="7:7" s="27" customFormat="1" x14ac:dyDescent="0.25">
      <c r="G562" s="70"/>
    </row>
    <row r="563" spans="7:7" s="27" customFormat="1" x14ac:dyDescent="0.25">
      <c r="G563" s="70"/>
    </row>
    <row r="564" spans="7:7" s="27" customFormat="1" x14ac:dyDescent="0.25">
      <c r="G564" s="70"/>
    </row>
    <row r="565" spans="7:7" s="27" customFormat="1" x14ac:dyDescent="0.25">
      <c r="G565" s="70"/>
    </row>
    <row r="566" spans="7:7" s="27" customFormat="1" x14ac:dyDescent="0.25">
      <c r="G566" s="70"/>
    </row>
    <row r="567" spans="7:7" s="27" customFormat="1" x14ac:dyDescent="0.25">
      <c r="G567" s="70"/>
    </row>
    <row r="568" spans="7:7" s="27" customFormat="1" x14ac:dyDescent="0.25">
      <c r="G568" s="70"/>
    </row>
    <row r="569" spans="7:7" s="27" customFormat="1" x14ac:dyDescent="0.25">
      <c r="G569" s="70"/>
    </row>
    <row r="570" spans="7:7" s="27" customFormat="1" x14ac:dyDescent="0.25">
      <c r="G570" s="70"/>
    </row>
    <row r="571" spans="7:7" s="27" customFormat="1" x14ac:dyDescent="0.25">
      <c r="G571" s="70"/>
    </row>
    <row r="572" spans="7:7" s="27" customFormat="1" x14ac:dyDescent="0.25">
      <c r="G572" s="70"/>
    </row>
    <row r="573" spans="7:7" s="27" customFormat="1" x14ac:dyDescent="0.25">
      <c r="G573" s="70"/>
    </row>
    <row r="574" spans="7:7" s="27" customFormat="1" x14ac:dyDescent="0.25">
      <c r="G574" s="70"/>
    </row>
    <row r="575" spans="7:7" s="27" customFormat="1" x14ac:dyDescent="0.25">
      <c r="G575" s="70"/>
    </row>
    <row r="576" spans="7:7" s="27" customFormat="1" x14ac:dyDescent="0.25">
      <c r="G576" s="70"/>
    </row>
    <row r="577" spans="7:7" s="27" customFormat="1" x14ac:dyDescent="0.25">
      <c r="G577" s="70"/>
    </row>
    <row r="578" spans="7:7" s="27" customFormat="1" x14ac:dyDescent="0.25">
      <c r="G578" s="70"/>
    </row>
    <row r="579" spans="7:7" s="27" customFormat="1" x14ac:dyDescent="0.25">
      <c r="G579" s="70"/>
    </row>
    <row r="580" spans="7:7" s="27" customFormat="1" x14ac:dyDescent="0.25">
      <c r="G580" s="70"/>
    </row>
    <row r="581" spans="7:7" s="27" customFormat="1" x14ac:dyDescent="0.25">
      <c r="G581" s="70"/>
    </row>
    <row r="582" spans="7:7" s="27" customFormat="1" x14ac:dyDescent="0.25">
      <c r="G582" s="70"/>
    </row>
    <row r="583" spans="7:7" s="27" customFormat="1" x14ac:dyDescent="0.25">
      <c r="G583" s="70"/>
    </row>
    <row r="584" spans="7:7" s="27" customFormat="1" x14ac:dyDescent="0.25">
      <c r="G584" s="70"/>
    </row>
    <row r="585" spans="7:7" s="27" customFormat="1" x14ac:dyDescent="0.25">
      <c r="G585" s="70"/>
    </row>
    <row r="586" spans="7:7" s="27" customFormat="1" x14ac:dyDescent="0.25">
      <c r="G586" s="70"/>
    </row>
    <row r="587" spans="7:7" s="27" customFormat="1" x14ac:dyDescent="0.25">
      <c r="G587" s="70"/>
    </row>
    <row r="588" spans="7:7" s="27" customFormat="1" x14ac:dyDescent="0.25">
      <c r="G588" s="70"/>
    </row>
    <row r="589" spans="7:7" s="27" customFormat="1" x14ac:dyDescent="0.25">
      <c r="G589" s="70"/>
    </row>
    <row r="590" spans="7:7" s="27" customFormat="1" x14ac:dyDescent="0.25">
      <c r="G590" s="70"/>
    </row>
    <row r="591" spans="7:7" s="27" customFormat="1" x14ac:dyDescent="0.25">
      <c r="G591" s="70"/>
    </row>
    <row r="592" spans="7:7" s="27" customFormat="1" x14ac:dyDescent="0.25">
      <c r="G592" s="70"/>
    </row>
    <row r="593" spans="7:7" s="27" customFormat="1" x14ac:dyDescent="0.25">
      <c r="G593" s="70"/>
    </row>
    <row r="594" spans="7:7" s="27" customFormat="1" x14ac:dyDescent="0.25">
      <c r="G594" s="70"/>
    </row>
    <row r="595" spans="7:7" s="27" customFormat="1" x14ac:dyDescent="0.25">
      <c r="G595" s="70"/>
    </row>
    <row r="596" spans="7:7" s="27" customFormat="1" x14ac:dyDescent="0.25">
      <c r="G596" s="70"/>
    </row>
    <row r="597" spans="7:7" s="27" customFormat="1" x14ac:dyDescent="0.25">
      <c r="G597" s="70"/>
    </row>
    <row r="598" spans="7:7" s="27" customFormat="1" x14ac:dyDescent="0.25">
      <c r="G598" s="70"/>
    </row>
    <row r="599" spans="7:7" s="27" customFormat="1" x14ac:dyDescent="0.25">
      <c r="G599" s="70"/>
    </row>
    <row r="600" spans="7:7" s="27" customFormat="1" x14ac:dyDescent="0.25">
      <c r="G600" s="70"/>
    </row>
    <row r="601" spans="7:7" s="27" customFormat="1" x14ac:dyDescent="0.25">
      <c r="G601" s="70"/>
    </row>
    <row r="602" spans="7:7" s="27" customFormat="1" x14ac:dyDescent="0.25">
      <c r="G602" s="70"/>
    </row>
    <row r="603" spans="7:7" s="27" customFormat="1" x14ac:dyDescent="0.25">
      <c r="G603" s="70"/>
    </row>
    <row r="604" spans="7:7" s="27" customFormat="1" x14ac:dyDescent="0.25">
      <c r="G604" s="70"/>
    </row>
    <row r="605" spans="7:7" s="27" customFormat="1" x14ac:dyDescent="0.25">
      <c r="G605" s="70"/>
    </row>
    <row r="606" spans="7:7" s="27" customFormat="1" x14ac:dyDescent="0.25">
      <c r="G606" s="70"/>
    </row>
    <row r="607" spans="7:7" s="27" customFormat="1" x14ac:dyDescent="0.25">
      <c r="G607" s="70"/>
    </row>
    <row r="608" spans="7:7" s="27" customFormat="1" x14ac:dyDescent="0.25">
      <c r="G608" s="70"/>
    </row>
    <row r="609" spans="7:7" s="27" customFormat="1" x14ac:dyDescent="0.25">
      <c r="G609" s="70"/>
    </row>
    <row r="610" spans="7:7" s="27" customFormat="1" x14ac:dyDescent="0.25">
      <c r="G610" s="70"/>
    </row>
    <row r="611" spans="7:7" s="27" customFormat="1" x14ac:dyDescent="0.25">
      <c r="G611" s="70"/>
    </row>
    <row r="612" spans="7:7" s="27" customFormat="1" x14ac:dyDescent="0.25">
      <c r="G612" s="70"/>
    </row>
    <row r="613" spans="7:7" s="27" customFormat="1" x14ac:dyDescent="0.25">
      <c r="G613" s="70"/>
    </row>
    <row r="614" spans="7:7" s="27" customFormat="1" x14ac:dyDescent="0.25">
      <c r="G614" s="70"/>
    </row>
    <row r="615" spans="7:7" s="27" customFormat="1" x14ac:dyDescent="0.25">
      <c r="G615" s="70"/>
    </row>
    <row r="616" spans="7:7" s="27" customFormat="1" x14ac:dyDescent="0.25">
      <c r="G616" s="70"/>
    </row>
    <row r="617" spans="7:7" s="27" customFormat="1" x14ac:dyDescent="0.25">
      <c r="G617" s="70"/>
    </row>
    <row r="618" spans="7:7" s="27" customFormat="1" x14ac:dyDescent="0.25">
      <c r="G618" s="70"/>
    </row>
    <row r="619" spans="7:7" s="27" customFormat="1" x14ac:dyDescent="0.25">
      <c r="G619" s="70"/>
    </row>
    <row r="620" spans="7:7" s="27" customFormat="1" x14ac:dyDescent="0.25">
      <c r="G620" s="70"/>
    </row>
    <row r="621" spans="7:7" s="27" customFormat="1" x14ac:dyDescent="0.25">
      <c r="G621" s="70"/>
    </row>
    <row r="622" spans="7:7" s="27" customFormat="1" x14ac:dyDescent="0.25">
      <c r="G622" s="70"/>
    </row>
    <row r="623" spans="7:7" s="27" customFormat="1" x14ac:dyDescent="0.25">
      <c r="G623" s="70"/>
    </row>
    <row r="624" spans="7:7" s="27" customFormat="1" x14ac:dyDescent="0.25">
      <c r="G624" s="70"/>
    </row>
    <row r="625" spans="7:7" s="27" customFormat="1" x14ac:dyDescent="0.25">
      <c r="G625" s="70"/>
    </row>
    <row r="626" spans="7:7" s="27" customFormat="1" x14ac:dyDescent="0.25">
      <c r="G626" s="70"/>
    </row>
    <row r="627" spans="7:7" s="27" customFormat="1" x14ac:dyDescent="0.25">
      <c r="G627" s="70"/>
    </row>
    <row r="628" spans="7:7" s="27" customFormat="1" x14ac:dyDescent="0.25">
      <c r="G628" s="70"/>
    </row>
    <row r="629" spans="7:7" s="27" customFormat="1" x14ac:dyDescent="0.25">
      <c r="G629" s="70"/>
    </row>
    <row r="630" spans="7:7" s="27" customFormat="1" x14ac:dyDescent="0.25">
      <c r="G630" s="70"/>
    </row>
    <row r="631" spans="7:7" s="27" customFormat="1" x14ac:dyDescent="0.25">
      <c r="G631" s="70"/>
    </row>
    <row r="632" spans="7:7" s="27" customFormat="1" x14ac:dyDescent="0.25">
      <c r="G632" s="70"/>
    </row>
    <row r="633" spans="7:7" s="27" customFormat="1" x14ac:dyDescent="0.25">
      <c r="G633" s="70"/>
    </row>
    <row r="634" spans="7:7" s="27" customFormat="1" x14ac:dyDescent="0.25">
      <c r="G634" s="70"/>
    </row>
    <row r="635" spans="7:7" s="27" customFormat="1" x14ac:dyDescent="0.25">
      <c r="G635" s="70"/>
    </row>
    <row r="636" spans="7:7" s="27" customFormat="1" x14ac:dyDescent="0.25">
      <c r="G636" s="70"/>
    </row>
    <row r="637" spans="7:7" s="27" customFormat="1" x14ac:dyDescent="0.25">
      <c r="G637" s="70"/>
    </row>
    <row r="638" spans="7:7" s="27" customFormat="1" x14ac:dyDescent="0.25">
      <c r="G638" s="70"/>
    </row>
    <row r="639" spans="7:7" s="27" customFormat="1" x14ac:dyDescent="0.25">
      <c r="G639" s="70"/>
    </row>
    <row r="640" spans="7:7" s="27" customFormat="1" x14ac:dyDescent="0.25">
      <c r="G640" s="70"/>
    </row>
    <row r="641" spans="7:7" s="27" customFormat="1" x14ac:dyDescent="0.25">
      <c r="G641" s="70"/>
    </row>
    <row r="642" spans="7:7" s="27" customFormat="1" x14ac:dyDescent="0.25">
      <c r="G642" s="70"/>
    </row>
    <row r="643" spans="7:7" s="27" customFormat="1" x14ac:dyDescent="0.25">
      <c r="G643" s="70"/>
    </row>
    <row r="644" spans="7:7" s="27" customFormat="1" x14ac:dyDescent="0.25">
      <c r="G644" s="70"/>
    </row>
    <row r="645" spans="7:7" s="27" customFormat="1" x14ac:dyDescent="0.25">
      <c r="G645" s="70"/>
    </row>
    <row r="646" spans="7:7" s="27" customFormat="1" x14ac:dyDescent="0.25">
      <c r="G646" s="70"/>
    </row>
    <row r="647" spans="7:7" s="27" customFormat="1" x14ac:dyDescent="0.25">
      <c r="G647" s="70"/>
    </row>
    <row r="648" spans="7:7" s="27" customFormat="1" x14ac:dyDescent="0.25">
      <c r="G648" s="70"/>
    </row>
    <row r="649" spans="7:7" s="27" customFormat="1" x14ac:dyDescent="0.25">
      <c r="G649" s="70"/>
    </row>
    <row r="650" spans="7:7" s="27" customFormat="1" x14ac:dyDescent="0.25">
      <c r="G650" s="70"/>
    </row>
    <row r="651" spans="7:7" s="27" customFormat="1" x14ac:dyDescent="0.25">
      <c r="G651" s="70"/>
    </row>
    <row r="652" spans="7:7" s="27" customFormat="1" x14ac:dyDescent="0.25">
      <c r="G652" s="70"/>
    </row>
    <row r="653" spans="7:7" s="27" customFormat="1" x14ac:dyDescent="0.25">
      <c r="G653" s="70"/>
    </row>
    <row r="654" spans="7:7" s="27" customFormat="1" x14ac:dyDescent="0.25">
      <c r="G654" s="70"/>
    </row>
    <row r="655" spans="7:7" s="27" customFormat="1" x14ac:dyDescent="0.25">
      <c r="G655" s="70"/>
    </row>
    <row r="656" spans="7:7" s="27" customFormat="1" x14ac:dyDescent="0.25">
      <c r="G656" s="70"/>
    </row>
    <row r="657" spans="7:7" s="27" customFormat="1" x14ac:dyDescent="0.25">
      <c r="G657" s="70"/>
    </row>
    <row r="658" spans="7:7" s="27" customFormat="1" x14ac:dyDescent="0.25">
      <c r="G658" s="70"/>
    </row>
    <row r="659" spans="7:7" s="27" customFormat="1" x14ac:dyDescent="0.25">
      <c r="G659" s="70"/>
    </row>
    <row r="660" spans="7:7" s="27" customFormat="1" x14ac:dyDescent="0.25">
      <c r="G660" s="70"/>
    </row>
    <row r="661" spans="7:7" s="27" customFormat="1" x14ac:dyDescent="0.25">
      <c r="G661" s="70"/>
    </row>
    <row r="662" spans="7:7" s="27" customFormat="1" x14ac:dyDescent="0.25">
      <c r="G662" s="70"/>
    </row>
    <row r="663" spans="7:7" s="27" customFormat="1" x14ac:dyDescent="0.25">
      <c r="G663" s="70"/>
    </row>
    <row r="664" spans="7:7" s="27" customFormat="1" x14ac:dyDescent="0.25">
      <c r="G664" s="70"/>
    </row>
    <row r="665" spans="7:7" s="27" customFormat="1" x14ac:dyDescent="0.25">
      <c r="G665" s="70"/>
    </row>
    <row r="666" spans="7:7" s="27" customFormat="1" x14ac:dyDescent="0.25">
      <c r="G666" s="70"/>
    </row>
    <row r="667" spans="7:7" s="27" customFormat="1" x14ac:dyDescent="0.25">
      <c r="G667" s="70"/>
    </row>
    <row r="668" spans="7:7" s="27" customFormat="1" x14ac:dyDescent="0.25">
      <c r="G668" s="70"/>
    </row>
    <row r="669" spans="7:7" s="27" customFormat="1" x14ac:dyDescent="0.25">
      <c r="G669" s="70"/>
    </row>
    <row r="670" spans="7:7" s="27" customFormat="1" x14ac:dyDescent="0.25">
      <c r="G670" s="70"/>
    </row>
    <row r="671" spans="7:7" s="27" customFormat="1" x14ac:dyDescent="0.25">
      <c r="G671" s="70"/>
    </row>
    <row r="672" spans="7:7" s="27" customFormat="1" x14ac:dyDescent="0.25">
      <c r="G672" s="70"/>
    </row>
    <row r="673" spans="7:7" s="27" customFormat="1" x14ac:dyDescent="0.25">
      <c r="G673" s="70"/>
    </row>
    <row r="674" spans="7:7" s="27" customFormat="1" x14ac:dyDescent="0.25">
      <c r="G674" s="70"/>
    </row>
    <row r="675" spans="7:7" s="27" customFormat="1" x14ac:dyDescent="0.25">
      <c r="G675" s="70"/>
    </row>
    <row r="676" spans="7:7" s="27" customFormat="1" x14ac:dyDescent="0.25">
      <c r="G676" s="70"/>
    </row>
    <row r="677" spans="7:7" s="27" customFormat="1" x14ac:dyDescent="0.25">
      <c r="G677" s="70"/>
    </row>
    <row r="678" spans="7:7" s="27" customFormat="1" x14ac:dyDescent="0.25">
      <c r="G678" s="70"/>
    </row>
    <row r="679" spans="7:7" s="27" customFormat="1" x14ac:dyDescent="0.25">
      <c r="G679" s="70"/>
    </row>
    <row r="680" spans="7:7" s="27" customFormat="1" x14ac:dyDescent="0.25">
      <c r="G680" s="70"/>
    </row>
    <row r="681" spans="7:7" s="27" customFormat="1" x14ac:dyDescent="0.25">
      <c r="G681" s="70"/>
    </row>
    <row r="682" spans="7:7" s="27" customFormat="1" x14ac:dyDescent="0.25">
      <c r="G682" s="70"/>
    </row>
    <row r="683" spans="7:7" s="27" customFormat="1" x14ac:dyDescent="0.25">
      <c r="G683" s="70"/>
    </row>
    <row r="684" spans="7:7" s="27" customFormat="1" x14ac:dyDescent="0.25">
      <c r="G684" s="70"/>
    </row>
    <row r="685" spans="7:7" s="27" customFormat="1" x14ac:dyDescent="0.25">
      <c r="G685" s="70"/>
    </row>
    <row r="686" spans="7:7" s="27" customFormat="1" x14ac:dyDescent="0.25">
      <c r="G686" s="70"/>
    </row>
    <row r="687" spans="7:7" s="27" customFormat="1" x14ac:dyDescent="0.25">
      <c r="G687" s="70"/>
    </row>
    <row r="688" spans="7:7" s="27" customFormat="1" x14ac:dyDescent="0.25">
      <c r="G688" s="70"/>
    </row>
    <row r="689" spans="7:7" s="27" customFormat="1" x14ac:dyDescent="0.25">
      <c r="G689" s="70"/>
    </row>
    <row r="690" spans="7:7" s="27" customFormat="1" x14ac:dyDescent="0.25">
      <c r="G690" s="70"/>
    </row>
    <row r="691" spans="7:7" s="27" customFormat="1" x14ac:dyDescent="0.25">
      <c r="G691" s="70"/>
    </row>
    <row r="692" spans="7:7" s="27" customFormat="1" x14ac:dyDescent="0.25">
      <c r="G692" s="70"/>
    </row>
    <row r="693" spans="7:7" s="27" customFormat="1" x14ac:dyDescent="0.25">
      <c r="G693" s="70"/>
    </row>
    <row r="694" spans="7:7" s="27" customFormat="1" x14ac:dyDescent="0.25">
      <c r="G694" s="70"/>
    </row>
    <row r="695" spans="7:7" s="27" customFormat="1" x14ac:dyDescent="0.25">
      <c r="G695" s="70"/>
    </row>
    <row r="696" spans="7:7" s="27" customFormat="1" x14ac:dyDescent="0.25">
      <c r="G696" s="70"/>
    </row>
    <row r="697" spans="7:7" s="27" customFormat="1" x14ac:dyDescent="0.25">
      <c r="G697" s="70"/>
    </row>
    <row r="698" spans="7:7" s="27" customFormat="1" x14ac:dyDescent="0.25">
      <c r="G698" s="70"/>
    </row>
    <row r="699" spans="7:7" s="27" customFormat="1" x14ac:dyDescent="0.25">
      <c r="G699" s="70"/>
    </row>
    <row r="700" spans="7:7" s="27" customFormat="1" x14ac:dyDescent="0.25">
      <c r="G700" s="70"/>
    </row>
    <row r="701" spans="7:7" s="27" customFormat="1" x14ac:dyDescent="0.25">
      <c r="G701" s="70"/>
    </row>
    <row r="702" spans="7:7" s="27" customFormat="1" x14ac:dyDescent="0.25">
      <c r="G702" s="70"/>
    </row>
    <row r="703" spans="7:7" s="27" customFormat="1" x14ac:dyDescent="0.25">
      <c r="G703" s="70"/>
    </row>
    <row r="704" spans="7:7" s="27" customFormat="1" x14ac:dyDescent="0.25">
      <c r="G704" s="70"/>
    </row>
    <row r="705" spans="7:7" s="27" customFormat="1" x14ac:dyDescent="0.25">
      <c r="G705" s="70"/>
    </row>
    <row r="706" spans="7:7" s="27" customFormat="1" x14ac:dyDescent="0.25">
      <c r="G706" s="70"/>
    </row>
    <row r="707" spans="7:7" s="27" customFormat="1" x14ac:dyDescent="0.25">
      <c r="G707" s="70"/>
    </row>
    <row r="708" spans="7:7" s="27" customFormat="1" x14ac:dyDescent="0.25">
      <c r="G708" s="70"/>
    </row>
    <row r="709" spans="7:7" s="27" customFormat="1" x14ac:dyDescent="0.25">
      <c r="G709" s="70"/>
    </row>
    <row r="710" spans="7:7" s="27" customFormat="1" x14ac:dyDescent="0.25">
      <c r="G710" s="70"/>
    </row>
    <row r="711" spans="7:7" s="27" customFormat="1" x14ac:dyDescent="0.25">
      <c r="G711" s="70"/>
    </row>
    <row r="712" spans="7:7" s="27" customFormat="1" x14ac:dyDescent="0.25">
      <c r="G712" s="70"/>
    </row>
    <row r="713" spans="7:7" s="27" customFormat="1" x14ac:dyDescent="0.25">
      <c r="G713" s="70"/>
    </row>
    <row r="714" spans="7:7" s="27" customFormat="1" x14ac:dyDescent="0.25">
      <c r="G714" s="70"/>
    </row>
    <row r="715" spans="7:7" s="27" customFormat="1" x14ac:dyDescent="0.25">
      <c r="G715" s="70"/>
    </row>
    <row r="716" spans="7:7" s="27" customFormat="1" x14ac:dyDescent="0.25">
      <c r="G716" s="70"/>
    </row>
    <row r="717" spans="7:7" s="27" customFormat="1" x14ac:dyDescent="0.25">
      <c r="G717" s="70"/>
    </row>
    <row r="718" spans="7:7" s="27" customFormat="1" x14ac:dyDescent="0.25">
      <c r="G718" s="70"/>
    </row>
    <row r="719" spans="7:7" s="27" customFormat="1" x14ac:dyDescent="0.25">
      <c r="G719" s="70"/>
    </row>
    <row r="720" spans="7:7" s="27" customFormat="1" x14ac:dyDescent="0.25">
      <c r="G720" s="70"/>
    </row>
    <row r="721" spans="7:7" s="27" customFormat="1" x14ac:dyDescent="0.25">
      <c r="G721" s="70"/>
    </row>
    <row r="722" spans="7:7" s="27" customFormat="1" x14ac:dyDescent="0.25">
      <c r="G722" s="70"/>
    </row>
    <row r="723" spans="7:7" s="27" customFormat="1" x14ac:dyDescent="0.25">
      <c r="G723" s="70"/>
    </row>
    <row r="724" spans="7:7" s="27" customFormat="1" x14ac:dyDescent="0.25">
      <c r="G724" s="70"/>
    </row>
    <row r="725" spans="7:7" s="27" customFormat="1" x14ac:dyDescent="0.25">
      <c r="G725" s="70"/>
    </row>
    <row r="726" spans="7:7" s="27" customFormat="1" x14ac:dyDescent="0.25">
      <c r="G726" s="70"/>
    </row>
    <row r="727" spans="7:7" s="27" customFormat="1" x14ac:dyDescent="0.25">
      <c r="G727" s="70"/>
    </row>
    <row r="728" spans="7:7" s="27" customFormat="1" x14ac:dyDescent="0.25">
      <c r="G728" s="70"/>
    </row>
    <row r="729" spans="7:7" s="27" customFormat="1" x14ac:dyDescent="0.25">
      <c r="G729" s="70"/>
    </row>
    <row r="730" spans="7:7" s="27" customFormat="1" x14ac:dyDescent="0.25">
      <c r="G730" s="70"/>
    </row>
    <row r="731" spans="7:7" s="27" customFormat="1" x14ac:dyDescent="0.25">
      <c r="G731" s="70"/>
    </row>
    <row r="732" spans="7:7" s="27" customFormat="1" x14ac:dyDescent="0.25">
      <c r="G732" s="70"/>
    </row>
    <row r="733" spans="7:7" s="27" customFormat="1" x14ac:dyDescent="0.25">
      <c r="G733" s="70"/>
    </row>
    <row r="734" spans="7:7" s="27" customFormat="1" x14ac:dyDescent="0.25">
      <c r="G734" s="70"/>
    </row>
    <row r="735" spans="7:7" s="27" customFormat="1" x14ac:dyDescent="0.25">
      <c r="G735" s="70"/>
    </row>
    <row r="736" spans="7:7" s="27" customFormat="1" x14ac:dyDescent="0.25">
      <c r="G736" s="70"/>
    </row>
    <row r="737" spans="7:7" s="27" customFormat="1" x14ac:dyDescent="0.25">
      <c r="G737" s="70"/>
    </row>
    <row r="738" spans="7:7" s="27" customFormat="1" x14ac:dyDescent="0.25">
      <c r="G738" s="70"/>
    </row>
    <row r="739" spans="7:7" s="27" customFormat="1" x14ac:dyDescent="0.25">
      <c r="G739" s="70"/>
    </row>
    <row r="740" spans="7:7" s="27" customFormat="1" x14ac:dyDescent="0.25">
      <c r="G740" s="70"/>
    </row>
    <row r="741" spans="7:7" s="27" customFormat="1" x14ac:dyDescent="0.25">
      <c r="G741" s="70"/>
    </row>
    <row r="742" spans="7:7" s="27" customFormat="1" x14ac:dyDescent="0.25">
      <c r="G742" s="70"/>
    </row>
    <row r="743" spans="7:7" s="27" customFormat="1" x14ac:dyDescent="0.25">
      <c r="G743" s="70"/>
    </row>
    <row r="744" spans="7:7" s="27" customFormat="1" x14ac:dyDescent="0.25">
      <c r="G744" s="70"/>
    </row>
    <row r="745" spans="7:7" s="27" customFormat="1" x14ac:dyDescent="0.25">
      <c r="G745" s="70"/>
    </row>
    <row r="746" spans="7:7" s="27" customFormat="1" x14ac:dyDescent="0.25">
      <c r="G746" s="70"/>
    </row>
    <row r="747" spans="7:7" s="27" customFormat="1" x14ac:dyDescent="0.25">
      <c r="G747" s="70"/>
    </row>
    <row r="748" spans="7:7" s="27" customFormat="1" x14ac:dyDescent="0.25">
      <c r="G748" s="70"/>
    </row>
    <row r="749" spans="7:7" s="27" customFormat="1" x14ac:dyDescent="0.25">
      <c r="G749" s="70"/>
    </row>
    <row r="750" spans="7:7" s="27" customFormat="1" x14ac:dyDescent="0.25">
      <c r="G750" s="70"/>
    </row>
    <row r="751" spans="7:7" s="27" customFormat="1" x14ac:dyDescent="0.25">
      <c r="G751" s="70"/>
    </row>
    <row r="752" spans="7:7" s="27" customFormat="1" x14ac:dyDescent="0.25">
      <c r="G752" s="70"/>
    </row>
    <row r="753" spans="7:7" s="27" customFormat="1" x14ac:dyDescent="0.25">
      <c r="G753" s="70"/>
    </row>
    <row r="754" spans="7:7" s="27" customFormat="1" x14ac:dyDescent="0.25">
      <c r="G754" s="70"/>
    </row>
    <row r="755" spans="7:7" s="27" customFormat="1" x14ac:dyDescent="0.25">
      <c r="G755" s="70"/>
    </row>
    <row r="756" spans="7:7" s="27" customFormat="1" x14ac:dyDescent="0.25">
      <c r="G756" s="70"/>
    </row>
    <row r="757" spans="7:7" s="27" customFormat="1" x14ac:dyDescent="0.25">
      <c r="G757" s="70"/>
    </row>
    <row r="758" spans="7:7" s="27" customFormat="1" x14ac:dyDescent="0.25">
      <c r="G758" s="70"/>
    </row>
    <row r="759" spans="7:7" s="27" customFormat="1" x14ac:dyDescent="0.25">
      <c r="G759" s="70"/>
    </row>
    <row r="760" spans="7:7" s="27" customFormat="1" x14ac:dyDescent="0.25">
      <c r="G760" s="70"/>
    </row>
    <row r="761" spans="7:7" s="27" customFormat="1" x14ac:dyDescent="0.25">
      <c r="G761" s="70"/>
    </row>
    <row r="762" spans="7:7" s="27" customFormat="1" x14ac:dyDescent="0.25">
      <c r="G762" s="70"/>
    </row>
    <row r="763" spans="7:7" s="27" customFormat="1" x14ac:dyDescent="0.25">
      <c r="G763" s="70"/>
    </row>
    <row r="764" spans="7:7" s="27" customFormat="1" x14ac:dyDescent="0.25">
      <c r="G764" s="70"/>
    </row>
    <row r="765" spans="7:7" s="27" customFormat="1" x14ac:dyDescent="0.25">
      <c r="G765" s="70"/>
    </row>
    <row r="766" spans="7:7" s="27" customFormat="1" x14ac:dyDescent="0.25">
      <c r="G766" s="70"/>
    </row>
    <row r="767" spans="7:7" s="27" customFormat="1" x14ac:dyDescent="0.25">
      <c r="G767" s="70"/>
    </row>
    <row r="768" spans="7:7" s="27" customFormat="1" x14ac:dyDescent="0.25">
      <c r="G768" s="70"/>
    </row>
    <row r="769" spans="7:7" s="27" customFormat="1" x14ac:dyDescent="0.25">
      <c r="G769" s="70"/>
    </row>
    <row r="770" spans="7:7" s="27" customFormat="1" x14ac:dyDescent="0.25">
      <c r="G770" s="70"/>
    </row>
    <row r="771" spans="7:7" s="27" customFormat="1" x14ac:dyDescent="0.25">
      <c r="G771" s="70"/>
    </row>
    <row r="772" spans="7:7" s="27" customFormat="1" x14ac:dyDescent="0.25">
      <c r="G772" s="70"/>
    </row>
    <row r="773" spans="7:7" s="27" customFormat="1" x14ac:dyDescent="0.25">
      <c r="G773" s="70"/>
    </row>
    <row r="774" spans="7:7" s="27" customFormat="1" x14ac:dyDescent="0.25">
      <c r="G774" s="70"/>
    </row>
    <row r="775" spans="7:7" s="27" customFormat="1" x14ac:dyDescent="0.25">
      <c r="G775" s="70"/>
    </row>
    <row r="776" spans="7:7" s="27" customFormat="1" x14ac:dyDescent="0.25">
      <c r="G776" s="70"/>
    </row>
    <row r="777" spans="7:7" s="27" customFormat="1" x14ac:dyDescent="0.25">
      <c r="G777" s="70"/>
    </row>
    <row r="778" spans="7:7" s="27" customFormat="1" x14ac:dyDescent="0.25">
      <c r="G778" s="70"/>
    </row>
    <row r="779" spans="7:7" s="27" customFormat="1" x14ac:dyDescent="0.25">
      <c r="G779" s="70"/>
    </row>
    <row r="780" spans="7:7" s="27" customFormat="1" x14ac:dyDescent="0.25">
      <c r="G780" s="70"/>
    </row>
    <row r="781" spans="7:7" s="27" customFormat="1" x14ac:dyDescent="0.25">
      <c r="G781" s="70"/>
    </row>
    <row r="782" spans="7:7" s="27" customFormat="1" x14ac:dyDescent="0.25">
      <c r="G782" s="70"/>
    </row>
    <row r="783" spans="7:7" s="27" customFormat="1" x14ac:dyDescent="0.25">
      <c r="G783" s="70"/>
    </row>
    <row r="784" spans="7:7" s="27" customFormat="1" x14ac:dyDescent="0.25">
      <c r="G784" s="70"/>
    </row>
    <row r="785" spans="7:7" s="27" customFormat="1" x14ac:dyDescent="0.25">
      <c r="G785" s="70"/>
    </row>
    <row r="786" spans="7:7" s="27" customFormat="1" x14ac:dyDescent="0.25">
      <c r="G786" s="70"/>
    </row>
    <row r="787" spans="7:7" s="27" customFormat="1" x14ac:dyDescent="0.25">
      <c r="G787" s="70"/>
    </row>
    <row r="788" spans="7:7" s="27" customFormat="1" x14ac:dyDescent="0.25">
      <c r="G788" s="70"/>
    </row>
    <row r="789" spans="7:7" s="27" customFormat="1" x14ac:dyDescent="0.25">
      <c r="G789" s="70"/>
    </row>
    <row r="790" spans="7:7" s="27" customFormat="1" x14ac:dyDescent="0.25">
      <c r="G790" s="70"/>
    </row>
    <row r="791" spans="7:7" s="27" customFormat="1" x14ac:dyDescent="0.25">
      <c r="G791" s="70"/>
    </row>
    <row r="792" spans="7:7" s="27" customFormat="1" x14ac:dyDescent="0.25">
      <c r="G792" s="70"/>
    </row>
    <row r="793" spans="7:7" s="27" customFormat="1" x14ac:dyDescent="0.25">
      <c r="G793" s="70"/>
    </row>
    <row r="794" spans="7:7" s="27" customFormat="1" x14ac:dyDescent="0.25">
      <c r="G794" s="70"/>
    </row>
    <row r="795" spans="7:7" s="27" customFormat="1" x14ac:dyDescent="0.25">
      <c r="G795" s="70"/>
    </row>
    <row r="796" spans="7:7" s="27" customFormat="1" x14ac:dyDescent="0.25">
      <c r="G796" s="70"/>
    </row>
    <row r="797" spans="7:7" s="27" customFormat="1" x14ac:dyDescent="0.25">
      <c r="G797" s="70"/>
    </row>
    <row r="798" spans="7:7" s="27" customFormat="1" x14ac:dyDescent="0.25">
      <c r="G798" s="70"/>
    </row>
    <row r="799" spans="7:7" s="27" customFormat="1" x14ac:dyDescent="0.25">
      <c r="G799" s="70"/>
    </row>
    <row r="800" spans="7:7" s="27" customFormat="1" x14ac:dyDescent="0.25">
      <c r="G800" s="70"/>
    </row>
    <row r="801" spans="7:7" s="27" customFormat="1" x14ac:dyDescent="0.25">
      <c r="G801" s="70"/>
    </row>
    <row r="802" spans="7:7" s="27" customFormat="1" x14ac:dyDescent="0.25">
      <c r="G802" s="70"/>
    </row>
    <row r="803" spans="7:7" s="27" customFormat="1" x14ac:dyDescent="0.25">
      <c r="G803" s="70"/>
    </row>
    <row r="804" spans="7:7" s="27" customFormat="1" x14ac:dyDescent="0.25">
      <c r="G804" s="70"/>
    </row>
    <row r="805" spans="7:7" s="27" customFormat="1" x14ac:dyDescent="0.25">
      <c r="G805" s="70"/>
    </row>
    <row r="806" spans="7:7" s="27" customFormat="1" x14ac:dyDescent="0.25">
      <c r="G806" s="70"/>
    </row>
    <row r="807" spans="7:7" s="27" customFormat="1" x14ac:dyDescent="0.25">
      <c r="G807" s="70"/>
    </row>
    <row r="808" spans="7:7" s="27" customFormat="1" x14ac:dyDescent="0.25">
      <c r="G808" s="70"/>
    </row>
    <row r="809" spans="7:7" s="27" customFormat="1" x14ac:dyDescent="0.25">
      <c r="G809" s="70"/>
    </row>
    <row r="810" spans="7:7" s="27" customFormat="1" x14ac:dyDescent="0.25">
      <c r="G810" s="70"/>
    </row>
    <row r="811" spans="7:7" s="27" customFormat="1" x14ac:dyDescent="0.25">
      <c r="G811" s="70"/>
    </row>
    <row r="812" spans="7:7" s="27" customFormat="1" x14ac:dyDescent="0.25">
      <c r="G812" s="70"/>
    </row>
    <row r="813" spans="7:7" s="27" customFormat="1" x14ac:dyDescent="0.25">
      <c r="G813" s="70"/>
    </row>
    <row r="814" spans="7:7" s="27" customFormat="1" x14ac:dyDescent="0.25">
      <c r="G814" s="70"/>
    </row>
    <row r="815" spans="7:7" s="27" customFormat="1" x14ac:dyDescent="0.25">
      <c r="G815" s="70"/>
    </row>
    <row r="816" spans="7:7" s="27" customFormat="1" x14ac:dyDescent="0.25">
      <c r="G816" s="70"/>
    </row>
    <row r="817" spans="7:7" s="27" customFormat="1" x14ac:dyDescent="0.25">
      <c r="G817" s="70"/>
    </row>
    <row r="818" spans="7:7" s="27" customFormat="1" x14ac:dyDescent="0.25">
      <c r="G818" s="70"/>
    </row>
    <row r="819" spans="7:7" s="27" customFormat="1" x14ac:dyDescent="0.25">
      <c r="G819" s="70"/>
    </row>
    <row r="820" spans="7:7" s="27" customFormat="1" x14ac:dyDescent="0.25">
      <c r="G820" s="70"/>
    </row>
    <row r="821" spans="7:7" s="27" customFormat="1" x14ac:dyDescent="0.25">
      <c r="G821" s="70"/>
    </row>
    <row r="822" spans="7:7" s="27" customFormat="1" x14ac:dyDescent="0.25">
      <c r="G822" s="70"/>
    </row>
    <row r="823" spans="7:7" s="27" customFormat="1" x14ac:dyDescent="0.25">
      <c r="G823" s="70"/>
    </row>
    <row r="824" spans="7:7" s="27" customFormat="1" x14ac:dyDescent="0.25">
      <c r="G824" s="70"/>
    </row>
    <row r="825" spans="7:7" s="27" customFormat="1" x14ac:dyDescent="0.25">
      <c r="G825" s="70"/>
    </row>
    <row r="826" spans="7:7" s="27" customFormat="1" x14ac:dyDescent="0.25">
      <c r="G826" s="70"/>
    </row>
    <row r="827" spans="7:7" s="27" customFormat="1" x14ac:dyDescent="0.25">
      <c r="G827" s="70"/>
    </row>
    <row r="828" spans="7:7" s="27" customFormat="1" x14ac:dyDescent="0.25">
      <c r="G828" s="70"/>
    </row>
    <row r="829" spans="7:7" s="27" customFormat="1" x14ac:dyDescent="0.25">
      <c r="G829" s="70"/>
    </row>
    <row r="830" spans="7:7" s="27" customFormat="1" x14ac:dyDescent="0.25">
      <c r="G830" s="70"/>
    </row>
    <row r="831" spans="7:7" s="27" customFormat="1" x14ac:dyDescent="0.25">
      <c r="G831" s="70"/>
    </row>
    <row r="832" spans="7:7" s="27" customFormat="1" x14ac:dyDescent="0.25">
      <c r="G832" s="70"/>
    </row>
    <row r="833" spans="4:7" s="27" customFormat="1" x14ac:dyDescent="0.25">
      <c r="G833" s="70"/>
    </row>
    <row r="834" spans="4:7" s="27" customFormat="1" x14ac:dyDescent="0.25">
      <c r="G834" s="70"/>
    </row>
    <row r="835" spans="4:7" s="27" customFormat="1" x14ac:dyDescent="0.25">
      <c r="G835" s="70"/>
    </row>
    <row r="836" spans="4:7" s="27" customFormat="1" x14ac:dyDescent="0.25">
      <c r="G836" s="70"/>
    </row>
    <row r="837" spans="4:7" s="27" customFormat="1" x14ac:dyDescent="0.25">
      <c r="G837" s="70"/>
    </row>
    <row r="838" spans="4:7" s="27" customFormat="1" x14ac:dyDescent="0.25">
      <c r="D838"/>
      <c r="E838"/>
      <c r="F838"/>
      <c r="G838" s="71"/>
    </row>
    <row r="839" spans="4:7" s="27" customFormat="1" x14ac:dyDescent="0.25">
      <c r="D839"/>
      <c r="E839"/>
      <c r="F839"/>
      <c r="G839" s="71"/>
    </row>
    <row r="840" spans="4:7" s="27" customFormat="1" x14ac:dyDescent="0.25">
      <c r="D840"/>
      <c r="E840"/>
      <c r="F840"/>
      <c r="G840" s="71"/>
    </row>
    <row r="841" spans="4:7" s="27" customFormat="1" x14ac:dyDescent="0.25">
      <c r="D841"/>
      <c r="E841"/>
      <c r="F841"/>
      <c r="G841" s="71"/>
    </row>
    <row r="842" spans="4:7" s="27" customFormat="1" x14ac:dyDescent="0.25">
      <c r="D842"/>
      <c r="E842"/>
      <c r="F842"/>
      <c r="G842" s="71"/>
    </row>
  </sheetData>
  <sheetProtection insertColumns="0" insertRows="0" deleteColumns="0" deleteRows="0"/>
  <mergeCells count="14">
    <mergeCell ref="C26:F26"/>
    <mergeCell ref="C30:F30"/>
    <mergeCell ref="C40:F40"/>
    <mergeCell ref="C44:F44"/>
    <mergeCell ref="C48:F48"/>
    <mergeCell ref="D19:D23"/>
    <mergeCell ref="D24:F24"/>
    <mergeCell ref="B2:F2"/>
    <mergeCell ref="C4:F4"/>
    <mergeCell ref="C8:F8"/>
    <mergeCell ref="D9:D13"/>
    <mergeCell ref="D14:D18"/>
    <mergeCell ref="B3:D3"/>
    <mergeCell ref="E3:G3"/>
  </mergeCells>
  <dataValidations count="9">
    <dataValidation type="whole" operator="greaterThanOrEqual" allowBlank="1" showInputMessage="1" showErrorMessage="1" sqref="G37">
      <formula1>0</formula1>
    </dataValidation>
    <dataValidation type="decimal" operator="greaterThanOrEqual" allowBlank="1" showInputMessage="1" showErrorMessage="1" sqref="G38:G39 G35:G36 G42">
      <formula1>0</formula1>
    </dataValidation>
    <dataValidation type="list" allowBlank="1" showInputMessage="1" showErrorMessage="1" sqref="G33">
      <formula1>Forecast</formula1>
    </dataValidation>
    <dataValidation type="whole" operator="greaterThan" allowBlank="1" showInputMessage="1" showErrorMessage="1" sqref="G32">
      <formula1>0</formula1>
    </dataValidation>
    <dataValidation type="list" allowBlank="1" showInputMessage="1" showErrorMessage="1" sqref="G31">
      <formula1>Benefits</formula1>
    </dataValidation>
    <dataValidation type="list" allowBlank="1" showInputMessage="1" showErrorMessage="1" sqref="G28">
      <formula1>Decisions</formula1>
    </dataValidation>
    <dataValidation type="list" allowBlank="1" showInputMessage="1" showErrorMessage="1" sqref="G27">
      <formula1>Steps</formula1>
    </dataValidation>
    <dataValidation type="list" allowBlank="1" showInputMessage="1" showErrorMessage="1" sqref="G11 G21 G16">
      <formula1>InteractionType</formula1>
    </dataValidation>
    <dataValidation type="list" allowBlank="1" showInputMessage="1" showErrorMessage="1" sqref="G20 G15 G10 G34 G43 G41 G5:G6 G22 G12 G17">
      <formula1>Binary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F842"/>
  <sheetViews>
    <sheetView zoomScale="85" zoomScaleNormal="85" workbookViewId="0">
      <selection activeCell="H40" sqref="H40"/>
    </sheetView>
  </sheetViews>
  <sheetFormatPr defaultColWidth="9.140625" defaultRowHeight="15" x14ac:dyDescent="0.25"/>
  <cols>
    <col min="1" max="1" width="1.28515625" style="27" customWidth="1"/>
    <col min="2" max="2" width="3.140625" style="27" customWidth="1"/>
    <col min="3" max="3" width="6" customWidth="1"/>
    <col min="4" max="4" width="20.7109375" customWidth="1"/>
    <col min="5" max="5" width="49.140625" customWidth="1"/>
    <col min="6" max="6" width="19" customWidth="1"/>
    <col min="7" max="7" width="28.5703125" style="71" customWidth="1"/>
    <col min="8" max="344" width="9.140625" style="27"/>
  </cols>
  <sheetData>
    <row r="1" spans="1:7" s="27" customFormat="1" ht="5.25" customHeight="1" thickBot="1" x14ac:dyDescent="0.3">
      <c r="A1" s="26"/>
      <c r="B1" s="26"/>
      <c r="C1" s="29"/>
      <c r="D1" s="29"/>
      <c r="E1" s="29"/>
      <c r="F1" s="29"/>
      <c r="G1" s="55"/>
    </row>
    <row r="2" spans="1:7" s="34" customFormat="1" ht="101.25" customHeight="1" thickTop="1" thickBot="1" x14ac:dyDescent="0.35">
      <c r="A2" s="33"/>
      <c r="B2" s="132" t="str">
        <f ca="1">"Обследование " &amp; E3 &amp; " - "&amp;MID(CELL("filename",A1),FIND("]",CELL("filename",A1))+1,255)</f>
        <v>Обследование Компания мечты - Пример заполнения</v>
      </c>
      <c r="C2" s="132"/>
      <c r="D2" s="132"/>
      <c r="E2" s="132"/>
      <c r="F2" s="132"/>
      <c r="G2" s="102" t="s">
        <v>128</v>
      </c>
    </row>
    <row r="3" spans="1:7" s="34" customFormat="1" ht="42" customHeight="1" thickTop="1" thickBot="1" x14ac:dyDescent="0.35">
      <c r="A3" s="33"/>
      <c r="B3" s="133" t="s">
        <v>129</v>
      </c>
      <c r="C3" s="133"/>
      <c r="D3" s="133"/>
      <c r="E3" s="134" t="s">
        <v>131</v>
      </c>
      <c r="F3" s="134"/>
      <c r="G3" s="134"/>
    </row>
    <row r="4" spans="1:7" s="27" customFormat="1" ht="17.25" customHeight="1" thickTop="1" thickBot="1" x14ac:dyDescent="0.3">
      <c r="A4" s="26"/>
      <c r="B4" s="28"/>
      <c r="C4" s="135" t="s">
        <v>0</v>
      </c>
      <c r="D4" s="135"/>
      <c r="E4" s="135"/>
      <c r="F4" s="135"/>
      <c r="G4" s="56"/>
    </row>
    <row r="5" spans="1:7" s="27" customFormat="1" ht="30.75" thickTop="1" x14ac:dyDescent="0.25">
      <c r="A5" s="26"/>
      <c r="B5" s="28"/>
      <c r="C5" s="28"/>
      <c r="D5" s="89" t="s">
        <v>1</v>
      </c>
      <c r="E5" s="30" t="s">
        <v>2</v>
      </c>
      <c r="F5" s="35" t="s">
        <v>3</v>
      </c>
      <c r="G5" s="57" t="s">
        <v>99</v>
      </c>
    </row>
    <row r="6" spans="1:7" s="27" customFormat="1" ht="30" x14ac:dyDescent="0.25">
      <c r="A6" s="26"/>
      <c r="B6" s="28"/>
      <c r="C6" s="28"/>
      <c r="D6" s="90" t="s">
        <v>4</v>
      </c>
      <c r="E6" s="31" t="s">
        <v>5</v>
      </c>
      <c r="F6" s="36" t="s">
        <v>3</v>
      </c>
      <c r="G6" s="58" t="s">
        <v>99</v>
      </c>
    </row>
    <row r="7" spans="1:7" s="27" customFormat="1" ht="30.75" thickBot="1" x14ac:dyDescent="0.3">
      <c r="A7" s="26"/>
      <c r="B7" s="28"/>
      <c r="C7" s="28"/>
      <c r="D7" s="91" t="s">
        <v>6</v>
      </c>
      <c r="E7" s="92" t="s">
        <v>7</v>
      </c>
      <c r="F7" s="93" t="s">
        <v>8</v>
      </c>
      <c r="G7" s="94">
        <f t="shared" ref="G7" si="0">IF(COUNTA(G$5:G$6)&lt;&gt;2,"Неполные данные",IF(G$5="Да",IF(G$6="Да",0,2),1000))</f>
        <v>0</v>
      </c>
    </row>
    <row r="8" spans="1:7" s="27" customFormat="1" ht="17.25" customHeight="1" thickTop="1" thickBot="1" x14ac:dyDescent="0.3">
      <c r="A8" s="26"/>
      <c r="B8" s="28"/>
      <c r="C8" s="126" t="s">
        <v>9</v>
      </c>
      <c r="D8" s="126"/>
      <c r="E8" s="126"/>
      <c r="F8" s="126"/>
      <c r="G8" s="59"/>
    </row>
    <row r="9" spans="1:7" s="48" customFormat="1" ht="16.5" customHeight="1" thickTop="1" thickBot="1" x14ac:dyDescent="0.3">
      <c r="A9" s="26"/>
      <c r="B9" s="26"/>
      <c r="C9" s="26"/>
      <c r="D9" s="127" t="str">
        <f>"Бизнес-система "&amp;G9</f>
        <v>Бизнес-система 1С</v>
      </c>
      <c r="E9" s="46" t="s">
        <v>10</v>
      </c>
      <c r="F9" s="47" t="s">
        <v>11</v>
      </c>
      <c r="G9" s="60" t="s">
        <v>126</v>
      </c>
    </row>
    <row r="10" spans="1:7" s="48" customFormat="1" ht="16.5" thickTop="1" thickBot="1" x14ac:dyDescent="0.3">
      <c r="A10" s="26"/>
      <c r="B10" s="26"/>
      <c r="C10" s="26"/>
      <c r="D10" s="127"/>
      <c r="E10" s="49" t="s">
        <v>113</v>
      </c>
      <c r="F10" s="50" t="s">
        <v>3</v>
      </c>
      <c r="G10" s="61" t="s">
        <v>100</v>
      </c>
    </row>
    <row r="11" spans="1:7" s="48" customFormat="1" ht="31.5" thickTop="1" thickBot="1" x14ac:dyDescent="0.3">
      <c r="A11" s="26"/>
      <c r="B11" s="26"/>
      <c r="C11" s="26"/>
      <c r="D11" s="127"/>
      <c r="E11" s="51" t="s">
        <v>13</v>
      </c>
      <c r="F11" s="52" t="s">
        <v>14</v>
      </c>
      <c r="G11" s="62" t="s">
        <v>60</v>
      </c>
    </row>
    <row r="12" spans="1:7" s="48" customFormat="1" ht="16.5" thickTop="1" thickBot="1" x14ac:dyDescent="0.3">
      <c r="A12" s="26"/>
      <c r="B12" s="26"/>
      <c r="C12" s="26"/>
      <c r="D12" s="127"/>
      <c r="E12" s="49" t="s">
        <v>15</v>
      </c>
      <c r="F12" s="50" t="s">
        <v>3</v>
      </c>
      <c r="G12" s="61" t="s">
        <v>99</v>
      </c>
    </row>
    <row r="13" spans="1:7" s="48" customFormat="1" ht="16.5" thickTop="1" thickBot="1" x14ac:dyDescent="0.3">
      <c r="A13" s="26"/>
      <c r="B13" s="26"/>
      <c r="C13" s="26"/>
      <c r="D13" s="127"/>
      <c r="E13" s="53" t="s">
        <v>16</v>
      </c>
      <c r="F13" s="54" t="s">
        <v>8</v>
      </c>
      <c r="G13" s="96">
        <f>IF(COUNTA(G9:G12)&lt;&gt;4,"Неполные данные",MAX(1,IF(G10="Да",(VLOOKUP(G11,Data!$B:$D,3,FALSE)+IF(G12="Да",1,0))/2,VLOOKUP(G11,Data!$B:$D,3,FALSE)+IF(G12="Да",1,0))))</f>
        <v>3</v>
      </c>
    </row>
    <row r="14" spans="1:7" s="48" customFormat="1" ht="16.5" customHeight="1" thickTop="1" x14ac:dyDescent="0.25">
      <c r="A14" s="26"/>
      <c r="B14" s="26"/>
      <c r="C14" s="26"/>
      <c r="D14" s="127" t="str">
        <f>"Бизнес-система "&amp;G14</f>
        <v>Бизнес-система Google Chrome</v>
      </c>
      <c r="E14" s="46" t="s">
        <v>10</v>
      </c>
      <c r="F14" s="47" t="s">
        <v>11</v>
      </c>
      <c r="G14" s="60" t="s">
        <v>127</v>
      </c>
    </row>
    <row r="15" spans="1:7" s="48" customFormat="1" x14ac:dyDescent="0.25">
      <c r="A15" s="26"/>
      <c r="B15" s="26"/>
      <c r="C15" s="26"/>
      <c r="D15" s="128"/>
      <c r="E15" s="49" t="s">
        <v>113</v>
      </c>
      <c r="F15" s="50" t="s">
        <v>3</v>
      </c>
      <c r="G15" s="61" t="s">
        <v>100</v>
      </c>
    </row>
    <row r="16" spans="1:7" s="48" customFormat="1" ht="30" x14ac:dyDescent="0.25">
      <c r="A16" s="26"/>
      <c r="B16" s="26"/>
      <c r="C16" s="26"/>
      <c r="D16" s="128"/>
      <c r="E16" s="51" t="s">
        <v>13</v>
      </c>
      <c r="F16" s="52" t="s">
        <v>14</v>
      </c>
      <c r="G16" s="62" t="s">
        <v>114</v>
      </c>
    </row>
    <row r="17" spans="1:7" s="48" customFormat="1" x14ac:dyDescent="0.25">
      <c r="A17" s="26"/>
      <c r="B17" s="26"/>
      <c r="C17" s="26"/>
      <c r="D17" s="128"/>
      <c r="E17" s="49" t="s">
        <v>15</v>
      </c>
      <c r="F17" s="50" t="s">
        <v>3</v>
      </c>
      <c r="G17" s="61" t="s">
        <v>100</v>
      </c>
    </row>
    <row r="18" spans="1:7" s="48" customFormat="1" ht="15.75" thickBot="1" x14ac:dyDescent="0.3">
      <c r="A18" s="26"/>
      <c r="B18" s="26"/>
      <c r="C18" s="26"/>
      <c r="D18" s="129"/>
      <c r="E18" s="53" t="s">
        <v>16</v>
      </c>
      <c r="F18" s="54" t="s">
        <v>8</v>
      </c>
      <c r="G18" s="96">
        <f>IF(COUNTA(G14:G17)&lt;&gt;4,"Неполные данные",MAX(1,IF(G15="Да",(VLOOKUP(G16,Data!$B:$D,3,FALSE)+IF(G17="Да",1,0))/2,VLOOKUP(G16,Data!$B:$D,3,FALSE)+IF(G17="Да",1,0))))</f>
        <v>1</v>
      </c>
    </row>
    <row r="19" spans="1:7" s="48" customFormat="1" ht="16.5" thickTop="1" thickBot="1" x14ac:dyDescent="0.3">
      <c r="A19" s="26"/>
      <c r="B19" s="26"/>
      <c r="C19" s="26"/>
      <c r="D19" s="127" t="str">
        <f>"Бизнес-система "&amp;G19</f>
        <v xml:space="preserve">Бизнес-система </v>
      </c>
      <c r="E19" s="46" t="s">
        <v>10</v>
      </c>
      <c r="F19" s="47" t="s">
        <v>11</v>
      </c>
      <c r="G19" s="60"/>
    </row>
    <row r="20" spans="1:7" s="48" customFormat="1" ht="16.5" thickTop="1" thickBot="1" x14ac:dyDescent="0.3">
      <c r="A20" s="26"/>
      <c r="B20" s="26"/>
      <c r="C20" s="26"/>
      <c r="D20" s="127"/>
      <c r="E20" s="49" t="s">
        <v>12</v>
      </c>
      <c r="F20" s="50" t="s">
        <v>3</v>
      </c>
      <c r="G20" s="61"/>
    </row>
    <row r="21" spans="1:7" s="48" customFormat="1" ht="31.5" thickTop="1" thickBot="1" x14ac:dyDescent="0.3">
      <c r="A21" s="26"/>
      <c r="B21" s="26"/>
      <c r="C21" s="26"/>
      <c r="D21" s="127"/>
      <c r="E21" s="51" t="s">
        <v>13</v>
      </c>
      <c r="F21" s="52" t="s">
        <v>14</v>
      </c>
      <c r="G21" s="62"/>
    </row>
    <row r="22" spans="1:7" s="48" customFormat="1" ht="16.5" thickTop="1" thickBot="1" x14ac:dyDescent="0.3">
      <c r="A22" s="26"/>
      <c r="B22" s="26"/>
      <c r="C22" s="26"/>
      <c r="D22" s="127"/>
      <c r="E22" s="49" t="s">
        <v>15</v>
      </c>
      <c r="F22" s="50" t="s">
        <v>3</v>
      </c>
      <c r="G22" s="61"/>
    </row>
    <row r="23" spans="1:7" s="48" customFormat="1" ht="15.75" thickTop="1" x14ac:dyDescent="0.25">
      <c r="A23" s="26"/>
      <c r="B23" s="26"/>
      <c r="C23" s="26"/>
      <c r="D23" s="127"/>
      <c r="E23" s="53" t="s">
        <v>16</v>
      </c>
      <c r="F23" s="54" t="s">
        <v>8</v>
      </c>
      <c r="G23" s="96" t="str">
        <f>IF(COUNTA(G19:G22)&lt;&gt;4,"Неполные данные",MAX(1,IF(G20="Yes",(VLOOKUP(G21,Data!$B:$D,3,FALSE)+IF(G22="No",1,0))/2,VLOOKUP(G21,Data!$B:$D,3,FALSE)+IF(G22="No",1,0))))</f>
        <v>Неполные данные</v>
      </c>
    </row>
    <row r="24" spans="1:7" s="48" customFormat="1" ht="28.5" customHeight="1" x14ac:dyDescent="0.25">
      <c r="A24" s="26"/>
      <c r="B24" s="26"/>
      <c r="C24" s="26"/>
      <c r="D24" s="130" t="s">
        <v>17</v>
      </c>
      <c r="E24" s="131"/>
      <c r="F24" s="131"/>
      <c r="G24" s="95"/>
    </row>
    <row r="25" spans="1:7" s="48" customFormat="1" ht="30.75" thickBot="1" x14ac:dyDescent="0.3">
      <c r="A25" s="26"/>
      <c r="B25" s="26"/>
      <c r="C25" s="26"/>
      <c r="D25" s="91" t="s">
        <v>18</v>
      </c>
      <c r="E25" s="92" t="s">
        <v>7</v>
      </c>
      <c r="F25" s="97" t="s">
        <v>8</v>
      </c>
      <c r="G25" s="94">
        <f>IF(SUMIF($E:$E,"="&amp;"Оценка системы",G:G)=0,"Неполные данные",SUMIF($E:$E,"="&amp;"Оценка системы",G:G))</f>
        <v>4</v>
      </c>
    </row>
    <row r="26" spans="1:7" s="27" customFormat="1" ht="17.25" customHeight="1" thickTop="1" thickBot="1" x14ac:dyDescent="0.3">
      <c r="A26" s="26"/>
      <c r="B26" s="28"/>
      <c r="C26" s="126" t="s">
        <v>19</v>
      </c>
      <c r="D26" s="126"/>
      <c r="E26" s="126"/>
      <c r="F26" s="126"/>
      <c r="G26" s="59"/>
    </row>
    <row r="27" spans="1:7" s="48" customFormat="1" ht="60.75" thickTop="1" x14ac:dyDescent="0.25">
      <c r="A27" s="26"/>
      <c r="B27" s="26"/>
      <c r="C27" s="26"/>
      <c r="D27" s="89" t="s">
        <v>20</v>
      </c>
      <c r="E27" s="30" t="s">
        <v>21</v>
      </c>
      <c r="F27" s="52" t="s">
        <v>14</v>
      </c>
      <c r="G27" s="57" t="s">
        <v>118</v>
      </c>
    </row>
    <row r="28" spans="1:7" s="48" customFormat="1" ht="60" x14ac:dyDescent="0.25">
      <c r="A28" s="26"/>
      <c r="B28" s="26"/>
      <c r="C28" s="26"/>
      <c r="D28" s="90" t="s">
        <v>105</v>
      </c>
      <c r="E28" s="32" t="s">
        <v>106</v>
      </c>
      <c r="F28" s="37" t="s">
        <v>14</v>
      </c>
      <c r="G28" s="38" t="s">
        <v>120</v>
      </c>
    </row>
    <row r="29" spans="1:7" s="48" customFormat="1" ht="15.75" thickBot="1" x14ac:dyDescent="0.3">
      <c r="A29" s="26"/>
      <c r="B29" s="26"/>
      <c r="C29" s="26"/>
      <c r="D29" s="91" t="s">
        <v>22</v>
      </c>
      <c r="E29" s="92" t="s">
        <v>7</v>
      </c>
      <c r="F29" s="97" t="s">
        <v>8</v>
      </c>
      <c r="G29" s="94">
        <f>IF(COUNTA(G$27:G$28)&lt;&gt;2,"Неполные данные",MROUND(VLOOKUP(G$27,Data!$E:$F,2,FALSE)*VLOOKUP(G$28,Data!$G:$H,2,FALSE),0.5))</f>
        <v>3</v>
      </c>
    </row>
    <row r="30" spans="1:7" s="27" customFormat="1" ht="17.25" customHeight="1" thickTop="1" thickBot="1" x14ac:dyDescent="0.3">
      <c r="A30" s="26"/>
      <c r="B30" s="28"/>
      <c r="C30" s="126" t="s">
        <v>23</v>
      </c>
      <c r="D30" s="126"/>
      <c r="E30" s="126"/>
      <c r="F30" s="126"/>
      <c r="G30" s="59"/>
    </row>
    <row r="31" spans="1:7" s="27" customFormat="1" ht="45.75" customHeight="1" thickTop="1" x14ac:dyDescent="0.25">
      <c r="A31" s="26"/>
      <c r="B31" s="28"/>
      <c r="D31" s="89" t="s">
        <v>24</v>
      </c>
      <c r="E31" s="30" t="s">
        <v>25</v>
      </c>
      <c r="F31" s="52" t="s">
        <v>14</v>
      </c>
      <c r="G31" s="62" t="s">
        <v>96</v>
      </c>
    </row>
    <row r="32" spans="1:7" s="27" customFormat="1" ht="30" x14ac:dyDescent="0.25">
      <c r="A32" s="26"/>
      <c r="B32" s="28"/>
      <c r="C32" s="28"/>
      <c r="D32" s="90" t="s">
        <v>26</v>
      </c>
      <c r="E32" s="31" t="s">
        <v>27</v>
      </c>
      <c r="F32" s="36" t="s">
        <v>28</v>
      </c>
      <c r="G32" s="77">
        <v>2570</v>
      </c>
    </row>
    <row r="33" spans="1:7" s="27" customFormat="1" ht="59.25" customHeight="1" x14ac:dyDescent="0.25">
      <c r="A33" s="26"/>
      <c r="B33" s="28"/>
      <c r="C33" s="28"/>
      <c r="D33" s="90" t="s">
        <v>29</v>
      </c>
      <c r="E33" s="30" t="s">
        <v>30</v>
      </c>
      <c r="F33" s="52" t="s">
        <v>14</v>
      </c>
      <c r="G33" s="63" t="s">
        <v>102</v>
      </c>
    </row>
    <row r="34" spans="1:7" s="27" customFormat="1" ht="30" x14ac:dyDescent="0.25">
      <c r="A34" s="26"/>
      <c r="B34" s="28"/>
      <c r="C34" s="28"/>
      <c r="D34" s="90" t="s">
        <v>31</v>
      </c>
      <c r="E34" s="31" t="s">
        <v>32</v>
      </c>
      <c r="F34" s="50" t="s">
        <v>3</v>
      </c>
      <c r="G34" s="64" t="s">
        <v>99</v>
      </c>
    </row>
    <row r="35" spans="1:7" s="27" customFormat="1" ht="45" customHeight="1" x14ac:dyDescent="0.25">
      <c r="A35" s="26"/>
      <c r="B35" s="28"/>
      <c r="C35" s="28"/>
      <c r="D35" s="90" t="s">
        <v>33</v>
      </c>
      <c r="E35" s="30" t="s">
        <v>34</v>
      </c>
      <c r="F35" s="35" t="s">
        <v>35</v>
      </c>
      <c r="G35" s="78">
        <v>5.5</v>
      </c>
    </row>
    <row r="36" spans="1:7" s="27" customFormat="1" ht="30" x14ac:dyDescent="0.25">
      <c r="A36" s="26"/>
      <c r="B36" s="28"/>
      <c r="C36" s="28"/>
      <c r="D36" s="90" t="s">
        <v>36</v>
      </c>
      <c r="E36" s="31" t="s">
        <v>37</v>
      </c>
      <c r="F36" s="36" t="s">
        <v>35</v>
      </c>
      <c r="G36" s="79">
        <v>5.5</v>
      </c>
    </row>
    <row r="37" spans="1:7" s="27" customFormat="1" ht="30" x14ac:dyDescent="0.25">
      <c r="A37" s="26"/>
      <c r="B37" s="28"/>
      <c r="C37" s="28"/>
      <c r="D37" s="90" t="s">
        <v>38</v>
      </c>
      <c r="E37" s="30" t="s">
        <v>39</v>
      </c>
      <c r="F37" s="35" t="s">
        <v>28</v>
      </c>
      <c r="G37" s="80">
        <v>5</v>
      </c>
    </row>
    <row r="38" spans="1:7" s="27" customFormat="1" ht="30" x14ac:dyDescent="0.25">
      <c r="A38" s="26"/>
      <c r="B38" s="28"/>
      <c r="C38" s="28"/>
      <c r="D38" s="90" t="s">
        <v>40</v>
      </c>
      <c r="E38" s="31" t="s">
        <v>41</v>
      </c>
      <c r="F38" s="36" t="s">
        <v>42</v>
      </c>
      <c r="G38" s="65">
        <v>1</v>
      </c>
    </row>
    <row r="39" spans="1:7" s="27" customFormat="1" ht="30.75" thickBot="1" x14ac:dyDescent="0.3">
      <c r="A39" s="26"/>
      <c r="B39" s="28"/>
      <c r="C39" s="28"/>
      <c r="D39" s="91" t="s">
        <v>43</v>
      </c>
      <c r="E39" s="30" t="s">
        <v>44</v>
      </c>
      <c r="F39" s="35" t="s">
        <v>42</v>
      </c>
      <c r="G39" s="66">
        <v>1</v>
      </c>
    </row>
    <row r="40" spans="1:7" s="27" customFormat="1" ht="17.25" customHeight="1" thickTop="1" thickBot="1" x14ac:dyDescent="0.3">
      <c r="A40" s="26"/>
      <c r="B40" s="28"/>
      <c r="C40" s="126" t="s">
        <v>45</v>
      </c>
      <c r="D40" s="126"/>
      <c r="E40" s="126"/>
      <c r="F40" s="126"/>
      <c r="G40" s="59"/>
    </row>
    <row r="41" spans="1:7" s="27" customFormat="1" ht="15.75" thickTop="1" x14ac:dyDescent="0.25">
      <c r="A41" s="26"/>
      <c r="B41" s="28"/>
      <c r="C41" s="28"/>
      <c r="D41" s="89" t="s">
        <v>46</v>
      </c>
      <c r="E41" s="30" t="s">
        <v>47</v>
      </c>
      <c r="F41" s="35" t="s">
        <v>3</v>
      </c>
      <c r="G41" s="57" t="s">
        <v>100</v>
      </c>
    </row>
    <row r="42" spans="1:7" s="27" customFormat="1" x14ac:dyDescent="0.25">
      <c r="A42" s="26"/>
      <c r="B42" s="28"/>
      <c r="C42" s="28"/>
      <c r="D42" s="90" t="s">
        <v>48</v>
      </c>
      <c r="E42" s="31" t="s">
        <v>49</v>
      </c>
      <c r="F42" s="36" t="s">
        <v>50</v>
      </c>
      <c r="G42" s="82"/>
    </row>
    <row r="43" spans="1:7" s="27" customFormat="1" ht="30.75" thickBot="1" x14ac:dyDescent="0.3">
      <c r="A43" s="26"/>
      <c r="B43" s="28"/>
      <c r="C43" s="28"/>
      <c r="D43" s="91" t="s">
        <v>51</v>
      </c>
      <c r="E43" s="30" t="s">
        <v>52</v>
      </c>
      <c r="F43" s="35" t="s">
        <v>3</v>
      </c>
      <c r="G43" s="57" t="s">
        <v>100</v>
      </c>
    </row>
    <row r="44" spans="1:7" s="27" customFormat="1" ht="17.25" customHeight="1" thickTop="1" thickBot="1" x14ac:dyDescent="0.3">
      <c r="A44" s="26"/>
      <c r="B44" s="28"/>
      <c r="C44" s="126" t="s">
        <v>53</v>
      </c>
      <c r="D44" s="126"/>
      <c r="E44" s="126"/>
      <c r="F44" s="126"/>
      <c r="G44" s="59"/>
    </row>
    <row r="45" spans="1:7" s="27" customFormat="1" ht="45.75" thickTop="1" x14ac:dyDescent="0.25">
      <c r="A45" s="26"/>
      <c r="B45" s="28"/>
      <c r="C45" s="28"/>
      <c r="D45" s="89" t="s">
        <v>54</v>
      </c>
      <c r="E45" s="92" t="s">
        <v>55</v>
      </c>
      <c r="F45" s="97" t="s">
        <v>8</v>
      </c>
      <c r="G45" s="67" t="str">
        <f>IF(COUNT(G$7,G$25,G$29)&lt;&gt;3,"Неполные данные",IF(SUM(G$7,G$25,G$29)&gt;Data!$K$5,Data!$M$6,VLOOKUP(MAX(4,MROUND(SUM(G$7,G$25,G$29),2)),Data!$K:$M,3,FALSE)))</f>
        <v>M
 (8 недель)</v>
      </c>
    </row>
    <row r="46" spans="1:7" s="27" customFormat="1" ht="18.75" x14ac:dyDescent="0.25">
      <c r="A46" s="26"/>
      <c r="B46" s="28"/>
      <c r="C46" s="28"/>
      <c r="D46" s="90" t="s">
        <v>56</v>
      </c>
      <c r="E46" s="98" t="s">
        <v>57</v>
      </c>
      <c r="F46" s="97" t="s">
        <v>8</v>
      </c>
      <c r="G46" s="68">
        <f>(G$32/Data!$R$2)*G$35/(60*Data!$R$3*Data!$R$4)*G$38*G$39</f>
        <v>2.4539930555555554</v>
      </c>
    </row>
    <row r="47" spans="1:7" s="27" customFormat="1" ht="90.75" thickBot="1" x14ac:dyDescent="0.3">
      <c r="A47" s="26"/>
      <c r="B47" s="28"/>
      <c r="C47" s="28"/>
      <c r="D47" s="99" t="s">
        <v>58</v>
      </c>
      <c r="E47" s="100" t="s">
        <v>59</v>
      </c>
      <c r="F47" s="97" t="s">
        <v>8</v>
      </c>
      <c r="G47" s="69" t="str">
        <f>"- "&amp;G$31&amp;IF(G$33="Увеличение",CHAR(10)&amp;"- Прогнозируемое увеличение объема","")&amp;IF(G$34="Да",CHAR(10)&amp;"- Плавное колебание объема","")&amp;IF(G$36&gt;G$35,CHAR(10)&amp;"- Сокращение времени ожидание медленных систем","")</f>
        <v>- Сокращение времени выполнения работ
- Прогнозируемое увеличение объема
- Плавное колебание объема</v>
      </c>
    </row>
    <row r="48" spans="1:7" s="27" customFormat="1" ht="17.25" customHeight="1" thickTop="1" thickBot="1" x14ac:dyDescent="0.3">
      <c r="A48" s="26"/>
      <c r="B48" s="28"/>
      <c r="C48" s="126" t="s">
        <v>62</v>
      </c>
      <c r="D48" s="126"/>
      <c r="E48" s="126"/>
      <c r="F48" s="126"/>
      <c r="G48" s="59"/>
    </row>
    <row r="49" spans="1:7" s="27" customFormat="1" ht="30.75" thickTop="1" x14ac:dyDescent="0.25">
      <c r="A49" s="26"/>
      <c r="B49" s="28"/>
      <c r="C49" s="28"/>
      <c r="D49" s="89" t="s">
        <v>63</v>
      </c>
      <c r="E49" s="92" t="s">
        <v>64</v>
      </c>
      <c r="F49" s="97" t="s">
        <v>8</v>
      </c>
      <c r="G49" s="101">
        <f>IF(G46=0,"Нет ПШЕ",0.4+IF(AND(G46&gt;Data!$S$2,G46&lt;=Data!$T$2),G46*Data!$U$2,IF(AND(G46&gt;Data!$S$3,G46&lt;=Data!$T$3),0.2+((G46-1)*Data!$U$3),IF(AND(G46&gt;Data!$S$4,G46&lt;=Data!$T$4),0.4+(G46-5)*Data!$U$4,0.6))))</f>
        <v>0.67269965277777777</v>
      </c>
    </row>
    <row r="50" spans="1:7" s="27" customFormat="1" ht="45" customHeight="1" x14ac:dyDescent="0.25">
      <c r="A50" s="26"/>
      <c r="B50" s="28"/>
      <c r="C50" s="28"/>
      <c r="D50" s="90" t="s">
        <v>65</v>
      </c>
      <c r="E50" s="31" t="s">
        <v>66</v>
      </c>
      <c r="F50" s="36" t="s">
        <v>42</v>
      </c>
      <c r="G50" s="65">
        <v>1</v>
      </c>
    </row>
    <row r="51" spans="1:7" s="27" customFormat="1" ht="45" customHeight="1" x14ac:dyDescent="0.25">
      <c r="A51" s="26"/>
      <c r="B51" s="28"/>
      <c r="C51" s="28"/>
    </row>
    <row r="52" spans="1:7" s="27" customFormat="1" ht="97.5" customHeight="1" x14ac:dyDescent="0.25">
      <c r="A52" s="26"/>
      <c r="B52" s="28"/>
      <c r="C52" s="28"/>
      <c r="G52" s="70"/>
    </row>
    <row r="53" spans="1:7" s="27" customFormat="1" ht="16.5" customHeight="1" x14ac:dyDescent="0.25">
      <c r="A53" s="26"/>
      <c r="B53" s="28"/>
      <c r="C53" s="28"/>
      <c r="G53" s="70"/>
    </row>
    <row r="54" spans="1:7" s="27" customFormat="1" x14ac:dyDescent="0.25">
      <c r="C54" s="28"/>
      <c r="G54" s="70"/>
    </row>
    <row r="55" spans="1:7" s="27" customFormat="1" x14ac:dyDescent="0.25">
      <c r="A55" s="26"/>
      <c r="B55" s="28"/>
      <c r="C55" s="28"/>
      <c r="G55" s="70"/>
    </row>
    <row r="56" spans="1:7" s="27" customFormat="1" x14ac:dyDescent="0.25">
      <c r="G56" s="70"/>
    </row>
    <row r="57" spans="1:7" s="27" customFormat="1" x14ac:dyDescent="0.25">
      <c r="G57" s="70"/>
    </row>
    <row r="58" spans="1:7" s="27" customFormat="1" x14ac:dyDescent="0.25">
      <c r="G58" s="70"/>
    </row>
    <row r="59" spans="1:7" s="27" customFormat="1" x14ac:dyDescent="0.25">
      <c r="G59" s="70"/>
    </row>
    <row r="60" spans="1:7" s="27" customFormat="1" x14ac:dyDescent="0.25">
      <c r="G60" s="70"/>
    </row>
    <row r="61" spans="1:7" s="27" customFormat="1" x14ac:dyDescent="0.25">
      <c r="G61" s="70"/>
    </row>
    <row r="62" spans="1:7" s="27" customFormat="1" x14ac:dyDescent="0.25">
      <c r="G62" s="70"/>
    </row>
    <row r="63" spans="1:7" s="27" customFormat="1" x14ac:dyDescent="0.25">
      <c r="G63" s="70"/>
    </row>
    <row r="64" spans="1:7" s="27" customFormat="1" x14ac:dyDescent="0.25">
      <c r="G64" s="70"/>
    </row>
    <row r="65" spans="7:7" s="27" customFormat="1" x14ac:dyDescent="0.25">
      <c r="G65" s="70"/>
    </row>
    <row r="66" spans="7:7" s="27" customFormat="1" x14ac:dyDescent="0.25">
      <c r="G66" s="70"/>
    </row>
    <row r="67" spans="7:7" s="27" customFormat="1" x14ac:dyDescent="0.25">
      <c r="G67" s="70"/>
    </row>
    <row r="68" spans="7:7" s="27" customFormat="1" x14ac:dyDescent="0.25">
      <c r="G68" s="70"/>
    </row>
    <row r="69" spans="7:7" s="27" customFormat="1" x14ac:dyDescent="0.25">
      <c r="G69" s="70"/>
    </row>
    <row r="70" spans="7:7" s="27" customFormat="1" x14ac:dyDescent="0.25">
      <c r="G70" s="70"/>
    </row>
    <row r="71" spans="7:7" s="27" customFormat="1" x14ac:dyDescent="0.25">
      <c r="G71" s="70"/>
    </row>
    <row r="72" spans="7:7" s="27" customFormat="1" x14ac:dyDescent="0.25">
      <c r="G72" s="70"/>
    </row>
    <row r="73" spans="7:7" s="27" customFormat="1" x14ac:dyDescent="0.25">
      <c r="G73" s="70"/>
    </row>
    <row r="74" spans="7:7" s="27" customFormat="1" x14ac:dyDescent="0.25">
      <c r="G74" s="70"/>
    </row>
    <row r="75" spans="7:7" s="27" customFormat="1" x14ac:dyDescent="0.25">
      <c r="G75" s="70"/>
    </row>
    <row r="76" spans="7:7" s="27" customFormat="1" x14ac:dyDescent="0.25">
      <c r="G76" s="70"/>
    </row>
    <row r="77" spans="7:7" s="27" customFormat="1" x14ac:dyDescent="0.25">
      <c r="G77" s="70"/>
    </row>
    <row r="78" spans="7:7" s="27" customFormat="1" x14ac:dyDescent="0.25">
      <c r="G78" s="70"/>
    </row>
    <row r="79" spans="7:7" s="27" customFormat="1" x14ac:dyDescent="0.25">
      <c r="G79" s="70"/>
    </row>
    <row r="80" spans="7:7" s="27" customFormat="1" x14ac:dyDescent="0.25">
      <c r="G80" s="70"/>
    </row>
    <row r="81" spans="7:7" s="27" customFormat="1" x14ac:dyDescent="0.25">
      <c r="G81" s="70"/>
    </row>
    <row r="82" spans="7:7" s="27" customFormat="1" x14ac:dyDescent="0.25">
      <c r="G82" s="70"/>
    </row>
    <row r="83" spans="7:7" s="27" customFormat="1" x14ac:dyDescent="0.25">
      <c r="G83" s="70"/>
    </row>
    <row r="84" spans="7:7" s="27" customFormat="1" x14ac:dyDescent="0.25">
      <c r="G84" s="70"/>
    </row>
    <row r="85" spans="7:7" s="27" customFormat="1" x14ac:dyDescent="0.25">
      <c r="G85" s="70"/>
    </row>
    <row r="86" spans="7:7" s="27" customFormat="1" x14ac:dyDescent="0.25">
      <c r="G86" s="70"/>
    </row>
    <row r="87" spans="7:7" s="27" customFormat="1" x14ac:dyDescent="0.25">
      <c r="G87" s="70"/>
    </row>
    <row r="88" spans="7:7" s="27" customFormat="1" x14ac:dyDescent="0.25">
      <c r="G88" s="70"/>
    </row>
    <row r="89" spans="7:7" s="27" customFormat="1" x14ac:dyDescent="0.25">
      <c r="G89" s="70"/>
    </row>
    <row r="90" spans="7:7" s="27" customFormat="1" x14ac:dyDescent="0.25">
      <c r="G90" s="70"/>
    </row>
    <row r="91" spans="7:7" s="27" customFormat="1" x14ac:dyDescent="0.25">
      <c r="G91" s="70"/>
    </row>
    <row r="92" spans="7:7" s="27" customFormat="1" x14ac:dyDescent="0.25">
      <c r="G92" s="70"/>
    </row>
    <row r="93" spans="7:7" s="27" customFormat="1" x14ac:dyDescent="0.25">
      <c r="G93" s="70"/>
    </row>
    <row r="94" spans="7:7" s="27" customFormat="1" x14ac:dyDescent="0.25">
      <c r="G94" s="70"/>
    </row>
    <row r="95" spans="7:7" s="27" customFormat="1" x14ac:dyDescent="0.25">
      <c r="G95" s="70"/>
    </row>
    <row r="96" spans="7:7" s="27" customFormat="1" x14ac:dyDescent="0.25">
      <c r="G96" s="70"/>
    </row>
    <row r="97" spans="7:7" s="27" customFormat="1" x14ac:dyDescent="0.25">
      <c r="G97" s="70"/>
    </row>
    <row r="98" spans="7:7" s="27" customFormat="1" x14ac:dyDescent="0.25">
      <c r="G98" s="70"/>
    </row>
    <row r="99" spans="7:7" s="27" customFormat="1" x14ac:dyDescent="0.25">
      <c r="G99" s="70"/>
    </row>
    <row r="100" spans="7:7" s="27" customFormat="1" x14ac:dyDescent="0.25">
      <c r="G100" s="70"/>
    </row>
    <row r="101" spans="7:7" s="27" customFormat="1" x14ac:dyDescent="0.25">
      <c r="G101" s="70"/>
    </row>
    <row r="102" spans="7:7" s="27" customFormat="1" x14ac:dyDescent="0.25">
      <c r="G102" s="70"/>
    </row>
    <row r="103" spans="7:7" s="27" customFormat="1" x14ac:dyDescent="0.25">
      <c r="G103" s="70"/>
    </row>
    <row r="104" spans="7:7" s="27" customFormat="1" x14ac:dyDescent="0.25">
      <c r="G104" s="70"/>
    </row>
    <row r="105" spans="7:7" s="27" customFormat="1" x14ac:dyDescent="0.25">
      <c r="G105" s="70"/>
    </row>
    <row r="106" spans="7:7" s="27" customFormat="1" x14ac:dyDescent="0.25">
      <c r="G106" s="70"/>
    </row>
    <row r="107" spans="7:7" s="27" customFormat="1" x14ac:dyDescent="0.25">
      <c r="G107" s="70"/>
    </row>
    <row r="108" spans="7:7" s="27" customFormat="1" x14ac:dyDescent="0.25">
      <c r="G108" s="70"/>
    </row>
    <row r="109" spans="7:7" s="27" customFormat="1" x14ac:dyDescent="0.25">
      <c r="G109" s="70"/>
    </row>
    <row r="110" spans="7:7" s="27" customFormat="1" x14ac:dyDescent="0.25">
      <c r="G110" s="70"/>
    </row>
    <row r="111" spans="7:7" s="27" customFormat="1" x14ac:dyDescent="0.25">
      <c r="G111" s="70"/>
    </row>
    <row r="112" spans="7:7" s="27" customFormat="1" x14ac:dyDescent="0.25">
      <c r="G112" s="70"/>
    </row>
    <row r="113" spans="7:7" s="27" customFormat="1" x14ac:dyDescent="0.25">
      <c r="G113" s="70"/>
    </row>
    <row r="114" spans="7:7" s="27" customFormat="1" x14ac:dyDescent="0.25">
      <c r="G114" s="70"/>
    </row>
    <row r="115" spans="7:7" s="27" customFormat="1" x14ac:dyDescent="0.25">
      <c r="G115" s="70"/>
    </row>
    <row r="116" spans="7:7" s="27" customFormat="1" x14ac:dyDescent="0.25">
      <c r="G116" s="70"/>
    </row>
    <row r="117" spans="7:7" s="27" customFormat="1" x14ac:dyDescent="0.25">
      <c r="G117" s="70"/>
    </row>
    <row r="118" spans="7:7" s="27" customFormat="1" x14ac:dyDescent="0.25">
      <c r="G118" s="70"/>
    </row>
    <row r="119" spans="7:7" s="27" customFormat="1" x14ac:dyDescent="0.25">
      <c r="G119" s="70"/>
    </row>
    <row r="120" spans="7:7" s="27" customFormat="1" x14ac:dyDescent="0.25">
      <c r="G120" s="70"/>
    </row>
    <row r="121" spans="7:7" s="27" customFormat="1" x14ac:dyDescent="0.25">
      <c r="G121" s="70"/>
    </row>
    <row r="122" spans="7:7" s="27" customFormat="1" x14ac:dyDescent="0.25">
      <c r="G122" s="70"/>
    </row>
    <row r="123" spans="7:7" s="27" customFormat="1" x14ac:dyDescent="0.25">
      <c r="G123" s="70"/>
    </row>
    <row r="124" spans="7:7" s="27" customFormat="1" x14ac:dyDescent="0.25">
      <c r="G124" s="70"/>
    </row>
    <row r="125" spans="7:7" s="27" customFormat="1" x14ac:dyDescent="0.25">
      <c r="G125" s="70"/>
    </row>
    <row r="126" spans="7:7" s="27" customFormat="1" x14ac:dyDescent="0.25">
      <c r="G126" s="70"/>
    </row>
    <row r="127" spans="7:7" s="27" customFormat="1" x14ac:dyDescent="0.25">
      <c r="G127" s="70"/>
    </row>
    <row r="128" spans="7:7" s="27" customFormat="1" x14ac:dyDescent="0.25">
      <c r="G128" s="70"/>
    </row>
    <row r="129" spans="7:7" s="27" customFormat="1" x14ac:dyDescent="0.25">
      <c r="G129" s="70"/>
    </row>
    <row r="130" spans="7:7" s="27" customFormat="1" x14ac:dyDescent="0.25">
      <c r="G130" s="70"/>
    </row>
    <row r="131" spans="7:7" s="27" customFormat="1" x14ac:dyDescent="0.25">
      <c r="G131" s="70"/>
    </row>
    <row r="132" spans="7:7" s="27" customFormat="1" x14ac:dyDescent="0.25">
      <c r="G132" s="70"/>
    </row>
    <row r="133" spans="7:7" s="27" customFormat="1" x14ac:dyDescent="0.25">
      <c r="G133" s="70"/>
    </row>
    <row r="134" spans="7:7" s="27" customFormat="1" x14ac:dyDescent="0.25">
      <c r="G134" s="70"/>
    </row>
    <row r="135" spans="7:7" s="27" customFormat="1" x14ac:dyDescent="0.25">
      <c r="G135" s="70"/>
    </row>
    <row r="136" spans="7:7" s="27" customFormat="1" x14ac:dyDescent="0.25">
      <c r="G136" s="70"/>
    </row>
    <row r="137" spans="7:7" s="27" customFormat="1" x14ac:dyDescent="0.25">
      <c r="G137" s="70"/>
    </row>
    <row r="138" spans="7:7" s="27" customFormat="1" x14ac:dyDescent="0.25">
      <c r="G138" s="70"/>
    </row>
    <row r="139" spans="7:7" s="27" customFormat="1" x14ac:dyDescent="0.25">
      <c r="G139" s="70"/>
    </row>
    <row r="140" spans="7:7" s="27" customFormat="1" x14ac:dyDescent="0.25">
      <c r="G140" s="70"/>
    </row>
    <row r="141" spans="7:7" s="27" customFormat="1" x14ac:dyDescent="0.25">
      <c r="G141" s="70"/>
    </row>
    <row r="142" spans="7:7" s="27" customFormat="1" x14ac:dyDescent="0.25">
      <c r="G142" s="70"/>
    </row>
    <row r="143" spans="7:7" s="27" customFormat="1" x14ac:dyDescent="0.25">
      <c r="G143" s="70"/>
    </row>
    <row r="144" spans="7:7" s="27" customFormat="1" x14ac:dyDescent="0.25">
      <c r="G144" s="70"/>
    </row>
    <row r="145" spans="7:7" s="27" customFormat="1" x14ac:dyDescent="0.25">
      <c r="G145" s="70"/>
    </row>
    <row r="146" spans="7:7" s="27" customFormat="1" x14ac:dyDescent="0.25">
      <c r="G146" s="70"/>
    </row>
    <row r="147" spans="7:7" s="27" customFormat="1" x14ac:dyDescent="0.25">
      <c r="G147" s="70"/>
    </row>
    <row r="148" spans="7:7" s="27" customFormat="1" x14ac:dyDescent="0.25">
      <c r="G148" s="70"/>
    </row>
    <row r="149" spans="7:7" s="27" customFormat="1" x14ac:dyDescent="0.25">
      <c r="G149" s="70"/>
    </row>
    <row r="150" spans="7:7" s="27" customFormat="1" x14ac:dyDescent="0.25">
      <c r="G150" s="70"/>
    </row>
    <row r="151" spans="7:7" s="27" customFormat="1" x14ac:dyDescent="0.25">
      <c r="G151" s="70"/>
    </row>
    <row r="152" spans="7:7" s="27" customFormat="1" x14ac:dyDescent="0.25">
      <c r="G152" s="70"/>
    </row>
    <row r="153" spans="7:7" s="27" customFormat="1" x14ac:dyDescent="0.25">
      <c r="G153" s="70"/>
    </row>
    <row r="154" spans="7:7" s="27" customFormat="1" x14ac:dyDescent="0.25">
      <c r="G154" s="70"/>
    </row>
    <row r="155" spans="7:7" s="27" customFormat="1" x14ac:dyDescent="0.25">
      <c r="G155" s="70"/>
    </row>
    <row r="156" spans="7:7" s="27" customFormat="1" x14ac:dyDescent="0.25">
      <c r="G156" s="70"/>
    </row>
    <row r="157" spans="7:7" s="27" customFormat="1" x14ac:dyDescent="0.25">
      <c r="G157" s="70"/>
    </row>
    <row r="158" spans="7:7" s="27" customFormat="1" x14ac:dyDescent="0.25">
      <c r="G158" s="70"/>
    </row>
    <row r="159" spans="7:7" s="27" customFormat="1" x14ac:dyDescent="0.25">
      <c r="G159" s="70"/>
    </row>
    <row r="160" spans="7:7" s="27" customFormat="1" x14ac:dyDescent="0.25">
      <c r="G160" s="70"/>
    </row>
    <row r="161" spans="7:7" s="27" customFormat="1" x14ac:dyDescent="0.25">
      <c r="G161" s="70"/>
    </row>
    <row r="162" spans="7:7" s="27" customFormat="1" x14ac:dyDescent="0.25">
      <c r="G162" s="70"/>
    </row>
    <row r="163" spans="7:7" s="27" customFormat="1" x14ac:dyDescent="0.25">
      <c r="G163" s="70"/>
    </row>
    <row r="164" spans="7:7" s="27" customFormat="1" x14ac:dyDescent="0.25">
      <c r="G164" s="70"/>
    </row>
    <row r="165" spans="7:7" s="27" customFormat="1" x14ac:dyDescent="0.25">
      <c r="G165" s="70"/>
    </row>
    <row r="166" spans="7:7" s="27" customFormat="1" x14ac:dyDescent="0.25">
      <c r="G166" s="70"/>
    </row>
    <row r="167" spans="7:7" s="27" customFormat="1" x14ac:dyDescent="0.25">
      <c r="G167" s="70"/>
    </row>
    <row r="168" spans="7:7" s="27" customFormat="1" x14ac:dyDescent="0.25">
      <c r="G168" s="70"/>
    </row>
    <row r="169" spans="7:7" s="27" customFormat="1" x14ac:dyDescent="0.25">
      <c r="G169" s="70"/>
    </row>
    <row r="170" spans="7:7" s="27" customFormat="1" x14ac:dyDescent="0.25">
      <c r="G170" s="70"/>
    </row>
    <row r="171" spans="7:7" s="27" customFormat="1" x14ac:dyDescent="0.25">
      <c r="G171" s="70"/>
    </row>
    <row r="172" spans="7:7" s="27" customFormat="1" x14ac:dyDescent="0.25">
      <c r="G172" s="70"/>
    </row>
    <row r="173" spans="7:7" s="27" customFormat="1" x14ac:dyDescent="0.25">
      <c r="G173" s="70"/>
    </row>
    <row r="174" spans="7:7" s="27" customFormat="1" x14ac:dyDescent="0.25">
      <c r="G174" s="70"/>
    </row>
    <row r="175" spans="7:7" s="27" customFormat="1" x14ac:dyDescent="0.25">
      <c r="G175" s="70"/>
    </row>
    <row r="176" spans="7:7" s="27" customFormat="1" x14ac:dyDescent="0.25">
      <c r="G176" s="70"/>
    </row>
    <row r="177" spans="7:7" s="27" customFormat="1" x14ac:dyDescent="0.25">
      <c r="G177" s="70"/>
    </row>
    <row r="178" spans="7:7" s="27" customFormat="1" x14ac:dyDescent="0.25">
      <c r="G178" s="70"/>
    </row>
    <row r="179" spans="7:7" s="27" customFormat="1" x14ac:dyDescent="0.25">
      <c r="G179" s="70"/>
    </row>
    <row r="180" spans="7:7" s="27" customFormat="1" x14ac:dyDescent="0.25">
      <c r="G180" s="70"/>
    </row>
    <row r="181" spans="7:7" s="27" customFormat="1" x14ac:dyDescent="0.25">
      <c r="G181" s="70"/>
    </row>
    <row r="182" spans="7:7" s="27" customFormat="1" x14ac:dyDescent="0.25">
      <c r="G182" s="70"/>
    </row>
    <row r="183" spans="7:7" s="27" customFormat="1" x14ac:dyDescent="0.25">
      <c r="G183" s="70"/>
    </row>
    <row r="184" spans="7:7" s="27" customFormat="1" x14ac:dyDescent="0.25">
      <c r="G184" s="70"/>
    </row>
    <row r="185" spans="7:7" s="27" customFormat="1" x14ac:dyDescent="0.25">
      <c r="G185" s="70"/>
    </row>
    <row r="186" spans="7:7" s="27" customFormat="1" x14ac:dyDescent="0.25">
      <c r="G186" s="70"/>
    </row>
    <row r="187" spans="7:7" s="27" customFormat="1" x14ac:dyDescent="0.25">
      <c r="G187" s="70"/>
    </row>
    <row r="188" spans="7:7" s="27" customFormat="1" x14ac:dyDescent="0.25">
      <c r="G188" s="70"/>
    </row>
    <row r="189" spans="7:7" s="27" customFormat="1" x14ac:dyDescent="0.25">
      <c r="G189" s="70"/>
    </row>
    <row r="190" spans="7:7" s="27" customFormat="1" x14ac:dyDescent="0.25">
      <c r="G190" s="70"/>
    </row>
    <row r="191" spans="7:7" s="27" customFormat="1" x14ac:dyDescent="0.25">
      <c r="G191" s="70"/>
    </row>
    <row r="192" spans="7:7" s="27" customFormat="1" x14ac:dyDescent="0.25">
      <c r="G192" s="70"/>
    </row>
    <row r="193" spans="7:7" s="27" customFormat="1" x14ac:dyDescent="0.25">
      <c r="G193" s="70"/>
    </row>
    <row r="194" spans="7:7" s="27" customFormat="1" x14ac:dyDescent="0.25">
      <c r="G194" s="70"/>
    </row>
    <row r="195" spans="7:7" s="27" customFormat="1" x14ac:dyDescent="0.25">
      <c r="G195" s="70"/>
    </row>
    <row r="196" spans="7:7" s="27" customFormat="1" x14ac:dyDescent="0.25">
      <c r="G196" s="70"/>
    </row>
    <row r="197" spans="7:7" s="27" customFormat="1" x14ac:dyDescent="0.25">
      <c r="G197" s="70"/>
    </row>
    <row r="198" spans="7:7" s="27" customFormat="1" x14ac:dyDescent="0.25">
      <c r="G198" s="70"/>
    </row>
    <row r="199" spans="7:7" s="27" customFormat="1" x14ac:dyDescent="0.25">
      <c r="G199" s="70"/>
    </row>
    <row r="200" spans="7:7" s="27" customFormat="1" x14ac:dyDescent="0.25">
      <c r="G200" s="70"/>
    </row>
    <row r="201" spans="7:7" s="27" customFormat="1" x14ac:dyDescent="0.25">
      <c r="G201" s="70"/>
    </row>
    <row r="202" spans="7:7" s="27" customFormat="1" x14ac:dyDescent="0.25">
      <c r="G202" s="70"/>
    </row>
    <row r="203" spans="7:7" s="27" customFormat="1" x14ac:dyDescent="0.25">
      <c r="G203" s="70"/>
    </row>
    <row r="204" spans="7:7" s="27" customFormat="1" x14ac:dyDescent="0.25">
      <c r="G204" s="70"/>
    </row>
    <row r="205" spans="7:7" s="27" customFormat="1" x14ac:dyDescent="0.25">
      <c r="G205" s="70"/>
    </row>
    <row r="206" spans="7:7" s="27" customFormat="1" x14ac:dyDescent="0.25">
      <c r="G206" s="70"/>
    </row>
    <row r="207" spans="7:7" s="27" customFormat="1" x14ac:dyDescent="0.25">
      <c r="G207" s="70"/>
    </row>
    <row r="208" spans="7:7" s="27" customFormat="1" x14ac:dyDescent="0.25">
      <c r="G208" s="70"/>
    </row>
    <row r="209" spans="7:7" s="27" customFormat="1" x14ac:dyDescent="0.25">
      <c r="G209" s="70"/>
    </row>
    <row r="210" spans="7:7" s="27" customFormat="1" x14ac:dyDescent="0.25">
      <c r="G210" s="70"/>
    </row>
    <row r="211" spans="7:7" s="27" customFormat="1" x14ac:dyDescent="0.25">
      <c r="G211" s="70"/>
    </row>
    <row r="212" spans="7:7" s="27" customFormat="1" x14ac:dyDescent="0.25">
      <c r="G212" s="70"/>
    </row>
    <row r="213" spans="7:7" s="27" customFormat="1" x14ac:dyDescent="0.25">
      <c r="G213" s="70"/>
    </row>
    <row r="214" spans="7:7" s="27" customFormat="1" x14ac:dyDescent="0.25">
      <c r="G214" s="70"/>
    </row>
    <row r="215" spans="7:7" s="27" customFormat="1" x14ac:dyDescent="0.25">
      <c r="G215" s="70"/>
    </row>
    <row r="216" spans="7:7" s="27" customFormat="1" x14ac:dyDescent="0.25">
      <c r="G216" s="70"/>
    </row>
    <row r="217" spans="7:7" s="27" customFormat="1" x14ac:dyDescent="0.25">
      <c r="G217" s="70"/>
    </row>
    <row r="218" spans="7:7" s="27" customFormat="1" x14ac:dyDescent="0.25">
      <c r="G218" s="70"/>
    </row>
    <row r="219" spans="7:7" s="27" customFormat="1" x14ac:dyDescent="0.25">
      <c r="G219" s="70"/>
    </row>
    <row r="220" spans="7:7" s="27" customFormat="1" x14ac:dyDescent="0.25">
      <c r="G220" s="70"/>
    </row>
    <row r="221" spans="7:7" s="27" customFormat="1" x14ac:dyDescent="0.25">
      <c r="G221" s="70"/>
    </row>
    <row r="222" spans="7:7" s="27" customFormat="1" x14ac:dyDescent="0.25">
      <c r="G222" s="70"/>
    </row>
    <row r="223" spans="7:7" s="27" customFormat="1" x14ac:dyDescent="0.25">
      <c r="G223" s="70"/>
    </row>
    <row r="224" spans="7:7" s="27" customFormat="1" x14ac:dyDescent="0.25">
      <c r="G224" s="70"/>
    </row>
    <row r="225" spans="7:7" s="27" customFormat="1" x14ac:dyDescent="0.25">
      <c r="G225" s="70"/>
    </row>
    <row r="226" spans="7:7" s="27" customFormat="1" x14ac:dyDescent="0.25">
      <c r="G226" s="70"/>
    </row>
    <row r="227" spans="7:7" s="27" customFormat="1" x14ac:dyDescent="0.25">
      <c r="G227" s="70"/>
    </row>
    <row r="228" spans="7:7" s="27" customFormat="1" x14ac:dyDescent="0.25">
      <c r="G228" s="70"/>
    </row>
    <row r="229" spans="7:7" s="27" customFormat="1" x14ac:dyDescent="0.25">
      <c r="G229" s="70"/>
    </row>
    <row r="230" spans="7:7" s="27" customFormat="1" x14ac:dyDescent="0.25">
      <c r="G230" s="70"/>
    </row>
    <row r="231" spans="7:7" s="27" customFormat="1" x14ac:dyDescent="0.25">
      <c r="G231" s="70"/>
    </row>
    <row r="232" spans="7:7" s="27" customFormat="1" x14ac:dyDescent="0.25">
      <c r="G232" s="70"/>
    </row>
    <row r="233" spans="7:7" s="27" customFormat="1" x14ac:dyDescent="0.25">
      <c r="G233" s="70"/>
    </row>
    <row r="234" spans="7:7" s="27" customFormat="1" x14ac:dyDescent="0.25">
      <c r="G234" s="70"/>
    </row>
    <row r="235" spans="7:7" s="27" customFormat="1" x14ac:dyDescent="0.25">
      <c r="G235" s="70"/>
    </row>
    <row r="236" spans="7:7" s="27" customFormat="1" x14ac:dyDescent="0.25">
      <c r="G236" s="70"/>
    </row>
    <row r="237" spans="7:7" s="27" customFormat="1" x14ac:dyDescent="0.25">
      <c r="G237" s="70"/>
    </row>
    <row r="238" spans="7:7" s="27" customFormat="1" x14ac:dyDescent="0.25">
      <c r="G238" s="70"/>
    </row>
    <row r="239" spans="7:7" s="27" customFormat="1" x14ac:dyDescent="0.25">
      <c r="G239" s="70"/>
    </row>
    <row r="240" spans="7:7" s="27" customFormat="1" x14ac:dyDescent="0.25">
      <c r="G240" s="70"/>
    </row>
    <row r="241" spans="7:7" s="27" customFormat="1" x14ac:dyDescent="0.25">
      <c r="G241" s="70"/>
    </row>
    <row r="242" spans="7:7" s="27" customFormat="1" x14ac:dyDescent="0.25">
      <c r="G242" s="70"/>
    </row>
    <row r="243" spans="7:7" s="27" customFormat="1" x14ac:dyDescent="0.25">
      <c r="G243" s="70"/>
    </row>
    <row r="244" spans="7:7" s="27" customFormat="1" x14ac:dyDescent="0.25">
      <c r="G244" s="70"/>
    </row>
    <row r="245" spans="7:7" s="27" customFormat="1" x14ac:dyDescent="0.25">
      <c r="G245" s="70"/>
    </row>
    <row r="246" spans="7:7" s="27" customFormat="1" x14ac:dyDescent="0.25">
      <c r="G246" s="70"/>
    </row>
    <row r="247" spans="7:7" s="27" customFormat="1" x14ac:dyDescent="0.25">
      <c r="G247" s="70"/>
    </row>
    <row r="248" spans="7:7" s="27" customFormat="1" x14ac:dyDescent="0.25">
      <c r="G248" s="70"/>
    </row>
    <row r="249" spans="7:7" s="27" customFormat="1" x14ac:dyDescent="0.25">
      <c r="G249" s="70"/>
    </row>
    <row r="250" spans="7:7" s="27" customFormat="1" x14ac:dyDescent="0.25">
      <c r="G250" s="70"/>
    </row>
    <row r="251" spans="7:7" s="27" customFormat="1" x14ac:dyDescent="0.25">
      <c r="G251" s="70"/>
    </row>
    <row r="252" spans="7:7" s="27" customFormat="1" x14ac:dyDescent="0.25">
      <c r="G252" s="70"/>
    </row>
    <row r="253" spans="7:7" s="27" customFormat="1" x14ac:dyDescent="0.25">
      <c r="G253" s="70"/>
    </row>
    <row r="254" spans="7:7" s="27" customFormat="1" x14ac:dyDescent="0.25">
      <c r="G254" s="70"/>
    </row>
    <row r="255" spans="7:7" s="27" customFormat="1" x14ac:dyDescent="0.25">
      <c r="G255" s="70"/>
    </row>
    <row r="256" spans="7:7" s="27" customFormat="1" x14ac:dyDescent="0.25">
      <c r="G256" s="70"/>
    </row>
    <row r="257" spans="7:7" s="27" customFormat="1" x14ac:dyDescent="0.25">
      <c r="G257" s="70"/>
    </row>
    <row r="258" spans="7:7" s="27" customFormat="1" x14ac:dyDescent="0.25">
      <c r="G258" s="70"/>
    </row>
    <row r="259" spans="7:7" s="27" customFormat="1" x14ac:dyDescent="0.25">
      <c r="G259" s="70"/>
    </row>
    <row r="260" spans="7:7" s="27" customFormat="1" x14ac:dyDescent="0.25">
      <c r="G260" s="70"/>
    </row>
    <row r="261" spans="7:7" s="27" customFormat="1" x14ac:dyDescent="0.25">
      <c r="G261" s="70"/>
    </row>
    <row r="262" spans="7:7" s="27" customFormat="1" x14ac:dyDescent="0.25">
      <c r="G262" s="70"/>
    </row>
    <row r="263" spans="7:7" s="27" customFormat="1" x14ac:dyDescent="0.25">
      <c r="G263" s="70"/>
    </row>
    <row r="264" spans="7:7" s="27" customFormat="1" x14ac:dyDescent="0.25">
      <c r="G264" s="70"/>
    </row>
    <row r="265" spans="7:7" s="27" customFormat="1" x14ac:dyDescent="0.25">
      <c r="G265" s="70"/>
    </row>
    <row r="266" spans="7:7" s="27" customFormat="1" x14ac:dyDescent="0.25">
      <c r="G266" s="70"/>
    </row>
    <row r="267" spans="7:7" s="27" customFormat="1" x14ac:dyDescent="0.25">
      <c r="G267" s="70"/>
    </row>
    <row r="268" spans="7:7" s="27" customFormat="1" x14ac:dyDescent="0.25">
      <c r="G268" s="70"/>
    </row>
    <row r="269" spans="7:7" s="27" customFormat="1" x14ac:dyDescent="0.25">
      <c r="G269" s="70"/>
    </row>
    <row r="270" spans="7:7" s="27" customFormat="1" x14ac:dyDescent="0.25">
      <c r="G270" s="70"/>
    </row>
    <row r="271" spans="7:7" s="27" customFormat="1" x14ac:dyDescent="0.25">
      <c r="G271" s="70"/>
    </row>
    <row r="272" spans="7:7" s="27" customFormat="1" x14ac:dyDescent="0.25">
      <c r="G272" s="70"/>
    </row>
    <row r="273" spans="7:7" s="27" customFormat="1" x14ac:dyDescent="0.25">
      <c r="G273" s="70"/>
    </row>
    <row r="274" spans="7:7" s="27" customFormat="1" x14ac:dyDescent="0.25">
      <c r="G274" s="70"/>
    </row>
    <row r="275" spans="7:7" s="27" customFormat="1" x14ac:dyDescent="0.25">
      <c r="G275" s="70"/>
    </row>
    <row r="276" spans="7:7" s="27" customFormat="1" x14ac:dyDescent="0.25">
      <c r="G276" s="70"/>
    </row>
    <row r="277" spans="7:7" s="27" customFormat="1" x14ac:dyDescent="0.25">
      <c r="G277" s="70"/>
    </row>
    <row r="278" spans="7:7" s="27" customFormat="1" x14ac:dyDescent="0.25">
      <c r="G278" s="70"/>
    </row>
    <row r="279" spans="7:7" s="27" customFormat="1" x14ac:dyDescent="0.25">
      <c r="G279" s="70"/>
    </row>
    <row r="280" spans="7:7" s="27" customFormat="1" x14ac:dyDescent="0.25">
      <c r="G280" s="70"/>
    </row>
    <row r="281" spans="7:7" s="27" customFormat="1" x14ac:dyDescent="0.25">
      <c r="G281" s="70"/>
    </row>
    <row r="282" spans="7:7" s="27" customFormat="1" x14ac:dyDescent="0.25">
      <c r="G282" s="70"/>
    </row>
    <row r="283" spans="7:7" s="27" customFormat="1" x14ac:dyDescent="0.25">
      <c r="G283" s="70"/>
    </row>
    <row r="284" spans="7:7" s="27" customFormat="1" x14ac:dyDescent="0.25">
      <c r="G284" s="70"/>
    </row>
    <row r="285" spans="7:7" s="27" customFormat="1" x14ac:dyDescent="0.25">
      <c r="G285" s="70"/>
    </row>
    <row r="286" spans="7:7" s="27" customFormat="1" x14ac:dyDescent="0.25">
      <c r="G286" s="70"/>
    </row>
    <row r="287" spans="7:7" s="27" customFormat="1" x14ac:dyDescent="0.25">
      <c r="G287" s="70"/>
    </row>
    <row r="288" spans="7:7" s="27" customFormat="1" x14ac:dyDescent="0.25">
      <c r="G288" s="70"/>
    </row>
    <row r="289" spans="7:7" s="27" customFormat="1" x14ac:dyDescent="0.25">
      <c r="G289" s="70"/>
    </row>
    <row r="290" spans="7:7" s="27" customFormat="1" x14ac:dyDescent="0.25">
      <c r="G290" s="70"/>
    </row>
    <row r="291" spans="7:7" s="27" customFormat="1" x14ac:dyDescent="0.25">
      <c r="G291" s="70"/>
    </row>
    <row r="292" spans="7:7" s="27" customFormat="1" x14ac:dyDescent="0.25">
      <c r="G292" s="70"/>
    </row>
    <row r="293" spans="7:7" s="27" customFormat="1" x14ac:dyDescent="0.25">
      <c r="G293" s="70"/>
    </row>
    <row r="294" spans="7:7" s="27" customFormat="1" x14ac:dyDescent="0.25">
      <c r="G294" s="70"/>
    </row>
    <row r="295" spans="7:7" s="27" customFormat="1" x14ac:dyDescent="0.25">
      <c r="G295" s="70"/>
    </row>
    <row r="296" spans="7:7" s="27" customFormat="1" x14ac:dyDescent="0.25">
      <c r="G296" s="70"/>
    </row>
    <row r="297" spans="7:7" s="27" customFormat="1" x14ac:dyDescent="0.25">
      <c r="G297" s="70"/>
    </row>
    <row r="298" spans="7:7" s="27" customFormat="1" x14ac:dyDescent="0.25">
      <c r="G298" s="70"/>
    </row>
    <row r="299" spans="7:7" s="27" customFormat="1" x14ac:dyDescent="0.25">
      <c r="G299" s="70"/>
    </row>
    <row r="300" spans="7:7" s="27" customFormat="1" x14ac:dyDescent="0.25">
      <c r="G300" s="70"/>
    </row>
    <row r="301" spans="7:7" s="27" customFormat="1" x14ac:dyDescent="0.25">
      <c r="G301" s="70"/>
    </row>
    <row r="302" spans="7:7" s="27" customFormat="1" x14ac:dyDescent="0.25">
      <c r="G302" s="70"/>
    </row>
    <row r="303" spans="7:7" s="27" customFormat="1" x14ac:dyDescent="0.25">
      <c r="G303" s="70"/>
    </row>
    <row r="304" spans="7:7" s="27" customFormat="1" x14ac:dyDescent="0.25">
      <c r="G304" s="70"/>
    </row>
    <row r="305" spans="7:7" s="27" customFormat="1" x14ac:dyDescent="0.25">
      <c r="G305" s="70"/>
    </row>
    <row r="306" spans="7:7" s="27" customFormat="1" x14ac:dyDescent="0.25">
      <c r="G306" s="70"/>
    </row>
    <row r="307" spans="7:7" s="27" customFormat="1" x14ac:dyDescent="0.25">
      <c r="G307" s="70"/>
    </row>
    <row r="308" spans="7:7" s="27" customFormat="1" x14ac:dyDescent="0.25">
      <c r="G308" s="70"/>
    </row>
    <row r="309" spans="7:7" s="27" customFormat="1" x14ac:dyDescent="0.25">
      <c r="G309" s="70"/>
    </row>
    <row r="310" spans="7:7" s="27" customFormat="1" x14ac:dyDescent="0.25">
      <c r="G310" s="70"/>
    </row>
    <row r="311" spans="7:7" s="27" customFormat="1" x14ac:dyDescent="0.25">
      <c r="G311" s="70"/>
    </row>
    <row r="312" spans="7:7" s="27" customFormat="1" x14ac:dyDescent="0.25">
      <c r="G312" s="70"/>
    </row>
    <row r="313" spans="7:7" s="27" customFormat="1" x14ac:dyDescent="0.25">
      <c r="G313" s="70"/>
    </row>
    <row r="314" spans="7:7" s="27" customFormat="1" x14ac:dyDescent="0.25">
      <c r="G314" s="70"/>
    </row>
    <row r="315" spans="7:7" s="27" customFormat="1" x14ac:dyDescent="0.25">
      <c r="G315" s="70"/>
    </row>
    <row r="316" spans="7:7" s="27" customFormat="1" x14ac:dyDescent="0.25">
      <c r="G316" s="70"/>
    </row>
    <row r="317" spans="7:7" s="27" customFormat="1" x14ac:dyDescent="0.25">
      <c r="G317" s="70"/>
    </row>
    <row r="318" spans="7:7" s="27" customFormat="1" x14ac:dyDescent="0.25">
      <c r="G318" s="70"/>
    </row>
    <row r="319" spans="7:7" s="27" customFormat="1" x14ac:dyDescent="0.25">
      <c r="G319" s="70"/>
    </row>
    <row r="320" spans="7:7" s="27" customFormat="1" x14ac:dyDescent="0.25">
      <c r="G320" s="70"/>
    </row>
    <row r="321" spans="7:7" s="27" customFormat="1" x14ac:dyDescent="0.25">
      <c r="G321" s="70"/>
    </row>
    <row r="322" spans="7:7" s="27" customFormat="1" x14ac:dyDescent="0.25">
      <c r="G322" s="70"/>
    </row>
    <row r="323" spans="7:7" s="27" customFormat="1" x14ac:dyDescent="0.25">
      <c r="G323" s="70"/>
    </row>
    <row r="324" spans="7:7" s="27" customFormat="1" x14ac:dyDescent="0.25">
      <c r="G324" s="70"/>
    </row>
    <row r="325" spans="7:7" s="27" customFormat="1" x14ac:dyDescent="0.25">
      <c r="G325" s="70"/>
    </row>
    <row r="326" spans="7:7" s="27" customFormat="1" x14ac:dyDescent="0.25">
      <c r="G326" s="70"/>
    </row>
    <row r="327" spans="7:7" s="27" customFormat="1" x14ac:dyDescent="0.25">
      <c r="G327" s="70"/>
    </row>
    <row r="328" spans="7:7" s="27" customFormat="1" x14ac:dyDescent="0.25">
      <c r="G328" s="70"/>
    </row>
    <row r="329" spans="7:7" s="27" customFormat="1" x14ac:dyDescent="0.25">
      <c r="G329" s="70"/>
    </row>
    <row r="330" spans="7:7" s="27" customFormat="1" x14ac:dyDescent="0.25">
      <c r="G330" s="70"/>
    </row>
    <row r="331" spans="7:7" s="27" customFormat="1" x14ac:dyDescent="0.25">
      <c r="G331" s="70"/>
    </row>
    <row r="332" spans="7:7" s="27" customFormat="1" x14ac:dyDescent="0.25">
      <c r="G332" s="70"/>
    </row>
    <row r="333" spans="7:7" s="27" customFormat="1" x14ac:dyDescent="0.25">
      <c r="G333" s="70"/>
    </row>
    <row r="334" spans="7:7" s="27" customFormat="1" x14ac:dyDescent="0.25">
      <c r="G334" s="70"/>
    </row>
    <row r="335" spans="7:7" s="27" customFormat="1" x14ac:dyDescent="0.25">
      <c r="G335" s="70"/>
    </row>
    <row r="336" spans="7:7" s="27" customFormat="1" x14ac:dyDescent="0.25">
      <c r="G336" s="70"/>
    </row>
    <row r="337" spans="7:7" s="27" customFormat="1" x14ac:dyDescent="0.25">
      <c r="G337" s="70"/>
    </row>
    <row r="338" spans="7:7" s="27" customFormat="1" x14ac:dyDescent="0.25">
      <c r="G338" s="70"/>
    </row>
    <row r="339" spans="7:7" s="27" customFormat="1" x14ac:dyDescent="0.25">
      <c r="G339" s="70"/>
    </row>
    <row r="340" spans="7:7" s="27" customFormat="1" x14ac:dyDescent="0.25">
      <c r="G340" s="70"/>
    </row>
    <row r="341" spans="7:7" s="27" customFormat="1" x14ac:dyDescent="0.25">
      <c r="G341" s="70"/>
    </row>
    <row r="342" spans="7:7" s="27" customFormat="1" x14ac:dyDescent="0.25">
      <c r="G342" s="70"/>
    </row>
    <row r="343" spans="7:7" s="27" customFormat="1" x14ac:dyDescent="0.25">
      <c r="G343" s="70"/>
    </row>
    <row r="344" spans="7:7" s="27" customFormat="1" x14ac:dyDescent="0.25">
      <c r="G344" s="70"/>
    </row>
    <row r="345" spans="7:7" s="27" customFormat="1" x14ac:dyDescent="0.25">
      <c r="G345" s="70"/>
    </row>
    <row r="346" spans="7:7" s="27" customFormat="1" x14ac:dyDescent="0.25">
      <c r="G346" s="70"/>
    </row>
    <row r="347" spans="7:7" s="27" customFormat="1" x14ac:dyDescent="0.25">
      <c r="G347" s="70"/>
    </row>
    <row r="348" spans="7:7" s="27" customFormat="1" x14ac:dyDescent="0.25">
      <c r="G348" s="70"/>
    </row>
    <row r="349" spans="7:7" s="27" customFormat="1" x14ac:dyDescent="0.25">
      <c r="G349" s="70"/>
    </row>
    <row r="350" spans="7:7" s="27" customFormat="1" x14ac:dyDescent="0.25">
      <c r="G350" s="70"/>
    </row>
    <row r="351" spans="7:7" s="27" customFormat="1" x14ac:dyDescent="0.25">
      <c r="G351" s="70"/>
    </row>
    <row r="352" spans="7:7" s="27" customFormat="1" x14ac:dyDescent="0.25">
      <c r="G352" s="70"/>
    </row>
    <row r="353" spans="7:7" s="27" customFormat="1" x14ac:dyDescent="0.25">
      <c r="G353" s="70"/>
    </row>
    <row r="354" spans="7:7" s="27" customFormat="1" x14ac:dyDescent="0.25">
      <c r="G354" s="70"/>
    </row>
    <row r="355" spans="7:7" s="27" customFormat="1" x14ac:dyDescent="0.25">
      <c r="G355" s="70"/>
    </row>
    <row r="356" spans="7:7" s="27" customFormat="1" x14ac:dyDescent="0.25">
      <c r="G356" s="70"/>
    </row>
    <row r="357" spans="7:7" s="27" customFormat="1" x14ac:dyDescent="0.25">
      <c r="G357" s="70"/>
    </row>
    <row r="358" spans="7:7" s="27" customFormat="1" x14ac:dyDescent="0.25">
      <c r="G358" s="70"/>
    </row>
    <row r="359" spans="7:7" s="27" customFormat="1" x14ac:dyDescent="0.25">
      <c r="G359" s="70"/>
    </row>
    <row r="360" spans="7:7" s="27" customFormat="1" x14ac:dyDescent="0.25">
      <c r="G360" s="70"/>
    </row>
    <row r="361" spans="7:7" s="27" customFormat="1" x14ac:dyDescent="0.25">
      <c r="G361" s="70"/>
    </row>
    <row r="362" spans="7:7" s="27" customFormat="1" x14ac:dyDescent="0.25">
      <c r="G362" s="70"/>
    </row>
    <row r="363" spans="7:7" s="27" customFormat="1" x14ac:dyDescent="0.25">
      <c r="G363" s="70"/>
    </row>
    <row r="364" spans="7:7" s="27" customFormat="1" x14ac:dyDescent="0.25">
      <c r="G364" s="70"/>
    </row>
    <row r="365" spans="7:7" s="27" customFormat="1" x14ac:dyDescent="0.25">
      <c r="G365" s="70"/>
    </row>
    <row r="366" spans="7:7" s="27" customFormat="1" x14ac:dyDescent="0.25">
      <c r="G366" s="70"/>
    </row>
    <row r="367" spans="7:7" s="27" customFormat="1" x14ac:dyDescent="0.25">
      <c r="G367" s="70"/>
    </row>
    <row r="368" spans="7:7" s="27" customFormat="1" x14ac:dyDescent="0.25">
      <c r="G368" s="70"/>
    </row>
    <row r="369" spans="7:7" s="27" customFormat="1" x14ac:dyDescent="0.25">
      <c r="G369" s="70"/>
    </row>
    <row r="370" spans="7:7" s="27" customFormat="1" x14ac:dyDescent="0.25">
      <c r="G370" s="70"/>
    </row>
    <row r="371" spans="7:7" s="27" customFormat="1" x14ac:dyDescent="0.25">
      <c r="G371" s="70"/>
    </row>
    <row r="372" spans="7:7" s="27" customFormat="1" x14ac:dyDescent="0.25">
      <c r="G372" s="70"/>
    </row>
    <row r="373" spans="7:7" s="27" customFormat="1" x14ac:dyDescent="0.25">
      <c r="G373" s="70"/>
    </row>
    <row r="374" spans="7:7" s="27" customFormat="1" x14ac:dyDescent="0.25">
      <c r="G374" s="70"/>
    </row>
    <row r="375" spans="7:7" s="27" customFormat="1" x14ac:dyDescent="0.25">
      <c r="G375" s="70"/>
    </row>
    <row r="376" spans="7:7" s="27" customFormat="1" x14ac:dyDescent="0.25">
      <c r="G376" s="70"/>
    </row>
    <row r="377" spans="7:7" s="27" customFormat="1" x14ac:dyDescent="0.25">
      <c r="G377" s="70"/>
    </row>
    <row r="378" spans="7:7" s="27" customFormat="1" x14ac:dyDescent="0.25">
      <c r="G378" s="70"/>
    </row>
    <row r="379" spans="7:7" s="27" customFormat="1" x14ac:dyDescent="0.25">
      <c r="G379" s="70"/>
    </row>
    <row r="380" spans="7:7" s="27" customFormat="1" x14ac:dyDescent="0.25">
      <c r="G380" s="70"/>
    </row>
    <row r="381" spans="7:7" s="27" customFormat="1" x14ac:dyDescent="0.25">
      <c r="G381" s="70"/>
    </row>
    <row r="382" spans="7:7" s="27" customFormat="1" x14ac:dyDescent="0.25">
      <c r="G382" s="70"/>
    </row>
    <row r="383" spans="7:7" s="27" customFormat="1" x14ac:dyDescent="0.25">
      <c r="G383" s="70"/>
    </row>
    <row r="384" spans="7:7" s="27" customFormat="1" x14ac:dyDescent="0.25">
      <c r="G384" s="70"/>
    </row>
    <row r="385" spans="7:7" s="27" customFormat="1" x14ac:dyDescent="0.25">
      <c r="G385" s="70"/>
    </row>
    <row r="386" spans="7:7" s="27" customFormat="1" x14ac:dyDescent="0.25">
      <c r="G386" s="70"/>
    </row>
    <row r="387" spans="7:7" s="27" customFormat="1" x14ac:dyDescent="0.25">
      <c r="G387" s="70"/>
    </row>
    <row r="388" spans="7:7" s="27" customFormat="1" x14ac:dyDescent="0.25">
      <c r="G388" s="70"/>
    </row>
    <row r="389" spans="7:7" s="27" customFormat="1" x14ac:dyDescent="0.25">
      <c r="G389" s="70"/>
    </row>
    <row r="390" spans="7:7" s="27" customFormat="1" x14ac:dyDescent="0.25">
      <c r="G390" s="70"/>
    </row>
    <row r="391" spans="7:7" s="27" customFormat="1" x14ac:dyDescent="0.25">
      <c r="G391" s="70"/>
    </row>
    <row r="392" spans="7:7" s="27" customFormat="1" x14ac:dyDescent="0.25">
      <c r="G392" s="70"/>
    </row>
    <row r="393" spans="7:7" s="27" customFormat="1" x14ac:dyDescent="0.25">
      <c r="G393" s="70"/>
    </row>
    <row r="394" spans="7:7" s="27" customFormat="1" x14ac:dyDescent="0.25">
      <c r="G394" s="70"/>
    </row>
    <row r="395" spans="7:7" s="27" customFormat="1" x14ac:dyDescent="0.25">
      <c r="G395" s="70"/>
    </row>
    <row r="396" spans="7:7" s="27" customFormat="1" x14ac:dyDescent="0.25">
      <c r="G396" s="70"/>
    </row>
    <row r="397" spans="7:7" s="27" customFormat="1" x14ac:dyDescent="0.25">
      <c r="G397" s="70"/>
    </row>
    <row r="398" spans="7:7" s="27" customFormat="1" x14ac:dyDescent="0.25">
      <c r="G398" s="70"/>
    </row>
    <row r="399" spans="7:7" s="27" customFormat="1" x14ac:dyDescent="0.25">
      <c r="G399" s="70"/>
    </row>
    <row r="400" spans="7:7" s="27" customFormat="1" x14ac:dyDescent="0.25">
      <c r="G400" s="70"/>
    </row>
    <row r="401" spans="7:7" s="27" customFormat="1" x14ac:dyDescent="0.25">
      <c r="G401" s="70"/>
    </row>
    <row r="402" spans="7:7" s="27" customFormat="1" x14ac:dyDescent="0.25">
      <c r="G402" s="70"/>
    </row>
    <row r="403" spans="7:7" s="27" customFormat="1" x14ac:dyDescent="0.25">
      <c r="G403" s="70"/>
    </row>
    <row r="404" spans="7:7" s="27" customFormat="1" x14ac:dyDescent="0.25">
      <c r="G404" s="70"/>
    </row>
    <row r="405" spans="7:7" s="27" customFormat="1" x14ac:dyDescent="0.25">
      <c r="G405" s="70"/>
    </row>
    <row r="406" spans="7:7" s="27" customFormat="1" x14ac:dyDescent="0.25">
      <c r="G406" s="70"/>
    </row>
    <row r="407" spans="7:7" s="27" customFormat="1" x14ac:dyDescent="0.25">
      <c r="G407" s="70"/>
    </row>
    <row r="408" spans="7:7" s="27" customFormat="1" x14ac:dyDescent="0.25">
      <c r="G408" s="70"/>
    </row>
    <row r="409" spans="7:7" s="27" customFormat="1" x14ac:dyDescent="0.25">
      <c r="G409" s="70"/>
    </row>
    <row r="410" spans="7:7" s="27" customFormat="1" x14ac:dyDescent="0.25">
      <c r="G410" s="70"/>
    </row>
    <row r="411" spans="7:7" s="27" customFormat="1" x14ac:dyDescent="0.25">
      <c r="G411" s="70"/>
    </row>
    <row r="412" spans="7:7" s="27" customFormat="1" x14ac:dyDescent="0.25">
      <c r="G412" s="70"/>
    </row>
    <row r="413" spans="7:7" s="27" customFormat="1" x14ac:dyDescent="0.25">
      <c r="G413" s="70"/>
    </row>
    <row r="414" spans="7:7" s="27" customFormat="1" x14ac:dyDescent="0.25">
      <c r="G414" s="70"/>
    </row>
    <row r="415" spans="7:7" s="27" customFormat="1" x14ac:dyDescent="0.25">
      <c r="G415" s="70"/>
    </row>
    <row r="416" spans="7:7" s="27" customFormat="1" x14ac:dyDescent="0.25">
      <c r="G416" s="70"/>
    </row>
    <row r="417" spans="7:7" s="27" customFormat="1" x14ac:dyDescent="0.25">
      <c r="G417" s="70"/>
    </row>
    <row r="418" spans="7:7" s="27" customFormat="1" x14ac:dyDescent="0.25">
      <c r="G418" s="70"/>
    </row>
    <row r="419" spans="7:7" s="27" customFormat="1" x14ac:dyDescent="0.25">
      <c r="G419" s="70"/>
    </row>
    <row r="420" spans="7:7" s="27" customFormat="1" x14ac:dyDescent="0.25">
      <c r="G420" s="70"/>
    </row>
    <row r="421" spans="7:7" s="27" customFormat="1" x14ac:dyDescent="0.25">
      <c r="G421" s="70"/>
    </row>
    <row r="422" spans="7:7" s="27" customFormat="1" x14ac:dyDescent="0.25">
      <c r="G422" s="70"/>
    </row>
    <row r="423" spans="7:7" s="27" customFormat="1" x14ac:dyDescent="0.25">
      <c r="G423" s="70"/>
    </row>
    <row r="424" spans="7:7" s="27" customFormat="1" x14ac:dyDescent="0.25">
      <c r="G424" s="70"/>
    </row>
    <row r="425" spans="7:7" s="27" customFormat="1" x14ac:dyDescent="0.25">
      <c r="G425" s="70"/>
    </row>
    <row r="426" spans="7:7" s="27" customFormat="1" x14ac:dyDescent="0.25">
      <c r="G426" s="70"/>
    </row>
    <row r="427" spans="7:7" s="27" customFormat="1" x14ac:dyDescent="0.25">
      <c r="G427" s="70"/>
    </row>
    <row r="428" spans="7:7" s="27" customFormat="1" x14ac:dyDescent="0.25">
      <c r="G428" s="70"/>
    </row>
    <row r="429" spans="7:7" s="27" customFormat="1" x14ac:dyDescent="0.25">
      <c r="G429" s="70"/>
    </row>
    <row r="430" spans="7:7" s="27" customFormat="1" x14ac:dyDescent="0.25">
      <c r="G430" s="70"/>
    </row>
    <row r="431" spans="7:7" s="27" customFormat="1" x14ac:dyDescent="0.25">
      <c r="G431" s="70"/>
    </row>
    <row r="432" spans="7:7" s="27" customFormat="1" x14ac:dyDescent="0.25">
      <c r="G432" s="70"/>
    </row>
    <row r="433" spans="7:7" s="27" customFormat="1" x14ac:dyDescent="0.25">
      <c r="G433" s="70"/>
    </row>
    <row r="434" spans="7:7" s="27" customFormat="1" x14ac:dyDescent="0.25">
      <c r="G434" s="70"/>
    </row>
    <row r="435" spans="7:7" s="27" customFormat="1" x14ac:dyDescent="0.25">
      <c r="G435" s="70"/>
    </row>
    <row r="436" spans="7:7" s="27" customFormat="1" x14ac:dyDescent="0.25">
      <c r="G436" s="70"/>
    </row>
    <row r="437" spans="7:7" s="27" customFormat="1" x14ac:dyDescent="0.25">
      <c r="G437" s="70"/>
    </row>
    <row r="438" spans="7:7" s="27" customFormat="1" x14ac:dyDescent="0.25">
      <c r="G438" s="70"/>
    </row>
    <row r="439" spans="7:7" s="27" customFormat="1" x14ac:dyDescent="0.25">
      <c r="G439" s="70"/>
    </row>
    <row r="440" spans="7:7" s="27" customFormat="1" x14ac:dyDescent="0.25">
      <c r="G440" s="70"/>
    </row>
    <row r="441" spans="7:7" s="27" customFormat="1" x14ac:dyDescent="0.25">
      <c r="G441" s="70"/>
    </row>
    <row r="442" spans="7:7" s="27" customFormat="1" x14ac:dyDescent="0.25">
      <c r="G442" s="70"/>
    </row>
    <row r="443" spans="7:7" s="27" customFormat="1" x14ac:dyDescent="0.25">
      <c r="G443" s="70"/>
    </row>
    <row r="444" spans="7:7" s="27" customFormat="1" x14ac:dyDescent="0.25">
      <c r="G444" s="70"/>
    </row>
    <row r="445" spans="7:7" s="27" customFormat="1" x14ac:dyDescent="0.25">
      <c r="G445" s="70"/>
    </row>
    <row r="446" spans="7:7" s="27" customFormat="1" x14ac:dyDescent="0.25">
      <c r="G446" s="70"/>
    </row>
    <row r="447" spans="7:7" s="27" customFormat="1" x14ac:dyDescent="0.25">
      <c r="G447" s="70"/>
    </row>
    <row r="448" spans="7:7" s="27" customFormat="1" x14ac:dyDescent="0.25">
      <c r="G448" s="70"/>
    </row>
    <row r="449" spans="7:7" s="27" customFormat="1" x14ac:dyDescent="0.25">
      <c r="G449" s="70"/>
    </row>
    <row r="450" spans="7:7" s="27" customFormat="1" x14ac:dyDescent="0.25">
      <c r="G450" s="70"/>
    </row>
    <row r="451" spans="7:7" s="27" customFormat="1" x14ac:dyDescent="0.25">
      <c r="G451" s="70"/>
    </row>
    <row r="452" spans="7:7" s="27" customFormat="1" x14ac:dyDescent="0.25">
      <c r="G452" s="70"/>
    </row>
    <row r="453" spans="7:7" s="27" customFormat="1" x14ac:dyDescent="0.25">
      <c r="G453" s="70"/>
    </row>
    <row r="454" spans="7:7" s="27" customFormat="1" x14ac:dyDescent="0.25">
      <c r="G454" s="70"/>
    </row>
    <row r="455" spans="7:7" s="27" customFormat="1" x14ac:dyDescent="0.25">
      <c r="G455" s="70"/>
    </row>
    <row r="456" spans="7:7" s="27" customFormat="1" x14ac:dyDescent="0.25">
      <c r="G456" s="70"/>
    </row>
    <row r="457" spans="7:7" s="27" customFormat="1" x14ac:dyDescent="0.25">
      <c r="G457" s="70"/>
    </row>
    <row r="458" spans="7:7" s="27" customFormat="1" x14ac:dyDescent="0.25">
      <c r="G458" s="70"/>
    </row>
    <row r="459" spans="7:7" s="27" customFormat="1" x14ac:dyDescent="0.25">
      <c r="G459" s="70"/>
    </row>
    <row r="460" spans="7:7" s="27" customFormat="1" x14ac:dyDescent="0.25">
      <c r="G460" s="70"/>
    </row>
    <row r="461" spans="7:7" s="27" customFormat="1" x14ac:dyDescent="0.25">
      <c r="G461" s="70"/>
    </row>
    <row r="462" spans="7:7" s="27" customFormat="1" x14ac:dyDescent="0.25">
      <c r="G462" s="70"/>
    </row>
    <row r="463" spans="7:7" s="27" customFormat="1" x14ac:dyDescent="0.25">
      <c r="G463" s="70"/>
    </row>
    <row r="464" spans="7:7" s="27" customFormat="1" x14ac:dyDescent="0.25">
      <c r="G464" s="70"/>
    </row>
    <row r="465" spans="7:7" s="27" customFormat="1" x14ac:dyDescent="0.25">
      <c r="G465" s="70"/>
    </row>
    <row r="466" spans="7:7" s="27" customFormat="1" x14ac:dyDescent="0.25">
      <c r="G466" s="70"/>
    </row>
    <row r="467" spans="7:7" s="27" customFormat="1" x14ac:dyDescent="0.25">
      <c r="G467" s="70"/>
    </row>
    <row r="468" spans="7:7" s="27" customFormat="1" x14ac:dyDescent="0.25">
      <c r="G468" s="70"/>
    </row>
    <row r="469" spans="7:7" s="27" customFormat="1" x14ac:dyDescent="0.25">
      <c r="G469" s="70"/>
    </row>
    <row r="470" spans="7:7" s="27" customFormat="1" x14ac:dyDescent="0.25">
      <c r="G470" s="70"/>
    </row>
    <row r="471" spans="7:7" s="27" customFormat="1" x14ac:dyDescent="0.25">
      <c r="G471" s="70"/>
    </row>
    <row r="472" spans="7:7" s="27" customFormat="1" x14ac:dyDescent="0.25">
      <c r="G472" s="70"/>
    </row>
    <row r="473" spans="7:7" s="27" customFormat="1" x14ac:dyDescent="0.25">
      <c r="G473" s="70"/>
    </row>
    <row r="474" spans="7:7" s="27" customFormat="1" x14ac:dyDescent="0.25">
      <c r="G474" s="70"/>
    </row>
    <row r="475" spans="7:7" s="27" customFormat="1" x14ac:dyDescent="0.25">
      <c r="G475" s="70"/>
    </row>
    <row r="476" spans="7:7" s="27" customFormat="1" x14ac:dyDescent="0.25">
      <c r="G476" s="70"/>
    </row>
    <row r="477" spans="7:7" s="27" customFormat="1" x14ac:dyDescent="0.25">
      <c r="G477" s="70"/>
    </row>
    <row r="478" spans="7:7" s="27" customFormat="1" x14ac:dyDescent="0.25">
      <c r="G478" s="70"/>
    </row>
    <row r="479" spans="7:7" s="27" customFormat="1" x14ac:dyDescent="0.25">
      <c r="G479" s="70"/>
    </row>
    <row r="480" spans="7:7" s="27" customFormat="1" x14ac:dyDescent="0.25">
      <c r="G480" s="70"/>
    </row>
    <row r="481" spans="7:7" s="27" customFormat="1" x14ac:dyDescent="0.25">
      <c r="G481" s="70"/>
    </row>
    <row r="482" spans="7:7" s="27" customFormat="1" x14ac:dyDescent="0.25">
      <c r="G482" s="70"/>
    </row>
    <row r="483" spans="7:7" s="27" customFormat="1" x14ac:dyDescent="0.25">
      <c r="G483" s="70"/>
    </row>
    <row r="484" spans="7:7" s="27" customFormat="1" x14ac:dyDescent="0.25">
      <c r="G484" s="70"/>
    </row>
    <row r="485" spans="7:7" s="27" customFormat="1" x14ac:dyDescent="0.25">
      <c r="G485" s="70"/>
    </row>
    <row r="486" spans="7:7" s="27" customFormat="1" x14ac:dyDescent="0.25">
      <c r="G486" s="70"/>
    </row>
    <row r="487" spans="7:7" s="27" customFormat="1" x14ac:dyDescent="0.25">
      <c r="G487" s="70"/>
    </row>
    <row r="488" spans="7:7" s="27" customFormat="1" x14ac:dyDescent="0.25">
      <c r="G488" s="70"/>
    </row>
    <row r="489" spans="7:7" s="27" customFormat="1" x14ac:dyDescent="0.25">
      <c r="G489" s="70"/>
    </row>
    <row r="490" spans="7:7" s="27" customFormat="1" x14ac:dyDescent="0.25">
      <c r="G490" s="70"/>
    </row>
    <row r="491" spans="7:7" s="27" customFormat="1" x14ac:dyDescent="0.25">
      <c r="G491" s="70"/>
    </row>
    <row r="492" spans="7:7" s="27" customFormat="1" x14ac:dyDescent="0.25">
      <c r="G492" s="70"/>
    </row>
    <row r="493" spans="7:7" s="27" customFormat="1" x14ac:dyDescent="0.25">
      <c r="G493" s="70"/>
    </row>
    <row r="494" spans="7:7" s="27" customFormat="1" x14ac:dyDescent="0.25">
      <c r="G494" s="70"/>
    </row>
    <row r="495" spans="7:7" s="27" customFormat="1" x14ac:dyDescent="0.25">
      <c r="G495" s="70"/>
    </row>
    <row r="496" spans="7:7" s="27" customFormat="1" x14ac:dyDescent="0.25">
      <c r="G496" s="70"/>
    </row>
    <row r="497" spans="7:7" s="27" customFormat="1" x14ac:dyDescent="0.25">
      <c r="G497" s="70"/>
    </row>
    <row r="498" spans="7:7" s="27" customFormat="1" x14ac:dyDescent="0.25">
      <c r="G498" s="70"/>
    </row>
    <row r="499" spans="7:7" s="27" customFormat="1" x14ac:dyDescent="0.25">
      <c r="G499" s="70"/>
    </row>
    <row r="500" spans="7:7" s="27" customFormat="1" x14ac:dyDescent="0.25">
      <c r="G500" s="70"/>
    </row>
    <row r="501" spans="7:7" s="27" customFormat="1" x14ac:dyDescent="0.25">
      <c r="G501" s="70"/>
    </row>
    <row r="502" spans="7:7" s="27" customFormat="1" x14ac:dyDescent="0.25">
      <c r="G502" s="70"/>
    </row>
    <row r="503" spans="7:7" s="27" customFormat="1" x14ac:dyDescent="0.25">
      <c r="G503" s="70"/>
    </row>
    <row r="504" spans="7:7" s="27" customFormat="1" x14ac:dyDescent="0.25">
      <c r="G504" s="70"/>
    </row>
    <row r="505" spans="7:7" s="27" customFormat="1" x14ac:dyDescent="0.25">
      <c r="G505" s="70"/>
    </row>
    <row r="506" spans="7:7" s="27" customFormat="1" x14ac:dyDescent="0.25">
      <c r="G506" s="70"/>
    </row>
    <row r="507" spans="7:7" s="27" customFormat="1" x14ac:dyDescent="0.25">
      <c r="G507" s="70"/>
    </row>
    <row r="508" spans="7:7" s="27" customFormat="1" x14ac:dyDescent="0.25">
      <c r="G508" s="70"/>
    </row>
    <row r="509" spans="7:7" s="27" customFormat="1" x14ac:dyDescent="0.25">
      <c r="G509" s="70"/>
    </row>
    <row r="510" spans="7:7" s="27" customFormat="1" x14ac:dyDescent="0.25">
      <c r="G510" s="70"/>
    </row>
    <row r="511" spans="7:7" s="27" customFormat="1" x14ac:dyDescent="0.25">
      <c r="G511" s="70"/>
    </row>
    <row r="512" spans="7:7" s="27" customFormat="1" x14ac:dyDescent="0.25">
      <c r="G512" s="70"/>
    </row>
    <row r="513" spans="7:7" s="27" customFormat="1" x14ac:dyDescent="0.25">
      <c r="G513" s="70"/>
    </row>
    <row r="514" spans="7:7" s="27" customFormat="1" x14ac:dyDescent="0.25">
      <c r="G514" s="70"/>
    </row>
    <row r="515" spans="7:7" s="27" customFormat="1" x14ac:dyDescent="0.25">
      <c r="G515" s="70"/>
    </row>
    <row r="516" spans="7:7" s="27" customFormat="1" x14ac:dyDescent="0.25">
      <c r="G516" s="70"/>
    </row>
    <row r="517" spans="7:7" s="27" customFormat="1" x14ac:dyDescent="0.25">
      <c r="G517" s="70"/>
    </row>
    <row r="518" spans="7:7" s="27" customFormat="1" x14ac:dyDescent="0.25">
      <c r="G518" s="70"/>
    </row>
    <row r="519" spans="7:7" s="27" customFormat="1" x14ac:dyDescent="0.25">
      <c r="G519" s="70"/>
    </row>
    <row r="520" spans="7:7" s="27" customFormat="1" x14ac:dyDescent="0.25">
      <c r="G520" s="70"/>
    </row>
    <row r="521" spans="7:7" s="27" customFormat="1" x14ac:dyDescent="0.25">
      <c r="G521" s="70"/>
    </row>
    <row r="522" spans="7:7" s="27" customFormat="1" x14ac:dyDescent="0.25">
      <c r="G522" s="70"/>
    </row>
    <row r="523" spans="7:7" s="27" customFormat="1" x14ac:dyDescent="0.25">
      <c r="G523" s="70"/>
    </row>
    <row r="524" spans="7:7" s="27" customFormat="1" x14ac:dyDescent="0.25">
      <c r="G524" s="70"/>
    </row>
    <row r="525" spans="7:7" s="27" customFormat="1" x14ac:dyDescent="0.25">
      <c r="G525" s="70"/>
    </row>
    <row r="526" spans="7:7" s="27" customFormat="1" x14ac:dyDescent="0.25">
      <c r="G526" s="70"/>
    </row>
    <row r="527" spans="7:7" s="27" customFormat="1" x14ac:dyDescent="0.25">
      <c r="G527" s="70"/>
    </row>
    <row r="528" spans="7:7" s="27" customFormat="1" x14ac:dyDescent="0.25">
      <c r="G528" s="70"/>
    </row>
    <row r="529" spans="7:7" s="27" customFormat="1" x14ac:dyDescent="0.25">
      <c r="G529" s="70"/>
    </row>
    <row r="530" spans="7:7" s="27" customFormat="1" x14ac:dyDescent="0.25">
      <c r="G530" s="70"/>
    </row>
    <row r="531" spans="7:7" s="27" customFormat="1" x14ac:dyDescent="0.25">
      <c r="G531" s="70"/>
    </row>
    <row r="532" spans="7:7" s="27" customFormat="1" x14ac:dyDescent="0.25">
      <c r="G532" s="70"/>
    </row>
    <row r="533" spans="7:7" s="27" customFormat="1" x14ac:dyDescent="0.25">
      <c r="G533" s="70"/>
    </row>
    <row r="534" spans="7:7" s="27" customFormat="1" x14ac:dyDescent="0.25">
      <c r="G534" s="70"/>
    </row>
    <row r="535" spans="7:7" s="27" customFormat="1" x14ac:dyDescent="0.25">
      <c r="G535" s="70"/>
    </row>
    <row r="536" spans="7:7" s="27" customFormat="1" x14ac:dyDescent="0.25">
      <c r="G536" s="70"/>
    </row>
    <row r="537" spans="7:7" s="27" customFormat="1" x14ac:dyDescent="0.25">
      <c r="G537" s="70"/>
    </row>
    <row r="538" spans="7:7" s="27" customFormat="1" x14ac:dyDescent="0.25">
      <c r="G538" s="70"/>
    </row>
    <row r="539" spans="7:7" s="27" customFormat="1" x14ac:dyDescent="0.25">
      <c r="G539" s="70"/>
    </row>
    <row r="540" spans="7:7" s="27" customFormat="1" x14ac:dyDescent="0.25">
      <c r="G540" s="70"/>
    </row>
    <row r="541" spans="7:7" s="27" customFormat="1" x14ac:dyDescent="0.25">
      <c r="G541" s="70"/>
    </row>
    <row r="542" spans="7:7" s="27" customFormat="1" x14ac:dyDescent="0.25">
      <c r="G542" s="70"/>
    </row>
    <row r="543" spans="7:7" s="27" customFormat="1" x14ac:dyDescent="0.25">
      <c r="G543" s="70"/>
    </row>
    <row r="544" spans="7:7" s="27" customFormat="1" x14ac:dyDescent="0.25">
      <c r="G544" s="70"/>
    </row>
    <row r="545" spans="7:7" s="27" customFormat="1" x14ac:dyDescent="0.25">
      <c r="G545" s="70"/>
    </row>
    <row r="546" spans="7:7" s="27" customFormat="1" x14ac:dyDescent="0.25">
      <c r="G546" s="70"/>
    </row>
    <row r="547" spans="7:7" s="27" customFormat="1" x14ac:dyDescent="0.25">
      <c r="G547" s="70"/>
    </row>
    <row r="548" spans="7:7" s="27" customFormat="1" x14ac:dyDescent="0.25">
      <c r="G548" s="70"/>
    </row>
    <row r="549" spans="7:7" s="27" customFormat="1" x14ac:dyDescent="0.25">
      <c r="G549" s="70"/>
    </row>
    <row r="550" spans="7:7" s="27" customFormat="1" x14ac:dyDescent="0.25">
      <c r="G550" s="70"/>
    </row>
    <row r="551" spans="7:7" s="27" customFormat="1" x14ac:dyDescent="0.25">
      <c r="G551" s="70"/>
    </row>
    <row r="552" spans="7:7" s="27" customFormat="1" x14ac:dyDescent="0.25">
      <c r="G552" s="70"/>
    </row>
    <row r="553" spans="7:7" s="27" customFormat="1" x14ac:dyDescent="0.25">
      <c r="G553" s="70"/>
    </row>
    <row r="554" spans="7:7" s="27" customFormat="1" x14ac:dyDescent="0.25">
      <c r="G554" s="70"/>
    </row>
    <row r="555" spans="7:7" s="27" customFormat="1" x14ac:dyDescent="0.25">
      <c r="G555" s="70"/>
    </row>
    <row r="556" spans="7:7" s="27" customFormat="1" x14ac:dyDescent="0.25">
      <c r="G556" s="70"/>
    </row>
    <row r="557" spans="7:7" s="27" customFormat="1" x14ac:dyDescent="0.25">
      <c r="G557" s="70"/>
    </row>
    <row r="558" spans="7:7" s="27" customFormat="1" x14ac:dyDescent="0.25">
      <c r="G558" s="70"/>
    </row>
    <row r="559" spans="7:7" s="27" customFormat="1" x14ac:dyDescent="0.25">
      <c r="G559" s="70"/>
    </row>
    <row r="560" spans="7:7" s="27" customFormat="1" x14ac:dyDescent="0.25">
      <c r="G560" s="70"/>
    </row>
    <row r="561" spans="7:7" s="27" customFormat="1" x14ac:dyDescent="0.25">
      <c r="G561" s="70"/>
    </row>
    <row r="562" spans="7:7" s="27" customFormat="1" x14ac:dyDescent="0.25">
      <c r="G562" s="70"/>
    </row>
    <row r="563" spans="7:7" s="27" customFormat="1" x14ac:dyDescent="0.25">
      <c r="G563" s="70"/>
    </row>
    <row r="564" spans="7:7" s="27" customFormat="1" x14ac:dyDescent="0.25">
      <c r="G564" s="70"/>
    </row>
    <row r="565" spans="7:7" s="27" customFormat="1" x14ac:dyDescent="0.25">
      <c r="G565" s="70"/>
    </row>
    <row r="566" spans="7:7" s="27" customFormat="1" x14ac:dyDescent="0.25">
      <c r="G566" s="70"/>
    </row>
    <row r="567" spans="7:7" s="27" customFormat="1" x14ac:dyDescent="0.25">
      <c r="G567" s="70"/>
    </row>
    <row r="568" spans="7:7" s="27" customFormat="1" x14ac:dyDescent="0.25">
      <c r="G568" s="70"/>
    </row>
    <row r="569" spans="7:7" s="27" customFormat="1" x14ac:dyDescent="0.25">
      <c r="G569" s="70"/>
    </row>
    <row r="570" spans="7:7" s="27" customFormat="1" x14ac:dyDescent="0.25">
      <c r="G570" s="70"/>
    </row>
    <row r="571" spans="7:7" s="27" customFormat="1" x14ac:dyDescent="0.25">
      <c r="G571" s="70"/>
    </row>
    <row r="572" spans="7:7" s="27" customFormat="1" x14ac:dyDescent="0.25">
      <c r="G572" s="70"/>
    </row>
    <row r="573" spans="7:7" s="27" customFormat="1" x14ac:dyDescent="0.25">
      <c r="G573" s="70"/>
    </row>
    <row r="574" spans="7:7" s="27" customFormat="1" x14ac:dyDescent="0.25">
      <c r="G574" s="70"/>
    </row>
    <row r="575" spans="7:7" s="27" customFormat="1" x14ac:dyDescent="0.25">
      <c r="G575" s="70"/>
    </row>
    <row r="576" spans="7:7" s="27" customFormat="1" x14ac:dyDescent="0.25">
      <c r="G576" s="70"/>
    </row>
    <row r="577" spans="7:7" s="27" customFormat="1" x14ac:dyDescent="0.25">
      <c r="G577" s="70"/>
    </row>
    <row r="578" spans="7:7" s="27" customFormat="1" x14ac:dyDescent="0.25">
      <c r="G578" s="70"/>
    </row>
    <row r="579" spans="7:7" s="27" customFormat="1" x14ac:dyDescent="0.25">
      <c r="G579" s="70"/>
    </row>
    <row r="580" spans="7:7" s="27" customFormat="1" x14ac:dyDescent="0.25">
      <c r="G580" s="70"/>
    </row>
    <row r="581" spans="7:7" s="27" customFormat="1" x14ac:dyDescent="0.25">
      <c r="G581" s="70"/>
    </row>
    <row r="582" spans="7:7" s="27" customFormat="1" x14ac:dyDescent="0.25">
      <c r="G582" s="70"/>
    </row>
    <row r="583" spans="7:7" s="27" customFormat="1" x14ac:dyDescent="0.25">
      <c r="G583" s="70"/>
    </row>
    <row r="584" spans="7:7" s="27" customFormat="1" x14ac:dyDescent="0.25">
      <c r="G584" s="70"/>
    </row>
    <row r="585" spans="7:7" s="27" customFormat="1" x14ac:dyDescent="0.25">
      <c r="G585" s="70"/>
    </row>
    <row r="586" spans="7:7" s="27" customFormat="1" x14ac:dyDescent="0.25">
      <c r="G586" s="70"/>
    </row>
    <row r="587" spans="7:7" s="27" customFormat="1" x14ac:dyDescent="0.25">
      <c r="G587" s="70"/>
    </row>
    <row r="588" spans="7:7" s="27" customFormat="1" x14ac:dyDescent="0.25">
      <c r="G588" s="70"/>
    </row>
    <row r="589" spans="7:7" s="27" customFormat="1" x14ac:dyDescent="0.25">
      <c r="G589" s="70"/>
    </row>
    <row r="590" spans="7:7" s="27" customFormat="1" x14ac:dyDescent="0.25">
      <c r="G590" s="70"/>
    </row>
    <row r="591" spans="7:7" s="27" customFormat="1" x14ac:dyDescent="0.25">
      <c r="G591" s="70"/>
    </row>
    <row r="592" spans="7:7" s="27" customFormat="1" x14ac:dyDescent="0.25">
      <c r="G592" s="70"/>
    </row>
    <row r="593" spans="7:7" s="27" customFormat="1" x14ac:dyDescent="0.25">
      <c r="G593" s="70"/>
    </row>
    <row r="594" spans="7:7" s="27" customFormat="1" x14ac:dyDescent="0.25">
      <c r="G594" s="70"/>
    </row>
    <row r="595" spans="7:7" s="27" customFormat="1" x14ac:dyDescent="0.25">
      <c r="G595" s="70"/>
    </row>
    <row r="596" spans="7:7" s="27" customFormat="1" x14ac:dyDescent="0.25">
      <c r="G596" s="70"/>
    </row>
    <row r="597" spans="7:7" s="27" customFormat="1" x14ac:dyDescent="0.25">
      <c r="G597" s="70"/>
    </row>
    <row r="598" spans="7:7" s="27" customFormat="1" x14ac:dyDescent="0.25">
      <c r="G598" s="70"/>
    </row>
    <row r="599" spans="7:7" s="27" customFormat="1" x14ac:dyDescent="0.25">
      <c r="G599" s="70"/>
    </row>
    <row r="600" spans="7:7" s="27" customFormat="1" x14ac:dyDescent="0.25">
      <c r="G600" s="70"/>
    </row>
    <row r="601" spans="7:7" s="27" customFormat="1" x14ac:dyDescent="0.25">
      <c r="G601" s="70"/>
    </row>
    <row r="602" spans="7:7" s="27" customFormat="1" x14ac:dyDescent="0.25">
      <c r="G602" s="70"/>
    </row>
    <row r="603" spans="7:7" s="27" customFormat="1" x14ac:dyDescent="0.25">
      <c r="G603" s="70"/>
    </row>
    <row r="604" spans="7:7" s="27" customFormat="1" x14ac:dyDescent="0.25">
      <c r="G604" s="70"/>
    </row>
    <row r="605" spans="7:7" s="27" customFormat="1" x14ac:dyDescent="0.25">
      <c r="G605" s="70"/>
    </row>
    <row r="606" spans="7:7" s="27" customFormat="1" x14ac:dyDescent="0.25">
      <c r="G606" s="70"/>
    </row>
    <row r="607" spans="7:7" s="27" customFormat="1" x14ac:dyDescent="0.25">
      <c r="G607" s="70"/>
    </row>
    <row r="608" spans="7:7" s="27" customFormat="1" x14ac:dyDescent="0.25">
      <c r="G608" s="70"/>
    </row>
    <row r="609" spans="7:7" s="27" customFormat="1" x14ac:dyDescent="0.25">
      <c r="G609" s="70"/>
    </row>
    <row r="610" spans="7:7" s="27" customFormat="1" x14ac:dyDescent="0.25">
      <c r="G610" s="70"/>
    </row>
    <row r="611" spans="7:7" s="27" customFormat="1" x14ac:dyDescent="0.25">
      <c r="G611" s="70"/>
    </row>
    <row r="612" spans="7:7" s="27" customFormat="1" x14ac:dyDescent="0.25">
      <c r="G612" s="70"/>
    </row>
    <row r="613" spans="7:7" s="27" customFormat="1" x14ac:dyDescent="0.25">
      <c r="G613" s="70"/>
    </row>
    <row r="614" spans="7:7" s="27" customFormat="1" x14ac:dyDescent="0.25">
      <c r="G614" s="70"/>
    </row>
    <row r="615" spans="7:7" s="27" customFormat="1" x14ac:dyDescent="0.25">
      <c r="G615" s="70"/>
    </row>
    <row r="616" spans="7:7" s="27" customFormat="1" x14ac:dyDescent="0.25">
      <c r="G616" s="70"/>
    </row>
    <row r="617" spans="7:7" s="27" customFormat="1" x14ac:dyDescent="0.25">
      <c r="G617" s="70"/>
    </row>
    <row r="618" spans="7:7" s="27" customFormat="1" x14ac:dyDescent="0.25">
      <c r="G618" s="70"/>
    </row>
    <row r="619" spans="7:7" s="27" customFormat="1" x14ac:dyDescent="0.25">
      <c r="G619" s="70"/>
    </row>
    <row r="620" spans="7:7" s="27" customFormat="1" x14ac:dyDescent="0.25">
      <c r="G620" s="70"/>
    </row>
    <row r="621" spans="7:7" s="27" customFormat="1" x14ac:dyDescent="0.25">
      <c r="G621" s="70"/>
    </row>
    <row r="622" spans="7:7" s="27" customFormat="1" x14ac:dyDescent="0.25">
      <c r="G622" s="70"/>
    </row>
    <row r="623" spans="7:7" s="27" customFormat="1" x14ac:dyDescent="0.25">
      <c r="G623" s="70"/>
    </row>
    <row r="624" spans="7:7" s="27" customFormat="1" x14ac:dyDescent="0.25">
      <c r="G624" s="70"/>
    </row>
    <row r="625" spans="7:7" s="27" customFormat="1" x14ac:dyDescent="0.25">
      <c r="G625" s="70"/>
    </row>
    <row r="626" spans="7:7" s="27" customFormat="1" x14ac:dyDescent="0.25">
      <c r="G626" s="70"/>
    </row>
    <row r="627" spans="7:7" s="27" customFormat="1" x14ac:dyDescent="0.25">
      <c r="G627" s="70"/>
    </row>
    <row r="628" spans="7:7" s="27" customFormat="1" x14ac:dyDescent="0.25">
      <c r="G628" s="70"/>
    </row>
    <row r="629" spans="7:7" s="27" customFormat="1" x14ac:dyDescent="0.25">
      <c r="G629" s="70"/>
    </row>
    <row r="630" spans="7:7" s="27" customFormat="1" x14ac:dyDescent="0.25">
      <c r="G630" s="70"/>
    </row>
    <row r="631" spans="7:7" s="27" customFormat="1" x14ac:dyDescent="0.25">
      <c r="G631" s="70"/>
    </row>
    <row r="632" spans="7:7" s="27" customFormat="1" x14ac:dyDescent="0.25">
      <c r="G632" s="70"/>
    </row>
    <row r="633" spans="7:7" s="27" customFormat="1" x14ac:dyDescent="0.25">
      <c r="G633" s="70"/>
    </row>
    <row r="634" spans="7:7" s="27" customFormat="1" x14ac:dyDescent="0.25">
      <c r="G634" s="70"/>
    </row>
    <row r="635" spans="7:7" s="27" customFormat="1" x14ac:dyDescent="0.25">
      <c r="G635" s="70"/>
    </row>
    <row r="636" spans="7:7" s="27" customFormat="1" x14ac:dyDescent="0.25">
      <c r="G636" s="70"/>
    </row>
    <row r="637" spans="7:7" s="27" customFormat="1" x14ac:dyDescent="0.25">
      <c r="G637" s="70"/>
    </row>
    <row r="638" spans="7:7" s="27" customFormat="1" x14ac:dyDescent="0.25">
      <c r="G638" s="70"/>
    </row>
    <row r="639" spans="7:7" s="27" customFormat="1" x14ac:dyDescent="0.25">
      <c r="G639" s="70"/>
    </row>
    <row r="640" spans="7:7" s="27" customFormat="1" x14ac:dyDescent="0.25">
      <c r="G640" s="70"/>
    </row>
    <row r="641" spans="7:7" s="27" customFormat="1" x14ac:dyDescent="0.25">
      <c r="G641" s="70"/>
    </row>
    <row r="642" spans="7:7" s="27" customFormat="1" x14ac:dyDescent="0.25">
      <c r="G642" s="70"/>
    </row>
    <row r="643" spans="7:7" s="27" customFormat="1" x14ac:dyDescent="0.25">
      <c r="G643" s="70"/>
    </row>
    <row r="644" spans="7:7" s="27" customFormat="1" x14ac:dyDescent="0.25">
      <c r="G644" s="70"/>
    </row>
    <row r="645" spans="7:7" s="27" customFormat="1" x14ac:dyDescent="0.25">
      <c r="G645" s="70"/>
    </row>
    <row r="646" spans="7:7" s="27" customFormat="1" x14ac:dyDescent="0.25">
      <c r="G646" s="70"/>
    </row>
    <row r="647" spans="7:7" s="27" customFormat="1" x14ac:dyDescent="0.25">
      <c r="G647" s="70"/>
    </row>
    <row r="648" spans="7:7" s="27" customFormat="1" x14ac:dyDescent="0.25">
      <c r="G648" s="70"/>
    </row>
    <row r="649" spans="7:7" s="27" customFormat="1" x14ac:dyDescent="0.25">
      <c r="G649" s="70"/>
    </row>
    <row r="650" spans="7:7" s="27" customFormat="1" x14ac:dyDescent="0.25">
      <c r="G650" s="70"/>
    </row>
    <row r="651" spans="7:7" s="27" customFormat="1" x14ac:dyDescent="0.25">
      <c r="G651" s="70"/>
    </row>
    <row r="652" spans="7:7" s="27" customFormat="1" x14ac:dyDescent="0.25">
      <c r="G652" s="70"/>
    </row>
    <row r="653" spans="7:7" s="27" customFormat="1" x14ac:dyDescent="0.25">
      <c r="G653" s="70"/>
    </row>
    <row r="654" spans="7:7" s="27" customFormat="1" x14ac:dyDescent="0.25">
      <c r="G654" s="70"/>
    </row>
    <row r="655" spans="7:7" s="27" customFormat="1" x14ac:dyDescent="0.25">
      <c r="G655" s="70"/>
    </row>
    <row r="656" spans="7:7" s="27" customFormat="1" x14ac:dyDescent="0.25">
      <c r="G656" s="70"/>
    </row>
    <row r="657" spans="7:7" s="27" customFormat="1" x14ac:dyDescent="0.25">
      <c r="G657" s="70"/>
    </row>
    <row r="658" spans="7:7" s="27" customFormat="1" x14ac:dyDescent="0.25">
      <c r="G658" s="70"/>
    </row>
    <row r="659" spans="7:7" s="27" customFormat="1" x14ac:dyDescent="0.25">
      <c r="G659" s="70"/>
    </row>
    <row r="660" spans="7:7" s="27" customFormat="1" x14ac:dyDescent="0.25">
      <c r="G660" s="70"/>
    </row>
    <row r="661" spans="7:7" s="27" customFormat="1" x14ac:dyDescent="0.25">
      <c r="G661" s="70"/>
    </row>
    <row r="662" spans="7:7" s="27" customFormat="1" x14ac:dyDescent="0.25">
      <c r="G662" s="70"/>
    </row>
    <row r="663" spans="7:7" s="27" customFormat="1" x14ac:dyDescent="0.25">
      <c r="G663" s="70"/>
    </row>
    <row r="664" spans="7:7" s="27" customFormat="1" x14ac:dyDescent="0.25">
      <c r="G664" s="70"/>
    </row>
    <row r="665" spans="7:7" s="27" customFormat="1" x14ac:dyDescent="0.25">
      <c r="G665" s="70"/>
    </row>
    <row r="666" spans="7:7" s="27" customFormat="1" x14ac:dyDescent="0.25">
      <c r="G666" s="70"/>
    </row>
    <row r="667" spans="7:7" s="27" customFormat="1" x14ac:dyDescent="0.25">
      <c r="G667" s="70"/>
    </row>
    <row r="668" spans="7:7" s="27" customFormat="1" x14ac:dyDescent="0.25">
      <c r="G668" s="70"/>
    </row>
    <row r="669" spans="7:7" s="27" customFormat="1" x14ac:dyDescent="0.25">
      <c r="G669" s="70"/>
    </row>
    <row r="670" spans="7:7" s="27" customFormat="1" x14ac:dyDescent="0.25">
      <c r="G670" s="70"/>
    </row>
    <row r="671" spans="7:7" s="27" customFormat="1" x14ac:dyDescent="0.25">
      <c r="G671" s="70"/>
    </row>
    <row r="672" spans="7:7" s="27" customFormat="1" x14ac:dyDescent="0.25">
      <c r="G672" s="70"/>
    </row>
    <row r="673" spans="7:7" s="27" customFormat="1" x14ac:dyDescent="0.25">
      <c r="G673" s="70"/>
    </row>
    <row r="674" spans="7:7" s="27" customFormat="1" x14ac:dyDescent="0.25">
      <c r="G674" s="70"/>
    </row>
    <row r="675" spans="7:7" s="27" customFormat="1" x14ac:dyDescent="0.25">
      <c r="G675" s="70"/>
    </row>
    <row r="676" spans="7:7" s="27" customFormat="1" x14ac:dyDescent="0.25">
      <c r="G676" s="70"/>
    </row>
    <row r="677" spans="7:7" s="27" customFormat="1" x14ac:dyDescent="0.25">
      <c r="G677" s="70"/>
    </row>
    <row r="678" spans="7:7" s="27" customFormat="1" x14ac:dyDescent="0.25">
      <c r="G678" s="70"/>
    </row>
    <row r="679" spans="7:7" s="27" customFormat="1" x14ac:dyDescent="0.25">
      <c r="G679" s="70"/>
    </row>
    <row r="680" spans="7:7" s="27" customFormat="1" x14ac:dyDescent="0.25">
      <c r="G680" s="70"/>
    </row>
    <row r="681" spans="7:7" s="27" customFormat="1" x14ac:dyDescent="0.25">
      <c r="G681" s="70"/>
    </row>
    <row r="682" spans="7:7" s="27" customFormat="1" x14ac:dyDescent="0.25">
      <c r="G682" s="70"/>
    </row>
    <row r="683" spans="7:7" s="27" customFormat="1" x14ac:dyDescent="0.25">
      <c r="G683" s="70"/>
    </row>
    <row r="684" spans="7:7" s="27" customFormat="1" x14ac:dyDescent="0.25">
      <c r="G684" s="70"/>
    </row>
    <row r="685" spans="7:7" s="27" customFormat="1" x14ac:dyDescent="0.25">
      <c r="G685" s="70"/>
    </row>
    <row r="686" spans="7:7" s="27" customFormat="1" x14ac:dyDescent="0.25">
      <c r="G686" s="70"/>
    </row>
    <row r="687" spans="7:7" s="27" customFormat="1" x14ac:dyDescent="0.25">
      <c r="G687" s="70"/>
    </row>
    <row r="688" spans="7:7" s="27" customFormat="1" x14ac:dyDescent="0.25">
      <c r="G688" s="70"/>
    </row>
    <row r="689" spans="7:7" s="27" customFormat="1" x14ac:dyDescent="0.25">
      <c r="G689" s="70"/>
    </row>
    <row r="690" spans="7:7" s="27" customFormat="1" x14ac:dyDescent="0.25">
      <c r="G690" s="70"/>
    </row>
    <row r="691" spans="7:7" s="27" customFormat="1" x14ac:dyDescent="0.25">
      <c r="G691" s="70"/>
    </row>
    <row r="692" spans="7:7" s="27" customFormat="1" x14ac:dyDescent="0.25">
      <c r="G692" s="70"/>
    </row>
    <row r="693" spans="7:7" s="27" customFormat="1" x14ac:dyDescent="0.25">
      <c r="G693" s="70"/>
    </row>
    <row r="694" spans="7:7" s="27" customFormat="1" x14ac:dyDescent="0.25">
      <c r="G694" s="70"/>
    </row>
    <row r="695" spans="7:7" s="27" customFormat="1" x14ac:dyDescent="0.25">
      <c r="G695" s="70"/>
    </row>
    <row r="696" spans="7:7" s="27" customFormat="1" x14ac:dyDescent="0.25">
      <c r="G696" s="70"/>
    </row>
    <row r="697" spans="7:7" s="27" customFormat="1" x14ac:dyDescent="0.25">
      <c r="G697" s="70"/>
    </row>
    <row r="698" spans="7:7" s="27" customFormat="1" x14ac:dyDescent="0.25">
      <c r="G698" s="70"/>
    </row>
    <row r="699" spans="7:7" s="27" customFormat="1" x14ac:dyDescent="0.25">
      <c r="G699" s="70"/>
    </row>
    <row r="700" spans="7:7" s="27" customFormat="1" x14ac:dyDescent="0.25">
      <c r="G700" s="70"/>
    </row>
    <row r="701" spans="7:7" s="27" customFormat="1" x14ac:dyDescent="0.25">
      <c r="G701" s="70"/>
    </row>
    <row r="702" spans="7:7" s="27" customFormat="1" x14ac:dyDescent="0.25">
      <c r="G702" s="70"/>
    </row>
    <row r="703" spans="7:7" s="27" customFormat="1" x14ac:dyDescent="0.25">
      <c r="G703" s="70"/>
    </row>
    <row r="704" spans="7:7" s="27" customFormat="1" x14ac:dyDescent="0.25">
      <c r="G704" s="70"/>
    </row>
    <row r="705" spans="7:7" s="27" customFormat="1" x14ac:dyDescent="0.25">
      <c r="G705" s="70"/>
    </row>
    <row r="706" spans="7:7" s="27" customFormat="1" x14ac:dyDescent="0.25">
      <c r="G706" s="70"/>
    </row>
    <row r="707" spans="7:7" s="27" customFormat="1" x14ac:dyDescent="0.25">
      <c r="G707" s="70"/>
    </row>
    <row r="708" spans="7:7" s="27" customFormat="1" x14ac:dyDescent="0.25">
      <c r="G708" s="70"/>
    </row>
    <row r="709" spans="7:7" s="27" customFormat="1" x14ac:dyDescent="0.25">
      <c r="G709" s="70"/>
    </row>
    <row r="710" spans="7:7" s="27" customFormat="1" x14ac:dyDescent="0.25">
      <c r="G710" s="70"/>
    </row>
    <row r="711" spans="7:7" s="27" customFormat="1" x14ac:dyDescent="0.25">
      <c r="G711" s="70"/>
    </row>
    <row r="712" spans="7:7" s="27" customFormat="1" x14ac:dyDescent="0.25">
      <c r="G712" s="70"/>
    </row>
    <row r="713" spans="7:7" s="27" customFormat="1" x14ac:dyDescent="0.25">
      <c r="G713" s="70"/>
    </row>
    <row r="714" spans="7:7" s="27" customFormat="1" x14ac:dyDescent="0.25">
      <c r="G714" s="70"/>
    </row>
    <row r="715" spans="7:7" s="27" customFormat="1" x14ac:dyDescent="0.25">
      <c r="G715" s="70"/>
    </row>
    <row r="716" spans="7:7" s="27" customFormat="1" x14ac:dyDescent="0.25">
      <c r="G716" s="70"/>
    </row>
    <row r="717" spans="7:7" s="27" customFormat="1" x14ac:dyDescent="0.25">
      <c r="G717" s="70"/>
    </row>
    <row r="718" spans="7:7" s="27" customFormat="1" x14ac:dyDescent="0.25">
      <c r="G718" s="70"/>
    </row>
    <row r="719" spans="7:7" s="27" customFormat="1" x14ac:dyDescent="0.25">
      <c r="G719" s="70"/>
    </row>
    <row r="720" spans="7:7" s="27" customFormat="1" x14ac:dyDescent="0.25">
      <c r="G720" s="70"/>
    </row>
    <row r="721" spans="7:7" s="27" customFormat="1" x14ac:dyDescent="0.25">
      <c r="G721" s="70"/>
    </row>
    <row r="722" spans="7:7" s="27" customFormat="1" x14ac:dyDescent="0.25">
      <c r="G722" s="70"/>
    </row>
    <row r="723" spans="7:7" s="27" customFormat="1" x14ac:dyDescent="0.25">
      <c r="G723" s="70"/>
    </row>
    <row r="724" spans="7:7" s="27" customFormat="1" x14ac:dyDescent="0.25">
      <c r="G724" s="70"/>
    </row>
    <row r="725" spans="7:7" s="27" customFormat="1" x14ac:dyDescent="0.25">
      <c r="G725" s="70"/>
    </row>
    <row r="726" spans="7:7" s="27" customFormat="1" x14ac:dyDescent="0.25">
      <c r="G726" s="70"/>
    </row>
    <row r="727" spans="7:7" s="27" customFormat="1" x14ac:dyDescent="0.25">
      <c r="G727" s="70"/>
    </row>
    <row r="728" spans="7:7" s="27" customFormat="1" x14ac:dyDescent="0.25">
      <c r="G728" s="70"/>
    </row>
    <row r="729" spans="7:7" s="27" customFormat="1" x14ac:dyDescent="0.25">
      <c r="G729" s="70"/>
    </row>
    <row r="730" spans="7:7" s="27" customFormat="1" x14ac:dyDescent="0.25">
      <c r="G730" s="70"/>
    </row>
    <row r="731" spans="7:7" s="27" customFormat="1" x14ac:dyDescent="0.25">
      <c r="G731" s="70"/>
    </row>
    <row r="732" spans="7:7" s="27" customFormat="1" x14ac:dyDescent="0.25">
      <c r="G732" s="70"/>
    </row>
    <row r="733" spans="7:7" s="27" customFormat="1" x14ac:dyDescent="0.25">
      <c r="G733" s="70"/>
    </row>
    <row r="734" spans="7:7" s="27" customFormat="1" x14ac:dyDescent="0.25">
      <c r="G734" s="70"/>
    </row>
    <row r="735" spans="7:7" s="27" customFormat="1" x14ac:dyDescent="0.25">
      <c r="G735" s="70"/>
    </row>
    <row r="736" spans="7:7" s="27" customFormat="1" x14ac:dyDescent="0.25">
      <c r="G736" s="70"/>
    </row>
    <row r="737" spans="7:7" s="27" customFormat="1" x14ac:dyDescent="0.25">
      <c r="G737" s="70"/>
    </row>
    <row r="738" spans="7:7" s="27" customFormat="1" x14ac:dyDescent="0.25">
      <c r="G738" s="70"/>
    </row>
    <row r="739" spans="7:7" s="27" customFormat="1" x14ac:dyDescent="0.25">
      <c r="G739" s="70"/>
    </row>
    <row r="740" spans="7:7" s="27" customFormat="1" x14ac:dyDescent="0.25">
      <c r="G740" s="70"/>
    </row>
    <row r="741" spans="7:7" s="27" customFormat="1" x14ac:dyDescent="0.25">
      <c r="G741" s="70"/>
    </row>
    <row r="742" spans="7:7" s="27" customFormat="1" x14ac:dyDescent="0.25">
      <c r="G742" s="70"/>
    </row>
    <row r="743" spans="7:7" s="27" customFormat="1" x14ac:dyDescent="0.25">
      <c r="G743" s="70"/>
    </row>
    <row r="744" spans="7:7" s="27" customFormat="1" x14ac:dyDescent="0.25">
      <c r="G744" s="70"/>
    </row>
    <row r="745" spans="7:7" s="27" customFormat="1" x14ac:dyDescent="0.25">
      <c r="G745" s="70"/>
    </row>
    <row r="746" spans="7:7" s="27" customFormat="1" x14ac:dyDescent="0.25">
      <c r="G746" s="70"/>
    </row>
    <row r="747" spans="7:7" s="27" customFormat="1" x14ac:dyDescent="0.25">
      <c r="G747" s="70"/>
    </row>
    <row r="748" spans="7:7" s="27" customFormat="1" x14ac:dyDescent="0.25">
      <c r="G748" s="70"/>
    </row>
    <row r="749" spans="7:7" s="27" customFormat="1" x14ac:dyDescent="0.25">
      <c r="G749" s="70"/>
    </row>
    <row r="750" spans="7:7" s="27" customFormat="1" x14ac:dyDescent="0.25">
      <c r="G750" s="70"/>
    </row>
    <row r="751" spans="7:7" s="27" customFormat="1" x14ac:dyDescent="0.25">
      <c r="G751" s="70"/>
    </row>
    <row r="752" spans="7:7" s="27" customFormat="1" x14ac:dyDescent="0.25">
      <c r="G752" s="70"/>
    </row>
    <row r="753" spans="7:7" s="27" customFormat="1" x14ac:dyDescent="0.25">
      <c r="G753" s="70"/>
    </row>
    <row r="754" spans="7:7" s="27" customFormat="1" x14ac:dyDescent="0.25">
      <c r="G754" s="70"/>
    </row>
    <row r="755" spans="7:7" s="27" customFormat="1" x14ac:dyDescent="0.25">
      <c r="G755" s="70"/>
    </row>
    <row r="756" spans="7:7" s="27" customFormat="1" x14ac:dyDescent="0.25">
      <c r="G756" s="70"/>
    </row>
    <row r="757" spans="7:7" s="27" customFormat="1" x14ac:dyDescent="0.25">
      <c r="G757" s="70"/>
    </row>
    <row r="758" spans="7:7" s="27" customFormat="1" x14ac:dyDescent="0.25">
      <c r="G758" s="70"/>
    </row>
    <row r="759" spans="7:7" s="27" customFormat="1" x14ac:dyDescent="0.25">
      <c r="G759" s="70"/>
    </row>
    <row r="760" spans="7:7" s="27" customFormat="1" x14ac:dyDescent="0.25">
      <c r="G760" s="70"/>
    </row>
    <row r="761" spans="7:7" s="27" customFormat="1" x14ac:dyDescent="0.25">
      <c r="G761" s="70"/>
    </row>
    <row r="762" spans="7:7" s="27" customFormat="1" x14ac:dyDescent="0.25">
      <c r="G762" s="70"/>
    </row>
    <row r="763" spans="7:7" s="27" customFormat="1" x14ac:dyDescent="0.25">
      <c r="G763" s="70"/>
    </row>
    <row r="764" spans="7:7" s="27" customFormat="1" x14ac:dyDescent="0.25">
      <c r="G764" s="70"/>
    </row>
    <row r="765" spans="7:7" s="27" customFormat="1" x14ac:dyDescent="0.25">
      <c r="G765" s="70"/>
    </row>
    <row r="766" spans="7:7" s="27" customFormat="1" x14ac:dyDescent="0.25">
      <c r="G766" s="70"/>
    </row>
    <row r="767" spans="7:7" s="27" customFormat="1" x14ac:dyDescent="0.25">
      <c r="G767" s="70"/>
    </row>
    <row r="768" spans="7:7" s="27" customFormat="1" x14ac:dyDescent="0.25">
      <c r="G768" s="70"/>
    </row>
    <row r="769" spans="7:7" s="27" customFormat="1" x14ac:dyDescent="0.25">
      <c r="G769" s="70"/>
    </row>
    <row r="770" spans="7:7" s="27" customFormat="1" x14ac:dyDescent="0.25">
      <c r="G770" s="70"/>
    </row>
    <row r="771" spans="7:7" s="27" customFormat="1" x14ac:dyDescent="0.25">
      <c r="G771" s="70"/>
    </row>
    <row r="772" spans="7:7" s="27" customFormat="1" x14ac:dyDescent="0.25">
      <c r="G772" s="70"/>
    </row>
    <row r="773" spans="7:7" s="27" customFormat="1" x14ac:dyDescent="0.25">
      <c r="G773" s="70"/>
    </row>
    <row r="774" spans="7:7" s="27" customFormat="1" x14ac:dyDescent="0.25">
      <c r="G774" s="70"/>
    </row>
    <row r="775" spans="7:7" s="27" customFormat="1" x14ac:dyDescent="0.25">
      <c r="G775" s="70"/>
    </row>
    <row r="776" spans="7:7" s="27" customFormat="1" x14ac:dyDescent="0.25">
      <c r="G776" s="70"/>
    </row>
    <row r="777" spans="7:7" s="27" customFormat="1" x14ac:dyDescent="0.25">
      <c r="G777" s="70"/>
    </row>
    <row r="778" spans="7:7" s="27" customFormat="1" x14ac:dyDescent="0.25">
      <c r="G778" s="70"/>
    </row>
    <row r="779" spans="7:7" s="27" customFormat="1" x14ac:dyDescent="0.25">
      <c r="G779" s="70"/>
    </row>
    <row r="780" spans="7:7" s="27" customFormat="1" x14ac:dyDescent="0.25">
      <c r="G780" s="70"/>
    </row>
    <row r="781" spans="7:7" s="27" customFormat="1" x14ac:dyDescent="0.25">
      <c r="G781" s="70"/>
    </row>
    <row r="782" spans="7:7" s="27" customFormat="1" x14ac:dyDescent="0.25">
      <c r="G782" s="70"/>
    </row>
    <row r="783" spans="7:7" s="27" customFormat="1" x14ac:dyDescent="0.25">
      <c r="G783" s="70"/>
    </row>
    <row r="784" spans="7:7" s="27" customFormat="1" x14ac:dyDescent="0.25">
      <c r="G784" s="70"/>
    </row>
    <row r="785" spans="7:7" s="27" customFormat="1" x14ac:dyDescent="0.25">
      <c r="G785" s="70"/>
    </row>
    <row r="786" spans="7:7" s="27" customFormat="1" x14ac:dyDescent="0.25">
      <c r="G786" s="70"/>
    </row>
    <row r="787" spans="7:7" s="27" customFormat="1" x14ac:dyDescent="0.25">
      <c r="G787" s="70"/>
    </row>
    <row r="788" spans="7:7" s="27" customFormat="1" x14ac:dyDescent="0.25">
      <c r="G788" s="70"/>
    </row>
    <row r="789" spans="7:7" s="27" customFormat="1" x14ac:dyDescent="0.25">
      <c r="G789" s="70"/>
    </row>
    <row r="790" spans="7:7" s="27" customFormat="1" x14ac:dyDescent="0.25">
      <c r="G790" s="70"/>
    </row>
    <row r="791" spans="7:7" s="27" customFormat="1" x14ac:dyDescent="0.25">
      <c r="G791" s="70"/>
    </row>
    <row r="792" spans="7:7" s="27" customFormat="1" x14ac:dyDescent="0.25">
      <c r="G792" s="70"/>
    </row>
    <row r="793" spans="7:7" s="27" customFormat="1" x14ac:dyDescent="0.25">
      <c r="G793" s="70"/>
    </row>
    <row r="794" spans="7:7" s="27" customFormat="1" x14ac:dyDescent="0.25">
      <c r="G794" s="70"/>
    </row>
    <row r="795" spans="7:7" s="27" customFormat="1" x14ac:dyDescent="0.25">
      <c r="G795" s="70"/>
    </row>
    <row r="796" spans="7:7" s="27" customFormat="1" x14ac:dyDescent="0.25">
      <c r="G796" s="70"/>
    </row>
    <row r="797" spans="7:7" s="27" customFormat="1" x14ac:dyDescent="0.25">
      <c r="G797" s="70"/>
    </row>
    <row r="798" spans="7:7" s="27" customFormat="1" x14ac:dyDescent="0.25">
      <c r="G798" s="70"/>
    </row>
    <row r="799" spans="7:7" s="27" customFormat="1" x14ac:dyDescent="0.25">
      <c r="G799" s="70"/>
    </row>
    <row r="800" spans="7:7" s="27" customFormat="1" x14ac:dyDescent="0.25">
      <c r="G800" s="70"/>
    </row>
    <row r="801" spans="7:7" s="27" customFormat="1" x14ac:dyDescent="0.25">
      <c r="G801" s="70"/>
    </row>
    <row r="802" spans="7:7" s="27" customFormat="1" x14ac:dyDescent="0.25">
      <c r="G802" s="70"/>
    </row>
    <row r="803" spans="7:7" s="27" customFormat="1" x14ac:dyDescent="0.25">
      <c r="G803" s="70"/>
    </row>
    <row r="804" spans="7:7" s="27" customFormat="1" x14ac:dyDescent="0.25">
      <c r="G804" s="70"/>
    </row>
    <row r="805" spans="7:7" s="27" customFormat="1" x14ac:dyDescent="0.25">
      <c r="G805" s="70"/>
    </row>
    <row r="806" spans="7:7" s="27" customFormat="1" x14ac:dyDescent="0.25">
      <c r="G806" s="70"/>
    </row>
    <row r="807" spans="7:7" s="27" customFormat="1" x14ac:dyDescent="0.25">
      <c r="G807" s="70"/>
    </row>
    <row r="808" spans="7:7" s="27" customFormat="1" x14ac:dyDescent="0.25">
      <c r="G808" s="70"/>
    </row>
    <row r="809" spans="7:7" s="27" customFormat="1" x14ac:dyDescent="0.25">
      <c r="G809" s="70"/>
    </row>
    <row r="810" spans="7:7" s="27" customFormat="1" x14ac:dyDescent="0.25">
      <c r="G810" s="70"/>
    </row>
    <row r="811" spans="7:7" s="27" customFormat="1" x14ac:dyDescent="0.25">
      <c r="G811" s="70"/>
    </row>
    <row r="812" spans="7:7" s="27" customFormat="1" x14ac:dyDescent="0.25">
      <c r="G812" s="70"/>
    </row>
    <row r="813" spans="7:7" s="27" customFormat="1" x14ac:dyDescent="0.25">
      <c r="G813" s="70"/>
    </row>
    <row r="814" spans="7:7" s="27" customFormat="1" x14ac:dyDescent="0.25">
      <c r="G814" s="70"/>
    </row>
    <row r="815" spans="7:7" s="27" customFormat="1" x14ac:dyDescent="0.25">
      <c r="G815" s="70"/>
    </row>
    <row r="816" spans="7:7" s="27" customFormat="1" x14ac:dyDescent="0.25">
      <c r="G816" s="70"/>
    </row>
    <row r="817" spans="7:7" s="27" customFormat="1" x14ac:dyDescent="0.25">
      <c r="G817" s="70"/>
    </row>
    <row r="818" spans="7:7" s="27" customFormat="1" x14ac:dyDescent="0.25">
      <c r="G818" s="70"/>
    </row>
    <row r="819" spans="7:7" s="27" customFormat="1" x14ac:dyDescent="0.25">
      <c r="G819" s="70"/>
    </row>
    <row r="820" spans="7:7" s="27" customFormat="1" x14ac:dyDescent="0.25">
      <c r="G820" s="70"/>
    </row>
    <row r="821" spans="7:7" s="27" customFormat="1" x14ac:dyDescent="0.25">
      <c r="G821" s="70"/>
    </row>
    <row r="822" spans="7:7" s="27" customFormat="1" x14ac:dyDescent="0.25">
      <c r="G822" s="70"/>
    </row>
    <row r="823" spans="7:7" s="27" customFormat="1" x14ac:dyDescent="0.25">
      <c r="G823" s="70"/>
    </row>
    <row r="824" spans="7:7" s="27" customFormat="1" x14ac:dyDescent="0.25">
      <c r="G824" s="70"/>
    </row>
    <row r="825" spans="7:7" s="27" customFormat="1" x14ac:dyDescent="0.25">
      <c r="G825" s="70"/>
    </row>
    <row r="826" spans="7:7" s="27" customFormat="1" x14ac:dyDescent="0.25">
      <c r="G826" s="70"/>
    </row>
    <row r="827" spans="7:7" s="27" customFormat="1" x14ac:dyDescent="0.25">
      <c r="G827" s="70"/>
    </row>
    <row r="828" spans="7:7" s="27" customFormat="1" x14ac:dyDescent="0.25">
      <c r="G828" s="70"/>
    </row>
    <row r="829" spans="7:7" s="27" customFormat="1" x14ac:dyDescent="0.25">
      <c r="G829" s="70"/>
    </row>
    <row r="830" spans="7:7" s="27" customFormat="1" x14ac:dyDescent="0.25">
      <c r="G830" s="70"/>
    </row>
    <row r="831" spans="7:7" s="27" customFormat="1" x14ac:dyDescent="0.25">
      <c r="G831" s="70"/>
    </row>
    <row r="832" spans="7:7" s="27" customFormat="1" x14ac:dyDescent="0.25">
      <c r="G832" s="70"/>
    </row>
    <row r="833" spans="4:7" s="27" customFormat="1" x14ac:dyDescent="0.25">
      <c r="G833" s="70"/>
    </row>
    <row r="834" spans="4:7" s="27" customFormat="1" x14ac:dyDescent="0.25">
      <c r="G834" s="70"/>
    </row>
    <row r="835" spans="4:7" s="27" customFormat="1" x14ac:dyDescent="0.25">
      <c r="G835" s="70"/>
    </row>
    <row r="836" spans="4:7" s="27" customFormat="1" x14ac:dyDescent="0.25">
      <c r="G836" s="70"/>
    </row>
    <row r="837" spans="4:7" s="27" customFormat="1" x14ac:dyDescent="0.25">
      <c r="G837" s="70"/>
    </row>
    <row r="838" spans="4:7" s="27" customFormat="1" x14ac:dyDescent="0.25">
      <c r="D838"/>
      <c r="E838"/>
      <c r="F838"/>
      <c r="G838" s="71"/>
    </row>
    <row r="839" spans="4:7" s="27" customFormat="1" x14ac:dyDescent="0.25">
      <c r="D839"/>
      <c r="E839"/>
      <c r="F839"/>
      <c r="G839" s="71"/>
    </row>
    <row r="840" spans="4:7" s="27" customFormat="1" x14ac:dyDescent="0.25">
      <c r="D840"/>
      <c r="E840"/>
      <c r="F840"/>
      <c r="G840" s="71"/>
    </row>
    <row r="841" spans="4:7" s="27" customFormat="1" x14ac:dyDescent="0.25">
      <c r="D841"/>
      <c r="E841"/>
      <c r="F841"/>
      <c r="G841" s="71"/>
    </row>
    <row r="842" spans="4:7" s="27" customFormat="1" x14ac:dyDescent="0.25">
      <c r="D842"/>
      <c r="E842"/>
      <c r="F842"/>
      <c r="G842" s="71"/>
    </row>
  </sheetData>
  <sheetProtection insertColumns="0" insertRows="0" deleteColumns="0" deleteRows="0"/>
  <mergeCells count="14">
    <mergeCell ref="C48:F48"/>
    <mergeCell ref="B2:F2"/>
    <mergeCell ref="C4:F4"/>
    <mergeCell ref="C8:F8"/>
    <mergeCell ref="D9:D13"/>
    <mergeCell ref="D14:D18"/>
    <mergeCell ref="D19:D23"/>
    <mergeCell ref="D24:F24"/>
    <mergeCell ref="C26:F26"/>
    <mergeCell ref="C30:F30"/>
    <mergeCell ref="C40:F40"/>
    <mergeCell ref="C44:F44"/>
    <mergeCell ref="B3:D3"/>
    <mergeCell ref="E3:G3"/>
  </mergeCells>
  <dataValidations count="9">
    <dataValidation type="list" allowBlank="1" showInputMessage="1" showErrorMessage="1" sqref="G20 G17 G12 G22 G5:G6 G41 G43 G34 G10 G15">
      <formula1>Binary</formula1>
    </dataValidation>
    <dataValidation type="list" allowBlank="1" showInputMessage="1" showErrorMessage="1" sqref="G11 G16 G21">
      <formula1>InteractionType</formula1>
    </dataValidation>
    <dataValidation type="list" allowBlank="1" showInputMessage="1" showErrorMessage="1" sqref="G27">
      <formula1>Steps</formula1>
    </dataValidation>
    <dataValidation type="list" allowBlank="1" showInputMessage="1" showErrorMessage="1" sqref="G28">
      <formula1>Decisions</formula1>
    </dataValidation>
    <dataValidation type="list" allowBlank="1" showInputMessage="1" showErrorMessage="1" sqref="G31">
      <formula1>Benefits</formula1>
    </dataValidation>
    <dataValidation type="whole" operator="greaterThan" allowBlank="1" showInputMessage="1" showErrorMessage="1" sqref="G32">
      <formula1>0</formula1>
    </dataValidation>
    <dataValidation type="list" allowBlank="1" showInputMessage="1" showErrorMessage="1" sqref="G33">
      <formula1>Forecast</formula1>
    </dataValidation>
    <dataValidation type="decimal" operator="greaterThanOrEqual" allowBlank="1" showInputMessage="1" showErrorMessage="1" sqref="G42 G38:G39 G35:G36">
      <formula1>0</formula1>
    </dataValidation>
    <dataValidation type="whole" operator="greaterThanOrEqual" allowBlank="1" showInputMessage="1" showErrorMessage="1" sqref="G37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459"/>
  <sheetViews>
    <sheetView workbookViewId="0">
      <selection activeCell="C14" sqref="C14"/>
    </sheetView>
  </sheetViews>
  <sheetFormatPr defaultColWidth="9.140625" defaultRowHeight="15" x14ac:dyDescent="0.25"/>
  <cols>
    <col min="1" max="1" width="13" style="4" customWidth="1"/>
    <col min="2" max="2" width="23.28515625" style="6" customWidth="1"/>
    <col min="3" max="3" width="23.28515625" style="4" customWidth="1"/>
    <col min="4" max="4" width="16" style="19" customWidth="1"/>
    <col min="5" max="5" width="10.5703125" style="11" customWidth="1"/>
    <col min="6" max="6" width="10.5703125" style="12" customWidth="1"/>
    <col min="7" max="7" width="10.5703125" style="11" customWidth="1"/>
    <col min="8" max="8" width="10.5703125" style="12" customWidth="1"/>
    <col min="9" max="9" width="39.42578125" style="15" bestFit="1" customWidth="1"/>
    <col min="10" max="10" width="29.85546875" style="11" customWidth="1"/>
    <col min="11" max="11" width="13.42578125" style="11" customWidth="1"/>
    <col min="12" max="12" width="10.28515625" style="2" customWidth="1"/>
    <col min="13" max="13" width="17.28515625" style="22" customWidth="1"/>
    <col min="14" max="14" width="9.140625" style="2"/>
    <col min="15" max="15" width="22.42578125" style="42" customWidth="1"/>
    <col min="16" max="16" width="9.140625" style="40" customWidth="1"/>
    <col min="17" max="17" width="20" style="2" bestFit="1" customWidth="1"/>
    <col min="18" max="18" width="13" style="44" customWidth="1"/>
    <col min="19" max="19" width="9.140625" style="11"/>
    <col min="20" max="20" width="9.140625" style="2"/>
    <col min="21" max="21" width="9.140625" style="12"/>
    <col min="22" max="16384" width="9.140625" style="2"/>
  </cols>
  <sheetData>
    <row r="1" spans="1:21" ht="27.75" customHeight="1" thickBot="1" x14ac:dyDescent="0.3">
      <c r="A1" s="74" t="s">
        <v>67</v>
      </c>
      <c r="B1" s="136" t="s">
        <v>68</v>
      </c>
      <c r="C1" s="137"/>
      <c r="D1" s="75" t="s">
        <v>69</v>
      </c>
      <c r="E1" s="74" t="s">
        <v>70</v>
      </c>
      <c r="F1" s="75" t="s">
        <v>71</v>
      </c>
      <c r="G1" s="74" t="s">
        <v>72</v>
      </c>
      <c r="H1" s="75" t="s">
        <v>73</v>
      </c>
      <c r="I1" s="1" t="s">
        <v>74</v>
      </c>
      <c r="J1" s="74" t="s">
        <v>75</v>
      </c>
      <c r="K1" s="136" t="s">
        <v>76</v>
      </c>
      <c r="L1" s="137"/>
      <c r="M1" s="75" t="s">
        <v>77</v>
      </c>
      <c r="O1" s="138" t="s">
        <v>78</v>
      </c>
      <c r="P1" s="139"/>
      <c r="Q1" s="140" t="s">
        <v>79</v>
      </c>
      <c r="R1" s="141"/>
      <c r="S1" s="136" t="s">
        <v>63</v>
      </c>
      <c r="T1" s="137"/>
      <c r="U1" s="141"/>
    </row>
    <row r="2" spans="1:21" ht="25.5" x14ac:dyDescent="0.25">
      <c r="A2" s="3" t="s">
        <v>99</v>
      </c>
      <c r="B2" s="5" t="s">
        <v>60</v>
      </c>
      <c r="C2" s="3" t="s">
        <v>80</v>
      </c>
      <c r="D2" s="25">
        <f t="shared" ref="D2:D65" si="0">IFERROR(VLOOKUP($C2,$O:$P,2,FALSE),"")</f>
        <v>2</v>
      </c>
      <c r="E2" s="5" t="s">
        <v>116</v>
      </c>
      <c r="F2" s="8">
        <v>1.4</v>
      </c>
      <c r="G2" s="5" t="s">
        <v>119</v>
      </c>
      <c r="H2" s="8">
        <v>1.4</v>
      </c>
      <c r="I2" s="7" t="s">
        <v>95</v>
      </c>
      <c r="J2" s="5" t="s">
        <v>101</v>
      </c>
      <c r="K2" s="16">
        <v>4</v>
      </c>
      <c r="L2" s="21" t="s">
        <v>81</v>
      </c>
      <c r="M2" s="24" t="str">
        <f>IF(L2&lt;&gt;"",L2&amp;CHAR(10)&amp;" ("&amp;$K2&amp;" недель)","")</f>
        <v>XS
 (4 недель)</v>
      </c>
      <c r="O2" s="39" t="s">
        <v>121</v>
      </c>
      <c r="P2" s="40">
        <v>0.5</v>
      </c>
      <c r="Q2" s="43" t="s">
        <v>83</v>
      </c>
      <c r="R2" s="44">
        <v>20</v>
      </c>
      <c r="S2" s="72">
        <v>0</v>
      </c>
      <c r="T2" s="73">
        <v>1</v>
      </c>
      <c r="U2" s="44">
        <v>0.2</v>
      </c>
    </row>
    <row r="3" spans="1:21" ht="27.75" customHeight="1" x14ac:dyDescent="0.25">
      <c r="A3" s="3" t="s">
        <v>100</v>
      </c>
      <c r="B3" s="5" t="s">
        <v>114</v>
      </c>
      <c r="C3" s="3" t="s">
        <v>82</v>
      </c>
      <c r="D3" s="25">
        <f t="shared" si="0"/>
        <v>1</v>
      </c>
      <c r="E3" s="5" t="s">
        <v>117</v>
      </c>
      <c r="F3" s="8">
        <v>1.6</v>
      </c>
      <c r="G3" s="5" t="s">
        <v>120</v>
      </c>
      <c r="H3" s="8">
        <v>1.6</v>
      </c>
      <c r="I3" s="7" t="s">
        <v>96</v>
      </c>
      <c r="J3" s="5" t="s">
        <v>102</v>
      </c>
      <c r="K3" s="16">
        <v>6</v>
      </c>
      <c r="L3" s="21" t="s">
        <v>84</v>
      </c>
      <c r="M3" s="24" t="str">
        <f>IF(L3&lt;&gt;"",L3&amp;CHAR(10)&amp;" ("&amp;$K3&amp;" недель)","")</f>
        <v>S
 (6 недель)</v>
      </c>
      <c r="O3" s="39" t="s">
        <v>82</v>
      </c>
      <c r="P3" s="40">
        <v>1</v>
      </c>
      <c r="Q3" s="43" t="s">
        <v>85</v>
      </c>
      <c r="R3" s="44">
        <v>8</v>
      </c>
      <c r="S3" s="72">
        <v>1</v>
      </c>
      <c r="T3" s="73">
        <v>5</v>
      </c>
      <c r="U3" s="44">
        <f>0.05</f>
        <v>0.05</v>
      </c>
    </row>
    <row r="4" spans="1:21" ht="25.5" x14ac:dyDescent="0.25">
      <c r="A4" s="3"/>
      <c r="B4" s="5" t="s">
        <v>89</v>
      </c>
      <c r="C4" s="3" t="s">
        <v>87</v>
      </c>
      <c r="D4" s="25">
        <f t="shared" si="0"/>
        <v>3</v>
      </c>
      <c r="E4" s="5" t="s">
        <v>118</v>
      </c>
      <c r="F4" s="8">
        <v>2</v>
      </c>
      <c r="G4" s="5" t="s">
        <v>117</v>
      </c>
      <c r="H4" s="8">
        <v>1.8</v>
      </c>
      <c r="I4" s="7" t="s">
        <v>97</v>
      </c>
      <c r="J4" s="5" t="s">
        <v>103</v>
      </c>
      <c r="K4" s="16">
        <v>8</v>
      </c>
      <c r="L4" s="21" t="s">
        <v>86</v>
      </c>
      <c r="M4" s="24" t="str">
        <f>IF(L4&lt;&gt;"",L4&amp;CHAR(10)&amp;" ("&amp;$K4&amp;" недель)","")</f>
        <v>M
 (8 недель)</v>
      </c>
      <c r="O4" s="39" t="s">
        <v>80</v>
      </c>
      <c r="P4" s="40">
        <v>2</v>
      </c>
      <c r="Q4" s="43" t="s">
        <v>88</v>
      </c>
      <c r="R4" s="45">
        <v>0.6</v>
      </c>
      <c r="S4" s="72">
        <v>5</v>
      </c>
      <c r="T4" s="73">
        <v>10</v>
      </c>
      <c r="U4" s="44">
        <v>0.02</v>
      </c>
    </row>
    <row r="5" spans="1:21" ht="25.5" x14ac:dyDescent="0.25">
      <c r="A5" s="3"/>
      <c r="B5" s="5" t="s">
        <v>94</v>
      </c>
      <c r="C5" s="3" t="s">
        <v>87</v>
      </c>
      <c r="D5" s="25">
        <f t="shared" si="0"/>
        <v>3</v>
      </c>
      <c r="E5" s="5" t="s">
        <v>61</v>
      </c>
      <c r="F5" s="8">
        <v>3</v>
      </c>
      <c r="G5" s="5" t="s">
        <v>90</v>
      </c>
      <c r="H5" s="8">
        <v>2</v>
      </c>
      <c r="I5" s="7" t="s">
        <v>98</v>
      </c>
      <c r="J5" s="5"/>
      <c r="K5" s="16">
        <v>10</v>
      </c>
      <c r="L5" s="21" t="s">
        <v>91</v>
      </c>
      <c r="M5" s="24" t="str">
        <f>IF(L5&lt;&gt;"",L5&amp;CHAR(10)&amp;" ("&amp;$K5&amp;" недель)","")</f>
        <v>L
 (10 недель)</v>
      </c>
      <c r="O5" s="39" t="s">
        <v>87</v>
      </c>
      <c r="P5" s="40">
        <v>3</v>
      </c>
      <c r="S5" s="72">
        <v>10</v>
      </c>
      <c r="T5" s="73"/>
      <c r="U5" s="44">
        <v>0.1</v>
      </c>
    </row>
    <row r="6" spans="1:21" ht="25.5" x14ac:dyDescent="0.25">
      <c r="A6" s="3"/>
      <c r="B6" s="81" t="s">
        <v>132</v>
      </c>
      <c r="C6" s="3" t="s">
        <v>87</v>
      </c>
      <c r="D6" s="25">
        <f t="shared" si="0"/>
        <v>3</v>
      </c>
      <c r="E6" s="9"/>
      <c r="F6" s="10"/>
      <c r="G6" s="9"/>
      <c r="H6" s="10"/>
      <c r="I6" s="13"/>
      <c r="J6" s="9"/>
      <c r="K6" s="16" t="s">
        <v>92</v>
      </c>
      <c r="L6" s="21" t="s">
        <v>93</v>
      </c>
      <c r="M6" s="24" t="str">
        <f>IF(L6&lt;&gt;"",L6&amp;CHAR(10)&amp;" ("&amp;$K6&amp;" недель)","")</f>
        <v>XL
 (14+ недель)</v>
      </c>
      <c r="O6" s="39"/>
    </row>
    <row r="7" spans="1:21" x14ac:dyDescent="0.25">
      <c r="A7" s="3"/>
      <c r="B7" s="5" t="s">
        <v>107</v>
      </c>
      <c r="C7" s="3" t="s">
        <v>80</v>
      </c>
      <c r="D7" s="25">
        <f t="shared" si="0"/>
        <v>2</v>
      </c>
      <c r="E7" s="9"/>
      <c r="F7" s="10"/>
      <c r="G7" s="9"/>
      <c r="H7" s="10"/>
      <c r="I7" s="13"/>
      <c r="J7" s="9"/>
      <c r="K7" s="23"/>
      <c r="L7" s="20"/>
      <c r="M7" s="24" t="str">
        <f t="shared" ref="M7:M66" si="1">IF(L7&lt;&gt;"",L7&amp;CHAR(10)&amp;" ("&amp;$K7&amp;" weeks)","")</f>
        <v/>
      </c>
      <c r="O7" s="39"/>
    </row>
    <row r="8" spans="1:21" x14ac:dyDescent="0.25">
      <c r="A8" s="3"/>
      <c r="B8" s="81" t="s">
        <v>115</v>
      </c>
      <c r="C8" s="3" t="s">
        <v>121</v>
      </c>
      <c r="D8" s="25">
        <f t="shared" si="0"/>
        <v>0.5</v>
      </c>
      <c r="E8" s="9"/>
      <c r="F8" s="10"/>
      <c r="G8" s="9"/>
      <c r="H8" s="10"/>
      <c r="I8" s="13"/>
      <c r="J8" s="9"/>
      <c r="K8" s="9"/>
      <c r="L8" s="20"/>
      <c r="M8" s="24" t="str">
        <f t="shared" si="1"/>
        <v/>
      </c>
      <c r="O8" s="39"/>
    </row>
    <row r="9" spans="1:21" x14ac:dyDescent="0.25">
      <c r="A9" s="3"/>
      <c r="B9" s="81"/>
      <c r="C9" s="3"/>
      <c r="D9" s="25" t="str">
        <f t="shared" si="0"/>
        <v/>
      </c>
      <c r="E9" s="9"/>
      <c r="F9" s="10"/>
      <c r="G9" s="9"/>
      <c r="H9" s="10"/>
      <c r="I9" s="13"/>
      <c r="J9" s="9"/>
      <c r="K9" s="9"/>
      <c r="L9" s="20"/>
      <c r="M9" s="24" t="str">
        <f t="shared" si="1"/>
        <v/>
      </c>
      <c r="O9" s="39"/>
    </row>
    <row r="10" spans="1:21" ht="25.5" customHeight="1" x14ac:dyDescent="0.25">
      <c r="A10" s="3"/>
      <c r="B10" s="81"/>
      <c r="C10" s="3"/>
      <c r="D10" s="25" t="str">
        <f t="shared" si="0"/>
        <v/>
      </c>
      <c r="E10" s="9"/>
      <c r="F10" s="10"/>
      <c r="G10" s="9"/>
      <c r="H10" s="10"/>
      <c r="I10" s="76"/>
      <c r="J10" s="9"/>
      <c r="K10" s="9"/>
      <c r="L10" s="20"/>
      <c r="M10" s="24" t="str">
        <f t="shared" si="1"/>
        <v/>
      </c>
      <c r="O10" s="39"/>
    </row>
    <row r="11" spans="1:21" x14ac:dyDescent="0.25">
      <c r="A11" s="3"/>
      <c r="B11" s="5"/>
      <c r="C11" s="3"/>
      <c r="D11" s="25" t="str">
        <f t="shared" si="0"/>
        <v/>
      </c>
      <c r="E11" s="9"/>
      <c r="F11" s="10"/>
      <c r="G11" s="9"/>
      <c r="H11" s="10"/>
      <c r="I11" s="76"/>
      <c r="J11" s="9"/>
      <c r="K11" s="9"/>
      <c r="L11" s="20"/>
      <c r="M11" s="24" t="str">
        <f t="shared" si="1"/>
        <v/>
      </c>
      <c r="O11" s="39"/>
    </row>
    <row r="12" spans="1:21" x14ac:dyDescent="0.25">
      <c r="A12" s="3"/>
      <c r="B12" s="5"/>
      <c r="C12" s="3"/>
      <c r="D12" s="25" t="str">
        <f t="shared" si="0"/>
        <v/>
      </c>
      <c r="E12" s="9"/>
      <c r="F12" s="10"/>
      <c r="G12" s="9"/>
      <c r="H12" s="10"/>
      <c r="I12" s="13"/>
      <c r="J12" s="9"/>
      <c r="K12" s="9"/>
      <c r="L12" s="20"/>
      <c r="M12" s="24" t="str">
        <f t="shared" si="1"/>
        <v/>
      </c>
      <c r="O12" s="39"/>
    </row>
    <row r="13" spans="1:21" x14ac:dyDescent="0.25">
      <c r="A13" s="3"/>
      <c r="B13" s="5"/>
      <c r="C13" s="3"/>
      <c r="D13" s="25" t="str">
        <f t="shared" si="0"/>
        <v/>
      </c>
      <c r="E13" s="9"/>
      <c r="F13" s="10"/>
      <c r="G13" s="9"/>
      <c r="H13" s="10"/>
      <c r="I13" s="13"/>
      <c r="J13" s="9"/>
      <c r="K13" s="9"/>
      <c r="L13" s="20"/>
      <c r="M13" s="24" t="str">
        <f t="shared" si="1"/>
        <v/>
      </c>
      <c r="O13" s="39"/>
    </row>
    <row r="14" spans="1:21" x14ac:dyDescent="0.25">
      <c r="A14" s="3"/>
      <c r="B14" s="5"/>
      <c r="C14" s="3"/>
      <c r="D14" s="25" t="str">
        <f t="shared" si="0"/>
        <v/>
      </c>
      <c r="E14" s="9"/>
      <c r="F14" s="10"/>
      <c r="G14" s="9"/>
      <c r="H14" s="10"/>
      <c r="I14" s="13"/>
      <c r="J14" s="9"/>
      <c r="K14" s="9"/>
      <c r="L14" s="20"/>
      <c r="M14" s="24" t="str">
        <f t="shared" si="1"/>
        <v/>
      </c>
      <c r="O14" s="39"/>
    </row>
    <row r="15" spans="1:21" x14ac:dyDescent="0.25">
      <c r="A15" s="3"/>
      <c r="B15" s="5"/>
      <c r="C15" s="3"/>
      <c r="D15" s="25" t="str">
        <f t="shared" si="0"/>
        <v/>
      </c>
      <c r="E15" s="9"/>
      <c r="F15" s="10"/>
      <c r="G15" s="9"/>
      <c r="H15" s="10"/>
      <c r="I15" s="14"/>
      <c r="J15" s="17"/>
      <c r="K15" s="9"/>
      <c r="L15" s="20"/>
      <c r="M15" s="24" t="str">
        <f t="shared" si="1"/>
        <v/>
      </c>
      <c r="O15" s="39"/>
    </row>
    <row r="16" spans="1:21" x14ac:dyDescent="0.25">
      <c r="A16" s="3"/>
      <c r="B16" s="5"/>
      <c r="C16" s="3"/>
      <c r="D16" s="25" t="str">
        <f t="shared" si="0"/>
        <v/>
      </c>
      <c r="E16" s="9"/>
      <c r="F16" s="10"/>
      <c r="G16" s="9"/>
      <c r="H16" s="10"/>
      <c r="I16" s="13"/>
      <c r="J16" s="9"/>
      <c r="K16" s="9"/>
      <c r="L16" s="20"/>
      <c r="M16" s="24" t="str">
        <f t="shared" si="1"/>
        <v/>
      </c>
      <c r="O16" s="41"/>
    </row>
    <row r="17" spans="1:15" x14ac:dyDescent="0.25">
      <c r="A17" s="3"/>
      <c r="B17" s="5"/>
      <c r="C17" s="3"/>
      <c r="D17" s="25" t="str">
        <f t="shared" si="0"/>
        <v/>
      </c>
      <c r="E17" s="9"/>
      <c r="F17" s="10"/>
      <c r="G17" s="9"/>
      <c r="H17" s="10"/>
      <c r="I17" s="13"/>
      <c r="J17" s="9"/>
      <c r="K17" s="9"/>
      <c r="L17" s="20"/>
      <c r="M17" s="24" t="str">
        <f t="shared" si="1"/>
        <v/>
      </c>
      <c r="O17" s="39"/>
    </row>
    <row r="18" spans="1:15" x14ac:dyDescent="0.25">
      <c r="A18" s="3"/>
      <c r="B18" s="5"/>
      <c r="C18" s="3"/>
      <c r="D18" s="25" t="str">
        <f t="shared" si="0"/>
        <v/>
      </c>
      <c r="E18" s="9"/>
      <c r="F18" s="10"/>
      <c r="G18" s="9"/>
      <c r="H18" s="10"/>
      <c r="I18" s="13"/>
      <c r="J18" s="9"/>
      <c r="K18" s="9"/>
      <c r="L18" s="20"/>
      <c r="M18" s="24" t="str">
        <f t="shared" si="1"/>
        <v/>
      </c>
      <c r="O18" s="39"/>
    </row>
    <row r="19" spans="1:15" x14ac:dyDescent="0.25">
      <c r="A19" s="3"/>
      <c r="B19" s="5"/>
      <c r="C19" s="3"/>
      <c r="D19" s="25" t="str">
        <f t="shared" si="0"/>
        <v/>
      </c>
      <c r="E19" s="9"/>
      <c r="F19" s="10"/>
      <c r="G19" s="9"/>
      <c r="H19" s="10"/>
      <c r="I19" s="13"/>
      <c r="J19" s="9"/>
      <c r="K19" s="9"/>
      <c r="L19" s="20"/>
      <c r="M19" s="24" t="str">
        <f t="shared" si="1"/>
        <v/>
      </c>
      <c r="O19" s="39"/>
    </row>
    <row r="20" spans="1:15" x14ac:dyDescent="0.25">
      <c r="A20" s="3"/>
      <c r="B20" s="5"/>
      <c r="C20" s="3"/>
      <c r="D20" s="25" t="str">
        <f t="shared" si="0"/>
        <v/>
      </c>
      <c r="E20" s="9"/>
      <c r="F20" s="10"/>
      <c r="G20" s="9"/>
      <c r="H20" s="10"/>
      <c r="I20" s="13"/>
      <c r="J20" s="9"/>
      <c r="K20" s="9"/>
      <c r="L20" s="20"/>
      <c r="M20" s="24" t="str">
        <f t="shared" si="1"/>
        <v/>
      </c>
      <c r="O20" s="39"/>
    </row>
    <row r="21" spans="1:15" x14ac:dyDescent="0.25">
      <c r="A21" s="3"/>
      <c r="B21" s="5"/>
      <c r="C21" s="3"/>
      <c r="D21" s="25" t="str">
        <f t="shared" si="0"/>
        <v/>
      </c>
      <c r="E21" s="9"/>
      <c r="F21" s="10"/>
      <c r="G21" s="9"/>
      <c r="H21" s="10"/>
      <c r="I21" s="13"/>
      <c r="J21" s="9"/>
      <c r="K21" s="9"/>
      <c r="L21" s="20"/>
      <c r="M21" s="24" t="str">
        <f t="shared" si="1"/>
        <v/>
      </c>
      <c r="O21" s="39"/>
    </row>
    <row r="22" spans="1:15" x14ac:dyDescent="0.25">
      <c r="A22" s="3"/>
      <c r="B22" s="5"/>
      <c r="C22" s="3"/>
      <c r="D22" s="25" t="str">
        <f t="shared" si="0"/>
        <v/>
      </c>
      <c r="E22" s="9"/>
      <c r="F22" s="10"/>
      <c r="G22" s="9"/>
      <c r="H22" s="10"/>
      <c r="I22" s="13"/>
      <c r="J22" s="9"/>
      <c r="K22" s="9"/>
      <c r="L22" s="20"/>
      <c r="M22" s="24" t="str">
        <f t="shared" si="1"/>
        <v/>
      </c>
      <c r="O22" s="39"/>
    </row>
    <row r="23" spans="1:15" x14ac:dyDescent="0.25">
      <c r="A23" s="3"/>
      <c r="B23" s="5"/>
      <c r="C23" s="3"/>
      <c r="D23" s="25" t="str">
        <f t="shared" si="0"/>
        <v/>
      </c>
      <c r="E23" s="9"/>
      <c r="F23" s="10"/>
      <c r="G23" s="9"/>
      <c r="H23" s="10"/>
      <c r="I23" s="13"/>
      <c r="J23" s="9"/>
      <c r="K23" s="9"/>
      <c r="L23" s="20"/>
      <c r="M23" s="24" t="str">
        <f t="shared" si="1"/>
        <v/>
      </c>
      <c r="O23" s="39"/>
    </row>
    <row r="24" spans="1:15" x14ac:dyDescent="0.25">
      <c r="A24" s="3"/>
      <c r="B24" s="5"/>
      <c r="C24" s="3"/>
      <c r="D24" s="25" t="str">
        <f t="shared" si="0"/>
        <v/>
      </c>
      <c r="E24" s="9"/>
      <c r="F24" s="10"/>
      <c r="G24" s="9"/>
      <c r="H24" s="10"/>
      <c r="I24" s="13"/>
      <c r="J24" s="9"/>
      <c r="K24" s="9"/>
      <c r="L24" s="20"/>
      <c r="M24" s="24" t="str">
        <f t="shared" si="1"/>
        <v/>
      </c>
      <c r="O24" s="39"/>
    </row>
    <row r="25" spans="1:15" x14ac:dyDescent="0.25">
      <c r="A25" s="3"/>
      <c r="B25" s="5"/>
      <c r="C25" s="3"/>
      <c r="D25" s="25" t="str">
        <f t="shared" si="0"/>
        <v/>
      </c>
      <c r="E25" s="9"/>
      <c r="F25" s="10"/>
      <c r="G25" s="9"/>
      <c r="H25" s="10"/>
      <c r="I25" s="13"/>
      <c r="J25" s="9"/>
      <c r="K25" s="9"/>
      <c r="L25" s="20"/>
      <c r="M25" s="24" t="str">
        <f t="shared" si="1"/>
        <v/>
      </c>
      <c r="O25" s="39"/>
    </row>
    <row r="26" spans="1:15" x14ac:dyDescent="0.25">
      <c r="A26" s="3"/>
      <c r="B26" s="5"/>
      <c r="C26" s="3"/>
      <c r="D26" s="25" t="str">
        <f t="shared" si="0"/>
        <v/>
      </c>
      <c r="E26" s="9"/>
      <c r="F26" s="10"/>
      <c r="G26" s="9"/>
      <c r="H26" s="10"/>
      <c r="I26" s="13"/>
      <c r="J26" s="9"/>
      <c r="K26" s="9"/>
      <c r="L26" s="20"/>
      <c r="M26" s="24" t="str">
        <f t="shared" si="1"/>
        <v/>
      </c>
      <c r="O26" s="39"/>
    </row>
    <row r="27" spans="1:15" x14ac:dyDescent="0.25">
      <c r="A27" s="3"/>
      <c r="B27" s="5"/>
      <c r="C27" s="3"/>
      <c r="D27" s="25" t="str">
        <f t="shared" si="0"/>
        <v/>
      </c>
      <c r="E27" s="9"/>
      <c r="F27" s="10"/>
      <c r="G27" s="9"/>
      <c r="H27" s="10"/>
      <c r="I27" s="13"/>
      <c r="J27" s="9"/>
      <c r="K27" s="9"/>
      <c r="L27" s="20"/>
      <c r="M27" s="24" t="str">
        <f t="shared" si="1"/>
        <v/>
      </c>
      <c r="O27" s="39"/>
    </row>
    <row r="28" spans="1:15" x14ac:dyDescent="0.25">
      <c r="A28" s="3"/>
      <c r="B28" s="5"/>
      <c r="C28" s="3"/>
      <c r="D28" s="25" t="str">
        <f t="shared" si="0"/>
        <v/>
      </c>
      <c r="E28" s="9"/>
      <c r="F28" s="10"/>
      <c r="G28" s="9"/>
      <c r="H28" s="10"/>
      <c r="I28" s="13"/>
      <c r="J28" s="9"/>
      <c r="K28" s="9"/>
      <c r="L28" s="20"/>
      <c r="M28" s="24" t="str">
        <f t="shared" si="1"/>
        <v/>
      </c>
      <c r="O28" s="39"/>
    </row>
    <row r="29" spans="1:15" x14ac:dyDescent="0.25">
      <c r="A29" s="3"/>
      <c r="B29" s="5"/>
      <c r="C29" s="3"/>
      <c r="D29" s="25" t="str">
        <f t="shared" si="0"/>
        <v/>
      </c>
      <c r="E29" s="9"/>
      <c r="F29" s="10"/>
      <c r="G29" s="9"/>
      <c r="H29" s="10"/>
      <c r="I29" s="13"/>
      <c r="J29" s="9"/>
      <c r="K29" s="9"/>
      <c r="L29" s="20"/>
      <c r="M29" s="24" t="str">
        <f t="shared" si="1"/>
        <v/>
      </c>
      <c r="O29" s="39"/>
    </row>
    <row r="30" spans="1:15" x14ac:dyDescent="0.25">
      <c r="A30" s="3"/>
      <c r="B30" s="5"/>
      <c r="C30" s="3"/>
      <c r="D30" s="25" t="str">
        <f t="shared" si="0"/>
        <v/>
      </c>
      <c r="E30" s="9"/>
      <c r="F30" s="10"/>
      <c r="G30" s="9"/>
      <c r="H30" s="10"/>
      <c r="I30" s="13"/>
      <c r="J30" s="9"/>
      <c r="K30" s="9"/>
      <c r="L30" s="20"/>
      <c r="M30" s="24" t="str">
        <f t="shared" si="1"/>
        <v/>
      </c>
      <c r="O30" s="39"/>
    </row>
    <row r="31" spans="1:15" x14ac:dyDescent="0.25">
      <c r="A31" s="3"/>
      <c r="B31" s="5"/>
      <c r="C31" s="3"/>
      <c r="D31" s="25" t="str">
        <f t="shared" si="0"/>
        <v/>
      </c>
      <c r="E31" s="9"/>
      <c r="F31" s="10"/>
      <c r="G31" s="9"/>
      <c r="H31" s="10"/>
      <c r="I31" s="13"/>
      <c r="J31" s="9"/>
      <c r="K31" s="9"/>
      <c r="L31" s="20"/>
      <c r="M31" s="24" t="str">
        <f t="shared" si="1"/>
        <v/>
      </c>
      <c r="O31" s="39"/>
    </row>
    <row r="32" spans="1:15" x14ac:dyDescent="0.25">
      <c r="A32" s="3"/>
      <c r="B32" s="5"/>
      <c r="C32" s="3"/>
      <c r="D32" s="25" t="str">
        <f t="shared" si="0"/>
        <v/>
      </c>
      <c r="E32" s="9"/>
      <c r="F32" s="10"/>
      <c r="G32" s="9"/>
      <c r="H32" s="10"/>
      <c r="I32" s="13"/>
      <c r="J32" s="9"/>
      <c r="K32" s="9"/>
      <c r="L32" s="20"/>
      <c r="M32" s="24" t="str">
        <f t="shared" si="1"/>
        <v/>
      </c>
      <c r="O32" s="39"/>
    </row>
    <row r="33" spans="1:15" x14ac:dyDescent="0.25">
      <c r="A33" s="3"/>
      <c r="B33" s="5"/>
      <c r="C33" s="3"/>
      <c r="D33" s="25" t="str">
        <f t="shared" si="0"/>
        <v/>
      </c>
      <c r="E33" s="9"/>
      <c r="F33" s="10"/>
      <c r="G33" s="9"/>
      <c r="H33" s="10"/>
      <c r="I33" s="13"/>
      <c r="J33" s="9"/>
      <c r="K33" s="9"/>
      <c r="L33" s="20"/>
      <c r="M33" s="24" t="str">
        <f t="shared" si="1"/>
        <v/>
      </c>
      <c r="O33" s="39"/>
    </row>
    <row r="34" spans="1:15" x14ac:dyDescent="0.25">
      <c r="A34" s="3"/>
      <c r="B34" s="5"/>
      <c r="C34" s="3"/>
      <c r="D34" s="25" t="str">
        <f t="shared" si="0"/>
        <v/>
      </c>
      <c r="E34" s="9"/>
      <c r="F34" s="10"/>
      <c r="G34" s="9"/>
      <c r="H34" s="10"/>
      <c r="I34" s="13"/>
      <c r="J34" s="9"/>
      <c r="K34" s="9"/>
      <c r="L34" s="20"/>
      <c r="M34" s="24" t="str">
        <f t="shared" si="1"/>
        <v/>
      </c>
      <c r="O34" s="39"/>
    </row>
    <row r="35" spans="1:15" x14ac:dyDescent="0.25">
      <c r="D35" s="25" t="str">
        <f t="shared" si="0"/>
        <v/>
      </c>
      <c r="M35" s="24" t="str">
        <f t="shared" si="1"/>
        <v/>
      </c>
    </row>
    <row r="36" spans="1:15" x14ac:dyDescent="0.25">
      <c r="D36" s="25" t="str">
        <f t="shared" si="0"/>
        <v/>
      </c>
      <c r="M36" s="24" t="str">
        <f t="shared" si="1"/>
        <v/>
      </c>
    </row>
    <row r="37" spans="1:15" x14ac:dyDescent="0.25">
      <c r="D37" s="25" t="str">
        <f t="shared" si="0"/>
        <v/>
      </c>
      <c r="M37" s="24" t="str">
        <f t="shared" si="1"/>
        <v/>
      </c>
    </row>
    <row r="38" spans="1:15" x14ac:dyDescent="0.25">
      <c r="D38" s="25" t="str">
        <f t="shared" si="0"/>
        <v/>
      </c>
      <c r="M38" s="24" t="str">
        <f t="shared" si="1"/>
        <v/>
      </c>
    </row>
    <row r="39" spans="1:15" x14ac:dyDescent="0.25">
      <c r="D39" s="25" t="str">
        <f t="shared" si="0"/>
        <v/>
      </c>
      <c r="M39" s="24" t="str">
        <f t="shared" si="1"/>
        <v/>
      </c>
    </row>
    <row r="40" spans="1:15" x14ac:dyDescent="0.25">
      <c r="D40" s="25" t="str">
        <f t="shared" si="0"/>
        <v/>
      </c>
      <c r="M40" s="24" t="str">
        <f t="shared" si="1"/>
        <v/>
      </c>
    </row>
    <row r="41" spans="1:15" x14ac:dyDescent="0.25">
      <c r="D41" s="25" t="str">
        <f t="shared" si="0"/>
        <v/>
      </c>
      <c r="M41" s="24" t="str">
        <f t="shared" si="1"/>
        <v/>
      </c>
    </row>
    <row r="42" spans="1:15" x14ac:dyDescent="0.25">
      <c r="D42" s="25" t="str">
        <f t="shared" si="0"/>
        <v/>
      </c>
      <c r="M42" s="24" t="str">
        <f t="shared" si="1"/>
        <v/>
      </c>
    </row>
    <row r="43" spans="1:15" x14ac:dyDescent="0.25">
      <c r="D43" s="25" t="str">
        <f t="shared" si="0"/>
        <v/>
      </c>
      <c r="M43" s="24" t="str">
        <f t="shared" si="1"/>
        <v/>
      </c>
    </row>
    <row r="44" spans="1:15" x14ac:dyDescent="0.25">
      <c r="D44" s="25" t="str">
        <f t="shared" si="0"/>
        <v/>
      </c>
      <c r="M44" s="24" t="str">
        <f t="shared" si="1"/>
        <v/>
      </c>
    </row>
    <row r="45" spans="1:15" x14ac:dyDescent="0.25">
      <c r="D45" s="25" t="str">
        <f t="shared" si="0"/>
        <v/>
      </c>
      <c r="M45" s="24" t="str">
        <f t="shared" si="1"/>
        <v/>
      </c>
    </row>
    <row r="46" spans="1:15" x14ac:dyDescent="0.25">
      <c r="D46" s="25" t="str">
        <f t="shared" si="0"/>
        <v/>
      </c>
      <c r="M46" s="24" t="str">
        <f t="shared" si="1"/>
        <v/>
      </c>
    </row>
    <row r="47" spans="1:15" x14ac:dyDescent="0.25">
      <c r="D47" s="25" t="str">
        <f t="shared" si="0"/>
        <v/>
      </c>
      <c r="M47" s="24" t="str">
        <f t="shared" si="1"/>
        <v/>
      </c>
    </row>
    <row r="48" spans="1:15" x14ac:dyDescent="0.25">
      <c r="D48" s="25" t="str">
        <f t="shared" si="0"/>
        <v/>
      </c>
      <c r="M48" s="24" t="str">
        <f t="shared" si="1"/>
        <v/>
      </c>
    </row>
    <row r="49" spans="4:13" x14ac:dyDescent="0.25">
      <c r="D49" s="25" t="str">
        <f t="shared" si="0"/>
        <v/>
      </c>
      <c r="M49" s="24" t="str">
        <f t="shared" si="1"/>
        <v/>
      </c>
    </row>
    <row r="50" spans="4:13" x14ac:dyDescent="0.25">
      <c r="D50" s="25" t="str">
        <f t="shared" si="0"/>
        <v/>
      </c>
      <c r="M50" s="24" t="str">
        <f t="shared" si="1"/>
        <v/>
      </c>
    </row>
    <row r="51" spans="4:13" x14ac:dyDescent="0.25">
      <c r="D51" s="25" t="str">
        <f t="shared" si="0"/>
        <v/>
      </c>
      <c r="M51" s="24" t="str">
        <f t="shared" si="1"/>
        <v/>
      </c>
    </row>
    <row r="52" spans="4:13" x14ac:dyDescent="0.25">
      <c r="D52" s="25" t="str">
        <f t="shared" si="0"/>
        <v/>
      </c>
      <c r="M52" s="24" t="str">
        <f t="shared" si="1"/>
        <v/>
      </c>
    </row>
    <row r="53" spans="4:13" x14ac:dyDescent="0.25">
      <c r="D53" s="25" t="str">
        <f t="shared" si="0"/>
        <v/>
      </c>
      <c r="M53" s="24" t="str">
        <f t="shared" si="1"/>
        <v/>
      </c>
    </row>
    <row r="54" spans="4:13" x14ac:dyDescent="0.25">
      <c r="D54" s="25" t="str">
        <f t="shared" si="0"/>
        <v/>
      </c>
      <c r="M54" s="24" t="str">
        <f t="shared" si="1"/>
        <v/>
      </c>
    </row>
    <row r="55" spans="4:13" x14ac:dyDescent="0.25">
      <c r="D55" s="25" t="str">
        <f t="shared" si="0"/>
        <v/>
      </c>
      <c r="M55" s="24" t="str">
        <f t="shared" si="1"/>
        <v/>
      </c>
    </row>
    <row r="56" spans="4:13" x14ac:dyDescent="0.25">
      <c r="D56" s="25" t="str">
        <f t="shared" si="0"/>
        <v/>
      </c>
      <c r="M56" s="24" t="str">
        <f t="shared" si="1"/>
        <v/>
      </c>
    </row>
    <row r="57" spans="4:13" x14ac:dyDescent="0.25">
      <c r="D57" s="25" t="str">
        <f t="shared" si="0"/>
        <v/>
      </c>
      <c r="M57" s="24" t="str">
        <f t="shared" si="1"/>
        <v/>
      </c>
    </row>
    <row r="58" spans="4:13" x14ac:dyDescent="0.25">
      <c r="D58" s="25" t="str">
        <f t="shared" si="0"/>
        <v/>
      </c>
      <c r="M58" s="24" t="str">
        <f t="shared" si="1"/>
        <v/>
      </c>
    </row>
    <row r="59" spans="4:13" x14ac:dyDescent="0.25">
      <c r="D59" s="25" t="str">
        <f t="shared" si="0"/>
        <v/>
      </c>
      <c r="M59" s="24" t="str">
        <f t="shared" si="1"/>
        <v/>
      </c>
    </row>
    <row r="60" spans="4:13" x14ac:dyDescent="0.25">
      <c r="D60" s="25" t="str">
        <f t="shared" si="0"/>
        <v/>
      </c>
      <c r="M60" s="24" t="str">
        <f t="shared" si="1"/>
        <v/>
      </c>
    </row>
    <row r="61" spans="4:13" x14ac:dyDescent="0.25">
      <c r="D61" s="25" t="str">
        <f t="shared" si="0"/>
        <v/>
      </c>
      <c r="M61" s="24" t="str">
        <f t="shared" si="1"/>
        <v/>
      </c>
    </row>
    <row r="62" spans="4:13" x14ac:dyDescent="0.25">
      <c r="D62" s="25" t="str">
        <f t="shared" si="0"/>
        <v/>
      </c>
      <c r="M62" s="24" t="str">
        <f t="shared" si="1"/>
        <v/>
      </c>
    </row>
    <row r="63" spans="4:13" x14ac:dyDescent="0.25">
      <c r="D63" s="25" t="str">
        <f t="shared" si="0"/>
        <v/>
      </c>
      <c r="M63" s="24" t="str">
        <f t="shared" si="1"/>
        <v/>
      </c>
    </row>
    <row r="64" spans="4:13" x14ac:dyDescent="0.25">
      <c r="D64" s="25" t="str">
        <f t="shared" si="0"/>
        <v/>
      </c>
      <c r="M64" s="24" t="str">
        <f t="shared" si="1"/>
        <v/>
      </c>
    </row>
    <row r="65" spans="4:13" x14ac:dyDescent="0.25">
      <c r="D65" s="25" t="str">
        <f t="shared" si="0"/>
        <v/>
      </c>
      <c r="M65" s="24" t="str">
        <f t="shared" si="1"/>
        <v/>
      </c>
    </row>
    <row r="66" spans="4:13" x14ac:dyDescent="0.25">
      <c r="D66" s="25" t="str">
        <f t="shared" ref="D66:D129" si="2">IFERROR(VLOOKUP($C66,$O:$P,2,FALSE),"")</f>
        <v/>
      </c>
      <c r="M66" s="24" t="str">
        <f t="shared" si="1"/>
        <v/>
      </c>
    </row>
    <row r="67" spans="4:13" x14ac:dyDescent="0.25">
      <c r="D67" s="25" t="str">
        <f t="shared" si="2"/>
        <v/>
      </c>
      <c r="M67" s="24" t="str">
        <f t="shared" ref="M67:M98" si="3">IF(L67&lt;&gt;"",L67&amp;CHAR(10)&amp;" ("&amp;$K67&amp;" weeks)","")</f>
        <v/>
      </c>
    </row>
    <row r="68" spans="4:13" x14ac:dyDescent="0.25">
      <c r="D68" s="25" t="str">
        <f t="shared" si="2"/>
        <v/>
      </c>
      <c r="M68" s="24" t="str">
        <f t="shared" si="3"/>
        <v/>
      </c>
    </row>
    <row r="69" spans="4:13" x14ac:dyDescent="0.25">
      <c r="D69" s="25" t="str">
        <f t="shared" si="2"/>
        <v/>
      </c>
      <c r="M69" s="24" t="str">
        <f t="shared" si="3"/>
        <v/>
      </c>
    </row>
    <row r="70" spans="4:13" x14ac:dyDescent="0.25">
      <c r="D70" s="25" t="str">
        <f t="shared" si="2"/>
        <v/>
      </c>
      <c r="M70" s="24" t="str">
        <f t="shared" si="3"/>
        <v/>
      </c>
    </row>
    <row r="71" spans="4:13" x14ac:dyDescent="0.25">
      <c r="D71" s="25" t="str">
        <f t="shared" si="2"/>
        <v/>
      </c>
      <c r="M71" s="24" t="str">
        <f t="shared" si="3"/>
        <v/>
      </c>
    </row>
    <row r="72" spans="4:13" x14ac:dyDescent="0.25">
      <c r="D72" s="25" t="str">
        <f t="shared" si="2"/>
        <v/>
      </c>
      <c r="M72" s="24" t="str">
        <f t="shared" si="3"/>
        <v/>
      </c>
    </row>
    <row r="73" spans="4:13" x14ac:dyDescent="0.25">
      <c r="D73" s="25" t="str">
        <f t="shared" si="2"/>
        <v/>
      </c>
      <c r="M73" s="24" t="str">
        <f t="shared" si="3"/>
        <v/>
      </c>
    </row>
    <row r="74" spans="4:13" x14ac:dyDescent="0.25">
      <c r="D74" s="25" t="str">
        <f t="shared" si="2"/>
        <v/>
      </c>
      <c r="M74" s="24" t="str">
        <f t="shared" si="3"/>
        <v/>
      </c>
    </row>
    <row r="75" spans="4:13" x14ac:dyDescent="0.25">
      <c r="D75" s="25" t="str">
        <f t="shared" si="2"/>
        <v/>
      </c>
      <c r="M75" s="24" t="str">
        <f t="shared" si="3"/>
        <v/>
      </c>
    </row>
    <row r="76" spans="4:13" x14ac:dyDescent="0.25">
      <c r="D76" s="25" t="str">
        <f t="shared" si="2"/>
        <v/>
      </c>
      <c r="M76" s="24" t="str">
        <f t="shared" si="3"/>
        <v/>
      </c>
    </row>
    <row r="77" spans="4:13" x14ac:dyDescent="0.25">
      <c r="D77" s="25" t="str">
        <f t="shared" si="2"/>
        <v/>
      </c>
      <c r="M77" s="24" t="str">
        <f t="shared" si="3"/>
        <v/>
      </c>
    </row>
    <row r="78" spans="4:13" x14ac:dyDescent="0.25">
      <c r="D78" s="25" t="str">
        <f t="shared" si="2"/>
        <v/>
      </c>
      <c r="M78" s="24" t="str">
        <f t="shared" si="3"/>
        <v/>
      </c>
    </row>
    <row r="79" spans="4:13" x14ac:dyDescent="0.25">
      <c r="D79" s="25" t="str">
        <f t="shared" si="2"/>
        <v/>
      </c>
      <c r="M79" s="24" t="str">
        <f t="shared" si="3"/>
        <v/>
      </c>
    </row>
    <row r="80" spans="4:13" x14ac:dyDescent="0.25">
      <c r="D80" s="25" t="str">
        <f t="shared" si="2"/>
        <v/>
      </c>
      <c r="M80" s="24" t="str">
        <f t="shared" si="3"/>
        <v/>
      </c>
    </row>
    <row r="81" spans="4:13" x14ac:dyDescent="0.25">
      <c r="D81" s="25" t="str">
        <f t="shared" si="2"/>
        <v/>
      </c>
      <c r="M81" s="24" t="str">
        <f t="shared" si="3"/>
        <v/>
      </c>
    </row>
    <row r="82" spans="4:13" x14ac:dyDescent="0.25">
      <c r="D82" s="25" t="str">
        <f t="shared" si="2"/>
        <v/>
      </c>
      <c r="M82" s="24" t="str">
        <f t="shared" si="3"/>
        <v/>
      </c>
    </row>
    <row r="83" spans="4:13" x14ac:dyDescent="0.25">
      <c r="D83" s="25" t="str">
        <f t="shared" si="2"/>
        <v/>
      </c>
      <c r="M83" s="24" t="str">
        <f t="shared" si="3"/>
        <v/>
      </c>
    </row>
    <row r="84" spans="4:13" x14ac:dyDescent="0.25">
      <c r="D84" s="25" t="str">
        <f t="shared" si="2"/>
        <v/>
      </c>
      <c r="M84" s="24" t="str">
        <f t="shared" si="3"/>
        <v/>
      </c>
    </row>
    <row r="85" spans="4:13" x14ac:dyDescent="0.25">
      <c r="D85" s="25" t="str">
        <f t="shared" si="2"/>
        <v/>
      </c>
      <c r="M85" s="24" t="str">
        <f t="shared" si="3"/>
        <v/>
      </c>
    </row>
    <row r="86" spans="4:13" x14ac:dyDescent="0.25">
      <c r="D86" s="25" t="str">
        <f t="shared" si="2"/>
        <v/>
      </c>
      <c r="M86" s="24" t="str">
        <f t="shared" si="3"/>
        <v/>
      </c>
    </row>
    <row r="87" spans="4:13" x14ac:dyDescent="0.25">
      <c r="D87" s="25" t="str">
        <f t="shared" si="2"/>
        <v/>
      </c>
      <c r="M87" s="24" t="str">
        <f t="shared" si="3"/>
        <v/>
      </c>
    </row>
    <row r="88" spans="4:13" x14ac:dyDescent="0.25">
      <c r="D88" s="25" t="str">
        <f t="shared" si="2"/>
        <v/>
      </c>
      <c r="M88" s="24" t="str">
        <f t="shared" si="3"/>
        <v/>
      </c>
    </row>
    <row r="89" spans="4:13" x14ac:dyDescent="0.25">
      <c r="D89" s="25" t="str">
        <f t="shared" si="2"/>
        <v/>
      </c>
      <c r="M89" s="24" t="str">
        <f t="shared" si="3"/>
        <v/>
      </c>
    </row>
    <row r="90" spans="4:13" x14ac:dyDescent="0.25">
      <c r="D90" s="25" t="str">
        <f t="shared" si="2"/>
        <v/>
      </c>
      <c r="M90" s="24" t="str">
        <f t="shared" si="3"/>
        <v/>
      </c>
    </row>
    <row r="91" spans="4:13" x14ac:dyDescent="0.25">
      <c r="D91" s="25" t="str">
        <f t="shared" si="2"/>
        <v/>
      </c>
      <c r="M91" s="24" t="str">
        <f t="shared" si="3"/>
        <v/>
      </c>
    </row>
    <row r="92" spans="4:13" x14ac:dyDescent="0.25">
      <c r="D92" s="25" t="str">
        <f t="shared" si="2"/>
        <v/>
      </c>
      <c r="M92" s="24" t="str">
        <f t="shared" si="3"/>
        <v/>
      </c>
    </row>
    <row r="93" spans="4:13" x14ac:dyDescent="0.25">
      <c r="D93" s="25" t="str">
        <f t="shared" si="2"/>
        <v/>
      </c>
      <c r="M93" s="24" t="str">
        <f t="shared" si="3"/>
        <v/>
      </c>
    </row>
    <row r="94" spans="4:13" x14ac:dyDescent="0.25">
      <c r="D94" s="25" t="str">
        <f t="shared" si="2"/>
        <v/>
      </c>
      <c r="M94" s="24" t="str">
        <f t="shared" si="3"/>
        <v/>
      </c>
    </row>
    <row r="95" spans="4:13" x14ac:dyDescent="0.25">
      <c r="D95" s="25" t="str">
        <f t="shared" si="2"/>
        <v/>
      </c>
      <c r="M95" s="24" t="str">
        <f t="shared" si="3"/>
        <v/>
      </c>
    </row>
    <row r="96" spans="4:13" x14ac:dyDescent="0.25">
      <c r="D96" s="25" t="str">
        <f t="shared" si="2"/>
        <v/>
      </c>
      <c r="M96" s="24" t="str">
        <f t="shared" si="3"/>
        <v/>
      </c>
    </row>
    <row r="97" spans="4:13" x14ac:dyDescent="0.25">
      <c r="D97" s="25" t="str">
        <f t="shared" si="2"/>
        <v/>
      </c>
      <c r="M97" s="24" t="str">
        <f t="shared" si="3"/>
        <v/>
      </c>
    </row>
    <row r="98" spans="4:13" x14ac:dyDescent="0.25">
      <c r="D98" s="25" t="str">
        <f t="shared" si="2"/>
        <v/>
      </c>
      <c r="M98" s="24" t="str">
        <f t="shared" si="3"/>
        <v/>
      </c>
    </row>
    <row r="99" spans="4:13" x14ac:dyDescent="0.25">
      <c r="D99" s="25" t="str">
        <f t="shared" si="2"/>
        <v/>
      </c>
    </row>
    <row r="100" spans="4:13" x14ac:dyDescent="0.25">
      <c r="D100" s="25" t="str">
        <f t="shared" si="2"/>
        <v/>
      </c>
    </row>
    <row r="101" spans="4:13" x14ac:dyDescent="0.25">
      <c r="D101" s="25" t="str">
        <f t="shared" si="2"/>
        <v/>
      </c>
    </row>
    <row r="102" spans="4:13" x14ac:dyDescent="0.25">
      <c r="D102" s="25" t="str">
        <f t="shared" si="2"/>
        <v/>
      </c>
    </row>
    <row r="103" spans="4:13" x14ac:dyDescent="0.25">
      <c r="D103" s="25" t="str">
        <f t="shared" si="2"/>
        <v/>
      </c>
    </row>
    <row r="104" spans="4:13" x14ac:dyDescent="0.25">
      <c r="D104" s="25" t="str">
        <f t="shared" si="2"/>
        <v/>
      </c>
    </row>
    <row r="105" spans="4:13" x14ac:dyDescent="0.25">
      <c r="D105" s="25" t="str">
        <f t="shared" si="2"/>
        <v/>
      </c>
    </row>
    <row r="106" spans="4:13" x14ac:dyDescent="0.25">
      <c r="D106" s="25" t="str">
        <f t="shared" si="2"/>
        <v/>
      </c>
    </row>
    <row r="107" spans="4:13" x14ac:dyDescent="0.25">
      <c r="D107" s="25" t="str">
        <f t="shared" si="2"/>
        <v/>
      </c>
    </row>
    <row r="108" spans="4:13" x14ac:dyDescent="0.25">
      <c r="D108" s="25" t="str">
        <f t="shared" si="2"/>
        <v/>
      </c>
    </row>
    <row r="109" spans="4:13" x14ac:dyDescent="0.25">
      <c r="D109" s="25" t="str">
        <f t="shared" si="2"/>
        <v/>
      </c>
    </row>
    <row r="110" spans="4:13" x14ac:dyDescent="0.25">
      <c r="D110" s="25" t="str">
        <f t="shared" si="2"/>
        <v/>
      </c>
    </row>
    <row r="111" spans="4:13" x14ac:dyDescent="0.25">
      <c r="D111" s="25" t="str">
        <f t="shared" si="2"/>
        <v/>
      </c>
    </row>
    <row r="112" spans="4:13" x14ac:dyDescent="0.25">
      <c r="D112" s="25" t="str">
        <f t="shared" si="2"/>
        <v/>
      </c>
    </row>
    <row r="113" spans="4:4" x14ac:dyDescent="0.25">
      <c r="D113" s="25" t="str">
        <f t="shared" si="2"/>
        <v/>
      </c>
    </row>
    <row r="114" spans="4:4" x14ac:dyDescent="0.25">
      <c r="D114" s="25" t="str">
        <f t="shared" si="2"/>
        <v/>
      </c>
    </row>
    <row r="115" spans="4:4" x14ac:dyDescent="0.25">
      <c r="D115" s="25" t="str">
        <f t="shared" si="2"/>
        <v/>
      </c>
    </row>
    <row r="116" spans="4:4" x14ac:dyDescent="0.25">
      <c r="D116" s="25" t="str">
        <f t="shared" si="2"/>
        <v/>
      </c>
    </row>
    <row r="117" spans="4:4" x14ac:dyDescent="0.25">
      <c r="D117" s="25" t="str">
        <f t="shared" si="2"/>
        <v/>
      </c>
    </row>
    <row r="118" spans="4:4" x14ac:dyDescent="0.25">
      <c r="D118" s="25" t="str">
        <f t="shared" si="2"/>
        <v/>
      </c>
    </row>
    <row r="119" spans="4:4" x14ac:dyDescent="0.25">
      <c r="D119" s="25" t="str">
        <f t="shared" si="2"/>
        <v/>
      </c>
    </row>
    <row r="120" spans="4:4" x14ac:dyDescent="0.25">
      <c r="D120" s="25" t="str">
        <f t="shared" si="2"/>
        <v/>
      </c>
    </row>
    <row r="121" spans="4:4" x14ac:dyDescent="0.25">
      <c r="D121" s="25" t="str">
        <f t="shared" si="2"/>
        <v/>
      </c>
    </row>
    <row r="122" spans="4:4" x14ac:dyDescent="0.25">
      <c r="D122" s="25" t="str">
        <f t="shared" si="2"/>
        <v/>
      </c>
    </row>
    <row r="123" spans="4:4" x14ac:dyDescent="0.25">
      <c r="D123" s="25" t="str">
        <f t="shared" si="2"/>
        <v/>
      </c>
    </row>
    <row r="124" spans="4:4" x14ac:dyDescent="0.25">
      <c r="D124" s="25" t="str">
        <f t="shared" si="2"/>
        <v/>
      </c>
    </row>
    <row r="125" spans="4:4" x14ac:dyDescent="0.25">
      <c r="D125" s="25" t="str">
        <f t="shared" si="2"/>
        <v/>
      </c>
    </row>
    <row r="126" spans="4:4" x14ac:dyDescent="0.25">
      <c r="D126" s="25" t="str">
        <f t="shared" si="2"/>
        <v/>
      </c>
    </row>
    <row r="127" spans="4:4" x14ac:dyDescent="0.25">
      <c r="D127" s="25" t="str">
        <f t="shared" si="2"/>
        <v/>
      </c>
    </row>
    <row r="128" spans="4:4" x14ac:dyDescent="0.25">
      <c r="D128" s="25" t="str">
        <f t="shared" si="2"/>
        <v/>
      </c>
    </row>
    <row r="129" spans="4:4" x14ac:dyDescent="0.25">
      <c r="D129" s="25" t="str">
        <f t="shared" si="2"/>
        <v/>
      </c>
    </row>
    <row r="130" spans="4:4" x14ac:dyDescent="0.25">
      <c r="D130" s="25" t="str">
        <f t="shared" ref="D130:D193" si="4">IFERROR(VLOOKUP($C130,$O:$P,2,FALSE),"")</f>
        <v/>
      </c>
    </row>
    <row r="131" spans="4:4" x14ac:dyDescent="0.25">
      <c r="D131" s="25" t="str">
        <f t="shared" si="4"/>
        <v/>
      </c>
    </row>
    <row r="132" spans="4:4" x14ac:dyDescent="0.25">
      <c r="D132" s="25" t="str">
        <f t="shared" si="4"/>
        <v/>
      </c>
    </row>
    <row r="133" spans="4:4" x14ac:dyDescent="0.25">
      <c r="D133" s="25" t="str">
        <f t="shared" si="4"/>
        <v/>
      </c>
    </row>
    <row r="134" spans="4:4" x14ac:dyDescent="0.25">
      <c r="D134" s="25" t="str">
        <f t="shared" si="4"/>
        <v/>
      </c>
    </row>
    <row r="135" spans="4:4" x14ac:dyDescent="0.25">
      <c r="D135" s="25" t="str">
        <f t="shared" si="4"/>
        <v/>
      </c>
    </row>
    <row r="136" spans="4:4" x14ac:dyDescent="0.25">
      <c r="D136" s="25" t="str">
        <f t="shared" si="4"/>
        <v/>
      </c>
    </row>
    <row r="137" spans="4:4" x14ac:dyDescent="0.25">
      <c r="D137" s="25" t="str">
        <f t="shared" si="4"/>
        <v/>
      </c>
    </row>
    <row r="138" spans="4:4" x14ac:dyDescent="0.25">
      <c r="D138" s="25" t="str">
        <f t="shared" si="4"/>
        <v/>
      </c>
    </row>
    <row r="139" spans="4:4" x14ac:dyDescent="0.25">
      <c r="D139" s="25" t="str">
        <f t="shared" si="4"/>
        <v/>
      </c>
    </row>
    <row r="140" spans="4:4" x14ac:dyDescent="0.25">
      <c r="D140" s="25" t="str">
        <f t="shared" si="4"/>
        <v/>
      </c>
    </row>
    <row r="141" spans="4:4" x14ac:dyDescent="0.25">
      <c r="D141" s="25" t="str">
        <f t="shared" si="4"/>
        <v/>
      </c>
    </row>
    <row r="142" spans="4:4" x14ac:dyDescent="0.25">
      <c r="D142" s="25" t="str">
        <f t="shared" si="4"/>
        <v/>
      </c>
    </row>
    <row r="143" spans="4:4" x14ac:dyDescent="0.25">
      <c r="D143" s="25" t="str">
        <f t="shared" si="4"/>
        <v/>
      </c>
    </row>
    <row r="144" spans="4:4" x14ac:dyDescent="0.25">
      <c r="D144" s="25" t="str">
        <f t="shared" si="4"/>
        <v/>
      </c>
    </row>
    <row r="145" spans="4:4" x14ac:dyDescent="0.25">
      <c r="D145" s="25" t="str">
        <f t="shared" si="4"/>
        <v/>
      </c>
    </row>
    <row r="146" spans="4:4" x14ac:dyDescent="0.25">
      <c r="D146" s="25" t="str">
        <f t="shared" si="4"/>
        <v/>
      </c>
    </row>
    <row r="147" spans="4:4" x14ac:dyDescent="0.25">
      <c r="D147" s="25" t="str">
        <f t="shared" si="4"/>
        <v/>
      </c>
    </row>
    <row r="148" spans="4:4" x14ac:dyDescent="0.25">
      <c r="D148" s="25" t="str">
        <f t="shared" si="4"/>
        <v/>
      </c>
    </row>
    <row r="149" spans="4:4" x14ac:dyDescent="0.25">
      <c r="D149" s="25" t="str">
        <f t="shared" si="4"/>
        <v/>
      </c>
    </row>
    <row r="150" spans="4:4" x14ac:dyDescent="0.25">
      <c r="D150" s="18" t="str">
        <f t="shared" si="4"/>
        <v/>
      </c>
    </row>
    <row r="151" spans="4:4" x14ac:dyDescent="0.25">
      <c r="D151" s="18" t="str">
        <f t="shared" si="4"/>
        <v/>
      </c>
    </row>
    <row r="152" spans="4:4" x14ac:dyDescent="0.25">
      <c r="D152" s="18" t="str">
        <f t="shared" si="4"/>
        <v/>
      </c>
    </row>
    <row r="153" spans="4:4" x14ac:dyDescent="0.25">
      <c r="D153" s="18" t="str">
        <f t="shared" si="4"/>
        <v/>
      </c>
    </row>
    <row r="154" spans="4:4" x14ac:dyDescent="0.25">
      <c r="D154" s="18" t="str">
        <f t="shared" si="4"/>
        <v/>
      </c>
    </row>
    <row r="155" spans="4:4" x14ac:dyDescent="0.25">
      <c r="D155" s="18" t="str">
        <f t="shared" si="4"/>
        <v/>
      </c>
    </row>
    <row r="156" spans="4:4" x14ac:dyDescent="0.25">
      <c r="D156" s="18" t="str">
        <f t="shared" si="4"/>
        <v/>
      </c>
    </row>
    <row r="157" spans="4:4" x14ac:dyDescent="0.25">
      <c r="D157" s="18" t="str">
        <f t="shared" si="4"/>
        <v/>
      </c>
    </row>
    <row r="158" spans="4:4" x14ac:dyDescent="0.25">
      <c r="D158" s="18" t="str">
        <f t="shared" si="4"/>
        <v/>
      </c>
    </row>
    <row r="159" spans="4:4" x14ac:dyDescent="0.25">
      <c r="D159" s="18" t="str">
        <f t="shared" si="4"/>
        <v/>
      </c>
    </row>
    <row r="160" spans="4:4" x14ac:dyDescent="0.25">
      <c r="D160" s="18" t="str">
        <f t="shared" si="4"/>
        <v/>
      </c>
    </row>
    <row r="161" spans="4:4" x14ac:dyDescent="0.25">
      <c r="D161" s="18" t="str">
        <f t="shared" si="4"/>
        <v/>
      </c>
    </row>
    <row r="162" spans="4:4" x14ac:dyDescent="0.25">
      <c r="D162" s="18" t="str">
        <f t="shared" si="4"/>
        <v/>
      </c>
    </row>
    <row r="163" spans="4:4" x14ac:dyDescent="0.25">
      <c r="D163" s="18" t="str">
        <f t="shared" si="4"/>
        <v/>
      </c>
    </row>
    <row r="164" spans="4:4" x14ac:dyDescent="0.25">
      <c r="D164" s="18" t="str">
        <f t="shared" si="4"/>
        <v/>
      </c>
    </row>
    <row r="165" spans="4:4" x14ac:dyDescent="0.25">
      <c r="D165" s="18" t="str">
        <f t="shared" si="4"/>
        <v/>
      </c>
    </row>
    <row r="166" spans="4:4" x14ac:dyDescent="0.25">
      <c r="D166" s="18" t="str">
        <f t="shared" si="4"/>
        <v/>
      </c>
    </row>
    <row r="167" spans="4:4" x14ac:dyDescent="0.25">
      <c r="D167" s="18" t="str">
        <f t="shared" si="4"/>
        <v/>
      </c>
    </row>
    <row r="168" spans="4:4" x14ac:dyDescent="0.25">
      <c r="D168" s="18" t="str">
        <f t="shared" si="4"/>
        <v/>
      </c>
    </row>
    <row r="169" spans="4:4" x14ac:dyDescent="0.25">
      <c r="D169" s="18" t="str">
        <f t="shared" si="4"/>
        <v/>
      </c>
    </row>
    <row r="170" spans="4:4" x14ac:dyDescent="0.25">
      <c r="D170" s="18" t="str">
        <f t="shared" si="4"/>
        <v/>
      </c>
    </row>
    <row r="171" spans="4:4" x14ac:dyDescent="0.25">
      <c r="D171" s="18" t="str">
        <f t="shared" si="4"/>
        <v/>
      </c>
    </row>
    <row r="172" spans="4:4" x14ac:dyDescent="0.25">
      <c r="D172" s="18" t="str">
        <f t="shared" si="4"/>
        <v/>
      </c>
    </row>
    <row r="173" spans="4:4" x14ac:dyDescent="0.25">
      <c r="D173" s="18" t="str">
        <f t="shared" si="4"/>
        <v/>
      </c>
    </row>
    <row r="174" spans="4:4" x14ac:dyDescent="0.25">
      <c r="D174" s="18" t="str">
        <f t="shared" si="4"/>
        <v/>
      </c>
    </row>
    <row r="175" spans="4:4" x14ac:dyDescent="0.25">
      <c r="D175" s="18" t="str">
        <f t="shared" si="4"/>
        <v/>
      </c>
    </row>
    <row r="176" spans="4:4" x14ac:dyDescent="0.25">
      <c r="D176" s="18" t="str">
        <f t="shared" si="4"/>
        <v/>
      </c>
    </row>
    <row r="177" spans="4:4" x14ac:dyDescent="0.25">
      <c r="D177" s="18" t="str">
        <f t="shared" si="4"/>
        <v/>
      </c>
    </row>
    <row r="178" spans="4:4" x14ac:dyDescent="0.25">
      <c r="D178" s="18" t="str">
        <f t="shared" si="4"/>
        <v/>
      </c>
    </row>
    <row r="179" spans="4:4" x14ac:dyDescent="0.25">
      <c r="D179" s="18" t="str">
        <f t="shared" si="4"/>
        <v/>
      </c>
    </row>
    <row r="180" spans="4:4" x14ac:dyDescent="0.25">
      <c r="D180" s="18" t="str">
        <f t="shared" si="4"/>
        <v/>
      </c>
    </row>
    <row r="181" spans="4:4" x14ac:dyDescent="0.25">
      <c r="D181" s="18" t="str">
        <f t="shared" si="4"/>
        <v/>
      </c>
    </row>
    <row r="182" spans="4:4" x14ac:dyDescent="0.25">
      <c r="D182" s="18" t="str">
        <f t="shared" si="4"/>
        <v/>
      </c>
    </row>
    <row r="183" spans="4:4" x14ac:dyDescent="0.25">
      <c r="D183" s="18" t="str">
        <f t="shared" si="4"/>
        <v/>
      </c>
    </row>
    <row r="184" spans="4:4" x14ac:dyDescent="0.25">
      <c r="D184" s="18" t="str">
        <f t="shared" si="4"/>
        <v/>
      </c>
    </row>
    <row r="185" spans="4:4" x14ac:dyDescent="0.25">
      <c r="D185" s="18" t="str">
        <f t="shared" si="4"/>
        <v/>
      </c>
    </row>
    <row r="186" spans="4:4" x14ac:dyDescent="0.25">
      <c r="D186" s="18" t="str">
        <f t="shared" si="4"/>
        <v/>
      </c>
    </row>
    <row r="187" spans="4:4" x14ac:dyDescent="0.25">
      <c r="D187" s="18" t="str">
        <f t="shared" si="4"/>
        <v/>
      </c>
    </row>
    <row r="188" spans="4:4" x14ac:dyDescent="0.25">
      <c r="D188" s="18" t="str">
        <f t="shared" si="4"/>
        <v/>
      </c>
    </row>
    <row r="189" spans="4:4" x14ac:dyDescent="0.25">
      <c r="D189" s="18" t="str">
        <f t="shared" si="4"/>
        <v/>
      </c>
    </row>
    <row r="190" spans="4:4" x14ac:dyDescent="0.25">
      <c r="D190" s="18" t="str">
        <f t="shared" si="4"/>
        <v/>
      </c>
    </row>
    <row r="191" spans="4:4" x14ac:dyDescent="0.25">
      <c r="D191" s="18" t="str">
        <f t="shared" si="4"/>
        <v/>
      </c>
    </row>
    <row r="192" spans="4:4" x14ac:dyDescent="0.25">
      <c r="D192" s="18" t="str">
        <f t="shared" si="4"/>
        <v/>
      </c>
    </row>
    <row r="193" spans="4:4" x14ac:dyDescent="0.25">
      <c r="D193" s="18" t="str">
        <f t="shared" si="4"/>
        <v/>
      </c>
    </row>
    <row r="194" spans="4:4" x14ac:dyDescent="0.25">
      <c r="D194" s="18" t="str">
        <f t="shared" ref="D194:D257" si="5">IFERROR(VLOOKUP($C194,$O:$P,2,FALSE),"")</f>
        <v/>
      </c>
    </row>
    <row r="195" spans="4:4" x14ac:dyDescent="0.25">
      <c r="D195" s="18" t="str">
        <f t="shared" si="5"/>
        <v/>
      </c>
    </row>
    <row r="196" spans="4:4" x14ac:dyDescent="0.25">
      <c r="D196" s="18" t="str">
        <f t="shared" si="5"/>
        <v/>
      </c>
    </row>
    <row r="197" spans="4:4" x14ac:dyDescent="0.25">
      <c r="D197" s="18" t="str">
        <f t="shared" si="5"/>
        <v/>
      </c>
    </row>
    <row r="198" spans="4:4" x14ac:dyDescent="0.25">
      <c r="D198" s="18" t="str">
        <f t="shared" si="5"/>
        <v/>
      </c>
    </row>
    <row r="199" spans="4:4" x14ac:dyDescent="0.25">
      <c r="D199" s="18" t="str">
        <f t="shared" si="5"/>
        <v/>
      </c>
    </row>
    <row r="200" spans="4:4" x14ac:dyDescent="0.25">
      <c r="D200" s="18" t="str">
        <f t="shared" si="5"/>
        <v/>
      </c>
    </row>
    <row r="201" spans="4:4" x14ac:dyDescent="0.25">
      <c r="D201" s="18" t="str">
        <f t="shared" si="5"/>
        <v/>
      </c>
    </row>
    <row r="202" spans="4:4" x14ac:dyDescent="0.25">
      <c r="D202" s="18" t="str">
        <f t="shared" si="5"/>
        <v/>
      </c>
    </row>
    <row r="203" spans="4:4" x14ac:dyDescent="0.25">
      <c r="D203" s="18" t="str">
        <f t="shared" si="5"/>
        <v/>
      </c>
    </row>
    <row r="204" spans="4:4" x14ac:dyDescent="0.25">
      <c r="D204" s="18" t="str">
        <f t="shared" si="5"/>
        <v/>
      </c>
    </row>
    <row r="205" spans="4:4" x14ac:dyDescent="0.25">
      <c r="D205" s="18" t="str">
        <f t="shared" si="5"/>
        <v/>
      </c>
    </row>
    <row r="206" spans="4:4" x14ac:dyDescent="0.25">
      <c r="D206" s="18" t="str">
        <f t="shared" si="5"/>
        <v/>
      </c>
    </row>
    <row r="207" spans="4:4" x14ac:dyDescent="0.25">
      <c r="D207" s="18" t="str">
        <f t="shared" si="5"/>
        <v/>
      </c>
    </row>
    <row r="208" spans="4:4" x14ac:dyDescent="0.25">
      <c r="D208" s="18" t="str">
        <f t="shared" si="5"/>
        <v/>
      </c>
    </row>
    <row r="209" spans="4:4" x14ac:dyDescent="0.25">
      <c r="D209" s="18" t="str">
        <f t="shared" si="5"/>
        <v/>
      </c>
    </row>
    <row r="210" spans="4:4" x14ac:dyDescent="0.25">
      <c r="D210" s="18" t="str">
        <f t="shared" si="5"/>
        <v/>
      </c>
    </row>
    <row r="211" spans="4:4" x14ac:dyDescent="0.25">
      <c r="D211" s="18" t="str">
        <f t="shared" si="5"/>
        <v/>
      </c>
    </row>
    <row r="212" spans="4:4" x14ac:dyDescent="0.25">
      <c r="D212" s="18" t="str">
        <f t="shared" si="5"/>
        <v/>
      </c>
    </row>
    <row r="213" spans="4:4" x14ac:dyDescent="0.25">
      <c r="D213" s="18" t="str">
        <f t="shared" si="5"/>
        <v/>
      </c>
    </row>
    <row r="214" spans="4:4" x14ac:dyDescent="0.25">
      <c r="D214" s="18" t="str">
        <f t="shared" si="5"/>
        <v/>
      </c>
    </row>
    <row r="215" spans="4:4" x14ac:dyDescent="0.25">
      <c r="D215" s="18" t="str">
        <f t="shared" si="5"/>
        <v/>
      </c>
    </row>
    <row r="216" spans="4:4" x14ac:dyDescent="0.25">
      <c r="D216" s="18" t="str">
        <f t="shared" si="5"/>
        <v/>
      </c>
    </row>
    <row r="217" spans="4:4" x14ac:dyDescent="0.25">
      <c r="D217" s="18" t="str">
        <f t="shared" si="5"/>
        <v/>
      </c>
    </row>
    <row r="218" spans="4:4" x14ac:dyDescent="0.25">
      <c r="D218" s="18" t="str">
        <f t="shared" si="5"/>
        <v/>
      </c>
    </row>
    <row r="219" spans="4:4" x14ac:dyDescent="0.25">
      <c r="D219" s="18" t="str">
        <f t="shared" si="5"/>
        <v/>
      </c>
    </row>
    <row r="220" spans="4:4" x14ac:dyDescent="0.25">
      <c r="D220" s="18" t="str">
        <f t="shared" si="5"/>
        <v/>
      </c>
    </row>
    <row r="221" spans="4:4" x14ac:dyDescent="0.25">
      <c r="D221" s="18" t="str">
        <f t="shared" si="5"/>
        <v/>
      </c>
    </row>
    <row r="222" spans="4:4" x14ac:dyDescent="0.25">
      <c r="D222" s="18" t="str">
        <f t="shared" si="5"/>
        <v/>
      </c>
    </row>
    <row r="223" spans="4:4" x14ac:dyDescent="0.25">
      <c r="D223" s="18" t="str">
        <f t="shared" si="5"/>
        <v/>
      </c>
    </row>
    <row r="224" spans="4:4" x14ac:dyDescent="0.25">
      <c r="D224" s="18" t="str">
        <f t="shared" si="5"/>
        <v/>
      </c>
    </row>
    <row r="225" spans="4:4" x14ac:dyDescent="0.25">
      <c r="D225" s="18" t="str">
        <f t="shared" si="5"/>
        <v/>
      </c>
    </row>
    <row r="226" spans="4:4" x14ac:dyDescent="0.25">
      <c r="D226" s="18" t="str">
        <f t="shared" si="5"/>
        <v/>
      </c>
    </row>
    <row r="227" spans="4:4" x14ac:dyDescent="0.25">
      <c r="D227" s="18" t="str">
        <f t="shared" si="5"/>
        <v/>
      </c>
    </row>
    <row r="228" spans="4:4" x14ac:dyDescent="0.25">
      <c r="D228" s="18" t="str">
        <f t="shared" si="5"/>
        <v/>
      </c>
    </row>
    <row r="229" spans="4:4" x14ac:dyDescent="0.25">
      <c r="D229" s="18" t="str">
        <f t="shared" si="5"/>
        <v/>
      </c>
    </row>
    <row r="230" spans="4:4" x14ac:dyDescent="0.25">
      <c r="D230" s="18" t="str">
        <f t="shared" si="5"/>
        <v/>
      </c>
    </row>
    <row r="231" spans="4:4" x14ac:dyDescent="0.25">
      <c r="D231" s="18" t="str">
        <f t="shared" si="5"/>
        <v/>
      </c>
    </row>
    <row r="232" spans="4:4" x14ac:dyDescent="0.25">
      <c r="D232" s="18" t="str">
        <f t="shared" si="5"/>
        <v/>
      </c>
    </row>
    <row r="233" spans="4:4" x14ac:dyDescent="0.25">
      <c r="D233" s="18" t="str">
        <f t="shared" si="5"/>
        <v/>
      </c>
    </row>
    <row r="234" spans="4:4" x14ac:dyDescent="0.25">
      <c r="D234" s="18" t="str">
        <f t="shared" si="5"/>
        <v/>
      </c>
    </row>
    <row r="235" spans="4:4" x14ac:dyDescent="0.25">
      <c r="D235" s="18" t="str">
        <f t="shared" si="5"/>
        <v/>
      </c>
    </row>
    <row r="236" spans="4:4" x14ac:dyDescent="0.25">
      <c r="D236" s="18" t="str">
        <f t="shared" si="5"/>
        <v/>
      </c>
    </row>
    <row r="237" spans="4:4" x14ac:dyDescent="0.25">
      <c r="D237" s="18" t="str">
        <f t="shared" si="5"/>
        <v/>
      </c>
    </row>
    <row r="238" spans="4:4" x14ac:dyDescent="0.25">
      <c r="D238" s="18" t="str">
        <f t="shared" si="5"/>
        <v/>
      </c>
    </row>
    <row r="239" spans="4:4" x14ac:dyDescent="0.25">
      <c r="D239" s="18" t="str">
        <f t="shared" si="5"/>
        <v/>
      </c>
    </row>
    <row r="240" spans="4:4" x14ac:dyDescent="0.25">
      <c r="D240" s="18" t="str">
        <f t="shared" si="5"/>
        <v/>
      </c>
    </row>
    <row r="241" spans="4:4" x14ac:dyDescent="0.25">
      <c r="D241" s="18" t="str">
        <f t="shared" si="5"/>
        <v/>
      </c>
    </row>
    <row r="242" spans="4:4" x14ac:dyDescent="0.25">
      <c r="D242" s="18" t="str">
        <f t="shared" si="5"/>
        <v/>
      </c>
    </row>
    <row r="243" spans="4:4" x14ac:dyDescent="0.25">
      <c r="D243" s="18" t="str">
        <f t="shared" si="5"/>
        <v/>
      </c>
    </row>
    <row r="244" spans="4:4" x14ac:dyDescent="0.25">
      <c r="D244" s="18" t="str">
        <f t="shared" si="5"/>
        <v/>
      </c>
    </row>
    <row r="245" spans="4:4" x14ac:dyDescent="0.25">
      <c r="D245" s="18" t="str">
        <f t="shared" si="5"/>
        <v/>
      </c>
    </row>
    <row r="246" spans="4:4" x14ac:dyDescent="0.25">
      <c r="D246" s="18" t="str">
        <f t="shared" si="5"/>
        <v/>
      </c>
    </row>
    <row r="247" spans="4:4" x14ac:dyDescent="0.25">
      <c r="D247" s="18" t="str">
        <f t="shared" si="5"/>
        <v/>
      </c>
    </row>
    <row r="248" spans="4:4" x14ac:dyDescent="0.25">
      <c r="D248" s="18" t="str">
        <f t="shared" si="5"/>
        <v/>
      </c>
    </row>
    <row r="249" spans="4:4" x14ac:dyDescent="0.25">
      <c r="D249" s="18" t="str">
        <f t="shared" si="5"/>
        <v/>
      </c>
    </row>
    <row r="250" spans="4:4" x14ac:dyDescent="0.25">
      <c r="D250" s="18" t="str">
        <f t="shared" si="5"/>
        <v/>
      </c>
    </row>
    <row r="251" spans="4:4" x14ac:dyDescent="0.25">
      <c r="D251" s="18" t="str">
        <f t="shared" si="5"/>
        <v/>
      </c>
    </row>
    <row r="252" spans="4:4" x14ac:dyDescent="0.25">
      <c r="D252" s="18" t="str">
        <f t="shared" si="5"/>
        <v/>
      </c>
    </row>
    <row r="253" spans="4:4" x14ac:dyDescent="0.25">
      <c r="D253" s="18" t="str">
        <f t="shared" si="5"/>
        <v/>
      </c>
    </row>
    <row r="254" spans="4:4" x14ac:dyDescent="0.25">
      <c r="D254" s="18" t="str">
        <f t="shared" si="5"/>
        <v/>
      </c>
    </row>
    <row r="255" spans="4:4" x14ac:dyDescent="0.25">
      <c r="D255" s="18" t="str">
        <f t="shared" si="5"/>
        <v/>
      </c>
    </row>
    <row r="256" spans="4:4" x14ac:dyDescent="0.25">
      <c r="D256" s="18" t="str">
        <f t="shared" si="5"/>
        <v/>
      </c>
    </row>
    <row r="257" spans="4:4" x14ac:dyDescent="0.25">
      <c r="D257" s="18" t="str">
        <f t="shared" si="5"/>
        <v/>
      </c>
    </row>
    <row r="258" spans="4:4" x14ac:dyDescent="0.25">
      <c r="D258" s="18" t="str">
        <f t="shared" ref="D258:D321" si="6">IFERROR(VLOOKUP($C258,$O:$P,2,FALSE),"")</f>
        <v/>
      </c>
    </row>
    <row r="259" spans="4:4" x14ac:dyDescent="0.25">
      <c r="D259" s="18" t="str">
        <f t="shared" si="6"/>
        <v/>
      </c>
    </row>
    <row r="260" spans="4:4" x14ac:dyDescent="0.25">
      <c r="D260" s="18" t="str">
        <f t="shared" si="6"/>
        <v/>
      </c>
    </row>
    <row r="261" spans="4:4" x14ac:dyDescent="0.25">
      <c r="D261" s="18" t="str">
        <f t="shared" si="6"/>
        <v/>
      </c>
    </row>
    <row r="262" spans="4:4" x14ac:dyDescent="0.25">
      <c r="D262" s="18" t="str">
        <f t="shared" si="6"/>
        <v/>
      </c>
    </row>
    <row r="263" spans="4:4" x14ac:dyDescent="0.25">
      <c r="D263" s="18" t="str">
        <f t="shared" si="6"/>
        <v/>
      </c>
    </row>
    <row r="264" spans="4:4" x14ac:dyDescent="0.25">
      <c r="D264" s="18" t="str">
        <f t="shared" si="6"/>
        <v/>
      </c>
    </row>
    <row r="265" spans="4:4" x14ac:dyDescent="0.25">
      <c r="D265" s="18" t="str">
        <f t="shared" si="6"/>
        <v/>
      </c>
    </row>
    <row r="266" spans="4:4" x14ac:dyDescent="0.25">
      <c r="D266" s="18" t="str">
        <f t="shared" si="6"/>
        <v/>
      </c>
    </row>
    <row r="267" spans="4:4" x14ac:dyDescent="0.25">
      <c r="D267" s="18" t="str">
        <f t="shared" si="6"/>
        <v/>
      </c>
    </row>
    <row r="268" spans="4:4" x14ac:dyDescent="0.25">
      <c r="D268" s="18" t="str">
        <f t="shared" si="6"/>
        <v/>
      </c>
    </row>
    <row r="269" spans="4:4" x14ac:dyDescent="0.25">
      <c r="D269" s="18" t="str">
        <f t="shared" si="6"/>
        <v/>
      </c>
    </row>
    <row r="270" spans="4:4" x14ac:dyDescent="0.25">
      <c r="D270" s="18" t="str">
        <f t="shared" si="6"/>
        <v/>
      </c>
    </row>
    <row r="271" spans="4:4" x14ac:dyDescent="0.25">
      <c r="D271" s="18" t="str">
        <f t="shared" si="6"/>
        <v/>
      </c>
    </row>
    <row r="272" spans="4:4" x14ac:dyDescent="0.25">
      <c r="D272" s="18" t="str">
        <f t="shared" si="6"/>
        <v/>
      </c>
    </row>
    <row r="273" spans="4:4" x14ac:dyDescent="0.25">
      <c r="D273" s="18" t="str">
        <f t="shared" si="6"/>
        <v/>
      </c>
    </row>
    <row r="274" spans="4:4" x14ac:dyDescent="0.25">
      <c r="D274" s="18" t="str">
        <f t="shared" si="6"/>
        <v/>
      </c>
    </row>
    <row r="275" spans="4:4" x14ac:dyDescent="0.25">
      <c r="D275" s="18" t="str">
        <f t="shared" si="6"/>
        <v/>
      </c>
    </row>
    <row r="276" spans="4:4" x14ac:dyDescent="0.25">
      <c r="D276" s="18" t="str">
        <f t="shared" si="6"/>
        <v/>
      </c>
    </row>
    <row r="277" spans="4:4" x14ac:dyDescent="0.25">
      <c r="D277" s="18" t="str">
        <f t="shared" si="6"/>
        <v/>
      </c>
    </row>
    <row r="278" spans="4:4" x14ac:dyDescent="0.25">
      <c r="D278" s="18" t="str">
        <f t="shared" si="6"/>
        <v/>
      </c>
    </row>
    <row r="279" spans="4:4" x14ac:dyDescent="0.25">
      <c r="D279" s="18" t="str">
        <f t="shared" si="6"/>
        <v/>
      </c>
    </row>
    <row r="280" spans="4:4" x14ac:dyDescent="0.25">
      <c r="D280" s="18" t="str">
        <f t="shared" si="6"/>
        <v/>
      </c>
    </row>
    <row r="281" spans="4:4" x14ac:dyDescent="0.25">
      <c r="D281" s="18" t="str">
        <f t="shared" si="6"/>
        <v/>
      </c>
    </row>
    <row r="282" spans="4:4" x14ac:dyDescent="0.25">
      <c r="D282" s="18" t="str">
        <f t="shared" si="6"/>
        <v/>
      </c>
    </row>
    <row r="283" spans="4:4" x14ac:dyDescent="0.25">
      <c r="D283" s="18" t="str">
        <f t="shared" si="6"/>
        <v/>
      </c>
    </row>
    <row r="284" spans="4:4" x14ac:dyDescent="0.25">
      <c r="D284" s="18" t="str">
        <f t="shared" si="6"/>
        <v/>
      </c>
    </row>
    <row r="285" spans="4:4" x14ac:dyDescent="0.25">
      <c r="D285" s="18" t="str">
        <f t="shared" si="6"/>
        <v/>
      </c>
    </row>
    <row r="286" spans="4:4" x14ac:dyDescent="0.25">
      <c r="D286" s="18" t="str">
        <f t="shared" si="6"/>
        <v/>
      </c>
    </row>
    <row r="287" spans="4:4" x14ac:dyDescent="0.25">
      <c r="D287" s="18" t="str">
        <f t="shared" si="6"/>
        <v/>
      </c>
    </row>
    <row r="288" spans="4:4" x14ac:dyDescent="0.25">
      <c r="D288" s="18" t="str">
        <f t="shared" si="6"/>
        <v/>
      </c>
    </row>
    <row r="289" spans="4:4" x14ac:dyDescent="0.25">
      <c r="D289" s="18" t="str">
        <f t="shared" si="6"/>
        <v/>
      </c>
    </row>
    <row r="290" spans="4:4" x14ac:dyDescent="0.25">
      <c r="D290" s="18" t="str">
        <f t="shared" si="6"/>
        <v/>
      </c>
    </row>
    <row r="291" spans="4:4" x14ac:dyDescent="0.25">
      <c r="D291" s="18" t="str">
        <f t="shared" si="6"/>
        <v/>
      </c>
    </row>
    <row r="292" spans="4:4" x14ac:dyDescent="0.25">
      <c r="D292" s="18" t="str">
        <f t="shared" si="6"/>
        <v/>
      </c>
    </row>
    <row r="293" spans="4:4" x14ac:dyDescent="0.25">
      <c r="D293" s="18" t="str">
        <f t="shared" si="6"/>
        <v/>
      </c>
    </row>
    <row r="294" spans="4:4" x14ac:dyDescent="0.25">
      <c r="D294" s="18" t="str">
        <f t="shared" si="6"/>
        <v/>
      </c>
    </row>
    <row r="295" spans="4:4" x14ac:dyDescent="0.25">
      <c r="D295" s="18" t="str">
        <f t="shared" si="6"/>
        <v/>
      </c>
    </row>
    <row r="296" spans="4:4" x14ac:dyDescent="0.25">
      <c r="D296" s="18" t="str">
        <f t="shared" si="6"/>
        <v/>
      </c>
    </row>
    <row r="297" spans="4:4" x14ac:dyDescent="0.25">
      <c r="D297" s="18" t="str">
        <f t="shared" si="6"/>
        <v/>
      </c>
    </row>
    <row r="298" spans="4:4" x14ac:dyDescent="0.25">
      <c r="D298" s="18" t="str">
        <f t="shared" si="6"/>
        <v/>
      </c>
    </row>
    <row r="299" spans="4:4" x14ac:dyDescent="0.25">
      <c r="D299" s="18" t="str">
        <f t="shared" si="6"/>
        <v/>
      </c>
    </row>
    <row r="300" spans="4:4" x14ac:dyDescent="0.25">
      <c r="D300" s="18" t="str">
        <f t="shared" si="6"/>
        <v/>
      </c>
    </row>
    <row r="301" spans="4:4" x14ac:dyDescent="0.25">
      <c r="D301" s="18" t="str">
        <f t="shared" si="6"/>
        <v/>
      </c>
    </row>
    <row r="302" spans="4:4" x14ac:dyDescent="0.25">
      <c r="D302" s="18" t="str">
        <f t="shared" si="6"/>
        <v/>
      </c>
    </row>
    <row r="303" spans="4:4" x14ac:dyDescent="0.25">
      <c r="D303" s="18" t="str">
        <f t="shared" si="6"/>
        <v/>
      </c>
    </row>
    <row r="304" spans="4:4" x14ac:dyDescent="0.25">
      <c r="D304" s="18" t="str">
        <f t="shared" si="6"/>
        <v/>
      </c>
    </row>
    <row r="305" spans="4:4" x14ac:dyDescent="0.25">
      <c r="D305" s="18" t="str">
        <f t="shared" si="6"/>
        <v/>
      </c>
    </row>
    <row r="306" spans="4:4" x14ac:dyDescent="0.25">
      <c r="D306" s="18" t="str">
        <f t="shared" si="6"/>
        <v/>
      </c>
    </row>
    <row r="307" spans="4:4" x14ac:dyDescent="0.25">
      <c r="D307" s="18" t="str">
        <f t="shared" si="6"/>
        <v/>
      </c>
    </row>
    <row r="308" spans="4:4" x14ac:dyDescent="0.25">
      <c r="D308" s="18" t="str">
        <f t="shared" si="6"/>
        <v/>
      </c>
    </row>
    <row r="309" spans="4:4" x14ac:dyDescent="0.25">
      <c r="D309" s="18" t="str">
        <f t="shared" si="6"/>
        <v/>
      </c>
    </row>
    <row r="310" spans="4:4" x14ac:dyDescent="0.25">
      <c r="D310" s="18" t="str">
        <f t="shared" si="6"/>
        <v/>
      </c>
    </row>
    <row r="311" spans="4:4" x14ac:dyDescent="0.25">
      <c r="D311" s="18" t="str">
        <f t="shared" si="6"/>
        <v/>
      </c>
    </row>
    <row r="312" spans="4:4" x14ac:dyDescent="0.25">
      <c r="D312" s="18" t="str">
        <f t="shared" si="6"/>
        <v/>
      </c>
    </row>
    <row r="313" spans="4:4" x14ac:dyDescent="0.25">
      <c r="D313" s="18" t="str">
        <f t="shared" si="6"/>
        <v/>
      </c>
    </row>
    <row r="314" spans="4:4" x14ac:dyDescent="0.25">
      <c r="D314" s="18" t="str">
        <f t="shared" si="6"/>
        <v/>
      </c>
    </row>
    <row r="315" spans="4:4" x14ac:dyDescent="0.25">
      <c r="D315" s="18" t="str">
        <f t="shared" si="6"/>
        <v/>
      </c>
    </row>
    <row r="316" spans="4:4" x14ac:dyDescent="0.25">
      <c r="D316" s="18" t="str">
        <f t="shared" si="6"/>
        <v/>
      </c>
    </row>
    <row r="317" spans="4:4" x14ac:dyDescent="0.25">
      <c r="D317" s="18" t="str">
        <f t="shared" si="6"/>
        <v/>
      </c>
    </row>
    <row r="318" spans="4:4" x14ac:dyDescent="0.25">
      <c r="D318" s="18" t="str">
        <f t="shared" si="6"/>
        <v/>
      </c>
    </row>
    <row r="319" spans="4:4" x14ac:dyDescent="0.25">
      <c r="D319" s="18" t="str">
        <f t="shared" si="6"/>
        <v/>
      </c>
    </row>
    <row r="320" spans="4:4" x14ac:dyDescent="0.25">
      <c r="D320" s="18" t="str">
        <f t="shared" si="6"/>
        <v/>
      </c>
    </row>
    <row r="321" spans="4:4" x14ac:dyDescent="0.25">
      <c r="D321" s="18" t="str">
        <f t="shared" si="6"/>
        <v/>
      </c>
    </row>
    <row r="322" spans="4:4" x14ac:dyDescent="0.25">
      <c r="D322" s="18" t="str">
        <f t="shared" ref="D322:D385" si="7">IFERROR(VLOOKUP($C322,$O:$P,2,FALSE),"")</f>
        <v/>
      </c>
    </row>
    <row r="323" spans="4:4" x14ac:dyDescent="0.25">
      <c r="D323" s="18" t="str">
        <f t="shared" si="7"/>
        <v/>
      </c>
    </row>
    <row r="324" spans="4:4" x14ac:dyDescent="0.25">
      <c r="D324" s="18" t="str">
        <f t="shared" si="7"/>
        <v/>
      </c>
    </row>
    <row r="325" spans="4:4" x14ac:dyDescent="0.25">
      <c r="D325" s="18" t="str">
        <f t="shared" si="7"/>
        <v/>
      </c>
    </row>
    <row r="326" spans="4:4" x14ac:dyDescent="0.25">
      <c r="D326" s="18" t="str">
        <f t="shared" si="7"/>
        <v/>
      </c>
    </row>
    <row r="327" spans="4:4" x14ac:dyDescent="0.25">
      <c r="D327" s="18" t="str">
        <f t="shared" si="7"/>
        <v/>
      </c>
    </row>
    <row r="328" spans="4:4" x14ac:dyDescent="0.25">
      <c r="D328" s="18" t="str">
        <f t="shared" si="7"/>
        <v/>
      </c>
    </row>
    <row r="329" spans="4:4" x14ac:dyDescent="0.25">
      <c r="D329" s="18" t="str">
        <f t="shared" si="7"/>
        <v/>
      </c>
    </row>
    <row r="330" spans="4:4" x14ac:dyDescent="0.25">
      <c r="D330" s="18" t="str">
        <f t="shared" si="7"/>
        <v/>
      </c>
    </row>
    <row r="331" spans="4:4" x14ac:dyDescent="0.25">
      <c r="D331" s="18" t="str">
        <f t="shared" si="7"/>
        <v/>
      </c>
    </row>
    <row r="332" spans="4:4" x14ac:dyDescent="0.25">
      <c r="D332" s="18" t="str">
        <f t="shared" si="7"/>
        <v/>
      </c>
    </row>
    <row r="333" spans="4:4" x14ac:dyDescent="0.25">
      <c r="D333" s="18" t="str">
        <f t="shared" si="7"/>
        <v/>
      </c>
    </row>
    <row r="334" spans="4:4" x14ac:dyDescent="0.25">
      <c r="D334" s="18" t="str">
        <f t="shared" si="7"/>
        <v/>
      </c>
    </row>
    <row r="335" spans="4:4" x14ac:dyDescent="0.25">
      <c r="D335" s="18" t="str">
        <f t="shared" si="7"/>
        <v/>
      </c>
    </row>
    <row r="336" spans="4:4" x14ac:dyDescent="0.25">
      <c r="D336" s="18" t="str">
        <f t="shared" si="7"/>
        <v/>
      </c>
    </row>
    <row r="337" spans="4:4" x14ac:dyDescent="0.25">
      <c r="D337" s="18" t="str">
        <f t="shared" si="7"/>
        <v/>
      </c>
    </row>
    <row r="338" spans="4:4" x14ac:dyDescent="0.25">
      <c r="D338" s="18" t="str">
        <f t="shared" si="7"/>
        <v/>
      </c>
    </row>
    <row r="339" spans="4:4" x14ac:dyDescent="0.25">
      <c r="D339" s="18" t="str">
        <f t="shared" si="7"/>
        <v/>
      </c>
    </row>
    <row r="340" spans="4:4" x14ac:dyDescent="0.25">
      <c r="D340" s="18" t="str">
        <f t="shared" si="7"/>
        <v/>
      </c>
    </row>
    <row r="341" spans="4:4" x14ac:dyDescent="0.25">
      <c r="D341" s="18" t="str">
        <f t="shared" si="7"/>
        <v/>
      </c>
    </row>
    <row r="342" spans="4:4" x14ac:dyDescent="0.25">
      <c r="D342" s="18" t="str">
        <f t="shared" si="7"/>
        <v/>
      </c>
    </row>
    <row r="343" spans="4:4" x14ac:dyDescent="0.25">
      <c r="D343" s="18" t="str">
        <f t="shared" si="7"/>
        <v/>
      </c>
    </row>
    <row r="344" spans="4:4" x14ac:dyDescent="0.25">
      <c r="D344" s="18" t="str">
        <f t="shared" si="7"/>
        <v/>
      </c>
    </row>
    <row r="345" spans="4:4" x14ac:dyDescent="0.25">
      <c r="D345" s="18" t="str">
        <f t="shared" si="7"/>
        <v/>
      </c>
    </row>
    <row r="346" spans="4:4" x14ac:dyDescent="0.25">
      <c r="D346" s="18" t="str">
        <f t="shared" si="7"/>
        <v/>
      </c>
    </row>
    <row r="347" spans="4:4" x14ac:dyDescent="0.25">
      <c r="D347" s="18" t="str">
        <f t="shared" si="7"/>
        <v/>
      </c>
    </row>
    <row r="348" spans="4:4" x14ac:dyDescent="0.25">
      <c r="D348" s="18" t="str">
        <f t="shared" si="7"/>
        <v/>
      </c>
    </row>
    <row r="349" spans="4:4" x14ac:dyDescent="0.25">
      <c r="D349" s="18" t="str">
        <f t="shared" si="7"/>
        <v/>
      </c>
    </row>
    <row r="350" spans="4:4" x14ac:dyDescent="0.25">
      <c r="D350" s="18" t="str">
        <f t="shared" si="7"/>
        <v/>
      </c>
    </row>
    <row r="351" spans="4:4" x14ac:dyDescent="0.25">
      <c r="D351" s="18" t="str">
        <f t="shared" si="7"/>
        <v/>
      </c>
    </row>
    <row r="352" spans="4:4" x14ac:dyDescent="0.25">
      <c r="D352" s="18" t="str">
        <f t="shared" si="7"/>
        <v/>
      </c>
    </row>
    <row r="353" spans="4:4" x14ac:dyDescent="0.25">
      <c r="D353" s="18" t="str">
        <f t="shared" si="7"/>
        <v/>
      </c>
    </row>
    <row r="354" spans="4:4" x14ac:dyDescent="0.25">
      <c r="D354" s="18" t="str">
        <f t="shared" si="7"/>
        <v/>
      </c>
    </row>
    <row r="355" spans="4:4" x14ac:dyDescent="0.25">
      <c r="D355" s="18" t="str">
        <f t="shared" si="7"/>
        <v/>
      </c>
    </row>
    <row r="356" spans="4:4" x14ac:dyDescent="0.25">
      <c r="D356" s="18" t="str">
        <f t="shared" si="7"/>
        <v/>
      </c>
    </row>
    <row r="357" spans="4:4" x14ac:dyDescent="0.25">
      <c r="D357" s="18" t="str">
        <f t="shared" si="7"/>
        <v/>
      </c>
    </row>
    <row r="358" spans="4:4" x14ac:dyDescent="0.25">
      <c r="D358" s="18" t="str">
        <f t="shared" si="7"/>
        <v/>
      </c>
    </row>
    <row r="359" spans="4:4" x14ac:dyDescent="0.25">
      <c r="D359" s="18" t="str">
        <f t="shared" si="7"/>
        <v/>
      </c>
    </row>
    <row r="360" spans="4:4" x14ac:dyDescent="0.25">
      <c r="D360" s="18" t="str">
        <f t="shared" si="7"/>
        <v/>
      </c>
    </row>
    <row r="361" spans="4:4" x14ac:dyDescent="0.25">
      <c r="D361" s="18" t="str">
        <f t="shared" si="7"/>
        <v/>
      </c>
    </row>
    <row r="362" spans="4:4" x14ac:dyDescent="0.25">
      <c r="D362" s="18" t="str">
        <f t="shared" si="7"/>
        <v/>
      </c>
    </row>
    <row r="363" spans="4:4" x14ac:dyDescent="0.25">
      <c r="D363" s="18" t="str">
        <f t="shared" si="7"/>
        <v/>
      </c>
    </row>
    <row r="364" spans="4:4" x14ac:dyDescent="0.25">
      <c r="D364" s="18" t="str">
        <f t="shared" si="7"/>
        <v/>
      </c>
    </row>
    <row r="365" spans="4:4" x14ac:dyDescent="0.25">
      <c r="D365" s="18" t="str">
        <f t="shared" si="7"/>
        <v/>
      </c>
    </row>
    <row r="366" spans="4:4" x14ac:dyDescent="0.25">
      <c r="D366" s="18" t="str">
        <f t="shared" si="7"/>
        <v/>
      </c>
    </row>
    <row r="367" spans="4:4" x14ac:dyDescent="0.25">
      <c r="D367" s="18" t="str">
        <f t="shared" si="7"/>
        <v/>
      </c>
    </row>
    <row r="368" spans="4:4" x14ac:dyDescent="0.25">
      <c r="D368" s="18" t="str">
        <f t="shared" si="7"/>
        <v/>
      </c>
    </row>
    <row r="369" spans="4:4" x14ac:dyDescent="0.25">
      <c r="D369" s="18" t="str">
        <f t="shared" si="7"/>
        <v/>
      </c>
    </row>
    <row r="370" spans="4:4" x14ac:dyDescent="0.25">
      <c r="D370" s="18" t="str">
        <f t="shared" si="7"/>
        <v/>
      </c>
    </row>
    <row r="371" spans="4:4" x14ac:dyDescent="0.25">
      <c r="D371" s="18" t="str">
        <f t="shared" si="7"/>
        <v/>
      </c>
    </row>
    <row r="372" spans="4:4" x14ac:dyDescent="0.25">
      <c r="D372" s="18" t="str">
        <f t="shared" si="7"/>
        <v/>
      </c>
    </row>
    <row r="373" spans="4:4" x14ac:dyDescent="0.25">
      <c r="D373" s="18" t="str">
        <f t="shared" si="7"/>
        <v/>
      </c>
    </row>
    <row r="374" spans="4:4" x14ac:dyDescent="0.25">
      <c r="D374" s="18" t="str">
        <f t="shared" si="7"/>
        <v/>
      </c>
    </row>
    <row r="375" spans="4:4" x14ac:dyDescent="0.25">
      <c r="D375" s="18" t="str">
        <f t="shared" si="7"/>
        <v/>
      </c>
    </row>
    <row r="376" spans="4:4" x14ac:dyDescent="0.25">
      <c r="D376" s="18" t="str">
        <f t="shared" si="7"/>
        <v/>
      </c>
    </row>
    <row r="377" spans="4:4" x14ac:dyDescent="0.25">
      <c r="D377" s="18" t="str">
        <f t="shared" si="7"/>
        <v/>
      </c>
    </row>
    <row r="378" spans="4:4" x14ac:dyDescent="0.25">
      <c r="D378" s="18" t="str">
        <f t="shared" si="7"/>
        <v/>
      </c>
    </row>
    <row r="379" spans="4:4" x14ac:dyDescent="0.25">
      <c r="D379" s="18" t="str">
        <f t="shared" si="7"/>
        <v/>
      </c>
    </row>
    <row r="380" spans="4:4" x14ac:dyDescent="0.25">
      <c r="D380" s="18" t="str">
        <f t="shared" si="7"/>
        <v/>
      </c>
    </row>
    <row r="381" spans="4:4" x14ac:dyDescent="0.25">
      <c r="D381" s="18" t="str">
        <f t="shared" si="7"/>
        <v/>
      </c>
    </row>
    <row r="382" spans="4:4" x14ac:dyDescent="0.25">
      <c r="D382" s="18" t="str">
        <f t="shared" si="7"/>
        <v/>
      </c>
    </row>
    <row r="383" spans="4:4" x14ac:dyDescent="0.25">
      <c r="D383" s="18" t="str">
        <f t="shared" si="7"/>
        <v/>
      </c>
    </row>
    <row r="384" spans="4:4" x14ac:dyDescent="0.25">
      <c r="D384" s="18" t="str">
        <f t="shared" si="7"/>
        <v/>
      </c>
    </row>
    <row r="385" spans="4:4" x14ac:dyDescent="0.25">
      <c r="D385" s="18" t="str">
        <f t="shared" si="7"/>
        <v/>
      </c>
    </row>
    <row r="386" spans="4:4" x14ac:dyDescent="0.25">
      <c r="D386" s="18" t="str">
        <f t="shared" ref="D386:D449" si="8">IFERROR(VLOOKUP($C386,$O:$P,2,FALSE),"")</f>
        <v/>
      </c>
    </row>
    <row r="387" spans="4:4" x14ac:dyDescent="0.25">
      <c r="D387" s="18" t="str">
        <f t="shared" si="8"/>
        <v/>
      </c>
    </row>
    <row r="388" spans="4:4" x14ac:dyDescent="0.25">
      <c r="D388" s="18" t="str">
        <f t="shared" si="8"/>
        <v/>
      </c>
    </row>
    <row r="389" spans="4:4" x14ac:dyDescent="0.25">
      <c r="D389" s="18" t="str">
        <f t="shared" si="8"/>
        <v/>
      </c>
    </row>
    <row r="390" spans="4:4" x14ac:dyDescent="0.25">
      <c r="D390" s="18" t="str">
        <f t="shared" si="8"/>
        <v/>
      </c>
    </row>
    <row r="391" spans="4:4" x14ac:dyDescent="0.25">
      <c r="D391" s="18" t="str">
        <f t="shared" si="8"/>
        <v/>
      </c>
    </row>
    <row r="392" spans="4:4" x14ac:dyDescent="0.25">
      <c r="D392" s="18" t="str">
        <f t="shared" si="8"/>
        <v/>
      </c>
    </row>
    <row r="393" spans="4:4" x14ac:dyDescent="0.25">
      <c r="D393" s="18" t="str">
        <f t="shared" si="8"/>
        <v/>
      </c>
    </row>
    <row r="394" spans="4:4" x14ac:dyDescent="0.25">
      <c r="D394" s="18" t="str">
        <f t="shared" si="8"/>
        <v/>
      </c>
    </row>
    <row r="395" spans="4:4" x14ac:dyDescent="0.25">
      <c r="D395" s="18" t="str">
        <f t="shared" si="8"/>
        <v/>
      </c>
    </row>
    <row r="396" spans="4:4" x14ac:dyDescent="0.25">
      <c r="D396" s="18" t="str">
        <f t="shared" si="8"/>
        <v/>
      </c>
    </row>
    <row r="397" spans="4:4" x14ac:dyDescent="0.25">
      <c r="D397" s="18" t="str">
        <f t="shared" si="8"/>
        <v/>
      </c>
    </row>
    <row r="398" spans="4:4" x14ac:dyDescent="0.25">
      <c r="D398" s="18" t="str">
        <f t="shared" si="8"/>
        <v/>
      </c>
    </row>
    <row r="399" spans="4:4" x14ac:dyDescent="0.25">
      <c r="D399" s="18" t="str">
        <f t="shared" si="8"/>
        <v/>
      </c>
    </row>
    <row r="400" spans="4:4" x14ac:dyDescent="0.25">
      <c r="D400" s="18" t="str">
        <f t="shared" si="8"/>
        <v/>
      </c>
    </row>
    <row r="401" spans="4:4" x14ac:dyDescent="0.25">
      <c r="D401" s="18" t="str">
        <f t="shared" si="8"/>
        <v/>
      </c>
    </row>
    <row r="402" spans="4:4" x14ac:dyDescent="0.25">
      <c r="D402" s="18" t="str">
        <f t="shared" si="8"/>
        <v/>
      </c>
    </row>
    <row r="403" spans="4:4" x14ac:dyDescent="0.25">
      <c r="D403" s="18" t="str">
        <f t="shared" si="8"/>
        <v/>
      </c>
    </row>
    <row r="404" spans="4:4" x14ac:dyDescent="0.25">
      <c r="D404" s="18" t="str">
        <f t="shared" si="8"/>
        <v/>
      </c>
    </row>
    <row r="405" spans="4:4" x14ac:dyDescent="0.25">
      <c r="D405" s="18" t="str">
        <f t="shared" si="8"/>
        <v/>
      </c>
    </row>
    <row r="406" spans="4:4" x14ac:dyDescent="0.25">
      <c r="D406" s="18" t="str">
        <f t="shared" si="8"/>
        <v/>
      </c>
    </row>
    <row r="407" spans="4:4" x14ac:dyDescent="0.25">
      <c r="D407" s="18" t="str">
        <f t="shared" si="8"/>
        <v/>
      </c>
    </row>
    <row r="408" spans="4:4" x14ac:dyDescent="0.25">
      <c r="D408" s="18" t="str">
        <f t="shared" si="8"/>
        <v/>
      </c>
    </row>
    <row r="409" spans="4:4" x14ac:dyDescent="0.25">
      <c r="D409" s="18" t="str">
        <f t="shared" si="8"/>
        <v/>
      </c>
    </row>
    <row r="410" spans="4:4" x14ac:dyDescent="0.25">
      <c r="D410" s="18" t="str">
        <f t="shared" si="8"/>
        <v/>
      </c>
    </row>
    <row r="411" spans="4:4" x14ac:dyDescent="0.25">
      <c r="D411" s="18" t="str">
        <f t="shared" si="8"/>
        <v/>
      </c>
    </row>
    <row r="412" spans="4:4" x14ac:dyDescent="0.25">
      <c r="D412" s="18" t="str">
        <f t="shared" si="8"/>
        <v/>
      </c>
    </row>
    <row r="413" spans="4:4" x14ac:dyDescent="0.25">
      <c r="D413" s="18" t="str">
        <f t="shared" si="8"/>
        <v/>
      </c>
    </row>
    <row r="414" spans="4:4" x14ac:dyDescent="0.25">
      <c r="D414" s="18" t="str">
        <f t="shared" si="8"/>
        <v/>
      </c>
    </row>
    <row r="415" spans="4:4" x14ac:dyDescent="0.25">
      <c r="D415" s="18" t="str">
        <f t="shared" si="8"/>
        <v/>
      </c>
    </row>
    <row r="416" spans="4:4" x14ac:dyDescent="0.25">
      <c r="D416" s="18" t="str">
        <f t="shared" si="8"/>
        <v/>
      </c>
    </row>
    <row r="417" spans="4:4" x14ac:dyDescent="0.25">
      <c r="D417" s="18" t="str">
        <f t="shared" si="8"/>
        <v/>
      </c>
    </row>
    <row r="418" spans="4:4" x14ac:dyDescent="0.25">
      <c r="D418" s="18" t="str">
        <f t="shared" si="8"/>
        <v/>
      </c>
    </row>
    <row r="419" spans="4:4" x14ac:dyDescent="0.25">
      <c r="D419" s="18" t="str">
        <f t="shared" si="8"/>
        <v/>
      </c>
    </row>
    <row r="420" spans="4:4" x14ac:dyDescent="0.25">
      <c r="D420" s="18" t="str">
        <f t="shared" si="8"/>
        <v/>
      </c>
    </row>
    <row r="421" spans="4:4" x14ac:dyDescent="0.25">
      <c r="D421" s="18" t="str">
        <f t="shared" si="8"/>
        <v/>
      </c>
    </row>
    <row r="422" spans="4:4" x14ac:dyDescent="0.25">
      <c r="D422" s="18" t="str">
        <f t="shared" si="8"/>
        <v/>
      </c>
    </row>
    <row r="423" spans="4:4" x14ac:dyDescent="0.25">
      <c r="D423" s="18" t="str">
        <f t="shared" si="8"/>
        <v/>
      </c>
    </row>
    <row r="424" spans="4:4" x14ac:dyDescent="0.25">
      <c r="D424" s="18" t="str">
        <f t="shared" si="8"/>
        <v/>
      </c>
    </row>
    <row r="425" spans="4:4" x14ac:dyDescent="0.25">
      <c r="D425" s="18" t="str">
        <f t="shared" si="8"/>
        <v/>
      </c>
    </row>
    <row r="426" spans="4:4" x14ac:dyDescent="0.25">
      <c r="D426" s="18" t="str">
        <f t="shared" si="8"/>
        <v/>
      </c>
    </row>
    <row r="427" spans="4:4" x14ac:dyDescent="0.25">
      <c r="D427" s="18" t="str">
        <f t="shared" si="8"/>
        <v/>
      </c>
    </row>
    <row r="428" spans="4:4" x14ac:dyDescent="0.25">
      <c r="D428" s="18" t="str">
        <f t="shared" si="8"/>
        <v/>
      </c>
    </row>
    <row r="429" spans="4:4" x14ac:dyDescent="0.25">
      <c r="D429" s="18" t="str">
        <f t="shared" si="8"/>
        <v/>
      </c>
    </row>
    <row r="430" spans="4:4" x14ac:dyDescent="0.25">
      <c r="D430" s="18" t="str">
        <f t="shared" si="8"/>
        <v/>
      </c>
    </row>
    <row r="431" spans="4:4" x14ac:dyDescent="0.25">
      <c r="D431" s="18" t="str">
        <f t="shared" si="8"/>
        <v/>
      </c>
    </row>
    <row r="432" spans="4:4" x14ac:dyDescent="0.25">
      <c r="D432" s="18" t="str">
        <f t="shared" si="8"/>
        <v/>
      </c>
    </row>
    <row r="433" spans="4:4" x14ac:dyDescent="0.25">
      <c r="D433" s="18" t="str">
        <f t="shared" si="8"/>
        <v/>
      </c>
    </row>
    <row r="434" spans="4:4" x14ac:dyDescent="0.25">
      <c r="D434" s="18" t="str">
        <f t="shared" si="8"/>
        <v/>
      </c>
    </row>
    <row r="435" spans="4:4" x14ac:dyDescent="0.25">
      <c r="D435" s="18" t="str">
        <f t="shared" si="8"/>
        <v/>
      </c>
    </row>
    <row r="436" spans="4:4" x14ac:dyDescent="0.25">
      <c r="D436" s="18" t="str">
        <f t="shared" si="8"/>
        <v/>
      </c>
    </row>
    <row r="437" spans="4:4" x14ac:dyDescent="0.25">
      <c r="D437" s="18" t="str">
        <f t="shared" si="8"/>
        <v/>
      </c>
    </row>
    <row r="438" spans="4:4" x14ac:dyDescent="0.25">
      <c r="D438" s="18" t="str">
        <f t="shared" si="8"/>
        <v/>
      </c>
    </row>
    <row r="439" spans="4:4" x14ac:dyDescent="0.25">
      <c r="D439" s="18" t="str">
        <f t="shared" si="8"/>
        <v/>
      </c>
    </row>
    <row r="440" spans="4:4" x14ac:dyDescent="0.25">
      <c r="D440" s="18" t="str">
        <f t="shared" si="8"/>
        <v/>
      </c>
    </row>
    <row r="441" spans="4:4" x14ac:dyDescent="0.25">
      <c r="D441" s="18" t="str">
        <f t="shared" si="8"/>
        <v/>
      </c>
    </row>
    <row r="442" spans="4:4" x14ac:dyDescent="0.25">
      <c r="D442" s="18" t="str">
        <f t="shared" si="8"/>
        <v/>
      </c>
    </row>
    <row r="443" spans="4:4" x14ac:dyDescent="0.25">
      <c r="D443" s="18" t="str">
        <f t="shared" si="8"/>
        <v/>
      </c>
    </row>
    <row r="444" spans="4:4" x14ac:dyDescent="0.25">
      <c r="D444" s="18" t="str">
        <f t="shared" si="8"/>
        <v/>
      </c>
    </row>
    <row r="445" spans="4:4" x14ac:dyDescent="0.25">
      <c r="D445" s="18" t="str">
        <f t="shared" si="8"/>
        <v/>
      </c>
    </row>
    <row r="446" spans="4:4" x14ac:dyDescent="0.25">
      <c r="D446" s="18" t="str">
        <f t="shared" si="8"/>
        <v/>
      </c>
    </row>
    <row r="447" spans="4:4" x14ac:dyDescent="0.25">
      <c r="D447" s="18" t="str">
        <f t="shared" si="8"/>
        <v/>
      </c>
    </row>
    <row r="448" spans="4:4" x14ac:dyDescent="0.25">
      <c r="D448" s="18" t="str">
        <f t="shared" si="8"/>
        <v/>
      </c>
    </row>
    <row r="449" spans="4:4" x14ac:dyDescent="0.25">
      <c r="D449" s="18" t="str">
        <f t="shared" si="8"/>
        <v/>
      </c>
    </row>
    <row r="450" spans="4:4" x14ac:dyDescent="0.25">
      <c r="D450" s="18" t="str">
        <f t="shared" ref="D450:D459" si="9">IFERROR(VLOOKUP($C450,$O:$P,2,FALSE),"")</f>
        <v/>
      </c>
    </row>
    <row r="451" spans="4:4" x14ac:dyDescent="0.25">
      <c r="D451" s="18" t="str">
        <f t="shared" si="9"/>
        <v/>
      </c>
    </row>
    <row r="452" spans="4:4" x14ac:dyDescent="0.25">
      <c r="D452" s="18" t="str">
        <f t="shared" si="9"/>
        <v/>
      </c>
    </row>
    <row r="453" spans="4:4" x14ac:dyDescent="0.25">
      <c r="D453" s="18" t="str">
        <f t="shared" si="9"/>
        <v/>
      </c>
    </row>
    <row r="454" spans="4:4" x14ac:dyDescent="0.25">
      <c r="D454" s="18" t="str">
        <f t="shared" si="9"/>
        <v/>
      </c>
    </row>
    <row r="455" spans="4:4" x14ac:dyDescent="0.25">
      <c r="D455" s="18" t="str">
        <f t="shared" si="9"/>
        <v/>
      </c>
    </row>
    <row r="456" spans="4:4" x14ac:dyDescent="0.25">
      <c r="D456" s="18" t="str">
        <f t="shared" si="9"/>
        <v/>
      </c>
    </row>
    <row r="457" spans="4:4" x14ac:dyDescent="0.25">
      <c r="D457" s="18" t="str">
        <f t="shared" si="9"/>
        <v/>
      </c>
    </row>
    <row r="458" spans="4:4" x14ac:dyDescent="0.25">
      <c r="D458" s="18" t="str">
        <f t="shared" si="9"/>
        <v/>
      </c>
    </row>
    <row r="459" spans="4:4" x14ac:dyDescent="0.25">
      <c r="D459" s="18" t="str">
        <f t="shared" si="9"/>
        <v/>
      </c>
    </row>
  </sheetData>
  <mergeCells count="5">
    <mergeCell ref="B1:C1"/>
    <mergeCell ref="K1:L1"/>
    <mergeCell ref="O1:P1"/>
    <mergeCell ref="Q1:R1"/>
    <mergeCell ref="S1:U1"/>
  </mergeCells>
  <dataValidations count="1">
    <dataValidation type="list" allowBlank="1" showInputMessage="1" showErrorMessage="1" sqref="C2:C1048576">
      <formula1>InteractionComp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EA1ED97A7260C489B9BEBA9E7B3F082" ma:contentTypeVersion="2" ma:contentTypeDescription="Создание документа." ma:contentTypeScope="" ma:versionID="2960ad4125ee56498d5e767a2ed847a1">
  <xsd:schema xmlns:xsd="http://www.w3.org/2001/XMLSchema" xmlns:xs="http://www.w3.org/2001/XMLSchema" xmlns:p="http://schemas.microsoft.com/office/2006/metadata/properties" xmlns:ns2="424686bc-1f88-4b0c-9d1c-24560071ab67" targetNamespace="http://schemas.microsoft.com/office/2006/metadata/properties" ma:root="true" ma:fieldsID="090aa6e8c97bd966f63acd098a330949" ns2:_="">
    <xsd:import namespace="424686bc-1f88-4b0c-9d1c-24560071ab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686bc-1f88-4b0c-9d1c-24560071a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D78EE1-38BB-42DB-A9DA-8195B53658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4686bc-1f88-4b0c-9d1c-24560071ab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9DE542-29D4-4D4C-B094-7DA170D89827}">
  <ds:schemaRefs>
    <ds:schemaRef ds:uri="424686bc-1f88-4b0c-9d1c-24560071ab67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BDA1621-E969-4D4C-BBC6-1EADDE1860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Инструкция по заполнению</vt:lpstr>
      <vt:lpstr>&lt;название департамента&gt;</vt:lpstr>
      <vt:lpstr>Пример заполнения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Fisher</dc:creator>
  <cp:keywords/>
  <dc:description/>
  <cp:lastModifiedBy>Александрович Марк Александрович</cp:lastModifiedBy>
  <cp:revision/>
  <dcterms:created xsi:type="dcterms:W3CDTF">2018-05-28T05:56:58Z</dcterms:created>
  <dcterms:modified xsi:type="dcterms:W3CDTF">2023-02-20T12:10:25Z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0x0101004EA1ED97A7260C489B9BEBA9E7B3F082</vt:lpwstr>
  </property>
</Properties>
</file>