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enk/Desktop/"/>
    </mc:Choice>
  </mc:AlternateContent>
  <xr:revisionPtr revIDLastSave="0" documentId="13_ncr:1_{C87FEFC8-B019-B44B-9383-B0FE01360940}" xr6:coauthVersionLast="47" xr6:coauthVersionMax="47" xr10:uidLastSave="{00000000-0000-0000-0000-000000000000}"/>
  <bookViews>
    <workbookView xWindow="-100" yWindow="760" windowWidth="18520" windowHeight="18880" xr2:uid="{A1C36366-3683-C44E-BC20-F0D640D99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2" i="1"/>
  <c r="B3" i="1" l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H2" i="1"/>
  <c r="H3" i="1" s="1"/>
  <c r="H4" i="1" s="1"/>
  <c r="H5" i="1" s="1"/>
  <c r="H6" i="1" s="1"/>
  <c r="G2" i="1"/>
  <c r="G3" i="1" s="1"/>
  <c r="G4" i="1" s="1"/>
  <c r="G5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E3" i="1" l="1"/>
  <c r="B4" i="1"/>
  <c r="M15" i="1"/>
  <c r="N15" i="1" s="1"/>
  <c r="M7" i="1"/>
  <c r="N7" i="1" s="1"/>
  <c r="M38" i="1"/>
  <c r="N38" i="1" s="1"/>
  <c r="M22" i="1"/>
  <c r="N22" i="1" s="1"/>
  <c r="M14" i="1"/>
  <c r="N14" i="1" s="1"/>
  <c r="M37" i="1"/>
  <c r="N37" i="1" s="1"/>
  <c r="M13" i="1"/>
  <c r="N13" i="1" s="1"/>
  <c r="M23" i="1"/>
  <c r="N23" i="1" s="1"/>
  <c r="M30" i="1"/>
  <c r="N30" i="1" s="1"/>
  <c r="M6" i="1"/>
  <c r="N6" i="1" s="1"/>
  <c r="M21" i="1"/>
  <c r="N21" i="1" s="1"/>
  <c r="M5" i="1"/>
  <c r="N5" i="1" s="1"/>
  <c r="S9" i="1"/>
  <c r="T9" i="1" s="1"/>
  <c r="U50" i="1"/>
  <c r="V50" i="1" s="1"/>
  <c r="S33" i="1"/>
  <c r="T33" i="1" s="1"/>
  <c r="U58" i="1"/>
  <c r="V58" i="1" s="1"/>
  <c r="S25" i="1"/>
  <c r="T25" i="1" s="1"/>
  <c r="M47" i="1"/>
  <c r="N47" i="1" s="1"/>
  <c r="U26" i="1"/>
  <c r="V26" i="1" s="1"/>
  <c r="M39" i="1"/>
  <c r="N39" i="1" s="1"/>
  <c r="U53" i="1"/>
  <c r="V53" i="1" s="1"/>
  <c r="U45" i="1"/>
  <c r="V45" i="1" s="1"/>
  <c r="U37" i="1"/>
  <c r="V37" i="1" s="1"/>
  <c r="U29" i="1"/>
  <c r="V29" i="1" s="1"/>
  <c r="U21" i="1"/>
  <c r="V21" i="1" s="1"/>
  <c r="U13" i="1"/>
  <c r="V13" i="1" s="1"/>
  <c r="U5" i="1"/>
  <c r="V5" i="1" s="1"/>
  <c r="M29" i="1"/>
  <c r="N29" i="1" s="1"/>
  <c r="M31" i="1"/>
  <c r="N31" i="1" s="1"/>
  <c r="U28" i="1"/>
  <c r="V28" i="1" s="1"/>
  <c r="U20" i="1"/>
  <c r="V20" i="1" s="1"/>
  <c r="U12" i="1"/>
  <c r="V12" i="1" s="1"/>
  <c r="U4" i="1"/>
  <c r="V4" i="1" s="1"/>
  <c r="M45" i="1"/>
  <c r="N45" i="1" s="1"/>
  <c r="S58" i="1"/>
  <c r="T58" i="1" s="1"/>
  <c r="S34" i="1"/>
  <c r="T34" i="1" s="1"/>
  <c r="M34" i="1"/>
  <c r="N34" i="1" s="1"/>
  <c r="U2" i="1"/>
  <c r="V2" i="1" s="1"/>
  <c r="S2" i="1"/>
  <c r="T2" i="1" s="1"/>
  <c r="K2" i="1"/>
  <c r="L2" i="1" s="1"/>
  <c r="Q2" i="1"/>
  <c r="R2" i="1" s="1"/>
  <c r="O2" i="1"/>
  <c r="P2" i="1" s="1"/>
  <c r="M2" i="1"/>
  <c r="N2" i="1" s="1"/>
  <c r="F53" i="1"/>
  <c r="M52" i="1"/>
  <c r="N52" i="1" s="1"/>
  <c r="U42" i="1"/>
  <c r="V42" i="1" s="1"/>
  <c r="U43" i="1"/>
  <c r="V43" i="1" s="1"/>
  <c r="U27" i="1"/>
  <c r="V27" i="1" s="1"/>
  <c r="U3" i="1"/>
  <c r="V3" i="1" s="1"/>
  <c r="U34" i="1"/>
  <c r="V34" i="1" s="1"/>
  <c r="S50" i="1"/>
  <c r="T50" i="1" s="1"/>
  <c r="M50" i="1"/>
  <c r="N50" i="1" s="1"/>
  <c r="S18" i="1"/>
  <c r="T18" i="1" s="1"/>
  <c r="M18" i="1"/>
  <c r="N18" i="1" s="1"/>
  <c r="U41" i="1"/>
  <c r="V41" i="1" s="1"/>
  <c r="M41" i="1"/>
  <c r="N41" i="1" s="1"/>
  <c r="U18" i="1"/>
  <c r="V18" i="1" s="1"/>
  <c r="G6" i="1"/>
  <c r="O5" i="1"/>
  <c r="P5" i="1" s="1"/>
  <c r="H7" i="1"/>
  <c r="Q6" i="1"/>
  <c r="R6" i="1" s="1"/>
  <c r="S57" i="1"/>
  <c r="T57" i="1" s="1"/>
  <c r="U52" i="1"/>
  <c r="V52" i="1" s="1"/>
  <c r="U44" i="1"/>
  <c r="V44" i="1" s="1"/>
  <c r="U36" i="1"/>
  <c r="V36" i="1" s="1"/>
  <c r="S49" i="1"/>
  <c r="T49" i="1" s="1"/>
  <c r="U51" i="1"/>
  <c r="V51" i="1" s="1"/>
  <c r="U35" i="1"/>
  <c r="V35" i="1" s="1"/>
  <c r="U19" i="1"/>
  <c r="V19" i="1" s="1"/>
  <c r="U11" i="1"/>
  <c r="V11" i="1" s="1"/>
  <c r="S41" i="1"/>
  <c r="T41" i="1" s="1"/>
  <c r="S42" i="1"/>
  <c r="T42" i="1" s="1"/>
  <c r="M42" i="1"/>
  <c r="N42" i="1" s="1"/>
  <c r="S26" i="1"/>
  <c r="T26" i="1" s="1"/>
  <c r="M26" i="1"/>
  <c r="N26" i="1" s="1"/>
  <c r="S10" i="1"/>
  <c r="T10" i="1" s="1"/>
  <c r="M10" i="1"/>
  <c r="N10" i="1" s="1"/>
  <c r="U57" i="1"/>
  <c r="V57" i="1" s="1"/>
  <c r="U49" i="1"/>
  <c r="V49" i="1" s="1"/>
  <c r="M49" i="1"/>
  <c r="N49" i="1" s="1"/>
  <c r="U33" i="1"/>
  <c r="V33" i="1" s="1"/>
  <c r="M33" i="1"/>
  <c r="N33" i="1" s="1"/>
  <c r="U25" i="1"/>
  <c r="V25" i="1" s="1"/>
  <c r="M25" i="1"/>
  <c r="N25" i="1" s="1"/>
  <c r="U17" i="1"/>
  <c r="V17" i="1" s="1"/>
  <c r="M17" i="1"/>
  <c r="N17" i="1" s="1"/>
  <c r="U9" i="1"/>
  <c r="V9" i="1" s="1"/>
  <c r="M9" i="1"/>
  <c r="N9" i="1" s="1"/>
  <c r="S56" i="1"/>
  <c r="T56" i="1" s="1"/>
  <c r="U56" i="1"/>
  <c r="V56" i="1" s="1"/>
  <c r="M48" i="1"/>
  <c r="N48" i="1" s="1"/>
  <c r="U48" i="1"/>
  <c r="V48" i="1" s="1"/>
  <c r="S48" i="1"/>
  <c r="T48" i="1" s="1"/>
  <c r="M40" i="1"/>
  <c r="N40" i="1" s="1"/>
  <c r="S40" i="1"/>
  <c r="T40" i="1" s="1"/>
  <c r="U40" i="1"/>
  <c r="V40" i="1" s="1"/>
  <c r="M32" i="1"/>
  <c r="N32" i="1" s="1"/>
  <c r="U32" i="1"/>
  <c r="V32" i="1" s="1"/>
  <c r="S32" i="1"/>
  <c r="T32" i="1" s="1"/>
  <c r="M24" i="1"/>
  <c r="N24" i="1" s="1"/>
  <c r="U24" i="1"/>
  <c r="V24" i="1" s="1"/>
  <c r="S24" i="1"/>
  <c r="T24" i="1" s="1"/>
  <c r="M16" i="1"/>
  <c r="N16" i="1" s="1"/>
  <c r="U16" i="1"/>
  <c r="V16" i="1" s="1"/>
  <c r="S16" i="1"/>
  <c r="T16" i="1" s="1"/>
  <c r="M8" i="1"/>
  <c r="N8" i="1" s="1"/>
  <c r="S8" i="1"/>
  <c r="T8" i="1" s="1"/>
  <c r="U8" i="1"/>
  <c r="V8" i="1" s="1"/>
  <c r="E4" i="1"/>
  <c r="K3" i="1"/>
  <c r="L3" i="1" s="1"/>
  <c r="M46" i="1"/>
  <c r="N46" i="1" s="1"/>
  <c r="S17" i="1"/>
  <c r="T17" i="1" s="1"/>
  <c r="U10" i="1"/>
  <c r="V10" i="1" s="1"/>
  <c r="M51" i="1"/>
  <c r="N51" i="1" s="1"/>
  <c r="M43" i="1"/>
  <c r="N43" i="1" s="1"/>
  <c r="M35" i="1"/>
  <c r="N35" i="1" s="1"/>
  <c r="M27" i="1"/>
  <c r="N27" i="1" s="1"/>
  <c r="M19" i="1"/>
  <c r="N19" i="1" s="1"/>
  <c r="M11" i="1"/>
  <c r="N11" i="1" s="1"/>
  <c r="M3" i="1"/>
  <c r="N3" i="1" s="1"/>
  <c r="O4" i="1"/>
  <c r="P4" i="1" s="1"/>
  <c r="Q5" i="1"/>
  <c r="R5" i="1" s="1"/>
  <c r="S54" i="1"/>
  <c r="T54" i="1" s="1"/>
  <c r="S46" i="1"/>
  <c r="T46" i="1" s="1"/>
  <c r="S38" i="1"/>
  <c r="T38" i="1" s="1"/>
  <c r="S30" i="1"/>
  <c r="T30" i="1" s="1"/>
  <c r="S22" i="1"/>
  <c r="T22" i="1" s="1"/>
  <c r="S14" i="1"/>
  <c r="T14" i="1" s="1"/>
  <c r="S6" i="1"/>
  <c r="T6" i="1" s="1"/>
  <c r="U55" i="1"/>
  <c r="V55" i="1" s="1"/>
  <c r="U47" i="1"/>
  <c r="V47" i="1" s="1"/>
  <c r="U39" i="1"/>
  <c r="V39" i="1" s="1"/>
  <c r="U31" i="1"/>
  <c r="V31" i="1" s="1"/>
  <c r="U23" i="1"/>
  <c r="V23" i="1" s="1"/>
  <c r="U15" i="1"/>
  <c r="V15" i="1" s="1"/>
  <c r="U7" i="1"/>
  <c r="V7" i="1" s="1"/>
  <c r="O3" i="1"/>
  <c r="P3" i="1" s="1"/>
  <c r="Q4" i="1"/>
  <c r="R4" i="1" s="1"/>
  <c r="S53" i="1"/>
  <c r="T53" i="1" s="1"/>
  <c r="S45" i="1"/>
  <c r="T45" i="1" s="1"/>
  <c r="S37" i="1"/>
  <c r="T37" i="1" s="1"/>
  <c r="S29" i="1"/>
  <c r="T29" i="1" s="1"/>
  <c r="S21" i="1"/>
  <c r="T21" i="1" s="1"/>
  <c r="S13" i="1"/>
  <c r="T13" i="1" s="1"/>
  <c r="S5" i="1"/>
  <c r="T5" i="1" s="1"/>
  <c r="U54" i="1"/>
  <c r="V54" i="1" s="1"/>
  <c r="U46" i="1"/>
  <c r="V46" i="1" s="1"/>
  <c r="U38" i="1"/>
  <c r="V38" i="1" s="1"/>
  <c r="U30" i="1"/>
  <c r="V30" i="1" s="1"/>
  <c r="U22" i="1"/>
  <c r="V22" i="1" s="1"/>
  <c r="U14" i="1"/>
  <c r="V14" i="1" s="1"/>
  <c r="U6" i="1"/>
  <c r="V6" i="1" s="1"/>
  <c r="M36" i="1"/>
  <c r="N36" i="1" s="1"/>
  <c r="M20" i="1"/>
  <c r="N20" i="1" s="1"/>
  <c r="S55" i="1"/>
  <c r="T55" i="1" s="1"/>
  <c r="S31" i="1"/>
  <c r="T31" i="1" s="1"/>
  <c r="S15" i="1"/>
  <c r="T15" i="1" s="1"/>
  <c r="Q3" i="1"/>
  <c r="R3" i="1" s="1"/>
  <c r="S52" i="1"/>
  <c r="T52" i="1" s="1"/>
  <c r="S44" i="1"/>
  <c r="T44" i="1" s="1"/>
  <c r="S36" i="1"/>
  <c r="T36" i="1" s="1"/>
  <c r="S28" i="1"/>
  <c r="T28" i="1" s="1"/>
  <c r="S20" i="1"/>
  <c r="T20" i="1" s="1"/>
  <c r="S12" i="1"/>
  <c r="T12" i="1" s="1"/>
  <c r="S4" i="1"/>
  <c r="T4" i="1" s="1"/>
  <c r="M44" i="1"/>
  <c r="N44" i="1" s="1"/>
  <c r="M28" i="1"/>
  <c r="N28" i="1" s="1"/>
  <c r="M12" i="1"/>
  <c r="N12" i="1" s="1"/>
  <c r="M4" i="1"/>
  <c r="N4" i="1" s="1"/>
  <c r="S47" i="1"/>
  <c r="T47" i="1" s="1"/>
  <c r="S39" i="1"/>
  <c r="T39" i="1" s="1"/>
  <c r="S23" i="1"/>
  <c r="T23" i="1" s="1"/>
  <c r="S7" i="1"/>
  <c r="T7" i="1" s="1"/>
  <c r="S51" i="1"/>
  <c r="T51" i="1" s="1"/>
  <c r="S43" i="1"/>
  <c r="T43" i="1" s="1"/>
  <c r="S35" i="1"/>
  <c r="T35" i="1" s="1"/>
  <c r="S27" i="1"/>
  <c r="T27" i="1" s="1"/>
  <c r="S19" i="1"/>
  <c r="T19" i="1" s="1"/>
  <c r="S11" i="1"/>
  <c r="T11" i="1" s="1"/>
  <c r="S3" i="1"/>
  <c r="T3" i="1" s="1"/>
  <c r="B5" i="1" l="1"/>
  <c r="E5" i="1"/>
  <c r="K4" i="1"/>
  <c r="L4" i="1" s="1"/>
  <c r="F54" i="1"/>
  <c r="M53" i="1"/>
  <c r="N53" i="1" s="1"/>
  <c r="G7" i="1"/>
  <c r="O6" i="1"/>
  <c r="P6" i="1" s="1"/>
  <c r="H8" i="1"/>
  <c r="Q7" i="1"/>
  <c r="R7" i="1" s="1"/>
  <c r="B6" i="1" l="1"/>
  <c r="H9" i="1"/>
  <c r="Q8" i="1"/>
  <c r="R8" i="1" s="1"/>
  <c r="G8" i="1"/>
  <c r="O7" i="1"/>
  <c r="P7" i="1" s="1"/>
  <c r="F55" i="1"/>
  <c r="M54" i="1"/>
  <c r="N54" i="1" s="1"/>
  <c r="E6" i="1"/>
  <c r="K5" i="1"/>
  <c r="L5" i="1" s="1"/>
  <c r="B7" i="1" l="1"/>
  <c r="E7" i="1"/>
  <c r="K6" i="1"/>
  <c r="L6" i="1" s="1"/>
  <c r="F56" i="1"/>
  <c r="M55" i="1"/>
  <c r="N55" i="1" s="1"/>
  <c r="G9" i="1"/>
  <c r="O8" i="1"/>
  <c r="P8" i="1" s="1"/>
  <c r="H10" i="1"/>
  <c r="Q9" i="1"/>
  <c r="R9" i="1" s="1"/>
  <c r="B8" i="1" l="1"/>
  <c r="E8" i="1"/>
  <c r="K7" i="1"/>
  <c r="L7" i="1" s="1"/>
  <c r="H11" i="1"/>
  <c r="Q10" i="1"/>
  <c r="R10" i="1" s="1"/>
  <c r="G10" i="1"/>
  <c r="O9" i="1"/>
  <c r="P9" i="1" s="1"/>
  <c r="F57" i="1"/>
  <c r="M56" i="1"/>
  <c r="N56" i="1" s="1"/>
  <c r="B9" i="1" l="1"/>
  <c r="F58" i="1"/>
  <c r="M58" i="1" s="1"/>
  <c r="N58" i="1" s="1"/>
  <c r="M57" i="1"/>
  <c r="N57" i="1" s="1"/>
  <c r="G11" i="1"/>
  <c r="O10" i="1"/>
  <c r="P10" i="1" s="1"/>
  <c r="H12" i="1"/>
  <c r="Q11" i="1"/>
  <c r="R11" i="1" s="1"/>
  <c r="E9" i="1"/>
  <c r="K8" i="1"/>
  <c r="L8" i="1" s="1"/>
  <c r="B10" i="1" l="1"/>
  <c r="E10" i="1"/>
  <c r="K9" i="1"/>
  <c r="L9" i="1" s="1"/>
  <c r="H13" i="1"/>
  <c r="Q12" i="1"/>
  <c r="R12" i="1" s="1"/>
  <c r="G12" i="1"/>
  <c r="O11" i="1"/>
  <c r="P11" i="1" s="1"/>
  <c r="B11" i="1" l="1"/>
  <c r="H14" i="1"/>
  <c r="Q13" i="1"/>
  <c r="R13" i="1" s="1"/>
  <c r="G13" i="1"/>
  <c r="O12" i="1"/>
  <c r="P12" i="1" s="1"/>
  <c r="E11" i="1"/>
  <c r="K10" i="1"/>
  <c r="L10" i="1" s="1"/>
  <c r="B12" i="1" l="1"/>
  <c r="E12" i="1"/>
  <c r="K11" i="1"/>
  <c r="L11" i="1" s="1"/>
  <c r="G14" i="1"/>
  <c r="O13" i="1"/>
  <c r="P13" i="1" s="1"/>
  <c r="H15" i="1"/>
  <c r="Q14" i="1"/>
  <c r="R14" i="1" s="1"/>
  <c r="B13" i="1" l="1"/>
  <c r="G15" i="1"/>
  <c r="O14" i="1"/>
  <c r="P14" i="1" s="1"/>
  <c r="H16" i="1"/>
  <c r="Q15" i="1"/>
  <c r="R15" i="1" s="1"/>
  <c r="E13" i="1"/>
  <c r="K12" i="1"/>
  <c r="L12" i="1" s="1"/>
  <c r="B14" i="1" l="1"/>
  <c r="E14" i="1"/>
  <c r="K13" i="1"/>
  <c r="L13" i="1" s="1"/>
  <c r="H17" i="1"/>
  <c r="Q16" i="1"/>
  <c r="R16" i="1" s="1"/>
  <c r="G16" i="1"/>
  <c r="O15" i="1"/>
  <c r="P15" i="1" s="1"/>
  <c r="B15" i="1" l="1"/>
  <c r="G17" i="1"/>
  <c r="O16" i="1"/>
  <c r="P16" i="1" s="1"/>
  <c r="H18" i="1"/>
  <c r="Q17" i="1"/>
  <c r="R17" i="1" s="1"/>
  <c r="E15" i="1"/>
  <c r="K14" i="1"/>
  <c r="L14" i="1" s="1"/>
  <c r="B16" i="1" l="1"/>
  <c r="H19" i="1"/>
  <c r="Q18" i="1"/>
  <c r="R18" i="1" s="1"/>
  <c r="E16" i="1"/>
  <c r="K15" i="1"/>
  <c r="L15" i="1" s="1"/>
  <c r="G18" i="1"/>
  <c r="O17" i="1"/>
  <c r="P17" i="1" s="1"/>
  <c r="B17" i="1" l="1"/>
  <c r="G19" i="1"/>
  <c r="O18" i="1"/>
  <c r="P18" i="1" s="1"/>
  <c r="H20" i="1"/>
  <c r="Q19" i="1"/>
  <c r="R19" i="1" s="1"/>
  <c r="E17" i="1"/>
  <c r="K16" i="1"/>
  <c r="L16" i="1" s="1"/>
  <c r="B18" i="1" l="1"/>
  <c r="E18" i="1"/>
  <c r="K17" i="1"/>
  <c r="L17" i="1" s="1"/>
  <c r="H21" i="1"/>
  <c r="Q20" i="1"/>
  <c r="R20" i="1" s="1"/>
  <c r="G20" i="1"/>
  <c r="O19" i="1"/>
  <c r="P19" i="1" s="1"/>
  <c r="B19" i="1" l="1"/>
  <c r="G21" i="1"/>
  <c r="O20" i="1"/>
  <c r="P20" i="1" s="1"/>
  <c r="H22" i="1"/>
  <c r="Q21" i="1"/>
  <c r="R21" i="1" s="1"/>
  <c r="E19" i="1"/>
  <c r="K18" i="1"/>
  <c r="L18" i="1" s="1"/>
  <c r="B20" i="1" l="1"/>
  <c r="E20" i="1"/>
  <c r="K19" i="1"/>
  <c r="L19" i="1" s="1"/>
  <c r="H23" i="1"/>
  <c r="Q22" i="1"/>
  <c r="R22" i="1" s="1"/>
  <c r="G22" i="1"/>
  <c r="O21" i="1"/>
  <c r="P21" i="1" s="1"/>
  <c r="B21" i="1" l="1"/>
  <c r="G23" i="1"/>
  <c r="O22" i="1"/>
  <c r="P22" i="1" s="1"/>
  <c r="H24" i="1"/>
  <c r="Q23" i="1"/>
  <c r="R23" i="1" s="1"/>
  <c r="E21" i="1"/>
  <c r="K20" i="1"/>
  <c r="L20" i="1" s="1"/>
  <c r="B22" i="1" l="1"/>
  <c r="E22" i="1"/>
  <c r="K21" i="1"/>
  <c r="L21" i="1" s="1"/>
  <c r="H25" i="1"/>
  <c r="Q24" i="1"/>
  <c r="R24" i="1" s="1"/>
  <c r="G24" i="1"/>
  <c r="O23" i="1"/>
  <c r="P23" i="1" s="1"/>
  <c r="B23" i="1" l="1"/>
  <c r="G25" i="1"/>
  <c r="O24" i="1"/>
  <c r="P24" i="1" s="1"/>
  <c r="H26" i="1"/>
  <c r="Q25" i="1"/>
  <c r="R25" i="1" s="1"/>
  <c r="E23" i="1"/>
  <c r="K22" i="1"/>
  <c r="L22" i="1" s="1"/>
  <c r="B24" i="1" l="1"/>
  <c r="E24" i="1"/>
  <c r="K23" i="1"/>
  <c r="L23" i="1" s="1"/>
  <c r="H27" i="1"/>
  <c r="Q26" i="1"/>
  <c r="R26" i="1" s="1"/>
  <c r="G26" i="1"/>
  <c r="O25" i="1"/>
  <c r="P25" i="1" s="1"/>
  <c r="B25" i="1" l="1"/>
  <c r="E25" i="1"/>
  <c r="K24" i="1"/>
  <c r="L24" i="1" s="1"/>
  <c r="G27" i="1"/>
  <c r="O26" i="1"/>
  <c r="P26" i="1" s="1"/>
  <c r="H28" i="1"/>
  <c r="Q27" i="1"/>
  <c r="R27" i="1" s="1"/>
  <c r="B26" i="1" l="1"/>
  <c r="H29" i="1"/>
  <c r="Q28" i="1"/>
  <c r="R28" i="1" s="1"/>
  <c r="G28" i="1"/>
  <c r="O27" i="1"/>
  <c r="P27" i="1" s="1"/>
  <c r="E26" i="1"/>
  <c r="K25" i="1"/>
  <c r="L25" i="1" s="1"/>
  <c r="B27" i="1" l="1"/>
  <c r="E27" i="1"/>
  <c r="K26" i="1"/>
  <c r="L26" i="1" s="1"/>
  <c r="G29" i="1"/>
  <c r="O28" i="1"/>
  <c r="P28" i="1" s="1"/>
  <c r="H30" i="1"/>
  <c r="Q29" i="1"/>
  <c r="R29" i="1" s="1"/>
  <c r="B28" i="1" l="1"/>
  <c r="H31" i="1"/>
  <c r="Q30" i="1"/>
  <c r="R30" i="1" s="1"/>
  <c r="G30" i="1"/>
  <c r="O29" i="1"/>
  <c r="P29" i="1" s="1"/>
  <c r="E28" i="1"/>
  <c r="K27" i="1"/>
  <c r="L27" i="1" s="1"/>
  <c r="B29" i="1" l="1"/>
  <c r="E29" i="1"/>
  <c r="K28" i="1"/>
  <c r="L28" i="1" s="1"/>
  <c r="G31" i="1"/>
  <c r="O30" i="1"/>
  <c r="P30" i="1" s="1"/>
  <c r="H32" i="1"/>
  <c r="Q31" i="1"/>
  <c r="R31" i="1" s="1"/>
  <c r="B30" i="1" l="1"/>
  <c r="H33" i="1"/>
  <c r="Q32" i="1"/>
  <c r="R32" i="1" s="1"/>
  <c r="G32" i="1"/>
  <c r="O31" i="1"/>
  <c r="P31" i="1" s="1"/>
  <c r="E30" i="1"/>
  <c r="K29" i="1"/>
  <c r="L29" i="1" s="1"/>
  <c r="B31" i="1" l="1"/>
  <c r="E31" i="1"/>
  <c r="K30" i="1"/>
  <c r="L30" i="1" s="1"/>
  <c r="H34" i="1"/>
  <c r="Q33" i="1"/>
  <c r="R33" i="1" s="1"/>
  <c r="G33" i="1"/>
  <c r="O32" i="1"/>
  <c r="P32" i="1" s="1"/>
  <c r="B32" i="1" l="1"/>
  <c r="G34" i="1"/>
  <c r="O33" i="1"/>
  <c r="P33" i="1" s="1"/>
  <c r="H35" i="1"/>
  <c r="Q34" i="1"/>
  <c r="R34" i="1" s="1"/>
  <c r="E32" i="1"/>
  <c r="K31" i="1"/>
  <c r="L31" i="1" s="1"/>
  <c r="B33" i="1" l="1"/>
  <c r="E33" i="1"/>
  <c r="K32" i="1"/>
  <c r="L32" i="1" s="1"/>
  <c r="H36" i="1"/>
  <c r="Q35" i="1"/>
  <c r="R35" i="1" s="1"/>
  <c r="G35" i="1"/>
  <c r="O34" i="1"/>
  <c r="P34" i="1" s="1"/>
  <c r="B34" i="1" l="1"/>
  <c r="G36" i="1"/>
  <c r="O35" i="1"/>
  <c r="P35" i="1" s="1"/>
  <c r="H37" i="1"/>
  <c r="Q36" i="1"/>
  <c r="R36" i="1" s="1"/>
  <c r="E34" i="1"/>
  <c r="K33" i="1"/>
  <c r="L33" i="1" s="1"/>
  <c r="B35" i="1" l="1"/>
  <c r="E35" i="1"/>
  <c r="K34" i="1"/>
  <c r="L34" i="1" s="1"/>
  <c r="H38" i="1"/>
  <c r="Q37" i="1"/>
  <c r="R37" i="1" s="1"/>
  <c r="G37" i="1"/>
  <c r="O36" i="1"/>
  <c r="P36" i="1" s="1"/>
  <c r="B36" i="1" l="1"/>
  <c r="G38" i="1"/>
  <c r="O37" i="1"/>
  <c r="P37" i="1" s="1"/>
  <c r="H39" i="1"/>
  <c r="Q38" i="1"/>
  <c r="R38" i="1" s="1"/>
  <c r="E36" i="1"/>
  <c r="K35" i="1"/>
  <c r="L35" i="1" s="1"/>
  <c r="B37" i="1" l="1"/>
  <c r="E37" i="1"/>
  <c r="K36" i="1"/>
  <c r="L36" i="1" s="1"/>
  <c r="H40" i="1"/>
  <c r="Q39" i="1"/>
  <c r="R39" i="1" s="1"/>
  <c r="G39" i="1"/>
  <c r="O38" i="1"/>
  <c r="P38" i="1" s="1"/>
  <c r="B38" i="1" l="1"/>
  <c r="G40" i="1"/>
  <c r="O39" i="1"/>
  <c r="P39" i="1" s="1"/>
  <c r="H41" i="1"/>
  <c r="Q40" i="1"/>
  <c r="R40" i="1" s="1"/>
  <c r="E38" i="1"/>
  <c r="K37" i="1"/>
  <c r="L37" i="1" s="1"/>
  <c r="B39" i="1" l="1"/>
  <c r="H42" i="1"/>
  <c r="Q41" i="1"/>
  <c r="R41" i="1" s="1"/>
  <c r="E39" i="1"/>
  <c r="K38" i="1"/>
  <c r="L38" i="1" s="1"/>
  <c r="G41" i="1"/>
  <c r="O40" i="1"/>
  <c r="P40" i="1" s="1"/>
  <c r="B40" i="1" l="1"/>
  <c r="G42" i="1"/>
  <c r="O41" i="1"/>
  <c r="P41" i="1" s="1"/>
  <c r="E40" i="1"/>
  <c r="K39" i="1"/>
  <c r="L39" i="1" s="1"/>
  <c r="H43" i="1"/>
  <c r="Q42" i="1"/>
  <c r="R42" i="1" s="1"/>
  <c r="B41" i="1" l="1"/>
  <c r="H44" i="1"/>
  <c r="Q43" i="1"/>
  <c r="R43" i="1" s="1"/>
  <c r="E41" i="1"/>
  <c r="K40" i="1"/>
  <c r="L40" i="1" s="1"/>
  <c r="G43" i="1"/>
  <c r="O42" i="1"/>
  <c r="P42" i="1" s="1"/>
  <c r="B42" i="1" l="1"/>
  <c r="G44" i="1"/>
  <c r="O43" i="1"/>
  <c r="P43" i="1" s="1"/>
  <c r="E42" i="1"/>
  <c r="K41" i="1"/>
  <c r="L41" i="1" s="1"/>
  <c r="H45" i="1"/>
  <c r="Q44" i="1"/>
  <c r="R44" i="1" s="1"/>
  <c r="B43" i="1" l="1"/>
  <c r="H46" i="1"/>
  <c r="Q45" i="1"/>
  <c r="R45" i="1" s="1"/>
  <c r="E43" i="1"/>
  <c r="K42" i="1"/>
  <c r="L42" i="1" s="1"/>
  <c r="G45" i="1"/>
  <c r="O44" i="1"/>
  <c r="P44" i="1" s="1"/>
  <c r="B44" i="1" l="1"/>
  <c r="G46" i="1"/>
  <c r="O45" i="1"/>
  <c r="P45" i="1" s="1"/>
  <c r="E44" i="1"/>
  <c r="K43" i="1"/>
  <c r="L43" i="1" s="1"/>
  <c r="H47" i="1"/>
  <c r="Q46" i="1"/>
  <c r="R46" i="1" s="1"/>
  <c r="B45" i="1" l="1"/>
  <c r="H48" i="1"/>
  <c r="Q47" i="1"/>
  <c r="R47" i="1" s="1"/>
  <c r="E45" i="1"/>
  <c r="K44" i="1"/>
  <c r="L44" i="1" s="1"/>
  <c r="G47" i="1"/>
  <c r="O46" i="1"/>
  <c r="P46" i="1" s="1"/>
  <c r="B46" i="1" l="1"/>
  <c r="G48" i="1"/>
  <c r="O47" i="1"/>
  <c r="P47" i="1" s="1"/>
  <c r="E46" i="1"/>
  <c r="K45" i="1"/>
  <c r="L45" i="1" s="1"/>
  <c r="H49" i="1"/>
  <c r="Q48" i="1"/>
  <c r="R48" i="1" s="1"/>
  <c r="B47" i="1" l="1"/>
  <c r="H50" i="1"/>
  <c r="Q49" i="1"/>
  <c r="R49" i="1" s="1"/>
  <c r="E47" i="1"/>
  <c r="K46" i="1"/>
  <c r="L46" i="1" s="1"/>
  <c r="G49" i="1"/>
  <c r="O48" i="1"/>
  <c r="P48" i="1" s="1"/>
  <c r="B48" i="1" l="1"/>
  <c r="G50" i="1"/>
  <c r="O49" i="1"/>
  <c r="P49" i="1" s="1"/>
  <c r="E48" i="1"/>
  <c r="K47" i="1"/>
  <c r="L47" i="1" s="1"/>
  <c r="H51" i="1"/>
  <c r="Q50" i="1"/>
  <c r="R50" i="1" s="1"/>
  <c r="B49" i="1" l="1"/>
  <c r="H52" i="1"/>
  <c r="Q51" i="1"/>
  <c r="R51" i="1" s="1"/>
  <c r="E49" i="1"/>
  <c r="K48" i="1"/>
  <c r="L48" i="1" s="1"/>
  <c r="G51" i="1"/>
  <c r="O50" i="1"/>
  <c r="P50" i="1" s="1"/>
  <c r="B50" i="1" l="1"/>
  <c r="G52" i="1"/>
  <c r="O51" i="1"/>
  <c r="P51" i="1" s="1"/>
  <c r="E50" i="1"/>
  <c r="K49" i="1"/>
  <c r="L49" i="1" s="1"/>
  <c r="H53" i="1"/>
  <c r="Q52" i="1"/>
  <c r="R52" i="1" s="1"/>
  <c r="B51" i="1" l="1"/>
  <c r="H54" i="1"/>
  <c r="Q53" i="1"/>
  <c r="R53" i="1" s="1"/>
  <c r="E51" i="1"/>
  <c r="K50" i="1"/>
  <c r="L50" i="1" s="1"/>
  <c r="G53" i="1"/>
  <c r="O52" i="1"/>
  <c r="P52" i="1" s="1"/>
  <c r="B52" i="1" l="1"/>
  <c r="G54" i="1"/>
  <c r="O53" i="1"/>
  <c r="P53" i="1" s="1"/>
  <c r="E52" i="1"/>
  <c r="K51" i="1"/>
  <c r="L51" i="1" s="1"/>
  <c r="H55" i="1"/>
  <c r="Q54" i="1"/>
  <c r="R54" i="1" s="1"/>
  <c r="B53" i="1" l="1"/>
  <c r="H56" i="1"/>
  <c r="Q55" i="1"/>
  <c r="R55" i="1" s="1"/>
  <c r="E53" i="1"/>
  <c r="K52" i="1"/>
  <c r="L52" i="1" s="1"/>
  <c r="G55" i="1"/>
  <c r="O54" i="1"/>
  <c r="P54" i="1" s="1"/>
  <c r="B54" i="1" l="1"/>
  <c r="G56" i="1"/>
  <c r="O55" i="1"/>
  <c r="P55" i="1" s="1"/>
  <c r="E54" i="1"/>
  <c r="K53" i="1"/>
  <c r="L53" i="1" s="1"/>
  <c r="H57" i="1"/>
  <c r="Q56" i="1"/>
  <c r="R56" i="1" s="1"/>
  <c r="B55" i="1" l="1"/>
  <c r="H58" i="1"/>
  <c r="Q58" i="1" s="1"/>
  <c r="R58" i="1" s="1"/>
  <c r="Q57" i="1"/>
  <c r="R57" i="1" s="1"/>
  <c r="E55" i="1"/>
  <c r="K54" i="1"/>
  <c r="L54" i="1" s="1"/>
  <c r="G57" i="1"/>
  <c r="O56" i="1"/>
  <c r="P56" i="1" s="1"/>
  <c r="B56" i="1" l="1"/>
  <c r="G58" i="1"/>
  <c r="O58" i="1" s="1"/>
  <c r="P58" i="1" s="1"/>
  <c r="O57" i="1"/>
  <c r="P57" i="1" s="1"/>
  <c r="E56" i="1"/>
  <c r="K55" i="1"/>
  <c r="L55" i="1" s="1"/>
  <c r="B57" i="1" l="1"/>
  <c r="E57" i="1"/>
  <c r="K56" i="1"/>
  <c r="L56" i="1" s="1"/>
  <c r="B58" i="1" l="1"/>
  <c r="E58" i="1"/>
  <c r="K58" i="1" s="1"/>
  <c r="L58" i="1" s="1"/>
  <c r="K57" i="1"/>
  <c r="L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tc={099F6DC8-452D-D340-9407-B64ACF48E48B}</author>
  </authors>
  <commentList>
    <comment ref="B1" authorId="0" shapeId="0" xr:uid="{099F6DC8-452D-D340-9407-B64ACF48E48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https://epochai.org/data/notable-ai-models</t>
      </text>
    </comment>
  </commentList>
</comments>
</file>

<file path=xl/sharedStrings.xml><?xml version="1.0" encoding="utf-8"?>
<sst xmlns="http://schemas.openxmlformats.org/spreadsheetml/2006/main" count="23" uniqueCount="23">
  <si>
    <t>Projected_FLOP</t>
  </si>
  <si>
    <t>log10_Projected_FLOP</t>
  </si>
  <si>
    <t>FP32_Slow</t>
  </si>
  <si>
    <t>FP16_Slow</t>
  </si>
  <si>
    <t>C_FP32_Slow</t>
  </si>
  <si>
    <t>C_FP16_Slow</t>
  </si>
  <si>
    <t>I_C_FP32_Slow</t>
  </si>
  <si>
    <t>I_C_FP16_Slow</t>
  </si>
  <si>
    <t>Year</t>
  </si>
  <si>
    <t>FP32_Rapid</t>
  </si>
  <si>
    <t>FP16_Rapid</t>
  </si>
  <si>
    <t>C_FP32_Rapid</t>
  </si>
  <si>
    <t>I_C_FP32_Rapid</t>
  </si>
  <si>
    <t>C_FP16_Rapid</t>
  </si>
  <si>
    <t>I_C_FP16_Rapid</t>
  </si>
  <si>
    <t>FP32_Medium</t>
  </si>
  <si>
    <t>FP16_Medium</t>
  </si>
  <si>
    <t>C_FP32_Medium</t>
  </si>
  <si>
    <t>I_C_FP32_Medium</t>
  </si>
  <si>
    <t>C_FP16_Medium</t>
  </si>
  <si>
    <t>I_C_FP16_Medium</t>
  </si>
  <si>
    <t>Projected_Size</t>
  </si>
  <si>
    <t>INF_FLOP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</si>
</sst>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1" applyNumberFormat="1" applyFont="1"/>
    <xf numFmtId="1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Shenk" id="{B0516E15-EF56-9F4A-AA68-CB276B78BEBF}" userId="S::ashenk@rand.org::ccc7e7c0-59d3-4622-8acb-6dc8f5ce41b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9-24T01:43:26.99" personId="{B0516E15-EF56-9F4A-AA68-CB276B78BEBF}" id="{099F6DC8-452D-D340-9407-B64ACF48E48B}">
    <text>https://epochai.org/data/notable-ai-models</text>
    <extLst>
      <x:ext xmlns:xltc2="http://schemas.microsoft.com/office/spreadsheetml/2020/threadedcomments2" uri="{F7C98A9C-CBB3-438F-8F68-D28B6AF4A901}">
        <xltc2:checksum>747152315</xltc2:checksum>
        <xltc2:hyperlink startIndex="0" length="42" url="https://epochai.org/data/notable-ai-models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A151-ECFC-E941-B9D4-B936BCAAC642}">
  <dimension ref="A1:W58"/>
  <sheetViews>
    <sheetView tabSelected="1" topLeftCell="P1" zoomScale="67" workbookViewId="0">
      <selection activeCell="Z17" sqref="Z17"/>
    </sheetView>
  </sheetViews>
  <sheetFormatPr baseColWidth="10" defaultRowHeight="16" x14ac:dyDescent="0.2"/>
  <cols>
    <col min="2" max="2" width="13" customWidth="1"/>
    <col min="3" max="3" width="19.33203125" bestFit="1" customWidth="1"/>
    <col min="4" max="4" width="14" bestFit="1" customWidth="1"/>
    <col min="5" max="5" width="13.1640625" customWidth="1"/>
    <col min="6" max="6" width="13.6640625" customWidth="1"/>
    <col min="7" max="10" width="12.5" customWidth="1"/>
    <col min="11" max="12" width="13.6640625" customWidth="1"/>
    <col min="13" max="13" width="12.1640625" bestFit="1" customWidth="1"/>
    <col min="14" max="14" width="12.1640625" customWidth="1"/>
    <col min="15" max="15" width="12.1640625" bestFit="1" customWidth="1"/>
    <col min="16" max="16" width="12.1640625" customWidth="1"/>
    <col min="17" max="17" width="12.1640625" bestFit="1" customWidth="1"/>
    <col min="18" max="18" width="12.1640625" customWidth="1"/>
    <col min="19" max="19" width="12.1640625" bestFit="1" customWidth="1"/>
    <col min="20" max="20" width="12.1640625" customWidth="1"/>
    <col min="21" max="21" width="12.1640625" bestFit="1" customWidth="1"/>
    <col min="22" max="22" width="13.33203125" bestFit="1" customWidth="1"/>
    <col min="23" max="23" width="12.1640625" bestFit="1" customWidth="1"/>
  </cols>
  <sheetData>
    <row r="1" spans="1:23" x14ac:dyDescent="0.2">
      <c r="A1" t="s">
        <v>8</v>
      </c>
      <c r="B1" t="s">
        <v>21</v>
      </c>
      <c r="C1" t="s">
        <v>1</v>
      </c>
      <c r="D1" t="s">
        <v>0</v>
      </c>
      <c r="E1" t="s">
        <v>9</v>
      </c>
      <c r="F1" t="s">
        <v>15</v>
      </c>
      <c r="G1" t="s">
        <v>2</v>
      </c>
      <c r="H1" t="s">
        <v>10</v>
      </c>
      <c r="I1" t="s">
        <v>16</v>
      </c>
      <c r="J1" t="s">
        <v>3</v>
      </c>
      <c r="K1" t="s">
        <v>11</v>
      </c>
      <c r="L1" t="s">
        <v>12</v>
      </c>
      <c r="M1" t="s">
        <v>17</v>
      </c>
      <c r="N1" t="s">
        <v>18</v>
      </c>
      <c r="O1" t="s">
        <v>4</v>
      </c>
      <c r="P1" t="s">
        <v>6</v>
      </c>
      <c r="Q1" t="s">
        <v>13</v>
      </c>
      <c r="R1" t="s">
        <v>14</v>
      </c>
      <c r="S1" t="s">
        <v>19</v>
      </c>
      <c r="T1" t="s">
        <v>20</v>
      </c>
      <c r="U1" t="s">
        <v>5</v>
      </c>
      <c r="V1" t="s">
        <v>7</v>
      </c>
      <c r="W1" t="s">
        <v>22</v>
      </c>
    </row>
    <row r="2" spans="1:23" x14ac:dyDescent="0.2">
      <c r="A2">
        <v>2024</v>
      </c>
      <c r="B2" s="3">
        <v>1600000000000</v>
      </c>
      <c r="C2" s="1">
        <v>27.0976687</v>
      </c>
      <c r="D2" s="1">
        <f t="shared" ref="D2:D58" si="0">10^C2</f>
        <v>1.252185585186126E+27</v>
      </c>
      <c r="E2">
        <f>1460000000000000000*10^0.18</f>
        <v>2.209799422716864E+18</v>
      </c>
      <c r="F2">
        <f>1460000000000000000*10^0.14</f>
        <v>2.015361026320212E+18</v>
      </c>
      <c r="G2">
        <f>1460000000000000000*10^0.1</f>
        <v>1.8380311012194842E+18</v>
      </c>
      <c r="H2">
        <f>2690000000000000000*10^0.24</f>
        <v>4.6746842293358203E+18</v>
      </c>
      <c r="I2">
        <f>2690000000000000000*10^0.14</f>
        <v>3.7132336717817605E+18</v>
      </c>
      <c r="J2">
        <f>2690000000000000000*10^0.04</f>
        <v>2.9495263476251679E+18</v>
      </c>
      <c r="K2" s="2">
        <f>D2/E2</f>
        <v>566651240.97399378</v>
      </c>
      <c r="L2" s="2">
        <f>K2*(1.02)^(2024-A2)</f>
        <v>566651240.97399378</v>
      </c>
      <c r="M2" s="2">
        <f>D2/F2</f>
        <v>621320730.54546189</v>
      </c>
      <c r="N2" s="2">
        <f>M2*(1.02)^(2024-A2)</f>
        <v>621320730.54546189</v>
      </c>
      <c r="O2" s="2">
        <f>D2/G2</f>
        <v>681264633.85485399</v>
      </c>
      <c r="P2" s="2">
        <f>O2*(1.02)^(2024-A2)</f>
        <v>681264633.85485399</v>
      </c>
      <c r="Q2" s="2">
        <f>D2/H2</f>
        <v>267865276.83048159</v>
      </c>
      <c r="R2" s="2">
        <f>Q2*(1.02)^(2024-A2)</f>
        <v>267865276.83048159</v>
      </c>
      <c r="S2" s="2">
        <f>D2/I2</f>
        <v>337222403.93917263</v>
      </c>
      <c r="T2" s="2">
        <f>S2*(1.02)^(2024-A2)</f>
        <v>337222403.93917263</v>
      </c>
      <c r="U2" s="2">
        <f>D2/J2</f>
        <v>424537853.7453419</v>
      </c>
      <c r="V2">
        <f>U2*(1.02)^(2024-A2)</f>
        <v>424537853.7453419</v>
      </c>
      <c r="W2" s="2">
        <f>(2*B2)</f>
        <v>3200000000000</v>
      </c>
    </row>
    <row r="3" spans="1:23" x14ac:dyDescent="0.2">
      <c r="A3">
        <v>2025</v>
      </c>
      <c r="B3" s="3">
        <f>B2*2</f>
        <v>3200000000000</v>
      </c>
      <c r="C3" s="1">
        <v>27.669376</v>
      </c>
      <c r="D3" s="1">
        <f t="shared" si="0"/>
        <v>4.6706357588230816E+27</v>
      </c>
      <c r="E3">
        <f>E2*10^0.18</f>
        <v>3.3446667730409487E+18</v>
      </c>
      <c r="F3">
        <f>F2*10^0.14</f>
        <v>2.7819726482263414E+18</v>
      </c>
      <c r="G3">
        <f>G2*10^0.1</f>
        <v>2.3139440609932257E+18</v>
      </c>
      <c r="H3">
        <f>H2*10^0.24</f>
        <v>8.1236701278814249E+18</v>
      </c>
      <c r="I3">
        <f>I2*10^0.14</f>
        <v>5.1256893313211361E+18</v>
      </c>
      <c r="J3">
        <f>J2*10^0.04</f>
        <v>3.2340913291208412E+18</v>
      </c>
      <c r="K3" s="2">
        <f t="shared" ref="K3:K58" si="1">D3/E3</f>
        <v>1396442777.6392715</v>
      </c>
      <c r="L3" s="2">
        <f>K3*(1.02)^(2024-A3)</f>
        <v>1369061546.705168</v>
      </c>
      <c r="M3" s="2">
        <f t="shared" ref="M3:M58" si="2">D3/F3</f>
        <v>1678893486.5340483</v>
      </c>
      <c r="N3" s="2">
        <f t="shared" ref="N3:N58" si="3">M3*(1.02)^(2024-A3)</f>
        <v>1645974006.4059296</v>
      </c>
      <c r="O3" s="2">
        <f t="shared" ref="O3:O58" si="4">D3/G3</f>
        <v>2018473928.3707149</v>
      </c>
      <c r="P3" s="2">
        <f t="shared" ref="P3:P58" si="5">O3*(1.02)^(2024-A3)</f>
        <v>1978896008.2065833</v>
      </c>
      <c r="Q3" s="2">
        <f t="shared" ref="Q3:Q58" si="6">D3/H3</f>
        <v>574941582.47426748</v>
      </c>
      <c r="R3" s="2">
        <f t="shared" ref="R3:R58" si="7">Q3*(1.02)^(2024-A3)</f>
        <v>563668218.11202693</v>
      </c>
      <c r="S3" s="2">
        <f t="shared" ref="S3:S58" si="8">D3/I3</f>
        <v>911221000.12628639</v>
      </c>
      <c r="T3" s="2">
        <f t="shared" ref="T3:T58" si="9">S3*(1.02)^(2024-A3)</f>
        <v>893353921.69243765</v>
      </c>
      <c r="U3" s="2">
        <f t="shared" ref="U3:U58" si="10">D3/J3</f>
        <v>1444187959.9277587</v>
      </c>
      <c r="V3">
        <f t="shared" ref="V3:V58" si="11">U3*(1.02)^(2024-A3)</f>
        <v>1415870548.9487829</v>
      </c>
      <c r="W3" s="2">
        <f t="shared" ref="W3:W58" si="12">(2*B3)</f>
        <v>6400000000000</v>
      </c>
    </row>
    <row r="4" spans="1:23" x14ac:dyDescent="0.2">
      <c r="A4">
        <v>2026</v>
      </c>
      <c r="B4" s="3">
        <f t="shared" ref="B4:B58" si="13">B3*2</f>
        <v>6400000000000</v>
      </c>
      <c r="C4" s="1">
        <v>28.1323173</v>
      </c>
      <c r="D4" s="1">
        <f t="shared" si="0"/>
        <v>1.3561798894086941E+28</v>
      </c>
      <c r="E4">
        <f t="shared" ref="E4:E58" si="14">E3*10^0.18</f>
        <v>5.0623580166069627E+18</v>
      </c>
      <c r="F4">
        <f t="shared" ref="F4:F58" si="15">F3*10^0.14</f>
        <v>3.8401912681672586E+18</v>
      </c>
      <c r="G4">
        <f t="shared" ref="G4:G58" si="16">G3*10^0.1</f>
        <v>2.9130829798545644E+18</v>
      </c>
      <c r="H4">
        <f t="shared" ref="H4:H58" si="17">H3*10^0.24</f>
        <v>1.4117320680718887E+19</v>
      </c>
      <c r="I4">
        <f t="shared" ref="I4:I58" si="18">I3*10^0.14</f>
        <v>7.0754208981985802E+18</v>
      </c>
      <c r="J4">
        <f t="shared" ref="J4:J58" si="19">J3*10^0.04</f>
        <v>3.546110626716736E+18</v>
      </c>
      <c r="K4" s="2">
        <f t="shared" si="1"/>
        <v>2678948989.6996093</v>
      </c>
      <c r="L4" s="2">
        <f t="shared" ref="L4:L58" si="20">K4*(1.02)^(2024-A4)</f>
        <v>2574922135.4283056</v>
      </c>
      <c r="M4" s="2">
        <f t="shared" si="2"/>
        <v>3531542557.9203882</v>
      </c>
      <c r="N4" s="2">
        <f t="shared" si="3"/>
        <v>3394408456.286417</v>
      </c>
      <c r="O4" s="2">
        <f t="shared" si="4"/>
        <v>4655479774.4772835</v>
      </c>
      <c r="P4" s="2">
        <f t="shared" si="5"/>
        <v>4474701820.9124222</v>
      </c>
      <c r="Q4" s="2">
        <f t="shared" si="6"/>
        <v>960649630.39405453</v>
      </c>
      <c r="R4" s="2">
        <f t="shared" si="7"/>
        <v>923346434.44257462</v>
      </c>
      <c r="S4" s="2">
        <f t="shared" si="8"/>
        <v>1916748005.4140396</v>
      </c>
      <c r="T4" s="2">
        <f t="shared" si="9"/>
        <v>1842318344.304152</v>
      </c>
      <c r="U4" s="2">
        <f t="shared" si="10"/>
        <v>3824415062.4943995</v>
      </c>
      <c r="V4">
        <f t="shared" si="11"/>
        <v>3675908364.5659361</v>
      </c>
      <c r="W4" s="2">
        <f t="shared" si="12"/>
        <v>12800000000000</v>
      </c>
    </row>
    <row r="5" spans="1:23" x14ac:dyDescent="0.2">
      <c r="A5">
        <v>2027</v>
      </c>
      <c r="B5" s="3">
        <f t="shared" si="13"/>
        <v>12800000000000</v>
      </c>
      <c r="C5" s="1">
        <v>28.784486399999999</v>
      </c>
      <c r="D5" s="1">
        <f t="shared" si="0"/>
        <v>6.0881648027905393E+28</v>
      </c>
      <c r="E5">
        <f t="shared" si="14"/>
        <v>7.6621889196466811E+18</v>
      </c>
      <c r="F5">
        <f t="shared" si="15"/>
        <v>5.3009395996434821E+18</v>
      </c>
      <c r="G5">
        <f t="shared" si="16"/>
        <v>3.6673541900039875E+18</v>
      </c>
      <c r="H5">
        <f t="shared" si="17"/>
        <v>2.4533091578673979E+19</v>
      </c>
      <c r="I5">
        <f t="shared" si="18"/>
        <v>9.7667996733157315E+18</v>
      </c>
      <c r="J5">
        <f t="shared" si="19"/>
        <v>3.8882329833065462E+18</v>
      </c>
      <c r="K5" s="2">
        <f t="shared" si="1"/>
        <v>7945725257.6738567</v>
      </c>
      <c r="L5" s="2">
        <f t="shared" si="20"/>
        <v>7487434374.4806461</v>
      </c>
      <c r="M5" s="2">
        <f t="shared" si="2"/>
        <v>11485067294.862221</v>
      </c>
      <c r="N5" s="2">
        <f t="shared" si="3"/>
        <v>10822635425.724478</v>
      </c>
      <c r="O5" s="2">
        <f t="shared" si="4"/>
        <v>16600973037.687204</v>
      </c>
      <c r="P5" s="2">
        <f t="shared" si="5"/>
        <v>15643467668.62595</v>
      </c>
      <c r="Q5" s="2">
        <f t="shared" si="6"/>
        <v>2481613368.3220067</v>
      </c>
      <c r="R5" s="2">
        <f t="shared" si="7"/>
        <v>2338479702.6803484</v>
      </c>
      <c r="S5" s="2">
        <f t="shared" si="8"/>
        <v>6233530948.1408329</v>
      </c>
      <c r="T5" s="2">
        <f t="shared" si="9"/>
        <v>5873995435.5233221</v>
      </c>
      <c r="U5" s="2">
        <f t="shared" si="10"/>
        <v>15657921809.030012</v>
      </c>
      <c r="V5">
        <f t="shared" si="11"/>
        <v>14754809433.240246</v>
      </c>
      <c r="W5" s="2">
        <f t="shared" si="12"/>
        <v>25600000000000</v>
      </c>
    </row>
    <row r="6" spans="1:23" x14ac:dyDescent="0.2">
      <c r="A6">
        <v>2028</v>
      </c>
      <c r="B6" s="3">
        <f t="shared" si="13"/>
        <v>25600000000000</v>
      </c>
      <c r="C6" s="1">
        <v>29.414823699999999</v>
      </c>
      <c r="D6" s="1">
        <f t="shared" si="0"/>
        <v>2.5991042536500678E+29</v>
      </c>
      <c r="E6">
        <f t="shared" si="14"/>
        <v>1.1597192226974511E+19</v>
      </c>
      <c r="F6">
        <f t="shared" si="15"/>
        <v>7.3173336109581793E+18</v>
      </c>
      <c r="G6">
        <f t="shared" si="16"/>
        <v>4.6169253838458348E+18</v>
      </c>
      <c r="H6">
        <f t="shared" si="17"/>
        <v>4.2633626877203972E+19</v>
      </c>
      <c r="I6">
        <f t="shared" si="18"/>
        <v>1.3481936584573633E+19</v>
      </c>
      <c r="J6">
        <f t="shared" si="19"/>
        <v>4.2633626877203968E+18</v>
      </c>
      <c r="K6" s="2">
        <f t="shared" si="1"/>
        <v>22411495841.249199</v>
      </c>
      <c r="L6" s="2">
        <f t="shared" si="20"/>
        <v>20704757923.350319</v>
      </c>
      <c r="M6" s="2">
        <f t="shared" si="2"/>
        <v>35519827191.666389</v>
      </c>
      <c r="N6" s="2">
        <f t="shared" si="3"/>
        <v>32814829884.273201</v>
      </c>
      <c r="O6" s="2">
        <f t="shared" si="4"/>
        <v>56295132313.467239</v>
      </c>
      <c r="P6" s="2">
        <f t="shared" si="5"/>
        <v>52008000495.354126</v>
      </c>
      <c r="Q6" s="2">
        <f t="shared" si="6"/>
        <v>6096371442.0454302</v>
      </c>
      <c r="R6" s="2">
        <f t="shared" si="7"/>
        <v>5632104872.0923347</v>
      </c>
      <c r="S6" s="2">
        <f t="shared" si="8"/>
        <v>19278419219.268749</v>
      </c>
      <c r="T6" s="2">
        <f t="shared" si="9"/>
        <v>17810279416.743076</v>
      </c>
      <c r="U6" s="2">
        <f t="shared" si="10"/>
        <v>60963714420.454308</v>
      </c>
      <c r="V6">
        <f t="shared" si="11"/>
        <v>56321048720.923355</v>
      </c>
      <c r="W6" s="2">
        <f t="shared" si="12"/>
        <v>51200000000000</v>
      </c>
    </row>
    <row r="7" spans="1:23" x14ac:dyDescent="0.2">
      <c r="A7">
        <v>2029</v>
      </c>
      <c r="B7" s="3">
        <f t="shared" si="13"/>
        <v>51200000000000</v>
      </c>
      <c r="C7" s="1">
        <v>29.897405500000001</v>
      </c>
      <c r="D7" s="1">
        <f t="shared" si="0"/>
        <v>7.8959701890217111E+29</v>
      </c>
      <c r="E7">
        <f t="shared" si="14"/>
        <v>1.755306074541423E+19</v>
      </c>
      <c r="F7">
        <f t="shared" si="15"/>
        <v>1.010073217541648E+19</v>
      </c>
      <c r="G7">
        <f t="shared" si="16"/>
        <v>5.8123646900810609E+18</v>
      </c>
      <c r="H7">
        <f t="shared" si="17"/>
        <v>7.4088752119796711E+19</v>
      </c>
      <c r="I7">
        <f t="shared" si="18"/>
        <v>1.8610253117719405E+19</v>
      </c>
      <c r="J7">
        <f t="shared" si="19"/>
        <v>4.6746842293358223E+18</v>
      </c>
      <c r="K7" s="2">
        <f t="shared" si="1"/>
        <v>44983437951.609367</v>
      </c>
      <c r="L7" s="2">
        <f t="shared" si="20"/>
        <v>40742885684.844925</v>
      </c>
      <c r="M7" s="2">
        <f t="shared" si="2"/>
        <v>78172255752.302826</v>
      </c>
      <c r="N7" s="2">
        <f t="shared" si="3"/>
        <v>70803020508.764542</v>
      </c>
      <c r="O7" s="2">
        <f t="shared" si="4"/>
        <v>135847810831.56004</v>
      </c>
      <c r="P7" s="2">
        <f t="shared" si="5"/>
        <v>123041547718.0901</v>
      </c>
      <c r="Q7" s="2">
        <f t="shared" si="6"/>
        <v>10657447943.318628</v>
      </c>
      <c r="R7" s="2">
        <f t="shared" si="7"/>
        <v>9652778956.4221535</v>
      </c>
      <c r="S7" s="2">
        <f t="shared" si="8"/>
        <v>42428064460.357666</v>
      </c>
      <c r="T7" s="2">
        <f t="shared" si="9"/>
        <v>38428405183.195625</v>
      </c>
      <c r="U7" s="2">
        <f t="shared" si="10"/>
        <v>168909166943.74387</v>
      </c>
      <c r="V7">
        <f t="shared" si="11"/>
        <v>152986236563.65359</v>
      </c>
      <c r="W7" s="2">
        <f t="shared" si="12"/>
        <v>102400000000000</v>
      </c>
    </row>
    <row r="8" spans="1:23" x14ac:dyDescent="0.2">
      <c r="A8">
        <v>2030</v>
      </c>
      <c r="B8" s="3">
        <f t="shared" si="13"/>
        <v>102400000000000</v>
      </c>
      <c r="C8" s="1">
        <v>30.321730599999999</v>
      </c>
      <c r="D8" s="1">
        <f t="shared" si="0"/>
        <v>2.0976382804852701E+30</v>
      </c>
      <c r="E8">
        <f t="shared" si="14"/>
        <v>2.656763253570576E+19</v>
      </c>
      <c r="F8">
        <f t="shared" si="15"/>
        <v>1.3942891755912976E+19</v>
      </c>
      <c r="G8">
        <f t="shared" si="16"/>
        <v>7.3173336109581773E+18</v>
      </c>
      <c r="H8">
        <f t="shared" si="17"/>
        <v>1.2875149483478978E+20</v>
      </c>
      <c r="I8">
        <f t="shared" si="18"/>
        <v>2.5689300563976647E+19</v>
      </c>
      <c r="J8">
        <f t="shared" si="19"/>
        <v>5.1256893313211382E+18</v>
      </c>
      <c r="K8" s="2">
        <f t="shared" si="1"/>
        <v>78954655732.539749</v>
      </c>
      <c r="L8" s="2">
        <f t="shared" si="20"/>
        <v>70109474780.858261</v>
      </c>
      <c r="M8" s="2">
        <f t="shared" si="2"/>
        <v>150444994998.66608</v>
      </c>
      <c r="N8" s="2">
        <f t="shared" si="3"/>
        <v>133590850151.96025</v>
      </c>
      <c r="O8" s="2">
        <f t="shared" si="4"/>
        <v>286667028184.13556</v>
      </c>
      <c r="P8" s="2">
        <f t="shared" si="5"/>
        <v>254552117243.87491</v>
      </c>
      <c r="Q8" s="2">
        <f t="shared" si="6"/>
        <v>16292147001.298117</v>
      </c>
      <c r="R8" s="2">
        <f t="shared" si="7"/>
        <v>14466960291.523312</v>
      </c>
      <c r="S8" s="2">
        <f t="shared" si="8"/>
        <v>81654160854.294601</v>
      </c>
      <c r="T8" s="2">
        <f t="shared" si="9"/>
        <v>72506558075.041626</v>
      </c>
      <c r="U8" s="2">
        <f t="shared" si="10"/>
        <v>409240229927.20227</v>
      </c>
      <c r="V8">
        <f t="shared" si="11"/>
        <v>363393612614.65283</v>
      </c>
      <c r="W8" s="2">
        <f t="shared" si="12"/>
        <v>204800000000000</v>
      </c>
    </row>
    <row r="9" spans="1:23" x14ac:dyDescent="0.2">
      <c r="A9">
        <v>2031</v>
      </c>
      <c r="B9" s="3">
        <f t="shared" si="13"/>
        <v>204800000000000</v>
      </c>
      <c r="C9" s="1">
        <v>30.898586399999999</v>
      </c>
      <c r="D9" s="1">
        <f t="shared" si="0"/>
        <v>7.9174695174978709E+30</v>
      </c>
      <c r="E9">
        <f t="shared" si="14"/>
        <v>4.0211739068737233E+19</v>
      </c>
      <c r="F9">
        <f t="shared" si="15"/>
        <v>1.9246548382923563E+19</v>
      </c>
      <c r="G9">
        <f t="shared" si="16"/>
        <v>9.2119772294108242E+18</v>
      </c>
      <c r="H9">
        <f t="shared" si="17"/>
        <v>2.2374445442661863E+20</v>
      </c>
      <c r="I9">
        <f t="shared" si="18"/>
        <v>3.5461106267167384E+19</v>
      </c>
      <c r="J9">
        <f t="shared" si="19"/>
        <v>5.6202065919973704E+18</v>
      </c>
      <c r="K9" s="2">
        <f t="shared" si="1"/>
        <v>196894481583.19861</v>
      </c>
      <c r="L9" s="2">
        <f t="shared" si="20"/>
        <v>171408495055.16336</v>
      </c>
      <c r="M9" s="2">
        <f t="shared" si="2"/>
        <v>411370878558.28839</v>
      </c>
      <c r="N9" s="2">
        <f t="shared" si="3"/>
        <v>358123105514.26624</v>
      </c>
      <c r="O9" s="2">
        <f t="shared" si="4"/>
        <v>859475584917.8595</v>
      </c>
      <c r="P9" s="2">
        <f t="shared" si="5"/>
        <v>748225218720.38989</v>
      </c>
      <c r="Q9" s="2">
        <f t="shared" si="6"/>
        <v>35386215661.915146</v>
      </c>
      <c r="R9" s="2">
        <f t="shared" si="7"/>
        <v>30805830227.107327</v>
      </c>
      <c r="S9" s="2">
        <f t="shared" si="8"/>
        <v>223271926652.45395</v>
      </c>
      <c r="T9" s="2">
        <f t="shared" si="9"/>
        <v>194371648346.03299</v>
      </c>
      <c r="U9" s="2">
        <f t="shared" si="10"/>
        <v>1408750619376.0884</v>
      </c>
      <c r="V9">
        <f t="shared" si="11"/>
        <v>1226402190826.5093</v>
      </c>
      <c r="W9" s="2">
        <f t="shared" si="12"/>
        <v>409600000000000</v>
      </c>
    </row>
    <row r="10" spans="1:23" x14ac:dyDescent="0.2">
      <c r="A10">
        <v>2032</v>
      </c>
      <c r="B10" s="3">
        <f t="shared" si="13"/>
        <v>409600000000000</v>
      </c>
      <c r="C10" s="1">
        <v>31.333317600000001</v>
      </c>
      <c r="D10" s="1">
        <f t="shared" si="0"/>
        <v>2.1543566420102164E+31</v>
      </c>
      <c r="E10">
        <f t="shared" si="14"/>
        <v>6.0862929986668978E+19</v>
      </c>
      <c r="F10">
        <f t="shared" si="15"/>
        <v>2.6567632535705788E+19</v>
      </c>
      <c r="G10">
        <f t="shared" si="16"/>
        <v>1.1597192226974513E+19</v>
      </c>
      <c r="H10">
        <f t="shared" si="17"/>
        <v>3.8882329833065474E+20</v>
      </c>
      <c r="I10">
        <f t="shared" si="18"/>
        <v>4.8949953096608604E+19</v>
      </c>
      <c r="J10">
        <f t="shared" si="19"/>
        <v>6.1624339859453143E+18</v>
      </c>
      <c r="K10" s="2">
        <f t="shared" si="1"/>
        <v>353968604942.6297</v>
      </c>
      <c r="L10" s="2">
        <f t="shared" si="20"/>
        <v>302108796022.13098</v>
      </c>
      <c r="M10" s="2">
        <f t="shared" si="2"/>
        <v>810895227158.40454</v>
      </c>
      <c r="N10" s="2">
        <f t="shared" si="3"/>
        <v>692091268423.71655</v>
      </c>
      <c r="O10" s="2">
        <f t="shared" si="4"/>
        <v>1857653645680.9658</v>
      </c>
      <c r="P10" s="2">
        <f t="shared" si="5"/>
        <v>1585489499594.9116</v>
      </c>
      <c r="Q10" s="2">
        <f t="shared" si="6"/>
        <v>55407087261.992073</v>
      </c>
      <c r="R10" s="2">
        <f t="shared" si="7"/>
        <v>47289415473.800522</v>
      </c>
      <c r="S10" s="2">
        <f t="shared" si="8"/>
        <v>440114138160.32367</v>
      </c>
      <c r="T10" s="2">
        <f t="shared" si="9"/>
        <v>375633179144.4707</v>
      </c>
      <c r="U10" s="2">
        <f t="shared" si="10"/>
        <v>3495950864420.8853</v>
      </c>
      <c r="V10">
        <f t="shared" si="11"/>
        <v>2983760400936.9731</v>
      </c>
      <c r="W10" s="2">
        <f t="shared" si="12"/>
        <v>819200000000000</v>
      </c>
    </row>
    <row r="11" spans="1:23" x14ac:dyDescent="0.2">
      <c r="A11">
        <v>2033</v>
      </c>
      <c r="B11" s="3">
        <f t="shared" si="13"/>
        <v>819200000000000</v>
      </c>
      <c r="C11" s="1">
        <v>31.721572800000001</v>
      </c>
      <c r="D11" s="1">
        <f t="shared" si="0"/>
        <v>5.2671149919200087E+31</v>
      </c>
      <c r="E11">
        <f t="shared" si="14"/>
        <v>9.2119772294108234E+19</v>
      </c>
      <c r="F11">
        <f t="shared" si="15"/>
        <v>3.6673541900039913E+19</v>
      </c>
      <c r="G11">
        <f t="shared" si="16"/>
        <v>1.4600000000000004E+19</v>
      </c>
      <c r="H11">
        <f t="shared" si="17"/>
        <v>6.7569745007607756E+20</v>
      </c>
      <c r="I11">
        <f t="shared" si="18"/>
        <v>6.7569745007607783E+19</v>
      </c>
      <c r="J11">
        <f t="shared" si="19"/>
        <v>6.7569745007607767E+18</v>
      </c>
      <c r="K11" s="2">
        <f t="shared" si="1"/>
        <v>571768129767.38989</v>
      </c>
      <c r="L11" s="2">
        <f t="shared" si="20"/>
        <v>478429993441.02502</v>
      </c>
      <c r="M11" s="2">
        <f t="shared" si="2"/>
        <v>1436216607132.3142</v>
      </c>
      <c r="N11" s="2">
        <f t="shared" si="3"/>
        <v>1201761808951.7271</v>
      </c>
      <c r="O11" s="2">
        <f t="shared" si="4"/>
        <v>3607613008164.3887</v>
      </c>
      <c r="P11" s="2">
        <f t="shared" si="5"/>
        <v>3018689181812.2544</v>
      </c>
      <c r="Q11" s="2">
        <f t="shared" si="6"/>
        <v>77950789829.486237</v>
      </c>
      <c r="R11" s="2">
        <f t="shared" si="7"/>
        <v>65225733868.755478</v>
      </c>
      <c r="S11" s="2">
        <f t="shared" si="8"/>
        <v>779507898294.86194</v>
      </c>
      <c r="T11" s="2">
        <f t="shared" si="9"/>
        <v>652257338687.55444</v>
      </c>
      <c r="U11" s="2">
        <f t="shared" si="10"/>
        <v>7795078982948.6221</v>
      </c>
      <c r="V11">
        <f t="shared" si="11"/>
        <v>6522573386875.5469</v>
      </c>
      <c r="W11" s="2">
        <f t="shared" si="12"/>
        <v>1638400000000000</v>
      </c>
    </row>
    <row r="12" spans="1:23" x14ac:dyDescent="0.2">
      <c r="A12">
        <v>2034</v>
      </c>
      <c r="B12" s="3">
        <f t="shared" si="13"/>
        <v>1638400000000000</v>
      </c>
      <c r="C12" s="1">
        <v>32.241125400000001</v>
      </c>
      <c r="D12" s="1">
        <f t="shared" si="0"/>
        <v>1.7423098825897424E+32</v>
      </c>
      <c r="E12">
        <f t="shared" si="14"/>
        <v>1.3942891755912969E+20</v>
      </c>
      <c r="F12">
        <f t="shared" si="15"/>
        <v>5.0623580166069682E+19</v>
      </c>
      <c r="G12">
        <f t="shared" si="16"/>
        <v>1.8380311012194847E+19</v>
      </c>
      <c r="H12">
        <f t="shared" si="17"/>
        <v>1.1742275887260474E+21</v>
      </c>
      <c r="I12">
        <f t="shared" si="18"/>
        <v>9.3272212771731128E+19</v>
      </c>
      <c r="J12">
        <f t="shared" si="19"/>
        <v>7.4088752119796746E+18</v>
      </c>
      <c r="K12" s="2">
        <f t="shared" si="1"/>
        <v>1249604395623.9246</v>
      </c>
      <c r="L12" s="2">
        <f t="shared" si="20"/>
        <v>1025110841466.6075</v>
      </c>
      <c r="M12" s="2">
        <f t="shared" si="2"/>
        <v>3441696294244.9512</v>
      </c>
      <c r="N12" s="2">
        <f t="shared" si="3"/>
        <v>2823389703670.4683</v>
      </c>
      <c r="O12" s="2">
        <f t="shared" si="4"/>
        <v>9479218721782.0547</v>
      </c>
      <c r="P12" s="2">
        <f t="shared" si="5"/>
        <v>7776260962558.6514</v>
      </c>
      <c r="Q12" s="2">
        <f t="shared" si="6"/>
        <v>148379232383.73438</v>
      </c>
      <c r="R12" s="2">
        <f t="shared" si="7"/>
        <v>121722651022.77708</v>
      </c>
      <c r="S12" s="2">
        <f t="shared" si="8"/>
        <v>1867983862303.9512</v>
      </c>
      <c r="T12" s="2">
        <f t="shared" si="9"/>
        <v>1532397385635.2727</v>
      </c>
      <c r="U12" s="2">
        <f t="shared" si="10"/>
        <v>23516523530758.617</v>
      </c>
      <c r="V12">
        <f t="shared" si="11"/>
        <v>19291740097431.918</v>
      </c>
      <c r="W12" s="2">
        <f t="shared" si="12"/>
        <v>3276800000000000</v>
      </c>
    </row>
    <row r="13" spans="1:23" x14ac:dyDescent="0.2">
      <c r="A13">
        <v>2035</v>
      </c>
      <c r="B13" s="3">
        <f t="shared" si="13"/>
        <v>3276800000000000</v>
      </c>
      <c r="C13" s="1">
        <v>32.737861600000002</v>
      </c>
      <c r="D13" s="1">
        <f t="shared" si="0"/>
        <v>5.4684166883630887E+32</v>
      </c>
      <c r="E13">
        <f t="shared" si="14"/>
        <v>2.1103420652890548E+20</v>
      </c>
      <c r="F13">
        <f t="shared" si="15"/>
        <v>6.987999347910529E+19</v>
      </c>
      <c r="G13">
        <f t="shared" si="16"/>
        <v>2.3139440609932263E+19</v>
      </c>
      <c r="H13">
        <f t="shared" si="17"/>
        <v>2.0405736768285062E+21</v>
      </c>
      <c r="I13">
        <f t="shared" si="18"/>
        <v>1.2875149483478989E+20</v>
      </c>
      <c r="J13">
        <f t="shared" si="19"/>
        <v>8.1236701278814321E+18</v>
      </c>
      <c r="K13" s="2">
        <f t="shared" si="1"/>
        <v>2591246593766.8149</v>
      </c>
      <c r="L13" s="2">
        <f t="shared" si="20"/>
        <v>2084043860543.0337</v>
      </c>
      <c r="M13" s="2">
        <f t="shared" si="2"/>
        <v>7825439608831.9492</v>
      </c>
      <c r="N13" s="2">
        <f t="shared" si="3"/>
        <v>6293711842040.1875</v>
      </c>
      <c r="O13" s="2">
        <f t="shared" si="4"/>
        <v>23632449809594.148</v>
      </c>
      <c r="P13" s="2">
        <f t="shared" si="5"/>
        <v>19006705905083.824</v>
      </c>
      <c r="Q13" s="2">
        <f t="shared" si="6"/>
        <v>267984280619.66345</v>
      </c>
      <c r="R13" s="2">
        <f t="shared" si="7"/>
        <v>215529851960.39951</v>
      </c>
      <c r="S13" s="2">
        <f t="shared" si="8"/>
        <v>4247264620406.9312</v>
      </c>
      <c r="T13" s="2">
        <f t="shared" si="9"/>
        <v>3415917951441.8857</v>
      </c>
      <c r="U13" s="2">
        <f t="shared" si="10"/>
        <v>67314607834638.828</v>
      </c>
      <c r="V13">
        <f t="shared" si="11"/>
        <v>54138651072459.594</v>
      </c>
      <c r="W13" s="2">
        <f t="shared" si="12"/>
        <v>6553600000000000</v>
      </c>
    </row>
    <row r="14" spans="1:23" x14ac:dyDescent="0.2">
      <c r="A14">
        <v>2036</v>
      </c>
      <c r="B14" s="3">
        <f t="shared" si="13"/>
        <v>6553600000000000</v>
      </c>
      <c r="C14" s="1">
        <v>33.105719200000003</v>
      </c>
      <c r="D14" s="1">
        <f t="shared" si="0"/>
        <v>1.275613773760174E+33</v>
      </c>
      <c r="E14">
        <f t="shared" si="14"/>
        <v>3.1941319709663474E+20</v>
      </c>
      <c r="F14">
        <f t="shared" si="15"/>
        <v>9.6461243409109156E+19</v>
      </c>
      <c r="G14">
        <f t="shared" si="16"/>
        <v>2.9130829798545654E+19</v>
      </c>
      <c r="H14">
        <f t="shared" si="17"/>
        <v>3.5461106267167387E+21</v>
      </c>
      <c r="I14">
        <f t="shared" si="18"/>
        <v>1.777265375140436E+20</v>
      </c>
      <c r="J14">
        <f t="shared" si="19"/>
        <v>8.9074271678817106E+18</v>
      </c>
      <c r="K14" s="2">
        <f t="shared" si="1"/>
        <v>3993616373259.1548</v>
      </c>
      <c r="L14" s="2">
        <f t="shared" si="20"/>
        <v>3148939256206.0088</v>
      </c>
      <c r="M14" s="2">
        <f t="shared" si="2"/>
        <v>13224106684485.404</v>
      </c>
      <c r="N14" s="2">
        <f t="shared" si="3"/>
        <v>10427117873880.506</v>
      </c>
      <c r="O14" s="2">
        <f t="shared" si="4"/>
        <v>43789132770390.859</v>
      </c>
      <c r="P14" s="2">
        <f t="shared" si="5"/>
        <v>34527432354092.266</v>
      </c>
      <c r="Q14" s="2">
        <f t="shared" si="6"/>
        <v>359721934264.98798</v>
      </c>
      <c r="R14" s="2">
        <f t="shared" si="7"/>
        <v>283638290274.97626</v>
      </c>
      <c r="S14" s="2">
        <f t="shared" si="8"/>
        <v>7177396193066.4268</v>
      </c>
      <c r="T14" s="2">
        <f t="shared" si="9"/>
        <v>5659327916678.6387</v>
      </c>
      <c r="U14" s="2">
        <f t="shared" si="10"/>
        <v>143207881436265.47</v>
      </c>
      <c r="V14">
        <f t="shared" si="11"/>
        <v>112918437202002.31</v>
      </c>
      <c r="W14" s="2">
        <f t="shared" si="12"/>
        <v>1.31072E+16</v>
      </c>
    </row>
    <row r="15" spans="1:23" x14ac:dyDescent="0.2">
      <c r="A15">
        <v>2037</v>
      </c>
      <c r="B15" s="3">
        <f t="shared" si="13"/>
        <v>1.31072E+16</v>
      </c>
      <c r="C15" s="1">
        <v>33.442421600000003</v>
      </c>
      <c r="D15" s="1">
        <f t="shared" si="0"/>
        <v>2.7696290132041856E+33</v>
      </c>
      <c r="E15">
        <f t="shared" si="14"/>
        <v>4.8345143736458314E+20</v>
      </c>
      <c r="F15">
        <f t="shared" si="15"/>
        <v>1.3315358254596302E+20</v>
      </c>
      <c r="G15">
        <f t="shared" si="16"/>
        <v>3.6673541900039885E+19</v>
      </c>
      <c r="H15">
        <f t="shared" si="17"/>
        <v>6.1624339859453164E+21</v>
      </c>
      <c r="I15">
        <f t="shared" si="18"/>
        <v>2.4533091578674014E+20</v>
      </c>
      <c r="J15">
        <f t="shared" si="19"/>
        <v>9.7667996733157376E+18</v>
      </c>
      <c r="K15" s="2">
        <f t="shared" si="1"/>
        <v>5728867057055.6963</v>
      </c>
      <c r="L15" s="2">
        <f t="shared" si="20"/>
        <v>4428600566963.7109</v>
      </c>
      <c r="M15" s="2">
        <f t="shared" si="2"/>
        <v>20800259071122.949</v>
      </c>
      <c r="N15" s="2">
        <f t="shared" si="3"/>
        <v>16079276792069.5</v>
      </c>
      <c r="O15" s="2">
        <f t="shared" si="4"/>
        <v>75521176022574.828</v>
      </c>
      <c r="P15" s="2">
        <f t="shared" si="5"/>
        <v>58380325397746.352</v>
      </c>
      <c r="Q15" s="2">
        <f t="shared" si="6"/>
        <v>449437514384.88226</v>
      </c>
      <c r="R15" s="2">
        <f t="shared" si="7"/>
        <v>347429816610.64923</v>
      </c>
      <c r="S15" s="2">
        <f t="shared" si="8"/>
        <v>11289359941947.77</v>
      </c>
      <c r="T15" s="2">
        <f t="shared" si="9"/>
        <v>8727042422461.5117</v>
      </c>
      <c r="U15" s="2">
        <f t="shared" si="10"/>
        <v>283575900586063.94</v>
      </c>
      <c r="V15">
        <f t="shared" si="11"/>
        <v>219213394481895.75</v>
      </c>
      <c r="W15" s="2">
        <f t="shared" si="12"/>
        <v>2.62144E+16</v>
      </c>
    </row>
    <row r="16" spans="1:23" x14ac:dyDescent="0.2">
      <c r="A16">
        <v>2038</v>
      </c>
      <c r="B16" s="3">
        <f t="shared" si="13"/>
        <v>2.62144E+16</v>
      </c>
      <c r="C16" s="1">
        <v>33.886024599999999</v>
      </c>
      <c r="D16" s="1">
        <f t="shared" si="0"/>
        <v>7.6917400783236105E+33</v>
      </c>
      <c r="E16">
        <f t="shared" si="14"/>
        <v>7.3173336109581782E+20</v>
      </c>
      <c r="F16">
        <f t="shared" si="15"/>
        <v>1.8380311012194871E+20</v>
      </c>
      <c r="G16">
        <f t="shared" si="16"/>
        <v>4.6169253838458364E+19</v>
      </c>
      <c r="H16">
        <f t="shared" si="17"/>
        <v>1.0709082887889088E+22</v>
      </c>
      <c r="I16">
        <f t="shared" si="18"/>
        <v>3.386509357726316E+20</v>
      </c>
      <c r="J16">
        <f t="shared" si="19"/>
        <v>1.0709082887889089E+19</v>
      </c>
      <c r="K16" s="2">
        <f t="shared" si="1"/>
        <v>10511670626585.529</v>
      </c>
      <c r="L16" s="2">
        <f t="shared" si="20"/>
        <v>7966532634587.5088</v>
      </c>
      <c r="M16" s="2">
        <f t="shared" si="2"/>
        <v>41847714509402.672</v>
      </c>
      <c r="N16" s="2">
        <f t="shared" si="3"/>
        <v>31715337662777.27</v>
      </c>
      <c r="O16" s="2">
        <f t="shared" si="4"/>
        <v>166598752174688.5</v>
      </c>
      <c r="P16" s="2">
        <f t="shared" si="5"/>
        <v>126261033400770.39</v>
      </c>
      <c r="Q16" s="2">
        <f t="shared" si="6"/>
        <v>718244518120.42712</v>
      </c>
      <c r="R16" s="2">
        <f t="shared" si="7"/>
        <v>544339581830.92285</v>
      </c>
      <c r="S16" s="2">
        <f t="shared" si="8"/>
        <v>22712885941906.277</v>
      </c>
      <c r="T16" s="2">
        <f t="shared" si="9"/>
        <v>17213528991693.234</v>
      </c>
      <c r="U16" s="2">
        <f t="shared" si="10"/>
        <v>718244518120427.12</v>
      </c>
      <c r="V16">
        <f t="shared" si="11"/>
        <v>544339581830922.81</v>
      </c>
      <c r="W16" s="2">
        <f t="shared" si="12"/>
        <v>5.24288E+16</v>
      </c>
    </row>
    <row r="17" spans="1:23" x14ac:dyDescent="0.2">
      <c r="A17">
        <v>2039</v>
      </c>
      <c r="B17" s="3">
        <f t="shared" si="13"/>
        <v>5.24288E+16</v>
      </c>
      <c r="C17" s="1">
        <v>34.212878099999998</v>
      </c>
      <c r="D17" s="1">
        <f t="shared" si="0"/>
        <v>1.6325936388310125E+34</v>
      </c>
      <c r="E17">
        <f t="shared" si="14"/>
        <v>1.1075232595426088E+21</v>
      </c>
      <c r="F17">
        <f t="shared" si="15"/>
        <v>2.5371892099740926E+20</v>
      </c>
      <c r="G17">
        <f t="shared" si="16"/>
        <v>5.8123646900810637E+19</v>
      </c>
      <c r="H17">
        <f t="shared" si="17"/>
        <v>1.8610253117719415E+22</v>
      </c>
      <c r="I17">
        <f t="shared" si="18"/>
        <v>4.6746842293358291E+20</v>
      </c>
      <c r="J17">
        <f t="shared" si="19"/>
        <v>1.1742275887260479E+19</v>
      </c>
      <c r="K17" s="2">
        <f t="shared" si="1"/>
        <v>14740942230913.057</v>
      </c>
      <c r="L17" s="2">
        <f t="shared" si="20"/>
        <v>10952737211478.225</v>
      </c>
      <c r="M17" s="2">
        <f t="shared" si="2"/>
        <v>64346546659312.141</v>
      </c>
      <c r="N17" s="2">
        <f t="shared" si="3"/>
        <v>47810431991762.469</v>
      </c>
      <c r="O17" s="2">
        <f t="shared" si="4"/>
        <v>280882863667703.41</v>
      </c>
      <c r="P17" s="2">
        <f t="shared" si="5"/>
        <v>208700105106460.72</v>
      </c>
      <c r="Q17" s="2">
        <f t="shared" si="6"/>
        <v>877254934956.56335</v>
      </c>
      <c r="R17" s="2">
        <f t="shared" si="7"/>
        <v>651813338627.84692</v>
      </c>
      <c r="S17" s="2">
        <f t="shared" si="8"/>
        <v>34924148000964.945</v>
      </c>
      <c r="T17" s="2">
        <f t="shared" si="9"/>
        <v>25949156397016.055</v>
      </c>
      <c r="U17" s="2">
        <f t="shared" si="10"/>
        <v>1390355374465574</v>
      </c>
      <c r="V17">
        <f t="shared" si="11"/>
        <v>1033054523146625</v>
      </c>
      <c r="W17" s="2">
        <f t="shared" si="12"/>
        <v>1.048576E+17</v>
      </c>
    </row>
    <row r="18" spans="1:23" x14ac:dyDescent="0.2">
      <c r="A18">
        <v>2040</v>
      </c>
      <c r="B18" s="3">
        <f t="shared" si="13"/>
        <v>1.048576E+17</v>
      </c>
      <c r="C18" s="1">
        <v>34.5179087</v>
      </c>
      <c r="D18" s="1">
        <f t="shared" si="0"/>
        <v>3.2954042692288303E+34</v>
      </c>
      <c r="E18">
        <f t="shared" si="14"/>
        <v>1.6763042873854497E+21</v>
      </c>
      <c r="F18">
        <f t="shared" si="15"/>
        <v>3.5022960617684625E+20</v>
      </c>
      <c r="G18">
        <f t="shared" si="16"/>
        <v>7.3173336109581804E+19</v>
      </c>
      <c r="H18">
        <f t="shared" si="17"/>
        <v>3.2340913291208451E+22</v>
      </c>
      <c r="I18">
        <f t="shared" si="18"/>
        <v>6.452860552162442E+20</v>
      </c>
      <c r="J18">
        <f t="shared" si="19"/>
        <v>1.2875149483478989E+19</v>
      </c>
      <c r="K18" s="2">
        <f t="shared" si="1"/>
        <v>19658747484137.91</v>
      </c>
      <c r="L18" s="2">
        <f t="shared" si="20"/>
        <v>14320332307685.5</v>
      </c>
      <c r="M18" s="2">
        <f t="shared" si="2"/>
        <v>94092681232803.5</v>
      </c>
      <c r="N18" s="2">
        <f t="shared" si="3"/>
        <v>68541419745183.625</v>
      </c>
      <c r="O18" s="2">
        <f t="shared" si="4"/>
        <v>450355887053413.75</v>
      </c>
      <c r="P18" s="2">
        <f t="shared" si="5"/>
        <v>328059860605619.81</v>
      </c>
      <c r="Q18" s="2">
        <f t="shared" si="6"/>
        <v>1018958320550.7844</v>
      </c>
      <c r="R18" s="2">
        <f t="shared" si="7"/>
        <v>742255922954.50586</v>
      </c>
      <c r="S18" s="2">
        <f t="shared" si="8"/>
        <v>51068890185833.867</v>
      </c>
      <c r="T18" s="2">
        <f t="shared" si="9"/>
        <v>37200919266902.633</v>
      </c>
      <c r="U18" s="2">
        <f t="shared" si="10"/>
        <v>2559507579665304.5</v>
      </c>
      <c r="V18">
        <f t="shared" si="11"/>
        <v>1864462581577043.5</v>
      </c>
      <c r="W18" s="2">
        <f t="shared" si="12"/>
        <v>2.097152E+17</v>
      </c>
    </row>
    <row r="19" spans="1:23" x14ac:dyDescent="0.2">
      <c r="A19">
        <v>2041</v>
      </c>
      <c r="B19" s="3">
        <f t="shared" si="13"/>
        <v>2.097152E+17</v>
      </c>
      <c r="C19" s="1">
        <v>34.918421100000003</v>
      </c>
      <c r="D19" s="1">
        <f t="shared" si="0"/>
        <v>8.2874534114460247E+34</v>
      </c>
      <c r="E19">
        <f t="shared" si="14"/>
        <v>2.5371892099740897E+21</v>
      </c>
      <c r="F19">
        <f t="shared" si="15"/>
        <v>4.8345143736458392E+20</v>
      </c>
      <c r="G19">
        <f t="shared" si="16"/>
        <v>9.2119772294108283E+19</v>
      </c>
      <c r="H19">
        <f t="shared" si="17"/>
        <v>5.6202065919973744E+22</v>
      </c>
      <c r="I19">
        <f t="shared" si="18"/>
        <v>8.9074271678817187E+20</v>
      </c>
      <c r="J19">
        <f t="shared" si="19"/>
        <v>1.4117320680718903E+19</v>
      </c>
      <c r="K19" s="2">
        <f t="shared" si="1"/>
        <v>32663915560048.664</v>
      </c>
      <c r="L19" s="2">
        <f t="shared" si="20"/>
        <v>23327345636502.641</v>
      </c>
      <c r="M19" s="2">
        <f t="shared" si="2"/>
        <v>171422665668821.47</v>
      </c>
      <c r="N19" s="2">
        <f t="shared" si="3"/>
        <v>122423650178615.5</v>
      </c>
      <c r="O19" s="2">
        <f t="shared" si="4"/>
        <v>899638937989001.75</v>
      </c>
      <c r="P19" s="2">
        <f t="shared" si="5"/>
        <v>642488449247458.88</v>
      </c>
      <c r="Q19" s="2">
        <f t="shared" si="6"/>
        <v>1474581632505.5647</v>
      </c>
      <c r="R19" s="2">
        <f t="shared" si="7"/>
        <v>1053090997233.9022</v>
      </c>
      <c r="S19" s="2">
        <f t="shared" si="8"/>
        <v>93039811106497.875</v>
      </c>
      <c r="T19" s="2">
        <f t="shared" si="9"/>
        <v>66445549911070.109</v>
      </c>
      <c r="U19" s="2">
        <f t="shared" si="10"/>
        <v>5870415214669473</v>
      </c>
      <c r="V19">
        <f t="shared" si="11"/>
        <v>4192430772441496.5</v>
      </c>
      <c r="W19" s="2">
        <f t="shared" si="12"/>
        <v>4.194304E+17</v>
      </c>
    </row>
    <row r="20" spans="1:23" x14ac:dyDescent="0.2">
      <c r="A20">
        <v>2042</v>
      </c>
      <c r="B20" s="3">
        <f t="shared" si="13"/>
        <v>4.194304E+17</v>
      </c>
      <c r="C20" s="1">
        <v>35.214587700000003</v>
      </c>
      <c r="D20" s="1">
        <f t="shared" si="0"/>
        <v>1.6390330088060255E+35</v>
      </c>
      <c r="E20">
        <f t="shared" si="14"/>
        <v>3.84019126816726E+21</v>
      </c>
      <c r="F20">
        <f t="shared" si="15"/>
        <v>6.6734875683771895E+20</v>
      </c>
      <c r="G20">
        <f t="shared" si="16"/>
        <v>1.1597192226974518E+20</v>
      </c>
      <c r="H20">
        <f t="shared" si="17"/>
        <v>9.7667996733157402E+22</v>
      </c>
      <c r="I20">
        <f t="shared" si="18"/>
        <v>1.2295672300640165E+21</v>
      </c>
      <c r="J20">
        <f t="shared" si="19"/>
        <v>1.5479334314369544E+19</v>
      </c>
      <c r="K20" s="2">
        <f t="shared" si="1"/>
        <v>42681025353933.938</v>
      </c>
      <c r="L20" s="2">
        <f t="shared" si="20"/>
        <v>29883520034702.309</v>
      </c>
      <c r="M20" s="2">
        <f t="shared" si="2"/>
        <v>245603665551533.16</v>
      </c>
      <c r="N20" s="2">
        <f t="shared" si="3"/>
        <v>171961708961827.44</v>
      </c>
      <c r="O20" s="2">
        <f t="shared" si="4"/>
        <v>1413301579147504.8</v>
      </c>
      <c r="P20" s="2">
        <f t="shared" si="5"/>
        <v>989536350293845.38</v>
      </c>
      <c r="Q20" s="2">
        <f t="shared" si="6"/>
        <v>1678167939989.6902</v>
      </c>
      <c r="R20" s="2">
        <f t="shared" si="7"/>
        <v>1174985015950.5291</v>
      </c>
      <c r="S20" s="2">
        <f t="shared" si="8"/>
        <v>133301617734289.36</v>
      </c>
      <c r="T20" s="2">
        <f t="shared" si="9"/>
        <v>93332377354746.484</v>
      </c>
      <c r="U20" s="2">
        <f t="shared" si="10"/>
        <v>1.0588523870076912E+16</v>
      </c>
      <c r="V20">
        <f t="shared" si="11"/>
        <v>7413654254681633</v>
      </c>
      <c r="W20" s="2">
        <f t="shared" si="12"/>
        <v>8.388608E+17</v>
      </c>
    </row>
    <row r="21" spans="1:23" x14ac:dyDescent="0.2">
      <c r="A21">
        <v>2043</v>
      </c>
      <c r="B21" s="3">
        <f t="shared" si="13"/>
        <v>8.388608E+17</v>
      </c>
      <c r="C21" s="1">
        <v>35.493473100000003</v>
      </c>
      <c r="D21" s="1">
        <f t="shared" si="0"/>
        <v>3.1151079416482634E+35</v>
      </c>
      <c r="E21">
        <f t="shared" si="14"/>
        <v>5.8123646900810642E+21</v>
      </c>
      <c r="F21">
        <f t="shared" si="15"/>
        <v>9.2119772294108414E+20</v>
      </c>
      <c r="G21">
        <f t="shared" si="16"/>
        <v>1.4600000000000011E+20</v>
      </c>
      <c r="H21">
        <f t="shared" si="17"/>
        <v>1.6972752566517223E+23</v>
      </c>
      <c r="I21">
        <f t="shared" si="18"/>
        <v>1.6972752566517238E+21</v>
      </c>
      <c r="J21">
        <f t="shared" si="19"/>
        <v>1.6972752566517225E+19</v>
      </c>
      <c r="K21" s="2">
        <f t="shared" si="1"/>
        <v>53594502543246.602</v>
      </c>
      <c r="L21" s="2">
        <f t="shared" si="20"/>
        <v>36788915100267.695</v>
      </c>
      <c r="M21" s="2">
        <f t="shared" si="2"/>
        <v>338158450034237.94</v>
      </c>
      <c r="N21" s="2">
        <f t="shared" si="3"/>
        <v>232122361779721.56</v>
      </c>
      <c r="O21" s="2">
        <f t="shared" si="4"/>
        <v>2133635576471411.8</v>
      </c>
      <c r="P21" s="2">
        <f t="shared" si="5"/>
        <v>1464593089830040.2</v>
      </c>
      <c r="Q21" s="2">
        <f t="shared" si="6"/>
        <v>1835358130297.3521</v>
      </c>
      <c r="R21" s="2">
        <f t="shared" si="7"/>
        <v>1259846275830.46</v>
      </c>
      <c r="S21" s="2">
        <f t="shared" si="8"/>
        <v>183535813029735.03</v>
      </c>
      <c r="T21" s="2">
        <f t="shared" si="9"/>
        <v>125984627583045.88</v>
      </c>
      <c r="U21" s="2">
        <f t="shared" si="10"/>
        <v>1.835358130297352E+16</v>
      </c>
      <c r="V21">
        <f t="shared" si="11"/>
        <v>1.2598462758304598E+16</v>
      </c>
      <c r="W21" s="2">
        <f t="shared" si="12"/>
        <v>1.6777216E+18</v>
      </c>
    </row>
    <row r="22" spans="1:23" x14ac:dyDescent="0.2">
      <c r="A22">
        <v>2044</v>
      </c>
      <c r="B22" s="3">
        <f t="shared" si="13"/>
        <v>1.6777216E+18</v>
      </c>
      <c r="C22" s="1">
        <v>35.862294800000001</v>
      </c>
      <c r="D22" s="1">
        <f t="shared" si="0"/>
        <v>7.2827399069419484E+35</v>
      </c>
      <c r="E22">
        <f t="shared" si="14"/>
        <v>8.7973699566856296E+21</v>
      </c>
      <c r="F22">
        <f t="shared" si="15"/>
        <v>1.2716068413358806E+21</v>
      </c>
      <c r="G22">
        <f t="shared" si="16"/>
        <v>1.8380311012194858E+20</v>
      </c>
      <c r="H22">
        <f t="shared" si="17"/>
        <v>2.949526347625172E+23</v>
      </c>
      <c r="I22">
        <f t="shared" si="18"/>
        <v>2.3428920569818626E+21</v>
      </c>
      <c r="J22">
        <f t="shared" si="19"/>
        <v>1.8610253117719421E+19</v>
      </c>
      <c r="K22" s="2">
        <f t="shared" si="1"/>
        <v>82783149313930.734</v>
      </c>
      <c r="L22" s="2">
        <f t="shared" si="20"/>
        <v>55710686352679.367</v>
      </c>
      <c r="M22" s="2">
        <f t="shared" si="2"/>
        <v>572719465655839</v>
      </c>
      <c r="N22" s="2">
        <f t="shared" si="3"/>
        <v>385423782299344.5</v>
      </c>
      <c r="O22" s="2">
        <f t="shared" si="4"/>
        <v>3962250639888541.5</v>
      </c>
      <c r="P22" s="2">
        <f t="shared" si="5"/>
        <v>2666481095234047</v>
      </c>
      <c r="Q22" s="2">
        <f t="shared" si="6"/>
        <v>2469121834699.2183</v>
      </c>
      <c r="R22" s="2">
        <f t="shared" si="7"/>
        <v>1661648212703.7463</v>
      </c>
      <c r="S22" s="2">
        <f t="shared" si="8"/>
        <v>310844022251868</v>
      </c>
      <c r="T22" s="2">
        <f t="shared" si="9"/>
        <v>209189116043510.38</v>
      </c>
      <c r="U22" s="2">
        <f t="shared" si="10"/>
        <v>3.9132943871718848E+16</v>
      </c>
      <c r="V22">
        <f t="shared" si="11"/>
        <v>2.6335349405793432E+16</v>
      </c>
      <c r="W22" s="2">
        <f t="shared" si="12"/>
        <v>3.3554432E+18</v>
      </c>
    </row>
    <row r="23" spans="1:23" x14ac:dyDescent="0.2">
      <c r="A23">
        <v>2045</v>
      </c>
      <c r="B23" s="3">
        <f t="shared" si="13"/>
        <v>3.3554432E+18</v>
      </c>
      <c r="C23" s="1">
        <v>36.221652599999999</v>
      </c>
      <c r="D23" s="1">
        <f t="shared" si="0"/>
        <v>1.6659140846607145E+36</v>
      </c>
      <c r="E23">
        <f t="shared" si="14"/>
        <v>1.3315358254596293E+22</v>
      </c>
      <c r="F23">
        <f t="shared" si="15"/>
        <v>1.755306074541427E+21</v>
      </c>
      <c r="G23">
        <f t="shared" si="16"/>
        <v>2.313944060993228E+20</v>
      </c>
      <c r="H23">
        <f t="shared" si="17"/>
        <v>5.1256893313211425E+23</v>
      </c>
      <c r="I23">
        <f t="shared" si="18"/>
        <v>3.2340913291208488E+21</v>
      </c>
      <c r="J23">
        <f t="shared" si="19"/>
        <v>2.0405736768285078E+19</v>
      </c>
      <c r="K23" s="2">
        <f t="shared" si="1"/>
        <v>125112224005363.28</v>
      </c>
      <c r="L23" s="2">
        <f t="shared" si="20"/>
        <v>82546019781375.766</v>
      </c>
      <c r="M23" s="2">
        <f t="shared" si="2"/>
        <v>949073274924963.62</v>
      </c>
      <c r="N23" s="2">
        <f t="shared" si="3"/>
        <v>626175595140669.62</v>
      </c>
      <c r="O23" s="2">
        <f t="shared" si="4"/>
        <v>7199457034175858</v>
      </c>
      <c r="P23" s="2">
        <f t="shared" si="5"/>
        <v>4750027645042658</v>
      </c>
      <c r="Q23" s="2">
        <f t="shared" si="6"/>
        <v>3250126913624.9551</v>
      </c>
      <c r="R23" s="2">
        <f t="shared" si="7"/>
        <v>2144355139051.5327</v>
      </c>
      <c r="S23" s="2">
        <f t="shared" si="8"/>
        <v>515110402003883.56</v>
      </c>
      <c r="T23" s="2">
        <f t="shared" si="9"/>
        <v>339857386210177.5</v>
      </c>
      <c r="U23" s="2">
        <f t="shared" si="10"/>
        <v>8.163949695018632E+16</v>
      </c>
      <c r="V23">
        <f t="shared" si="11"/>
        <v>5.3863765781213832E+16</v>
      </c>
      <c r="W23" s="2">
        <f t="shared" si="12"/>
        <v>6.7108864E+18</v>
      </c>
    </row>
    <row r="24" spans="1:23" x14ac:dyDescent="0.2">
      <c r="A24">
        <v>2046</v>
      </c>
      <c r="B24" s="3">
        <f t="shared" si="13"/>
        <v>6.7108864E+18</v>
      </c>
      <c r="C24" s="1">
        <v>36.487864100000003</v>
      </c>
      <c r="D24" s="1">
        <f t="shared" si="0"/>
        <v>3.0751343890726812E+36</v>
      </c>
      <c r="E24">
        <f t="shared" si="14"/>
        <v>2.0153610263202135E+22</v>
      </c>
      <c r="F24">
        <f t="shared" si="15"/>
        <v>2.4229968848588447E+21</v>
      </c>
      <c r="G24">
        <f t="shared" si="16"/>
        <v>2.9130829798545673E+20</v>
      </c>
      <c r="H24">
        <f t="shared" si="17"/>
        <v>8.9074271678817147E+23</v>
      </c>
      <c r="I24">
        <f t="shared" si="18"/>
        <v>4.46428878100705E+21</v>
      </c>
      <c r="J24">
        <f t="shared" si="19"/>
        <v>2.2374445442661888E+19</v>
      </c>
      <c r="K24" s="2">
        <f t="shared" si="1"/>
        <v>152584789966266.03</v>
      </c>
      <c r="L24" s="2">
        <f t="shared" si="20"/>
        <v>98697798457911.422</v>
      </c>
      <c r="M24" s="2">
        <f t="shared" si="2"/>
        <v>1269145003152502</v>
      </c>
      <c r="N24" s="2">
        <f t="shared" si="3"/>
        <v>820932530448836.38</v>
      </c>
      <c r="O24" s="2">
        <f t="shared" si="4"/>
        <v>1.055628833898238E+16</v>
      </c>
      <c r="P24" s="2">
        <f t="shared" si="5"/>
        <v>6828219373469835</v>
      </c>
      <c r="Q24" s="2">
        <f t="shared" si="6"/>
        <v>3452326166820.6064</v>
      </c>
      <c r="R24" s="2">
        <f t="shared" si="7"/>
        <v>2233099329881.8667</v>
      </c>
      <c r="S24" s="2">
        <f t="shared" si="8"/>
        <v>688829629963811.5</v>
      </c>
      <c r="T24" s="2">
        <f t="shared" si="9"/>
        <v>445561893849554.31</v>
      </c>
      <c r="U24" s="2">
        <f t="shared" si="10"/>
        <v>1.3743958021007525E+17</v>
      </c>
      <c r="V24">
        <f t="shared" si="11"/>
        <v>8.890128557841808E+16</v>
      </c>
      <c r="W24" s="2">
        <f t="shared" si="12"/>
        <v>1.34217728E+19</v>
      </c>
    </row>
    <row r="25" spans="1:23" x14ac:dyDescent="0.2">
      <c r="A25">
        <v>2047</v>
      </c>
      <c r="B25" s="3">
        <f t="shared" si="13"/>
        <v>1.34217728E+19</v>
      </c>
      <c r="C25" s="1">
        <v>36.745539399999998</v>
      </c>
      <c r="D25" s="1">
        <f t="shared" si="0"/>
        <v>5.5659512730895091E+36</v>
      </c>
      <c r="E25">
        <f t="shared" si="14"/>
        <v>3.0503723510469E+22</v>
      </c>
      <c r="F25">
        <f t="shared" si="15"/>
        <v>3.3446667730409578E+21</v>
      </c>
      <c r="G25">
        <f t="shared" si="16"/>
        <v>3.6673541900039913E+20</v>
      </c>
      <c r="H25">
        <f t="shared" si="17"/>
        <v>1.5479334314369548E+24</v>
      </c>
      <c r="I25">
        <f t="shared" si="18"/>
        <v>6.1624339859453268E+21</v>
      </c>
      <c r="J25">
        <f t="shared" si="19"/>
        <v>2.4533091578674016E+19</v>
      </c>
      <c r="K25" s="2">
        <f t="shared" si="1"/>
        <v>182467929568639.47</v>
      </c>
      <c r="L25" s="2">
        <f t="shared" si="20"/>
        <v>115713117325985.58</v>
      </c>
      <c r="M25" s="2">
        <f t="shared" si="2"/>
        <v>1664127296014295.8</v>
      </c>
      <c r="N25" s="2">
        <f t="shared" si="3"/>
        <v>1055316172569607.6</v>
      </c>
      <c r="O25" s="2">
        <f t="shared" si="4"/>
        <v>1.5177021320330806E+16</v>
      </c>
      <c r="P25" s="2">
        <f t="shared" si="5"/>
        <v>9624597883310754</v>
      </c>
      <c r="Q25" s="2">
        <f t="shared" si="6"/>
        <v>3595730384815.4551</v>
      </c>
      <c r="R25" s="2">
        <f t="shared" si="7"/>
        <v>2280253701975.8677</v>
      </c>
      <c r="S25" s="2">
        <f t="shared" si="8"/>
        <v>903206636498465.25</v>
      </c>
      <c r="T25" s="2">
        <f t="shared" si="9"/>
        <v>572773833439266.5</v>
      </c>
      <c r="U25" s="2">
        <f t="shared" si="10"/>
        <v>2.2687524950699027E+17</v>
      </c>
      <c r="V25">
        <f t="shared" si="11"/>
        <v>1.4387428205398234E+17</v>
      </c>
      <c r="W25" s="2">
        <f t="shared" si="12"/>
        <v>2.68435456E+19</v>
      </c>
    </row>
    <row r="26" spans="1:23" x14ac:dyDescent="0.2">
      <c r="A26">
        <v>2048</v>
      </c>
      <c r="B26" s="3">
        <f t="shared" si="13"/>
        <v>2.68435456E+19</v>
      </c>
      <c r="C26" s="1">
        <v>37.086082599999997</v>
      </c>
      <c r="D26" s="1">
        <f t="shared" si="0"/>
        <v>1.2192214649071148E+37</v>
      </c>
      <c r="E26">
        <f t="shared" si="14"/>
        <v>4.6169253838458374E+22</v>
      </c>
      <c r="F26">
        <f t="shared" si="15"/>
        <v>4.616925383845847E+21</v>
      </c>
      <c r="G26">
        <f t="shared" si="16"/>
        <v>4.6169253838458395E+20</v>
      </c>
      <c r="H26">
        <f t="shared" si="17"/>
        <v>2.6900000000000046E+24</v>
      </c>
      <c r="I26">
        <f t="shared" si="18"/>
        <v>8.5065269058529657E+21</v>
      </c>
      <c r="J26">
        <f t="shared" si="19"/>
        <v>2.6900000000000049E+19</v>
      </c>
      <c r="K26" s="2">
        <f t="shared" si="1"/>
        <v>264076493237913.16</v>
      </c>
      <c r="L26" s="2">
        <f t="shared" si="20"/>
        <v>164182030305547.66</v>
      </c>
      <c r="M26" s="2">
        <f t="shared" si="2"/>
        <v>2640764932379126</v>
      </c>
      <c r="N26" s="2">
        <f t="shared" si="3"/>
        <v>1641820303055473.2</v>
      </c>
      <c r="O26" s="2">
        <f t="shared" si="4"/>
        <v>2.6407649323791304E+16</v>
      </c>
      <c r="P26" s="2">
        <f t="shared" si="5"/>
        <v>1.641820303055476E+16</v>
      </c>
      <c r="Q26" s="2">
        <f t="shared" si="6"/>
        <v>4532421802628.6719</v>
      </c>
      <c r="R26" s="2">
        <f t="shared" si="7"/>
        <v>2817904027096.7593</v>
      </c>
      <c r="S26" s="2">
        <f t="shared" si="8"/>
        <v>1433277621291272.8</v>
      </c>
      <c r="T26" s="2">
        <f t="shared" si="9"/>
        <v>891099495338658.25</v>
      </c>
      <c r="U26" s="2">
        <f t="shared" si="10"/>
        <v>4.5324218026286714E+17</v>
      </c>
      <c r="V26">
        <f t="shared" si="11"/>
        <v>2.817904027096759E+17</v>
      </c>
      <c r="W26" s="2">
        <f t="shared" si="12"/>
        <v>5.36870912E+19</v>
      </c>
    </row>
    <row r="27" spans="1:23" x14ac:dyDescent="0.2">
      <c r="A27">
        <v>2049</v>
      </c>
      <c r="B27" s="3">
        <f t="shared" si="13"/>
        <v>5.36870912E+19</v>
      </c>
      <c r="C27" s="1">
        <v>37.339484800000001</v>
      </c>
      <c r="D27" s="1">
        <f t="shared" si="0"/>
        <v>2.1851678389845635E+37</v>
      </c>
      <c r="E27">
        <f t="shared" si="14"/>
        <v>6.9879993479105255E+22</v>
      </c>
      <c r="F27">
        <f t="shared" si="15"/>
        <v>6.3731311507064425E+21</v>
      </c>
      <c r="G27">
        <f t="shared" si="16"/>
        <v>5.8123646900810672E+20</v>
      </c>
      <c r="H27">
        <f t="shared" si="17"/>
        <v>4.6746842293358282E+24</v>
      </c>
      <c r="I27">
        <f t="shared" si="18"/>
        <v>1.17422758872605E+22</v>
      </c>
      <c r="J27">
        <f t="shared" si="19"/>
        <v>2.9495263476251734E+19</v>
      </c>
      <c r="K27" s="2">
        <f t="shared" si="1"/>
        <v>312702925428570.38</v>
      </c>
      <c r="L27" s="2">
        <f t="shared" si="20"/>
        <v>190602086353216.12</v>
      </c>
      <c r="M27" s="2">
        <f t="shared" si="2"/>
        <v>3428719396026150</v>
      </c>
      <c r="N27" s="2">
        <f t="shared" si="3"/>
        <v>2089910318257015.5</v>
      </c>
      <c r="O27" s="2">
        <f t="shared" si="4"/>
        <v>3.7595160584359104E+16</v>
      </c>
      <c r="P27" s="2">
        <f t="shared" si="5"/>
        <v>2.291541095863486E+16</v>
      </c>
      <c r="Q27" s="2">
        <f t="shared" si="6"/>
        <v>4674471540284.1846</v>
      </c>
      <c r="R27" s="2">
        <f t="shared" si="7"/>
        <v>2849234707209.0859</v>
      </c>
      <c r="S27" s="2">
        <f t="shared" si="8"/>
        <v>1860940638735382.5</v>
      </c>
      <c r="T27" s="2">
        <f t="shared" si="9"/>
        <v>1134300767529830</v>
      </c>
      <c r="U27" s="2">
        <f t="shared" si="10"/>
        <v>7.4085381225496179E+17</v>
      </c>
      <c r="V27">
        <f t="shared" si="11"/>
        <v>4.5157326911796128E+17</v>
      </c>
      <c r="W27" s="2">
        <f t="shared" si="12"/>
        <v>1.073741824E+20</v>
      </c>
    </row>
    <row r="28" spans="1:23" x14ac:dyDescent="0.2">
      <c r="A28">
        <v>2050</v>
      </c>
      <c r="B28" s="3">
        <f t="shared" si="13"/>
        <v>1.073741824E+20</v>
      </c>
      <c r="C28" s="1">
        <v>37.587200099999997</v>
      </c>
      <c r="D28" s="1">
        <f t="shared" si="0"/>
        <v>3.8654503560355702E+37</v>
      </c>
      <c r="E28">
        <f t="shared" si="14"/>
        <v>1.0576765017094864E+23</v>
      </c>
      <c r="F28">
        <f t="shared" si="15"/>
        <v>8.7973699566856506E+21</v>
      </c>
      <c r="G28">
        <f t="shared" si="16"/>
        <v>7.3173336109581848E+20</v>
      </c>
      <c r="H28">
        <f t="shared" si="17"/>
        <v>8.1236701278814386E+24</v>
      </c>
      <c r="I28">
        <f t="shared" si="18"/>
        <v>1.6208852865400273E+22</v>
      </c>
      <c r="J28">
        <f t="shared" si="19"/>
        <v>3.2340913291208471E+19</v>
      </c>
      <c r="K28" s="2">
        <f t="shared" si="1"/>
        <v>365466222402405.19</v>
      </c>
      <c r="L28" s="2">
        <f t="shared" si="20"/>
        <v>218395043813352.69</v>
      </c>
      <c r="M28" s="2">
        <f t="shared" si="2"/>
        <v>4393870412483883.5</v>
      </c>
      <c r="N28" s="2">
        <f t="shared" si="3"/>
        <v>2625685938735050</v>
      </c>
      <c r="O28" s="2">
        <f t="shared" si="4"/>
        <v>5.2825941272471248E+16</v>
      </c>
      <c r="P28" s="2">
        <f t="shared" si="5"/>
        <v>3.156768820616192E+16</v>
      </c>
      <c r="Q28" s="2">
        <f t="shared" si="6"/>
        <v>4758256176317.2383</v>
      </c>
      <c r="R28" s="2">
        <f t="shared" si="7"/>
        <v>2843435322889.4194</v>
      </c>
      <c r="S28" s="2">
        <f t="shared" si="8"/>
        <v>2384777249898316</v>
      </c>
      <c r="T28" s="2">
        <f t="shared" si="9"/>
        <v>1425093483477016</v>
      </c>
      <c r="U28" s="2">
        <f t="shared" si="10"/>
        <v>1.1952199126937925E+18</v>
      </c>
      <c r="V28">
        <f t="shared" si="11"/>
        <v>7.1423866064409933E+17</v>
      </c>
      <c r="W28" s="2">
        <f t="shared" si="12"/>
        <v>2.147483648E+20</v>
      </c>
    </row>
    <row r="29" spans="1:23" x14ac:dyDescent="0.2">
      <c r="A29">
        <v>2051</v>
      </c>
      <c r="B29" s="3">
        <f t="shared" si="13"/>
        <v>2.147483648E+20</v>
      </c>
      <c r="C29" s="1">
        <v>37.916389899999999</v>
      </c>
      <c r="D29" s="1">
        <f t="shared" si="0"/>
        <v>8.2487834025131299E+37</v>
      </c>
      <c r="E29">
        <f t="shared" si="14"/>
        <v>1.6008581663690515E+23</v>
      </c>
      <c r="F29">
        <f t="shared" si="15"/>
        <v>1.2143751058099037E+22</v>
      </c>
      <c r="G29">
        <f t="shared" si="16"/>
        <v>9.2119772294108335E+20</v>
      </c>
      <c r="H29">
        <f t="shared" si="17"/>
        <v>1.4117320680718909E+25</v>
      </c>
      <c r="I29">
        <f t="shared" si="18"/>
        <v>2.2374445442661922E+22</v>
      </c>
      <c r="J29">
        <f t="shared" si="19"/>
        <v>3.5461106267167425E+19</v>
      </c>
      <c r="K29" s="2">
        <f t="shared" si="1"/>
        <v>515272594150074.69</v>
      </c>
      <c r="L29" s="2">
        <f t="shared" si="20"/>
        <v>301878655201518.5</v>
      </c>
      <c r="M29" s="2">
        <f t="shared" si="2"/>
        <v>6792615694317750</v>
      </c>
      <c r="N29" s="2">
        <f t="shared" si="3"/>
        <v>3979535714457469</v>
      </c>
      <c r="O29" s="2">
        <f t="shared" si="4"/>
        <v>8.9544114114584E+16</v>
      </c>
      <c r="P29" s="2">
        <f t="shared" si="5"/>
        <v>5.2460497719094552E+16</v>
      </c>
      <c r="Q29" s="2">
        <f t="shared" si="6"/>
        <v>5843023325083.999</v>
      </c>
      <c r="R29" s="2">
        <f t="shared" si="7"/>
        <v>3423205588096.397</v>
      </c>
      <c r="S29" s="2">
        <f t="shared" si="8"/>
        <v>3686698480930823.5</v>
      </c>
      <c r="T29" s="2">
        <f t="shared" si="9"/>
        <v>2159896707475057.8</v>
      </c>
      <c r="U29" s="2">
        <f t="shared" si="10"/>
        <v>2.3261494834272773E+18</v>
      </c>
      <c r="V29">
        <f t="shared" si="11"/>
        <v>1.3628026908999767E+18</v>
      </c>
      <c r="W29" s="2">
        <f t="shared" si="12"/>
        <v>4.294967296E+20</v>
      </c>
    </row>
    <row r="30" spans="1:23" x14ac:dyDescent="0.2">
      <c r="A30">
        <v>2052</v>
      </c>
      <c r="B30" s="3">
        <f t="shared" si="13"/>
        <v>4.294967296E+20</v>
      </c>
      <c r="C30" s="1">
        <v>38.242076699999998</v>
      </c>
      <c r="D30" s="1">
        <f t="shared" si="0"/>
        <v>1.7461305067903564E+38</v>
      </c>
      <c r="E30">
        <f t="shared" si="14"/>
        <v>2.4229968848588407E+23</v>
      </c>
      <c r="F30">
        <f t="shared" si="15"/>
        <v>1.6763042873854545E+22</v>
      </c>
      <c r="G30">
        <f t="shared" si="16"/>
        <v>1.1597192226974526E+21</v>
      </c>
      <c r="H30">
        <f t="shared" si="17"/>
        <v>2.4533091578674017E+25</v>
      </c>
      <c r="I30">
        <f t="shared" si="18"/>
        <v>3.0885332418266248E+22</v>
      </c>
      <c r="J30">
        <f t="shared" si="19"/>
        <v>3.8882329833065529E+19</v>
      </c>
      <c r="K30" s="2">
        <f t="shared" si="1"/>
        <v>720649092742058</v>
      </c>
      <c r="L30" s="2">
        <f t="shared" si="20"/>
        <v>413922500437691.06</v>
      </c>
      <c r="M30" s="2">
        <f t="shared" si="2"/>
        <v>1.0416548594013384E+16</v>
      </c>
      <c r="N30" s="2">
        <f t="shared" si="3"/>
        <v>5983000441392358</v>
      </c>
      <c r="O30" s="2">
        <f t="shared" si="4"/>
        <v>1.505649361169455E+17</v>
      </c>
      <c r="P30" s="2">
        <f t="shared" si="5"/>
        <v>8.6480667863789696E+16</v>
      </c>
      <c r="Q30" s="2">
        <f t="shared" si="6"/>
        <v>7117449919390.6016</v>
      </c>
      <c r="R30" s="2">
        <f t="shared" si="7"/>
        <v>4088082115200.3984</v>
      </c>
      <c r="S30" s="2">
        <f t="shared" si="8"/>
        <v>5653591430208008</v>
      </c>
      <c r="T30" s="2">
        <f t="shared" si="9"/>
        <v>3247279049975034.5</v>
      </c>
      <c r="U30" s="2">
        <f t="shared" si="10"/>
        <v>4.4908073006094587E+18</v>
      </c>
      <c r="V30">
        <f t="shared" si="11"/>
        <v>2.5794054354238141E+18</v>
      </c>
      <c r="W30" s="2">
        <f t="shared" si="12"/>
        <v>8.589934592E+20</v>
      </c>
    </row>
    <row r="31" spans="1:23" x14ac:dyDescent="0.2">
      <c r="A31">
        <v>2053</v>
      </c>
      <c r="B31" s="3">
        <f t="shared" si="13"/>
        <v>8.589934592E+20</v>
      </c>
      <c r="C31" s="1">
        <v>38.485920800000002</v>
      </c>
      <c r="D31" s="1">
        <f t="shared" si="0"/>
        <v>3.0614050904398129E+38</v>
      </c>
      <c r="E31">
        <f t="shared" si="14"/>
        <v>3.6673541900039907E+23</v>
      </c>
      <c r="F31">
        <f t="shared" si="15"/>
        <v>2.3139440609932339E+22</v>
      </c>
      <c r="G31">
        <f t="shared" si="16"/>
        <v>1.4600000000000021E+21</v>
      </c>
      <c r="H31">
        <f t="shared" si="17"/>
        <v>4.2633626877204038E+25</v>
      </c>
      <c r="I31">
        <f t="shared" si="18"/>
        <v>4.2633626877204097E+22</v>
      </c>
      <c r="J31">
        <f t="shared" si="19"/>
        <v>4.2633626877204046E+19</v>
      </c>
      <c r="K31" s="2">
        <f t="shared" si="1"/>
        <v>834772135940456.25</v>
      </c>
      <c r="L31" s="2">
        <f t="shared" si="20"/>
        <v>470070463087993.81</v>
      </c>
      <c r="M31" s="2">
        <f t="shared" si="2"/>
        <v>1.3230246755082488E+16</v>
      </c>
      <c r="N31" s="2">
        <f t="shared" si="3"/>
        <v>7450114769252026</v>
      </c>
      <c r="O31" s="2">
        <f t="shared" si="4"/>
        <v>2.0968528016711018E+17</v>
      </c>
      <c r="P31" s="2">
        <f t="shared" si="5"/>
        <v>1.180763618084156E+17</v>
      </c>
      <c r="Q31" s="2">
        <f t="shared" si="6"/>
        <v>7180728722089.3916</v>
      </c>
      <c r="R31" s="2">
        <f t="shared" si="7"/>
        <v>4043556714910.0278</v>
      </c>
      <c r="S31" s="2">
        <f t="shared" si="8"/>
        <v>7180728722089382</v>
      </c>
      <c r="T31" s="2">
        <f t="shared" si="9"/>
        <v>4043556714910022.5</v>
      </c>
      <c r="U31" s="2">
        <f t="shared" si="10"/>
        <v>7.1807287220893901E+18</v>
      </c>
      <c r="V31">
        <f t="shared" si="11"/>
        <v>4.0435567149100268E+18</v>
      </c>
      <c r="W31" s="2">
        <f t="shared" si="12"/>
        <v>1.7179869184E+21</v>
      </c>
    </row>
    <row r="32" spans="1:23" x14ac:dyDescent="0.2">
      <c r="A32">
        <v>2054</v>
      </c>
      <c r="B32" s="3">
        <f t="shared" si="13"/>
        <v>1.7179869184E+21</v>
      </c>
      <c r="C32" s="1">
        <v>38.726089799999997</v>
      </c>
      <c r="D32" s="1">
        <f t="shared" si="0"/>
        <v>5.3221829580684663E+38</v>
      </c>
      <c r="E32">
        <f t="shared" si="14"/>
        <v>5.5507651862801991E+23</v>
      </c>
      <c r="F32">
        <f t="shared" si="15"/>
        <v>3.1941319709663586E+22</v>
      </c>
      <c r="G32">
        <f t="shared" si="16"/>
        <v>1.8380311012194868E+21</v>
      </c>
      <c r="H32">
        <f t="shared" si="17"/>
        <v>7.4088752119796831E+25</v>
      </c>
      <c r="I32">
        <f t="shared" si="18"/>
        <v>5.8850787684243168E+22</v>
      </c>
      <c r="J32">
        <f t="shared" si="19"/>
        <v>4.6746842293358305E+19</v>
      </c>
      <c r="K32" s="2">
        <f t="shared" si="1"/>
        <v>958819690521818.75</v>
      </c>
      <c r="L32" s="2">
        <f t="shared" si="20"/>
        <v>529336438917824.56</v>
      </c>
      <c r="M32" s="2">
        <f t="shared" si="2"/>
        <v>1.6662376528100318E+16</v>
      </c>
      <c r="N32" s="2">
        <f t="shared" si="3"/>
        <v>9198813022386362</v>
      </c>
      <c r="O32" s="2">
        <f t="shared" si="4"/>
        <v>2.8955891739466938E+17</v>
      </c>
      <c r="P32" s="2">
        <f t="shared" si="5"/>
        <v>1.5985704893813603E+17</v>
      </c>
      <c r="Q32" s="2">
        <f t="shared" si="6"/>
        <v>7183523552215.9053</v>
      </c>
      <c r="R32" s="2">
        <f t="shared" si="7"/>
        <v>3965814233479.9697</v>
      </c>
      <c r="S32" s="2">
        <f t="shared" si="8"/>
        <v>9043520346106494</v>
      </c>
      <c r="T32" s="2">
        <f t="shared" si="9"/>
        <v>4992664316982933</v>
      </c>
      <c r="U32" s="2">
        <f t="shared" si="10"/>
        <v>1.1385117575791063E+19</v>
      </c>
      <c r="V32">
        <f t="shared" si="11"/>
        <v>6.2853919812077926E+18</v>
      </c>
      <c r="W32" s="2">
        <f t="shared" si="12"/>
        <v>3.4359738368E+21</v>
      </c>
    </row>
    <row r="33" spans="1:23" x14ac:dyDescent="0.2">
      <c r="A33">
        <v>2055</v>
      </c>
      <c r="B33" s="3">
        <f t="shared" si="13"/>
        <v>3.4359738368E+21</v>
      </c>
      <c r="C33" s="1">
        <v>39.045850799999997</v>
      </c>
      <c r="D33" s="1">
        <f t="shared" si="0"/>
        <v>1.111349862229518E+39</v>
      </c>
      <c r="E33">
        <f t="shared" si="14"/>
        <v>8.4014230851225006E+23</v>
      </c>
      <c r="F33">
        <f t="shared" si="15"/>
        <v>4.4091295117869601E+22</v>
      </c>
      <c r="G33">
        <f t="shared" si="16"/>
        <v>2.3139440609932293E+21</v>
      </c>
      <c r="H33">
        <f t="shared" si="17"/>
        <v>1.2875149483478999E+26</v>
      </c>
      <c r="I33">
        <f t="shared" si="18"/>
        <v>8.1236701278814524E+22</v>
      </c>
      <c r="J33">
        <f t="shared" si="19"/>
        <v>5.1256893313211466E+19</v>
      </c>
      <c r="K33" s="2">
        <f t="shared" si="1"/>
        <v>1322811446310245.5</v>
      </c>
      <c r="L33" s="2">
        <f t="shared" si="20"/>
        <v>715966363840490.75</v>
      </c>
      <c r="M33" s="2">
        <f t="shared" si="2"/>
        <v>2.5205652482163152E+16</v>
      </c>
      <c r="N33" s="2">
        <f t="shared" si="3"/>
        <v>1.3642457816810334E+16</v>
      </c>
      <c r="O33" s="2">
        <f t="shared" si="4"/>
        <v>4.802838067539481E+17</v>
      </c>
      <c r="P33" s="2">
        <f t="shared" si="5"/>
        <v>2.599516746640279E+17</v>
      </c>
      <c r="Q33" s="2">
        <f t="shared" si="6"/>
        <v>8631743372421.1777</v>
      </c>
      <c r="R33" s="2">
        <f t="shared" si="7"/>
        <v>4671896310842.1807</v>
      </c>
      <c r="S33" s="2">
        <f t="shared" si="8"/>
        <v>1.368039131002164E+16</v>
      </c>
      <c r="T33" s="2">
        <f t="shared" si="9"/>
        <v>7404456658937953</v>
      </c>
      <c r="U33" s="2">
        <f t="shared" si="10"/>
        <v>2.16819590574575E+19</v>
      </c>
      <c r="V33">
        <f t="shared" si="11"/>
        <v>1.1735272952624138E+19</v>
      </c>
      <c r="W33" s="2">
        <f t="shared" si="12"/>
        <v>6.8719476736E+21</v>
      </c>
    </row>
    <row r="34" spans="1:23" x14ac:dyDescent="0.2">
      <c r="A34">
        <v>2056</v>
      </c>
      <c r="B34" s="3">
        <f t="shared" si="13"/>
        <v>6.8719476736E+21</v>
      </c>
      <c r="C34" s="1">
        <v>39.2847285</v>
      </c>
      <c r="D34" s="1">
        <f t="shared" si="0"/>
        <v>1.9263202939944521E+39</v>
      </c>
      <c r="E34">
        <f t="shared" si="14"/>
        <v>1.2716068413358791E+24</v>
      </c>
      <c r="F34">
        <f t="shared" si="15"/>
        <v>6.0862929986669204E+22</v>
      </c>
      <c r="G34">
        <f t="shared" si="16"/>
        <v>2.9130829798545692E+21</v>
      </c>
      <c r="H34">
        <f t="shared" si="17"/>
        <v>2.2374445442661899E+26</v>
      </c>
      <c r="I34">
        <f t="shared" si="18"/>
        <v>1.1213786415352063E+23</v>
      </c>
      <c r="J34">
        <f t="shared" si="19"/>
        <v>5.6202065919973794E+19</v>
      </c>
      <c r="K34" s="2">
        <f t="shared" si="1"/>
        <v>1514870973775799.8</v>
      </c>
      <c r="L34" s="2">
        <f t="shared" si="20"/>
        <v>803840989217868.75</v>
      </c>
      <c r="M34" s="2">
        <f t="shared" si="2"/>
        <v>3.1650140642528608E+16</v>
      </c>
      <c r="N34" s="2">
        <f t="shared" si="3"/>
        <v>1.6794618685947724E+16</v>
      </c>
      <c r="O34" s="2">
        <f t="shared" si="4"/>
        <v>6.612651638542135E+17</v>
      </c>
      <c r="P34" s="2">
        <f t="shared" si="5"/>
        <v>3.508893183971961E+17</v>
      </c>
      <c r="Q34" s="2">
        <f t="shared" si="6"/>
        <v>8609466093499.1953</v>
      </c>
      <c r="R34" s="2">
        <f t="shared" si="7"/>
        <v>4568469434717.9072</v>
      </c>
      <c r="S34" s="2">
        <f t="shared" si="8"/>
        <v>1.7178143248361256E+16</v>
      </c>
      <c r="T34" s="2">
        <f t="shared" si="9"/>
        <v>9115294900179808</v>
      </c>
      <c r="U34" s="2">
        <f t="shared" si="10"/>
        <v>3.4274901864592351E+19</v>
      </c>
      <c r="V34">
        <f t="shared" si="11"/>
        <v>1.8187404404156807E+19</v>
      </c>
      <c r="W34" s="2">
        <f t="shared" si="12"/>
        <v>1.37438953472E+22</v>
      </c>
    </row>
    <row r="35" spans="1:23" x14ac:dyDescent="0.2">
      <c r="A35">
        <v>2057</v>
      </c>
      <c r="B35" s="3">
        <f t="shared" si="13"/>
        <v>1.37438953472E+22</v>
      </c>
      <c r="C35" s="1">
        <v>39.5226513</v>
      </c>
      <c r="D35" s="1">
        <f t="shared" si="0"/>
        <v>3.3315880833376146E+39</v>
      </c>
      <c r="E35">
        <f t="shared" si="14"/>
        <v>1.9246548382923566E+24</v>
      </c>
      <c r="F35">
        <f t="shared" si="15"/>
        <v>8.4014230851225251E+22</v>
      </c>
      <c r="G35">
        <f t="shared" si="16"/>
        <v>3.6673541900039933E+21</v>
      </c>
      <c r="H35">
        <f t="shared" si="17"/>
        <v>3.8882329833065541E+26</v>
      </c>
      <c r="I35">
        <f t="shared" si="18"/>
        <v>1.547933431436958E+23</v>
      </c>
      <c r="J35">
        <f t="shared" si="19"/>
        <v>6.1624339859453247E+19</v>
      </c>
      <c r="K35" s="2">
        <f t="shared" si="1"/>
        <v>1731005485790665</v>
      </c>
      <c r="L35" s="2">
        <f t="shared" si="20"/>
        <v>900518783659336.12</v>
      </c>
      <c r="M35" s="2">
        <f t="shared" si="2"/>
        <v>3.965504474161388E+16</v>
      </c>
      <c r="N35" s="2">
        <f t="shared" si="3"/>
        <v>2.0629693521949472E+16</v>
      </c>
      <c r="O35" s="2">
        <f t="shared" si="4"/>
        <v>9.0844459267622221E+17</v>
      </c>
      <c r="P35" s="2">
        <f t="shared" si="5"/>
        <v>4.7259897575947034E+17</v>
      </c>
      <c r="Q35" s="2">
        <f t="shared" si="6"/>
        <v>8568385941997.8262</v>
      </c>
      <c r="R35" s="2">
        <f t="shared" si="7"/>
        <v>4457520527664.4355</v>
      </c>
      <c r="S35" s="2">
        <f t="shared" si="8"/>
        <v>2.152281238764174E+16</v>
      </c>
      <c r="T35" s="2">
        <f t="shared" si="9"/>
        <v>1.1196785331615702E+16</v>
      </c>
      <c r="U35" s="2">
        <f t="shared" si="10"/>
        <v>5.4062860404443668E+19</v>
      </c>
      <c r="V35">
        <f t="shared" si="11"/>
        <v>2.8125053151011017E+19</v>
      </c>
      <c r="W35" s="2">
        <f t="shared" si="12"/>
        <v>2.74877906944E+22</v>
      </c>
    </row>
    <row r="36" spans="1:23" x14ac:dyDescent="0.2">
      <c r="A36">
        <v>2058</v>
      </c>
      <c r="B36" s="3">
        <f t="shared" si="13"/>
        <v>2.74877906944E+22</v>
      </c>
      <c r="C36" s="1">
        <v>39.839410399999998</v>
      </c>
      <c r="D36" s="1">
        <f t="shared" si="0"/>
        <v>6.9089237557195477E+39</v>
      </c>
      <c r="E36">
        <f t="shared" si="14"/>
        <v>2.9130829798545676E+24</v>
      </c>
      <c r="F36">
        <f t="shared" si="15"/>
        <v>1.1597192226974559E+23</v>
      </c>
      <c r="G36">
        <f t="shared" si="16"/>
        <v>4.6169253838458423E+21</v>
      </c>
      <c r="H36">
        <f t="shared" si="17"/>
        <v>6.7569745007607868E+26</v>
      </c>
      <c r="I36">
        <f t="shared" si="18"/>
        <v>2.1367429514083256E+23</v>
      </c>
      <c r="J36">
        <f t="shared" si="19"/>
        <v>6.7569745007607874E+19</v>
      </c>
      <c r="K36" s="2">
        <f t="shared" si="1"/>
        <v>2371687934569055</v>
      </c>
      <c r="L36" s="2">
        <f t="shared" si="20"/>
        <v>1209627646706718</v>
      </c>
      <c r="M36" s="2">
        <f t="shared" si="2"/>
        <v>5.957410742618972E+16</v>
      </c>
      <c r="N36" s="2">
        <f t="shared" si="3"/>
        <v>3.0384472729414596E+16</v>
      </c>
      <c r="O36" s="2">
        <f t="shared" si="4"/>
        <v>1.4964339211314043E+18</v>
      </c>
      <c r="P36" s="2">
        <f t="shared" si="5"/>
        <v>7.6322344777589555E+17</v>
      </c>
      <c r="Q36" s="2">
        <f t="shared" si="6"/>
        <v>10224877650406.484</v>
      </c>
      <c r="R36" s="2">
        <f t="shared" si="7"/>
        <v>5214975591792.0449</v>
      </c>
      <c r="S36" s="2">
        <f t="shared" si="8"/>
        <v>3.2333902171835324E+16</v>
      </c>
      <c r="T36" s="2">
        <f t="shared" si="9"/>
        <v>1.6491200812247332E+16</v>
      </c>
      <c r="U36" s="2">
        <f t="shared" si="10"/>
        <v>1.0224877650406484E+20</v>
      </c>
      <c r="V36">
        <f t="shared" si="11"/>
        <v>5.2149755917920444E+19</v>
      </c>
      <c r="W36" s="2">
        <f t="shared" si="12"/>
        <v>5.49755813888E+22</v>
      </c>
    </row>
    <row r="37" spans="1:23" x14ac:dyDescent="0.2">
      <c r="A37">
        <v>2059</v>
      </c>
      <c r="B37" s="3">
        <f t="shared" si="13"/>
        <v>5.49755813888E+22</v>
      </c>
      <c r="C37" s="1">
        <v>40.155843500000003</v>
      </c>
      <c r="D37" s="1">
        <f t="shared" si="0"/>
        <v>1.4316718968006905E+40</v>
      </c>
      <c r="E37">
        <f t="shared" si="14"/>
        <v>4.4091295117869488E+24</v>
      </c>
      <c r="F37">
        <f t="shared" si="15"/>
        <v>1.6008581663690572E+23</v>
      </c>
      <c r="G37">
        <f t="shared" si="16"/>
        <v>5.8123646900810704E+21</v>
      </c>
      <c r="H37">
        <f t="shared" si="17"/>
        <v>1.1742275887260493E+27</v>
      </c>
      <c r="I37">
        <f t="shared" si="18"/>
        <v>2.9495263476251797E+23</v>
      </c>
      <c r="J37">
        <f t="shared" si="19"/>
        <v>7.4088752119796875E+19</v>
      </c>
      <c r="K37" s="2">
        <f t="shared" si="1"/>
        <v>3247062471114524</v>
      </c>
      <c r="L37" s="2">
        <f t="shared" si="20"/>
        <v>1623620897859937.8</v>
      </c>
      <c r="M37" s="2">
        <f t="shared" si="2"/>
        <v>8.9431526594757488E+16</v>
      </c>
      <c r="N37" s="2">
        <f t="shared" si="3"/>
        <v>4.4718232802255112E+16</v>
      </c>
      <c r="O37" s="2">
        <f t="shared" si="4"/>
        <v>2.4631487753063229E+18</v>
      </c>
      <c r="P37" s="2">
        <f t="shared" si="5"/>
        <v>1.2316424034652969E+18</v>
      </c>
      <c r="Q37" s="2">
        <f t="shared" si="6"/>
        <v>12192456645938.197</v>
      </c>
      <c r="R37" s="2">
        <f t="shared" si="7"/>
        <v>6096564997655.1807</v>
      </c>
      <c r="S37" s="2">
        <f t="shared" si="8"/>
        <v>4.8539044174106312E+16</v>
      </c>
      <c r="T37" s="2">
        <f t="shared" si="9"/>
        <v>2.4270862413119884E+16</v>
      </c>
      <c r="U37" s="2">
        <f t="shared" si="10"/>
        <v>1.9323741537524705E+20</v>
      </c>
      <c r="V37">
        <f t="shared" si="11"/>
        <v>9.6624043621803966E+19</v>
      </c>
      <c r="W37" s="2">
        <f t="shared" si="12"/>
        <v>1.099511627776E+23</v>
      </c>
    </row>
    <row r="38" spans="1:23" x14ac:dyDescent="0.2">
      <c r="A38">
        <v>2060</v>
      </c>
      <c r="B38" s="3">
        <f t="shared" si="13"/>
        <v>1.099511627776E+23</v>
      </c>
      <c r="C38" s="1">
        <v>40.391252899999998</v>
      </c>
      <c r="D38" s="1">
        <f t="shared" si="0"/>
        <v>2.4618007519240381E+40</v>
      </c>
      <c r="E38">
        <f t="shared" si="14"/>
        <v>6.6734875683771838E+24</v>
      </c>
      <c r="F38">
        <f t="shared" si="15"/>
        <v>2.2097994227168739E+23</v>
      </c>
      <c r="G38">
        <f t="shared" si="16"/>
        <v>7.3173336109581892E+21</v>
      </c>
      <c r="H38">
        <f t="shared" si="17"/>
        <v>2.0405736768285096E+27</v>
      </c>
      <c r="I38">
        <f t="shared" si="18"/>
        <v>4.071479758293417E+23</v>
      </c>
      <c r="J38">
        <f t="shared" si="19"/>
        <v>8.1236701278814454E+19</v>
      </c>
      <c r="K38" s="2">
        <f t="shared" si="1"/>
        <v>3688926856759970</v>
      </c>
      <c r="L38" s="2">
        <f t="shared" si="20"/>
        <v>1808397345139904.5</v>
      </c>
      <c r="M38" s="2">
        <f t="shared" si="2"/>
        <v>1.1140381007509437E+17</v>
      </c>
      <c r="N38" s="2">
        <f t="shared" si="3"/>
        <v>5.4612726736256752E+16</v>
      </c>
      <c r="O38" s="2">
        <f t="shared" si="4"/>
        <v>3.3643412789562163E+18</v>
      </c>
      <c r="P38" s="2">
        <f t="shared" si="5"/>
        <v>1.6492779806300421E+18</v>
      </c>
      <c r="Q38" s="2">
        <f t="shared" si="6"/>
        <v>12064258104859.051</v>
      </c>
      <c r="R38" s="2">
        <f t="shared" si="7"/>
        <v>5914178614826.6973</v>
      </c>
      <c r="S38" s="2">
        <f t="shared" si="8"/>
        <v>6.0464521453396968E+16</v>
      </c>
      <c r="T38" s="2">
        <f t="shared" si="9"/>
        <v>2.9641108191425608E+16</v>
      </c>
      <c r="U38" s="2">
        <f t="shared" si="10"/>
        <v>3.030404623982493E+20</v>
      </c>
      <c r="V38">
        <f t="shared" si="11"/>
        <v>1.4855745016107303E+20</v>
      </c>
      <c r="W38" s="2">
        <f t="shared" si="12"/>
        <v>2.199023255552E+23</v>
      </c>
    </row>
    <row r="39" spans="1:23" x14ac:dyDescent="0.2">
      <c r="A39">
        <v>2061</v>
      </c>
      <c r="B39" s="3">
        <f t="shared" si="13"/>
        <v>2.199023255552E+23</v>
      </c>
      <c r="C39" s="1">
        <v>40.628139900000001</v>
      </c>
      <c r="D39" s="1">
        <f t="shared" si="0"/>
        <v>4.2475636938248404E+40</v>
      </c>
      <c r="E39">
        <f t="shared" si="14"/>
        <v>1.0100732175416485E+25</v>
      </c>
      <c r="F39">
        <f t="shared" si="15"/>
        <v>3.0503723510469117E+23</v>
      </c>
      <c r="G39">
        <f t="shared" si="16"/>
        <v>9.2119772294108393E+21</v>
      </c>
      <c r="H39">
        <f t="shared" si="17"/>
        <v>3.5461106267167443E+27</v>
      </c>
      <c r="I39">
        <f t="shared" si="18"/>
        <v>5.6202065919973903E+23</v>
      </c>
      <c r="J39">
        <f t="shared" si="19"/>
        <v>8.9074271678817255E+19</v>
      </c>
      <c r="K39" s="2">
        <f t="shared" si="1"/>
        <v>4205203761528010</v>
      </c>
      <c r="L39" s="2">
        <f t="shared" si="20"/>
        <v>2021066897891571</v>
      </c>
      <c r="M39" s="2">
        <f t="shared" si="2"/>
        <v>1.3924738376175758E+17</v>
      </c>
      <c r="N39" s="2">
        <f t="shared" si="3"/>
        <v>6.6923814849017512E+16</v>
      </c>
      <c r="O39" s="2">
        <f t="shared" si="4"/>
        <v>4.6109142348547656E+18</v>
      </c>
      <c r="P39" s="2">
        <f t="shared" si="5"/>
        <v>2.2160557864848509E+18</v>
      </c>
      <c r="Q39" s="2">
        <f t="shared" si="6"/>
        <v>11978091325812.793</v>
      </c>
      <c r="R39" s="2">
        <f t="shared" si="7"/>
        <v>5756801632300.915</v>
      </c>
      <c r="S39" s="2">
        <f t="shared" si="8"/>
        <v>7.557664694876064E+16</v>
      </c>
      <c r="T39" s="2">
        <f t="shared" si="9"/>
        <v>3.6322962706158208E+16</v>
      </c>
      <c r="U39" s="2">
        <f t="shared" si="10"/>
        <v>4.7685640463507187E+20</v>
      </c>
      <c r="V39">
        <f t="shared" si="11"/>
        <v>2.2918240092730714E+20</v>
      </c>
      <c r="W39" s="2">
        <f t="shared" si="12"/>
        <v>4.398046511104E+23</v>
      </c>
    </row>
    <row r="40" spans="1:23" x14ac:dyDescent="0.2">
      <c r="A40">
        <v>2062</v>
      </c>
      <c r="B40" s="3">
        <f t="shared" si="13"/>
        <v>4.398046511104E+23</v>
      </c>
      <c r="C40" s="1">
        <v>40.9416905</v>
      </c>
      <c r="D40" s="1">
        <f t="shared" si="0"/>
        <v>8.7436044010083244E+40</v>
      </c>
      <c r="E40">
        <f t="shared" si="14"/>
        <v>1.5288076801543152E+25</v>
      </c>
      <c r="F40">
        <f t="shared" si="15"/>
        <v>4.2106859945648644E+23</v>
      </c>
      <c r="G40">
        <f t="shared" si="16"/>
        <v>1.1597192226974533E+22</v>
      </c>
      <c r="H40">
        <f t="shared" si="17"/>
        <v>6.1624339859453263E+27</v>
      </c>
      <c r="I40">
        <f t="shared" si="18"/>
        <v>7.7580447434106047E+23</v>
      </c>
      <c r="J40">
        <f t="shared" si="19"/>
        <v>9.766799673315754E+19</v>
      </c>
      <c r="K40" s="2">
        <f t="shared" si="1"/>
        <v>5719231080868040</v>
      </c>
      <c r="L40" s="2">
        <f t="shared" si="20"/>
        <v>2694828410280322</v>
      </c>
      <c r="M40" s="2">
        <f t="shared" si="2"/>
        <v>2.076527295622265E+17</v>
      </c>
      <c r="N40" s="2">
        <f t="shared" si="3"/>
        <v>9.7843305714378048E+16</v>
      </c>
      <c r="O40" s="2">
        <f t="shared" si="4"/>
        <v>7.5394149117155308E+18</v>
      </c>
      <c r="P40" s="2">
        <f t="shared" si="5"/>
        <v>3.5524757111052815E+18</v>
      </c>
      <c r="Q40" s="2">
        <f t="shared" si="6"/>
        <v>14188556698456.938</v>
      </c>
      <c r="R40" s="2">
        <f t="shared" si="7"/>
        <v>6685466131938.7832</v>
      </c>
      <c r="S40" s="2">
        <f t="shared" si="8"/>
        <v>1.1270371195570659E+17</v>
      </c>
      <c r="T40" s="2">
        <f t="shared" si="9"/>
        <v>5.3104545108918944E+16</v>
      </c>
      <c r="U40" s="2">
        <f t="shared" si="10"/>
        <v>8.9523740564650459E+20</v>
      </c>
      <c r="V40">
        <f t="shared" si="11"/>
        <v>4.2182439572203635E+20</v>
      </c>
      <c r="W40" s="2">
        <f t="shared" si="12"/>
        <v>8.796093022208E+23</v>
      </c>
    </row>
    <row r="41" spans="1:23" x14ac:dyDescent="0.2">
      <c r="A41">
        <v>2063</v>
      </c>
      <c r="B41" s="3">
        <f t="shared" si="13"/>
        <v>8.796093022208E+23</v>
      </c>
      <c r="C41" s="1">
        <v>41.177024799999998</v>
      </c>
      <c r="D41" s="1">
        <f t="shared" si="0"/>
        <v>1.5032278041254949E+41</v>
      </c>
      <c r="E41">
        <f t="shared" si="14"/>
        <v>2.3139440609932287E+25</v>
      </c>
      <c r="F41">
        <f t="shared" si="15"/>
        <v>5.8123646900810875E+23</v>
      </c>
      <c r="G41">
        <f t="shared" si="16"/>
        <v>1.4600000000000029E+22</v>
      </c>
      <c r="H41">
        <f t="shared" si="17"/>
        <v>1.0709082887889106E+28</v>
      </c>
      <c r="I41">
        <f t="shared" si="18"/>
        <v>1.0709082887889125E+24</v>
      </c>
      <c r="J41">
        <f t="shared" si="19"/>
        <v>1.0709082887889107E+20</v>
      </c>
      <c r="K41" s="2">
        <f t="shared" si="1"/>
        <v>6496387831779542</v>
      </c>
      <c r="L41" s="2">
        <f t="shared" si="20"/>
        <v>3000994817985734.5</v>
      </c>
      <c r="M41" s="2">
        <f t="shared" si="2"/>
        <v>2.5862585785279133E+17</v>
      </c>
      <c r="N41" s="2">
        <f t="shared" si="3"/>
        <v>1.194717555834004E+17</v>
      </c>
      <c r="O41" s="2">
        <f t="shared" si="4"/>
        <v>1.0296080850174601E+19</v>
      </c>
      <c r="P41" s="2">
        <f t="shared" si="5"/>
        <v>4.7562562576366653E+18</v>
      </c>
      <c r="Q41" s="2">
        <f t="shared" si="6"/>
        <v>14036942470820.672</v>
      </c>
      <c r="R41" s="2">
        <f t="shared" si="7"/>
        <v>6484340637612.0791</v>
      </c>
      <c r="S41" s="2">
        <f t="shared" si="8"/>
        <v>1.4036942470820648E+17</v>
      </c>
      <c r="T41" s="2">
        <f t="shared" si="9"/>
        <v>6.484340637612068E+16</v>
      </c>
      <c r="U41" s="2">
        <f t="shared" si="10"/>
        <v>1.403694247082067E+21</v>
      </c>
      <c r="V41">
        <f t="shared" si="11"/>
        <v>6.4843406376120785E+20</v>
      </c>
      <c r="W41" s="2">
        <f t="shared" si="12"/>
        <v>1.7592186044416E+24</v>
      </c>
    </row>
    <row r="42" spans="1:23" x14ac:dyDescent="0.2">
      <c r="A42">
        <v>2064</v>
      </c>
      <c r="B42" s="3">
        <f t="shared" si="13"/>
        <v>1.7592186044416E+24</v>
      </c>
      <c r="C42" s="1">
        <v>41.413156999999998</v>
      </c>
      <c r="D42" s="1">
        <f t="shared" si="0"/>
        <v>2.589148738430443E+41</v>
      </c>
      <c r="E42">
        <f t="shared" si="14"/>
        <v>3.5022960617684609E+25</v>
      </c>
      <c r="F42">
        <f t="shared" si="15"/>
        <v>8.0232967583213568E+23</v>
      </c>
      <c r="G42">
        <f t="shared" si="16"/>
        <v>1.8380311012194879E+22</v>
      </c>
      <c r="H42">
        <f t="shared" si="17"/>
        <v>1.8610253117719447E+28</v>
      </c>
      <c r="I42">
        <f t="shared" si="18"/>
        <v>1.4782649506770169E+24</v>
      </c>
      <c r="J42">
        <f t="shared" si="19"/>
        <v>1.17422758872605E+20</v>
      </c>
      <c r="K42" s="2">
        <f t="shared" si="1"/>
        <v>7392718070565027</v>
      </c>
      <c r="L42" s="2">
        <f t="shared" si="20"/>
        <v>3348091156325595</v>
      </c>
      <c r="M42" s="2">
        <f t="shared" si="2"/>
        <v>3.2270384810895962E+17</v>
      </c>
      <c r="N42" s="2">
        <f t="shared" si="3"/>
        <v>1.4614947975194019E+17</v>
      </c>
      <c r="O42" s="2">
        <f t="shared" si="4"/>
        <v>1.4086533882438699E+19</v>
      </c>
      <c r="P42" s="2">
        <f t="shared" si="5"/>
        <v>6.3796561785385626E+18</v>
      </c>
      <c r="Q42" s="2">
        <f t="shared" si="6"/>
        <v>13912485349085.486</v>
      </c>
      <c r="R42" s="2">
        <f t="shared" si="7"/>
        <v>6300831266005.8447</v>
      </c>
      <c r="S42" s="2">
        <f t="shared" si="8"/>
        <v>1.7514781347177734E+17</v>
      </c>
      <c r="T42" s="2">
        <f t="shared" si="9"/>
        <v>7.9322765962019584E+16</v>
      </c>
      <c r="U42" s="2">
        <f t="shared" si="10"/>
        <v>2.2049803319980563E+21</v>
      </c>
      <c r="V42">
        <f t="shared" si="11"/>
        <v>9.9861445803388017E+20</v>
      </c>
      <c r="W42" s="2">
        <f t="shared" si="12"/>
        <v>3.5184372088832E+24</v>
      </c>
    </row>
    <row r="43" spans="1:23" x14ac:dyDescent="0.2">
      <c r="A43">
        <v>2065</v>
      </c>
      <c r="B43" s="3">
        <f t="shared" si="13"/>
        <v>3.5184372088832E+24</v>
      </c>
      <c r="C43" s="1">
        <v>41.726325299999999</v>
      </c>
      <c r="D43" s="1">
        <f t="shared" si="0"/>
        <v>5.3250697411773396E+41</v>
      </c>
      <c r="E43">
        <f t="shared" si="14"/>
        <v>5.3009395996434868E+25</v>
      </c>
      <c r="F43">
        <f t="shared" si="15"/>
        <v>1.1075232595426138E+24</v>
      </c>
      <c r="G43">
        <f t="shared" si="16"/>
        <v>2.3139440609932305E+22</v>
      </c>
      <c r="H43">
        <f t="shared" si="17"/>
        <v>3.2340913291208507E+28</v>
      </c>
      <c r="I43">
        <f t="shared" si="18"/>
        <v>2.0405736768285139E+24</v>
      </c>
      <c r="J43">
        <f t="shared" si="19"/>
        <v>1.2875149483479011E+20</v>
      </c>
      <c r="K43" s="2">
        <f t="shared" si="1"/>
        <v>1.004552049892339E+16</v>
      </c>
      <c r="L43" s="2">
        <f t="shared" si="20"/>
        <v>4460313675989429</v>
      </c>
      <c r="M43" s="2">
        <f t="shared" si="2"/>
        <v>4.8080884038286413E+17</v>
      </c>
      <c r="N43" s="2">
        <f t="shared" si="3"/>
        <v>2.1348403465267392E+17</v>
      </c>
      <c r="O43" s="2">
        <f t="shared" si="4"/>
        <v>2.3012957966199157E+19</v>
      </c>
      <c r="P43" s="2">
        <f t="shared" si="5"/>
        <v>1.0217988321521893E+19</v>
      </c>
      <c r="Q43" s="2">
        <f t="shared" si="6"/>
        <v>16465427841287.639</v>
      </c>
      <c r="R43" s="2">
        <f t="shared" si="7"/>
        <v>7310818089454.2256</v>
      </c>
      <c r="S43" s="2">
        <f t="shared" si="8"/>
        <v>2.6095944496616422E+17</v>
      </c>
      <c r="T43" s="2">
        <f t="shared" si="9"/>
        <v>1.1586865821297547E+17</v>
      </c>
      <c r="U43" s="2">
        <f t="shared" si="10"/>
        <v>4.1359284783530498E+21</v>
      </c>
      <c r="V43">
        <f t="shared" si="11"/>
        <v>1.8363944762134862E+21</v>
      </c>
      <c r="W43" s="2">
        <f t="shared" si="12"/>
        <v>7.0368744177664E+24</v>
      </c>
    </row>
    <row r="44" spans="1:23" x14ac:dyDescent="0.2">
      <c r="A44">
        <v>2066</v>
      </c>
      <c r="B44" s="3">
        <f t="shared" si="13"/>
        <v>7.0368744177664E+24</v>
      </c>
      <c r="C44" s="1">
        <v>41.960265800000002</v>
      </c>
      <c r="D44" s="1">
        <f t="shared" si="0"/>
        <v>9.1256918556534712E+41</v>
      </c>
      <c r="E44">
        <f t="shared" si="14"/>
        <v>8.0232967583213294E+25</v>
      </c>
      <c r="F44">
        <f t="shared" si="15"/>
        <v>1.528807680154321E+24</v>
      </c>
      <c r="G44">
        <f t="shared" si="16"/>
        <v>2.9130829798545704E+22</v>
      </c>
      <c r="H44">
        <f t="shared" si="17"/>
        <v>5.6202065919973843E+28</v>
      </c>
      <c r="I44">
        <f t="shared" si="18"/>
        <v>2.8167757942569333E+24</v>
      </c>
      <c r="J44">
        <f t="shared" si="19"/>
        <v>1.4117320680718927E+20</v>
      </c>
      <c r="K44" s="2">
        <f t="shared" si="1"/>
        <v>1.1373992674755296E+16</v>
      </c>
      <c r="L44" s="2">
        <f t="shared" si="20"/>
        <v>4951145967689123</v>
      </c>
      <c r="M44" s="2">
        <f t="shared" si="2"/>
        <v>5.9691562085378227E+17</v>
      </c>
      <c r="N44" s="2">
        <f t="shared" si="3"/>
        <v>2.5983983406288218E+17</v>
      </c>
      <c r="O44" s="2">
        <f t="shared" si="4"/>
        <v>3.1326577096369058E+19</v>
      </c>
      <c r="P44" s="2">
        <f t="shared" si="5"/>
        <v>1.3636588338626394E+19</v>
      </c>
      <c r="Q44" s="2">
        <f t="shared" si="6"/>
        <v>16237288979105.412</v>
      </c>
      <c r="R44" s="2">
        <f t="shared" si="7"/>
        <v>7068158926595.2656</v>
      </c>
      <c r="S44" s="2">
        <f t="shared" si="8"/>
        <v>3.2397650797268486E+17</v>
      </c>
      <c r="T44" s="2">
        <f t="shared" si="9"/>
        <v>1.4102831142446397E+17</v>
      </c>
      <c r="U44" s="2">
        <f t="shared" si="10"/>
        <v>6.4641811729311397E+21</v>
      </c>
      <c r="V44">
        <f t="shared" si="11"/>
        <v>2.8138847512892853E+21</v>
      </c>
      <c r="W44" s="2">
        <f t="shared" si="12"/>
        <v>1.40737488355328E+25</v>
      </c>
    </row>
    <row r="45" spans="1:23" x14ac:dyDescent="0.2">
      <c r="A45">
        <v>2067</v>
      </c>
      <c r="B45" s="3">
        <f t="shared" si="13"/>
        <v>1.40737488355328E+25</v>
      </c>
      <c r="C45" s="1">
        <v>42.195581799999999</v>
      </c>
      <c r="D45" s="1">
        <f t="shared" si="0"/>
        <v>1.5688513652996825E+42</v>
      </c>
      <c r="E45">
        <f t="shared" si="14"/>
        <v>1.2143751058099013E+26</v>
      </c>
      <c r="F45">
        <f t="shared" si="15"/>
        <v>2.110342065289065E+24</v>
      </c>
      <c r="G45">
        <f t="shared" si="16"/>
        <v>3.6673541900039952E+22</v>
      </c>
      <c r="H45">
        <f t="shared" si="17"/>
        <v>9.7667996733157577E+28</v>
      </c>
      <c r="I45">
        <f t="shared" si="18"/>
        <v>3.8882329833065639E+24</v>
      </c>
      <c r="J45">
        <f t="shared" si="19"/>
        <v>1.5479334314369571E+20</v>
      </c>
      <c r="K45" s="2">
        <f t="shared" si="1"/>
        <v>1.2919001367813538E+16</v>
      </c>
      <c r="L45" s="2">
        <f t="shared" si="20"/>
        <v>5513426108027560</v>
      </c>
      <c r="M45" s="2">
        <f t="shared" si="2"/>
        <v>7.434109337553239E+17</v>
      </c>
      <c r="N45" s="2">
        <f t="shared" si="3"/>
        <v>3.1726455741164122E+17</v>
      </c>
      <c r="O45" s="2">
        <f t="shared" si="4"/>
        <v>4.2778834113592214E+19</v>
      </c>
      <c r="P45" s="2">
        <f t="shared" si="5"/>
        <v>1.8256669703625619E+19</v>
      </c>
      <c r="Q45" s="2">
        <f t="shared" si="6"/>
        <v>16063105805128.783</v>
      </c>
      <c r="R45" s="2">
        <f t="shared" si="7"/>
        <v>6855231639084.0977</v>
      </c>
      <c r="S45" s="2">
        <f t="shared" si="8"/>
        <v>4.0348697519805696E+17</v>
      </c>
      <c r="T45" s="2">
        <f t="shared" si="9"/>
        <v>1.7219563339070496E+17</v>
      </c>
      <c r="U45" s="2">
        <f t="shared" si="10"/>
        <v>1.0135134582908433E+22</v>
      </c>
      <c r="V45">
        <f t="shared" si="11"/>
        <v>4.3253587507931046E+21</v>
      </c>
      <c r="W45" s="2">
        <f t="shared" si="12"/>
        <v>2.81474976710656E+25</v>
      </c>
    </row>
    <row r="46" spans="1:23" x14ac:dyDescent="0.2">
      <c r="A46">
        <v>2068</v>
      </c>
      <c r="B46" s="3">
        <f t="shared" si="13"/>
        <v>2.81474976710656E+25</v>
      </c>
      <c r="C46" s="1">
        <v>42.508103400000003</v>
      </c>
      <c r="D46" s="1">
        <f t="shared" si="0"/>
        <v>3.2218357781519721E+42</v>
      </c>
      <c r="E46">
        <f t="shared" si="14"/>
        <v>1.8380311012194868E+26</v>
      </c>
      <c r="F46">
        <f t="shared" si="15"/>
        <v>2.9130829798545794E+24</v>
      </c>
      <c r="G46">
        <f t="shared" si="16"/>
        <v>4.6169253838458441E+22</v>
      </c>
      <c r="H46">
        <f t="shared" si="17"/>
        <v>1.6972752566517255E+29</v>
      </c>
      <c r="I46">
        <f t="shared" si="18"/>
        <v>5.3672556272663133E+24</v>
      </c>
      <c r="J46">
        <f t="shared" si="19"/>
        <v>1.6972752566517255E+20</v>
      </c>
      <c r="K46" s="2">
        <f t="shared" si="1"/>
        <v>1.752873374130811E+16</v>
      </c>
      <c r="L46" s="2">
        <f t="shared" si="20"/>
        <v>7334035143387178</v>
      </c>
      <c r="M46" s="2">
        <f t="shared" si="2"/>
        <v>1.1059883293516087E+18</v>
      </c>
      <c r="N46" s="2">
        <f t="shared" si="3"/>
        <v>4.6274633383959699E+17</v>
      </c>
      <c r="O46" s="2">
        <f t="shared" si="4"/>
        <v>6.9783145931377844E+19</v>
      </c>
      <c r="P46" s="2">
        <f t="shared" si="5"/>
        <v>2.9197319796737798E+19</v>
      </c>
      <c r="Q46" s="2">
        <f t="shared" si="6"/>
        <v>18982399970337.168</v>
      </c>
      <c r="R46" s="2">
        <f t="shared" si="7"/>
        <v>7942250167232.8545</v>
      </c>
      <c r="S46" s="2">
        <f t="shared" si="8"/>
        <v>6.0027619362578022E+17</v>
      </c>
      <c r="T46" s="2">
        <f t="shared" si="9"/>
        <v>2.5115600275308986E+17</v>
      </c>
      <c r="U46" s="2">
        <f t="shared" si="10"/>
        <v>1.8982399970337165E+22</v>
      </c>
      <c r="V46">
        <f t="shared" si="11"/>
        <v>7.9422501672328532E+21</v>
      </c>
      <c r="W46" s="2">
        <f t="shared" si="12"/>
        <v>5.62949953421312E+25</v>
      </c>
    </row>
    <row r="47" spans="1:23" x14ac:dyDescent="0.2">
      <c r="A47">
        <v>2069</v>
      </c>
      <c r="B47" s="3">
        <f t="shared" si="13"/>
        <v>5.62949953421312E+25</v>
      </c>
      <c r="C47" s="1">
        <v>42.820945500000001</v>
      </c>
      <c r="D47" s="1">
        <f t="shared" si="0"/>
        <v>6.6213340677902119E+42</v>
      </c>
      <c r="E47">
        <f t="shared" si="14"/>
        <v>2.7819726482263451E+26</v>
      </c>
      <c r="F47">
        <f t="shared" si="15"/>
        <v>4.0211739068737443E+24</v>
      </c>
      <c r="G47">
        <f t="shared" si="16"/>
        <v>5.8123646900810734E+22</v>
      </c>
      <c r="H47">
        <f t="shared" si="17"/>
        <v>2.9495263476251776E+29</v>
      </c>
      <c r="I47">
        <f t="shared" si="18"/>
        <v>7.4088752119797061E+24</v>
      </c>
      <c r="J47">
        <f t="shared" si="19"/>
        <v>1.8610253117719455E+20</v>
      </c>
      <c r="K47" s="2">
        <f t="shared" si="1"/>
        <v>2.3800859695768984E+16</v>
      </c>
      <c r="L47" s="2">
        <f t="shared" si="20"/>
        <v>9763036544191928</v>
      </c>
      <c r="M47" s="2">
        <f t="shared" si="2"/>
        <v>1.6466171872029176E+18</v>
      </c>
      <c r="N47" s="2">
        <f t="shared" si="3"/>
        <v>6.7543710514853338E+17</v>
      </c>
      <c r="O47" s="2">
        <f t="shared" si="4"/>
        <v>1.1391807673544062E+20</v>
      </c>
      <c r="P47" s="2">
        <f t="shared" si="5"/>
        <v>4.6728830824958706E+19</v>
      </c>
      <c r="Q47" s="2">
        <f t="shared" si="6"/>
        <v>22448804612718.258</v>
      </c>
      <c r="R47" s="2">
        <f t="shared" si="7"/>
        <v>9208427872307.2207</v>
      </c>
      <c r="S47" s="2">
        <f t="shared" si="8"/>
        <v>8.9370300866775462E+17</v>
      </c>
      <c r="T47" s="2">
        <f t="shared" si="9"/>
        <v>3.6659411654901818E+17</v>
      </c>
      <c r="U47" s="2">
        <f t="shared" si="10"/>
        <v>3.5578957609586806E+22</v>
      </c>
      <c r="V47">
        <f t="shared" si="11"/>
        <v>1.4594374648088888E+22</v>
      </c>
      <c r="W47" s="2">
        <f t="shared" si="12"/>
        <v>1.125899906842624E+26</v>
      </c>
    </row>
    <row r="48" spans="1:23" x14ac:dyDescent="0.2">
      <c r="A48">
        <v>2070</v>
      </c>
      <c r="B48" s="3">
        <f t="shared" si="13"/>
        <v>1.125899906842624E+26</v>
      </c>
      <c r="C48" s="1">
        <v>43.055326600000001</v>
      </c>
      <c r="D48" s="1">
        <f t="shared" si="0"/>
        <v>1.1358646924044688E+43</v>
      </c>
      <c r="E48">
        <f t="shared" si="14"/>
        <v>4.2106859945648511E+26</v>
      </c>
      <c r="F48">
        <f t="shared" si="15"/>
        <v>5.5507651862802236E+24</v>
      </c>
      <c r="G48">
        <f t="shared" si="16"/>
        <v>7.3173336109581926E+22</v>
      </c>
      <c r="H48">
        <f t="shared" si="17"/>
        <v>5.1256893313211528E+29</v>
      </c>
      <c r="I48">
        <f t="shared" si="18"/>
        <v>1.022709476102315E+25</v>
      </c>
      <c r="J48">
        <f t="shared" si="19"/>
        <v>2.0405736768285114E+20</v>
      </c>
      <c r="K48" s="2">
        <f t="shared" si="1"/>
        <v>2.69757634235999E+16</v>
      </c>
      <c r="L48" s="2">
        <f t="shared" si="20"/>
        <v>1.0848403825122578E+16</v>
      </c>
      <c r="M48" s="2">
        <f t="shared" si="2"/>
        <v>2.0463209202435284E+18</v>
      </c>
      <c r="N48" s="2">
        <f t="shared" si="3"/>
        <v>8.2293558665987738E+17</v>
      </c>
      <c r="O48" s="2">
        <f t="shared" si="4"/>
        <v>1.5522931614098283E+20</v>
      </c>
      <c r="P48" s="2">
        <f t="shared" si="5"/>
        <v>6.2426048173367042E+19</v>
      </c>
      <c r="Q48" s="2">
        <f t="shared" si="6"/>
        <v>22160232877627.375</v>
      </c>
      <c r="R48" s="2">
        <f t="shared" si="7"/>
        <v>8911820263998.2324</v>
      </c>
      <c r="S48" s="2">
        <f t="shared" si="8"/>
        <v>1.1106425812474171E+18</v>
      </c>
      <c r="T48" s="2">
        <f t="shared" si="9"/>
        <v>4.4664905446967328E+17</v>
      </c>
      <c r="U48" s="2">
        <f t="shared" si="10"/>
        <v>5.5663988284404699E+22</v>
      </c>
      <c r="V48">
        <f t="shared" si="11"/>
        <v>2.2385480401189283E+22</v>
      </c>
      <c r="W48" s="2">
        <f t="shared" si="12"/>
        <v>2.251799813685248E+26</v>
      </c>
    </row>
    <row r="49" spans="1:23" x14ac:dyDescent="0.2">
      <c r="A49">
        <v>2071</v>
      </c>
      <c r="B49" s="3">
        <f t="shared" si="13"/>
        <v>2.251799813685248E+26</v>
      </c>
      <c r="C49" s="1">
        <v>43.2897417</v>
      </c>
      <c r="D49" s="1">
        <f t="shared" si="0"/>
        <v>1.9486852594085011E+43</v>
      </c>
      <c r="E49">
        <f t="shared" si="14"/>
        <v>6.373131150706433E+26</v>
      </c>
      <c r="F49">
        <f t="shared" si="15"/>
        <v>7.662188919646722E+24</v>
      </c>
      <c r="G49">
        <f t="shared" si="16"/>
        <v>9.2119772294108429E+22</v>
      </c>
      <c r="H49">
        <f t="shared" si="17"/>
        <v>8.9074271678817319E+29</v>
      </c>
      <c r="I49">
        <f t="shared" si="18"/>
        <v>1.4117320680718958E+25</v>
      </c>
      <c r="J49">
        <f t="shared" si="19"/>
        <v>2.2374445442661928E+20</v>
      </c>
      <c r="K49" s="2">
        <f t="shared" si="1"/>
        <v>3.0576575521947296E+16</v>
      </c>
      <c r="L49" s="2">
        <f t="shared" si="20"/>
        <v>1.2055376307964446E+16</v>
      </c>
      <c r="M49" s="2">
        <f t="shared" si="2"/>
        <v>2.5432487763540403E+18</v>
      </c>
      <c r="N49" s="2">
        <f t="shared" si="3"/>
        <v>1.0027225259974263E+18</v>
      </c>
      <c r="O49" s="2">
        <f t="shared" si="4"/>
        <v>2.1153821930724966E+20</v>
      </c>
      <c r="P49" s="2">
        <f t="shared" si="5"/>
        <v>8.3402826959321793E+19</v>
      </c>
      <c r="Q49" s="2">
        <f t="shared" si="6"/>
        <v>21877083277593.797</v>
      </c>
      <c r="R49" s="2">
        <f t="shared" si="7"/>
        <v>8625441761546.001</v>
      </c>
      <c r="S49" s="2">
        <f t="shared" si="8"/>
        <v>1.3803506369802601E+18</v>
      </c>
      <c r="T49" s="2">
        <f t="shared" si="9"/>
        <v>5.442285828833616E+17</v>
      </c>
      <c r="U49" s="2">
        <f t="shared" si="10"/>
        <v>8.7094237236060968E+22</v>
      </c>
      <c r="V49">
        <f t="shared" si="11"/>
        <v>3.4338502144630519E+22</v>
      </c>
      <c r="W49" s="2">
        <f t="shared" si="12"/>
        <v>4.503599627370496E+26</v>
      </c>
    </row>
    <row r="50" spans="1:23" x14ac:dyDescent="0.2">
      <c r="A50">
        <v>2072</v>
      </c>
      <c r="B50" s="3">
        <f t="shared" si="13"/>
        <v>4.503599627370496E+26</v>
      </c>
      <c r="C50" s="1">
        <v>43.601702600000003</v>
      </c>
      <c r="D50" s="1">
        <f t="shared" si="0"/>
        <v>3.9967096582597531E+43</v>
      </c>
      <c r="E50">
        <f t="shared" si="14"/>
        <v>9.6461243409109174E+26</v>
      </c>
      <c r="F50">
        <f t="shared" si="15"/>
        <v>1.0576765017094915E+25</v>
      </c>
      <c r="G50">
        <f t="shared" si="16"/>
        <v>1.1597192226974537E+23</v>
      </c>
      <c r="H50">
        <f t="shared" si="17"/>
        <v>1.5479334314369577E+30</v>
      </c>
      <c r="I50">
        <f t="shared" si="18"/>
        <v>1.9487327326017338E+25</v>
      </c>
      <c r="J50">
        <f t="shared" si="19"/>
        <v>2.453309157867406E+20</v>
      </c>
      <c r="K50" s="2">
        <f t="shared" si="1"/>
        <v>4.1433320958853928E+16</v>
      </c>
      <c r="L50" s="2">
        <f t="shared" si="20"/>
        <v>1.6015536798336984E+16</v>
      </c>
      <c r="M50" s="2">
        <f t="shared" si="2"/>
        <v>3.7787637824987023E+18</v>
      </c>
      <c r="N50" s="2">
        <f t="shared" si="3"/>
        <v>1.4606343158186711E+18</v>
      </c>
      <c r="O50" s="2">
        <f t="shared" si="4"/>
        <v>3.4462735290043656E+20</v>
      </c>
      <c r="P50" s="2">
        <f t="shared" si="5"/>
        <v>1.3321143283618357E+20</v>
      </c>
      <c r="Q50" s="2">
        <f t="shared" si="6"/>
        <v>25819648165034.973</v>
      </c>
      <c r="R50" s="2">
        <f t="shared" si="7"/>
        <v>9980265055699.5</v>
      </c>
      <c r="S50" s="2">
        <f t="shared" si="8"/>
        <v>2.0509275548134226E+18</v>
      </c>
      <c r="T50" s="2">
        <f t="shared" si="9"/>
        <v>7.9276063237742029E+17</v>
      </c>
      <c r="U50" s="2">
        <f t="shared" si="10"/>
        <v>1.6291096641623361E+23</v>
      </c>
      <c r="V50">
        <f t="shared" si="11"/>
        <v>6.2971215367526244E+22</v>
      </c>
      <c r="W50" s="2">
        <f t="shared" si="12"/>
        <v>9.007199254740992E+26</v>
      </c>
    </row>
    <row r="51" spans="1:23" x14ac:dyDescent="0.2">
      <c r="A51">
        <v>2073</v>
      </c>
      <c r="B51" s="3">
        <f t="shared" si="13"/>
        <v>9.007199254740992E+26</v>
      </c>
      <c r="C51" s="1">
        <v>43.836509599999999</v>
      </c>
      <c r="D51" s="1">
        <f t="shared" si="0"/>
        <v>6.8629304862598196E+43</v>
      </c>
      <c r="E51">
        <f t="shared" si="14"/>
        <v>1.4600000000000025E+27</v>
      </c>
      <c r="F51">
        <f t="shared" si="15"/>
        <v>1.4600000000000086E+25</v>
      </c>
      <c r="G51">
        <f t="shared" si="16"/>
        <v>1.4600000000000035E+23</v>
      </c>
      <c r="H51">
        <f t="shared" si="17"/>
        <v>2.6900000000000097E+30</v>
      </c>
      <c r="I51">
        <f t="shared" si="18"/>
        <v>2.690000000000015E+25</v>
      </c>
      <c r="J51">
        <f t="shared" si="19"/>
        <v>2.6900000000000098E+20</v>
      </c>
      <c r="K51" s="2">
        <f t="shared" si="1"/>
        <v>4.7006373193560328E+16</v>
      </c>
      <c r="L51" s="2">
        <f t="shared" si="20"/>
        <v>1.7813461844654526E+16</v>
      </c>
      <c r="M51" s="2">
        <f t="shared" si="2"/>
        <v>4.7006373193560136E+18</v>
      </c>
      <c r="N51" s="2">
        <f t="shared" si="3"/>
        <v>1.7813461844654454E+18</v>
      </c>
      <c r="O51" s="2">
        <f t="shared" si="4"/>
        <v>4.7006373193560293E+20</v>
      </c>
      <c r="P51" s="2">
        <f t="shared" si="5"/>
        <v>1.7813461844654513E+20</v>
      </c>
      <c r="Q51" s="2">
        <f t="shared" si="6"/>
        <v>25512752737025.258</v>
      </c>
      <c r="R51" s="2">
        <f t="shared" si="7"/>
        <v>9668272971448.1621</v>
      </c>
      <c r="S51" s="2">
        <f t="shared" si="8"/>
        <v>2.5512752737025208E+18</v>
      </c>
      <c r="T51" s="2">
        <f t="shared" si="9"/>
        <v>9.6682729714481434E+17</v>
      </c>
      <c r="U51" s="2">
        <f t="shared" si="10"/>
        <v>2.5512752737025258E+23</v>
      </c>
      <c r="V51">
        <f t="shared" si="11"/>
        <v>9.6682729714481623E+22</v>
      </c>
      <c r="W51" s="2">
        <f t="shared" si="12"/>
        <v>1.8014398509481984E+27</v>
      </c>
    </row>
    <row r="52" spans="1:23" x14ac:dyDescent="0.2">
      <c r="A52">
        <v>2074</v>
      </c>
      <c r="B52" s="3">
        <f t="shared" si="13"/>
        <v>1.8014398509481984E+27</v>
      </c>
      <c r="C52" s="1">
        <v>44.070563300000003</v>
      </c>
      <c r="D52" s="1">
        <f t="shared" si="0"/>
        <v>1.1764224400378851E+44</v>
      </c>
      <c r="E52">
        <f t="shared" si="14"/>
        <v>2.2097994227168679E+27</v>
      </c>
      <c r="F52">
        <f t="shared" si="15"/>
        <v>2.0153610263202238E+25</v>
      </c>
      <c r="G52">
        <f t="shared" si="16"/>
        <v>1.8380311012194885E+23</v>
      </c>
      <c r="H52">
        <f t="shared" si="17"/>
        <v>4.674684229335837E+30</v>
      </c>
      <c r="I52">
        <f t="shared" si="18"/>
        <v>3.7132336717817812E+25</v>
      </c>
      <c r="J52">
        <f t="shared" si="19"/>
        <v>2.9495263476251787E+20</v>
      </c>
      <c r="K52" s="2">
        <f t="shared" si="1"/>
        <v>5.3236616316584808E+16</v>
      </c>
      <c r="L52" s="2">
        <f t="shared" si="20"/>
        <v>1.977888731170642E+16</v>
      </c>
      <c r="M52" s="2">
        <f t="shared" si="2"/>
        <v>5.8372789027575521E+18</v>
      </c>
      <c r="N52" s="2">
        <f t="shared" si="3"/>
        <v>2.1687118681259095E+18</v>
      </c>
      <c r="O52" s="2">
        <f t="shared" si="4"/>
        <v>6.4004490416802942E+20</v>
      </c>
      <c r="P52" s="2">
        <f t="shared" si="5"/>
        <v>2.3779452771170229E+20</v>
      </c>
      <c r="Q52" s="2">
        <f t="shared" si="6"/>
        <v>25165816177599.383</v>
      </c>
      <c r="R52" s="2">
        <f t="shared" si="7"/>
        <v>9349802386459.9355</v>
      </c>
      <c r="S52" s="2">
        <f t="shared" si="8"/>
        <v>3.1681885494520556E+18</v>
      </c>
      <c r="T52" s="2">
        <f t="shared" si="9"/>
        <v>1.1770703819568138E+18</v>
      </c>
      <c r="U52" s="2">
        <f t="shared" si="10"/>
        <v>3.9885130742605015E+23</v>
      </c>
      <c r="V52">
        <f t="shared" si="11"/>
        <v>1.481843815315702E+23</v>
      </c>
      <c r="W52" s="2">
        <f t="shared" si="12"/>
        <v>3.6028797018963968E+27</v>
      </c>
    </row>
    <row r="53" spans="1:23" x14ac:dyDescent="0.2">
      <c r="A53">
        <v>2075</v>
      </c>
      <c r="B53" s="3">
        <f t="shared" si="13"/>
        <v>3.6028797018963968E+27</v>
      </c>
      <c r="C53" s="1">
        <v>44.382952099999997</v>
      </c>
      <c r="D53" s="1">
        <f t="shared" si="0"/>
        <v>2.4151944387192566E+44</v>
      </c>
      <c r="E53">
        <f t="shared" si="14"/>
        <v>3.3446667730409549E+27</v>
      </c>
      <c r="F53">
        <f t="shared" si="15"/>
        <v>2.7819726482263577E+25</v>
      </c>
      <c r="G53">
        <f t="shared" si="16"/>
        <v>2.3139440609932311E+23</v>
      </c>
      <c r="H53">
        <f t="shared" si="17"/>
        <v>8.1236701278814539E+30</v>
      </c>
      <c r="I53">
        <f t="shared" si="18"/>
        <v>5.1256893313211647E+25</v>
      </c>
      <c r="J53">
        <f t="shared" si="19"/>
        <v>3.234091329120853E+20</v>
      </c>
      <c r="K53" s="2">
        <f t="shared" si="1"/>
        <v>7.2210315783517456E+16</v>
      </c>
      <c r="L53" s="2">
        <f t="shared" si="20"/>
        <v>2.6302103618401348E+16</v>
      </c>
      <c r="M53" s="2">
        <f t="shared" si="2"/>
        <v>8.6815894479015096E+18</v>
      </c>
      <c r="N53" s="2">
        <f t="shared" si="3"/>
        <v>3.1622083736025774E+18</v>
      </c>
      <c r="O53" s="2">
        <f t="shared" si="4"/>
        <v>1.0437566229161844E+21</v>
      </c>
      <c r="P53" s="2">
        <f t="shared" si="5"/>
        <v>3.8018106624317653E+20</v>
      </c>
      <c r="Q53" s="2">
        <f t="shared" si="6"/>
        <v>29730336174409.723</v>
      </c>
      <c r="R53" s="2">
        <f t="shared" si="7"/>
        <v>10829067484118.676</v>
      </c>
      <c r="S53" s="2">
        <f t="shared" si="8"/>
        <v>4.7119407412402258E+18</v>
      </c>
      <c r="T53" s="2">
        <f t="shared" si="9"/>
        <v>1.7162915336281651E+18</v>
      </c>
      <c r="U53" s="2">
        <f t="shared" si="10"/>
        <v>7.4679228040718215E+23</v>
      </c>
      <c r="V53">
        <f t="shared" si="11"/>
        <v>2.7201387679259284E+23</v>
      </c>
      <c r="W53" s="2">
        <f t="shared" si="12"/>
        <v>7.2057594037927936E+27</v>
      </c>
    </row>
    <row r="54" spans="1:23" x14ac:dyDescent="0.2">
      <c r="A54">
        <v>2076</v>
      </c>
      <c r="B54" s="3">
        <f t="shared" si="13"/>
        <v>7.2057594037927936E+27</v>
      </c>
      <c r="C54" s="1">
        <v>44.695871099999998</v>
      </c>
      <c r="D54" s="1">
        <f t="shared" si="0"/>
        <v>4.9644495312183671E+44</v>
      </c>
      <c r="E54">
        <f t="shared" si="14"/>
        <v>5.0623580166069715E+27</v>
      </c>
      <c r="F54">
        <f t="shared" si="15"/>
        <v>3.8401912681672814E+25</v>
      </c>
      <c r="G54">
        <f t="shared" si="16"/>
        <v>2.9130829798545712E+23</v>
      </c>
      <c r="H54">
        <f t="shared" si="17"/>
        <v>1.4117320680718937E+31</v>
      </c>
      <c r="I54">
        <f t="shared" si="18"/>
        <v>7.0754208981986197E+25</v>
      </c>
      <c r="J54">
        <f t="shared" si="19"/>
        <v>3.546110626716749E+20</v>
      </c>
      <c r="K54" s="2">
        <f t="shared" si="1"/>
        <v>9.8065950984355168E+16</v>
      </c>
      <c r="L54" s="2">
        <f t="shared" si="20"/>
        <v>3.5019449325244072E+16</v>
      </c>
      <c r="M54" s="2">
        <f t="shared" si="2"/>
        <v>1.2927610070806796E+19</v>
      </c>
      <c r="N54" s="2">
        <f t="shared" si="3"/>
        <v>4.6164625053537423E+18</v>
      </c>
      <c r="O54" s="2">
        <f t="shared" si="4"/>
        <v>1.7041909089270796E+21</v>
      </c>
      <c r="P54" s="2">
        <f t="shared" si="5"/>
        <v>6.0856828059755872E+20</v>
      </c>
      <c r="Q54" s="2">
        <f t="shared" si="6"/>
        <v>35165663821738.359</v>
      </c>
      <c r="R54" s="2">
        <f t="shared" si="7"/>
        <v>12557693774778.141</v>
      </c>
      <c r="S54" s="2">
        <f t="shared" si="8"/>
        <v>7.0164723804378911E+18</v>
      </c>
      <c r="T54" s="2">
        <f t="shared" si="9"/>
        <v>2.5055893151734072E+18</v>
      </c>
      <c r="U54" s="2">
        <f t="shared" si="10"/>
        <v>1.3999702924707741E+24</v>
      </c>
      <c r="V54">
        <f t="shared" si="11"/>
        <v>4.9993079373541923E+23</v>
      </c>
      <c r="W54" s="2">
        <f t="shared" si="12"/>
        <v>1.4411518807585587E+28</v>
      </c>
    </row>
    <row r="55" spans="1:23" x14ac:dyDescent="0.2">
      <c r="A55">
        <v>2077</v>
      </c>
      <c r="B55" s="3">
        <f t="shared" si="13"/>
        <v>1.4411518807585587E+28</v>
      </c>
      <c r="C55" s="1">
        <v>44.930497699999997</v>
      </c>
      <c r="D55" s="1">
        <f t="shared" si="0"/>
        <v>8.5211399861779926E+44</v>
      </c>
      <c r="E55">
        <f t="shared" si="14"/>
        <v>7.6621889196466949E+27</v>
      </c>
      <c r="F55">
        <f t="shared" si="15"/>
        <v>5.3009395996435134E+25</v>
      </c>
      <c r="G55">
        <f t="shared" si="16"/>
        <v>3.667354190003996E+23</v>
      </c>
      <c r="H55">
        <f t="shared" si="17"/>
        <v>2.4533091578674068E+31</v>
      </c>
      <c r="I55">
        <f t="shared" si="18"/>
        <v>9.7667996733157857E+25</v>
      </c>
      <c r="J55">
        <f t="shared" si="19"/>
        <v>3.8882329833065605E+20</v>
      </c>
      <c r="K55" s="2">
        <f t="shared" si="1"/>
        <v>1.112102569584111E+17</v>
      </c>
      <c r="L55" s="2">
        <f t="shared" si="20"/>
        <v>3.8934602112454592E+16</v>
      </c>
      <c r="M55" s="2">
        <f t="shared" si="2"/>
        <v>1.6074772832256072E+19</v>
      </c>
      <c r="N55" s="2">
        <f t="shared" si="3"/>
        <v>5.6277622351510016E+18</v>
      </c>
      <c r="O55" s="2">
        <f t="shared" si="4"/>
        <v>2.3235115957449169E+21</v>
      </c>
      <c r="P55" s="2">
        <f t="shared" si="5"/>
        <v>8.1345913549892839E+20</v>
      </c>
      <c r="Q55" s="2">
        <f t="shared" si="6"/>
        <v>34733249818319.605</v>
      </c>
      <c r="R55" s="2">
        <f t="shared" si="7"/>
        <v>12160076765711.312</v>
      </c>
      <c r="S55" s="2">
        <f t="shared" si="8"/>
        <v>8.7245978940869407E+18</v>
      </c>
      <c r="T55" s="2">
        <f t="shared" si="9"/>
        <v>3.0544731833905075E+18</v>
      </c>
      <c r="U55" s="2">
        <f t="shared" si="10"/>
        <v>2.191519907053409E+24</v>
      </c>
      <c r="V55">
        <f t="shared" si="11"/>
        <v>7.6724897447685053E+23</v>
      </c>
      <c r="W55" s="2">
        <f t="shared" si="12"/>
        <v>2.8823037615171174E+28</v>
      </c>
    </row>
    <row r="56" spans="1:23" x14ac:dyDescent="0.2">
      <c r="A56">
        <v>2078</v>
      </c>
      <c r="B56" s="3">
        <f t="shared" si="13"/>
        <v>2.8823037615171174E+28</v>
      </c>
      <c r="C56" s="1">
        <v>45.164675500000001</v>
      </c>
      <c r="D56" s="1">
        <f t="shared" si="0"/>
        <v>1.4610850600154028E+45</v>
      </c>
      <c r="E56">
        <f t="shared" si="14"/>
        <v>1.1597192226974533E+28</v>
      </c>
      <c r="F56">
        <f t="shared" si="15"/>
        <v>7.3173336109582225E+25</v>
      </c>
      <c r="G56">
        <f t="shared" si="16"/>
        <v>4.6169253838458457E+23</v>
      </c>
      <c r="H56">
        <f t="shared" si="17"/>
        <v>4.2633626877204124E+31</v>
      </c>
      <c r="I56">
        <f t="shared" si="18"/>
        <v>1.3481936584573708E+26</v>
      </c>
      <c r="J56">
        <f t="shared" si="19"/>
        <v>4.2633626877204123E+20</v>
      </c>
      <c r="K56" s="2">
        <f t="shared" si="1"/>
        <v>1.2598610348261595E+17</v>
      </c>
      <c r="L56" s="2">
        <f t="shared" si="20"/>
        <v>4.3242756390686472E+16</v>
      </c>
      <c r="M56" s="2">
        <f t="shared" si="2"/>
        <v>1.9967451775429849E+19</v>
      </c>
      <c r="N56" s="2">
        <f t="shared" si="3"/>
        <v>6.8535150226852987E+18</v>
      </c>
      <c r="O56" s="2">
        <f t="shared" si="4"/>
        <v>3.1646278389674468E+21</v>
      </c>
      <c r="P56" s="2">
        <f t="shared" si="5"/>
        <v>1.0862089303883948E+21</v>
      </c>
      <c r="Q56" s="2">
        <f t="shared" si="6"/>
        <v>34270719313271.324</v>
      </c>
      <c r="R56" s="2">
        <f t="shared" si="7"/>
        <v>11762887537845.572</v>
      </c>
      <c r="S56" s="2">
        <f t="shared" si="8"/>
        <v>1.083735300822587E+19</v>
      </c>
      <c r="T56" s="2">
        <f t="shared" si="9"/>
        <v>3.7197516480002007E+18</v>
      </c>
      <c r="U56" s="2">
        <f t="shared" si="10"/>
        <v>3.4270719313271326E+24</v>
      </c>
      <c r="V56">
        <f t="shared" si="11"/>
        <v>1.1762887537845573E+24</v>
      </c>
      <c r="W56" s="2">
        <f t="shared" si="12"/>
        <v>5.7646075230342349E+28</v>
      </c>
    </row>
    <row r="57" spans="1:23" x14ac:dyDescent="0.2">
      <c r="A57">
        <v>2079</v>
      </c>
      <c r="B57" s="3">
        <f t="shared" si="13"/>
        <v>5.7646075230342349E+28</v>
      </c>
      <c r="C57" s="1">
        <v>45.476935699999999</v>
      </c>
      <c r="D57" s="1">
        <f t="shared" si="0"/>
        <v>2.9987185071876623E+45</v>
      </c>
      <c r="E57">
        <f t="shared" si="14"/>
        <v>1.7553060745414262E+28</v>
      </c>
      <c r="F57">
        <f t="shared" si="15"/>
        <v>1.0100732175416539E+26</v>
      </c>
      <c r="G57">
        <f t="shared" si="16"/>
        <v>5.8123646900810754E+23</v>
      </c>
      <c r="H57">
        <f t="shared" si="17"/>
        <v>7.4088752119796979E+31</v>
      </c>
      <c r="I57">
        <f t="shared" si="18"/>
        <v>1.8610253117719509E+26</v>
      </c>
      <c r="J57">
        <f t="shared" si="19"/>
        <v>4.6746842293358389E+20</v>
      </c>
      <c r="K57" s="2">
        <f t="shared" si="1"/>
        <v>1.7083735712423133E+17</v>
      </c>
      <c r="L57" s="2">
        <f t="shared" si="20"/>
        <v>5.7487496654749496E+16</v>
      </c>
      <c r="M57" s="2">
        <f t="shared" si="2"/>
        <v>2.9688130079184085E+19</v>
      </c>
      <c r="N57" s="2">
        <f t="shared" si="3"/>
        <v>9.9901819329350164E+18</v>
      </c>
      <c r="O57" s="2">
        <f t="shared" si="4"/>
        <v>5.1592057055625567E+21</v>
      </c>
      <c r="P57" s="2">
        <f t="shared" si="5"/>
        <v>1.7360946442411576E+21</v>
      </c>
      <c r="Q57" s="2">
        <f t="shared" si="6"/>
        <v>40474679642854.805</v>
      </c>
      <c r="R57" s="2">
        <f t="shared" si="7"/>
        <v>13619901699126.934</v>
      </c>
      <c r="S57" s="2">
        <f t="shared" si="8"/>
        <v>1.6113260191676123E+19</v>
      </c>
      <c r="T57" s="2">
        <f t="shared" si="9"/>
        <v>5.4221805286561802E+18</v>
      </c>
      <c r="U57" s="2">
        <f t="shared" si="10"/>
        <v>6.4148044233004994E+24</v>
      </c>
      <c r="V57">
        <f t="shared" si="11"/>
        <v>2.1586089484935832E+24</v>
      </c>
      <c r="W57" s="2">
        <f t="shared" si="12"/>
        <v>1.152921504606847E+29</v>
      </c>
    </row>
    <row r="58" spans="1:23" x14ac:dyDescent="0.2">
      <c r="A58">
        <v>2080</v>
      </c>
      <c r="B58" s="3">
        <f t="shared" si="13"/>
        <v>1.152921504606847E+29</v>
      </c>
      <c r="C58" s="1">
        <v>45.711125600000003</v>
      </c>
      <c r="D58" s="1">
        <f t="shared" si="0"/>
        <v>5.1419233691535255E+45</v>
      </c>
      <c r="E58">
        <f t="shared" si="14"/>
        <v>2.6567632535705809E+28</v>
      </c>
      <c r="F58">
        <f t="shared" si="15"/>
        <v>1.3942891755913059E+26</v>
      </c>
      <c r="G58">
        <f t="shared" si="16"/>
        <v>7.3173336109581951E+23</v>
      </c>
      <c r="H58">
        <f t="shared" si="17"/>
        <v>1.2875149483479024E+32</v>
      </c>
      <c r="I58">
        <f t="shared" si="18"/>
        <v>2.5689300563976793E+26</v>
      </c>
      <c r="J58">
        <f t="shared" si="19"/>
        <v>5.1256893313211557E+20</v>
      </c>
      <c r="K58" s="2">
        <f t="shared" si="1"/>
        <v>1.9354089462969616E+17</v>
      </c>
      <c r="L58" s="2">
        <f t="shared" si="20"/>
        <v>6.3850326965911696E+16</v>
      </c>
      <c r="M58" s="2">
        <f t="shared" si="2"/>
        <v>3.6878457203634823E+19</v>
      </c>
      <c r="N58" s="2">
        <f t="shared" si="3"/>
        <v>1.2166428986265358E+19</v>
      </c>
      <c r="O58" s="2">
        <f t="shared" si="4"/>
        <v>7.0270451540615181E+21</v>
      </c>
      <c r="P58" s="2">
        <f t="shared" si="5"/>
        <v>2.3182652511218148E+21</v>
      </c>
      <c r="Q58" s="2">
        <f t="shared" si="6"/>
        <v>39936805205651.984</v>
      </c>
      <c r="R58" s="2">
        <f t="shared" si="7"/>
        <v>13175396730668.748</v>
      </c>
      <c r="S58" s="2">
        <f t="shared" si="8"/>
        <v>2.0015816920931918E+19</v>
      </c>
      <c r="T58" s="2">
        <f t="shared" si="9"/>
        <v>6.6033406393856614E+18</v>
      </c>
      <c r="U58" s="2">
        <f t="shared" si="10"/>
        <v>1.0031671911391839E+25</v>
      </c>
      <c r="V58">
        <f t="shared" si="11"/>
        <v>3.3095100277522514E+24</v>
      </c>
      <c r="W58" s="2">
        <f t="shared" si="12"/>
        <v>2.305843009213694E+29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Shenk</dc:creator>
  <cp:lastModifiedBy>Anton Shenk</cp:lastModifiedBy>
  <dcterms:created xsi:type="dcterms:W3CDTF">2024-09-23T23:58:46Z</dcterms:created>
  <dcterms:modified xsi:type="dcterms:W3CDTF">2024-09-24T02:55:57Z</dcterms:modified>
</cp:coreProperties>
</file>