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60" windowWidth="11490" windowHeight="7965" tabRatio="358"/>
  </bookViews>
  <sheets>
    <sheet name="ZCV" sheetId="25" r:id="rId1"/>
  </sheets>
  <calcPr calcId="125725"/>
</workbook>
</file>

<file path=xl/calcChain.xml><?xml version="1.0" encoding="utf-8"?>
<calcChain xmlns="http://schemas.openxmlformats.org/spreadsheetml/2006/main">
  <c r="F2" i="25"/>
  <c r="Z3"/>
  <c r="AB3" s="1"/>
  <c r="S3"/>
  <c r="U3" s="1"/>
  <c r="E3"/>
  <c r="G3" s="1"/>
  <c r="L4"/>
  <c r="N4" s="1"/>
  <c r="L5"/>
  <c r="N5" s="1"/>
  <c r="L6"/>
  <c r="N6" s="1"/>
  <c r="L7"/>
  <c r="N7" s="1"/>
  <c r="L8"/>
  <c r="N8" s="1"/>
  <c r="L9"/>
  <c r="N9" s="1"/>
  <c r="L10"/>
  <c r="N10" s="1"/>
  <c r="L11"/>
  <c r="N11" s="1"/>
  <c r="L12"/>
  <c r="N12" s="1"/>
  <c r="L13"/>
  <c r="N13" s="1"/>
  <c r="L14"/>
  <c r="N14" s="1"/>
  <c r="L15"/>
  <c r="N15" s="1"/>
  <c r="L16"/>
  <c r="N16" s="1"/>
  <c r="L17"/>
  <c r="N17" s="1"/>
  <c r="L18"/>
  <c r="N18" s="1"/>
  <c r="L19"/>
  <c r="N19" s="1"/>
  <c r="L20"/>
  <c r="N20" s="1"/>
  <c r="L21"/>
  <c r="N21" s="1"/>
  <c r="L22"/>
  <c r="N22" s="1"/>
  <c r="L23"/>
  <c r="N23" s="1"/>
  <c r="L24"/>
  <c r="N24" s="1"/>
  <c r="L25"/>
  <c r="N25" s="1"/>
  <c r="L26"/>
  <c r="N26" s="1"/>
  <c r="L27"/>
  <c r="N27" s="1"/>
  <c r="L28"/>
  <c r="N28" s="1"/>
  <c r="L29"/>
  <c r="N29" s="1"/>
  <c r="L30"/>
  <c r="N30" s="1"/>
  <c r="L31"/>
  <c r="N31" s="1"/>
  <c r="L32"/>
  <c r="N32" s="1"/>
  <c r="L33"/>
  <c r="N33" s="1"/>
  <c r="L34"/>
  <c r="N34" s="1"/>
  <c r="L35"/>
  <c r="N35" s="1"/>
  <c r="L36"/>
  <c r="N36" s="1"/>
  <c r="L37"/>
  <c r="N37" s="1"/>
  <c r="L38"/>
  <c r="N38" s="1"/>
  <c r="L39"/>
  <c r="N39" s="1"/>
  <c r="L40"/>
  <c r="N40" s="1"/>
  <c r="L41"/>
  <c r="N41" s="1"/>
  <c r="L42"/>
  <c r="N42" s="1"/>
  <c r="L43"/>
  <c r="N43" s="1"/>
  <c r="L44"/>
  <c r="N44" s="1"/>
  <c r="L45"/>
  <c r="N45" s="1"/>
  <c r="L46"/>
  <c r="N46" s="1"/>
  <c r="L47"/>
  <c r="N47" s="1"/>
  <c r="L48"/>
  <c r="N48" s="1"/>
  <c r="L49"/>
  <c r="N49" s="1"/>
  <c r="L50"/>
  <c r="N50" s="1"/>
  <c r="L51"/>
  <c r="N51" s="1"/>
  <c r="L52"/>
  <c r="N52" s="1"/>
  <c r="L53"/>
  <c r="N53" s="1"/>
  <c r="L54"/>
  <c r="N54" s="1"/>
  <c r="L55"/>
  <c r="N55" s="1"/>
  <c r="L56"/>
  <c r="N56" s="1"/>
  <c r="L57"/>
  <c r="N57" s="1"/>
  <c r="L3"/>
  <c r="N3" s="1"/>
  <c r="T3"/>
  <c r="T4"/>
  <c r="T5"/>
  <c r="T6"/>
  <c r="T7"/>
  <c r="T8"/>
  <c r="T9"/>
  <c r="T10"/>
  <c r="T11"/>
  <c r="T12"/>
  <c r="T13"/>
  <c r="T14"/>
  <c r="T15"/>
  <c r="T16"/>
  <c r="T17"/>
  <c r="T18"/>
  <c r="T19"/>
  <c r="T20"/>
  <c r="T21"/>
  <c r="T22"/>
  <c r="T23"/>
  <c r="T24"/>
  <c r="T25"/>
  <c r="T26"/>
  <c r="T27"/>
  <c r="T28"/>
  <c r="T29"/>
  <c r="T30"/>
  <c r="T31"/>
  <c r="T32"/>
  <c r="T33"/>
  <c r="T34"/>
  <c r="T35"/>
  <c r="T36"/>
  <c r="T37"/>
  <c r="T38"/>
  <c r="T39"/>
  <c r="T40"/>
  <c r="T41"/>
  <c r="T42"/>
  <c r="T43"/>
  <c r="T44"/>
  <c r="T45"/>
  <c r="T46"/>
  <c r="T47"/>
  <c r="T48"/>
  <c r="T49"/>
  <c r="T50"/>
  <c r="T51"/>
  <c r="T52"/>
  <c r="T53"/>
  <c r="T54"/>
  <c r="T55"/>
  <c r="T56"/>
  <c r="T57"/>
  <c r="T2"/>
  <c r="AA3"/>
  <c r="AA4"/>
  <c r="AA5"/>
  <c r="AA6"/>
  <c r="AA7"/>
  <c r="AA8"/>
  <c r="AA9"/>
  <c r="AA10"/>
  <c r="AA11"/>
  <c r="AA12"/>
  <c r="AA13"/>
  <c r="AA14"/>
  <c r="AA15"/>
  <c r="AA16"/>
  <c r="AA17"/>
  <c r="AA18"/>
  <c r="AA19"/>
  <c r="AA20"/>
  <c r="AA21"/>
  <c r="AA22"/>
  <c r="AA23"/>
  <c r="AA24"/>
  <c r="AA25"/>
  <c r="AA26"/>
  <c r="AA27"/>
  <c r="AA28"/>
  <c r="AA29"/>
  <c r="AA30"/>
  <c r="AA31"/>
  <c r="AA32"/>
  <c r="AA33"/>
  <c r="AA34"/>
  <c r="AA35"/>
  <c r="AA36"/>
  <c r="AA37"/>
  <c r="AA38"/>
  <c r="AA39"/>
  <c r="AA40"/>
  <c r="AA41"/>
  <c r="AA42"/>
  <c r="AA43"/>
  <c r="AA44"/>
  <c r="AA45"/>
  <c r="AA46"/>
  <c r="AA47"/>
  <c r="AA48"/>
  <c r="AA49"/>
  <c r="AA50"/>
  <c r="AA51"/>
  <c r="AA52"/>
  <c r="AA53"/>
  <c r="AA54"/>
  <c r="AA55"/>
  <c r="AA56"/>
  <c r="AA57"/>
  <c r="AA2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3"/>
  <c r="Z4"/>
  <c r="AB4" s="1"/>
  <c r="Z5"/>
  <c r="AB5" s="1"/>
  <c r="Z6"/>
  <c r="AB6" s="1"/>
  <c r="Z7"/>
  <c r="AB7" s="1"/>
  <c r="Z8"/>
  <c r="AB8" s="1"/>
  <c r="Z9"/>
  <c r="AB9" s="1"/>
  <c r="Z10"/>
  <c r="AB10" s="1"/>
  <c r="Z11"/>
  <c r="AB11" s="1"/>
  <c r="Z12"/>
  <c r="AB12" s="1"/>
  <c r="Z13"/>
  <c r="AB13" s="1"/>
  <c r="Z14"/>
  <c r="AB14" s="1"/>
  <c r="Z15"/>
  <c r="AB15" s="1"/>
  <c r="Z16"/>
  <c r="AB16" s="1"/>
  <c r="Z17"/>
  <c r="AB17" s="1"/>
  <c r="Z18"/>
  <c r="AB18" s="1"/>
  <c r="Z19"/>
  <c r="AB19" s="1"/>
  <c r="Z20"/>
  <c r="AB20" s="1"/>
  <c r="Z21"/>
  <c r="AB21" s="1"/>
  <c r="Z22"/>
  <c r="AB22" s="1"/>
  <c r="Z23"/>
  <c r="AB23" s="1"/>
  <c r="Z24"/>
  <c r="AB24" s="1"/>
  <c r="Z25"/>
  <c r="AB25" s="1"/>
  <c r="Z26"/>
  <c r="AB26" s="1"/>
  <c r="Z27"/>
  <c r="AB27" s="1"/>
  <c r="Z28"/>
  <c r="AB28" s="1"/>
  <c r="Z29"/>
  <c r="AB29" s="1"/>
  <c r="Z30"/>
  <c r="AB30" s="1"/>
  <c r="Z31"/>
  <c r="AB31" s="1"/>
  <c r="Z32"/>
  <c r="AB32" s="1"/>
  <c r="Z33"/>
  <c r="AB33" s="1"/>
  <c r="Z34"/>
  <c r="AB34" s="1"/>
  <c r="Z35"/>
  <c r="AB35" s="1"/>
  <c r="Z36"/>
  <c r="AB36" s="1"/>
  <c r="Z37"/>
  <c r="AB37" s="1"/>
  <c r="Z38"/>
  <c r="AB38" s="1"/>
  <c r="Z39"/>
  <c r="AB39" s="1"/>
  <c r="Z40"/>
  <c r="AB40" s="1"/>
  <c r="Z41"/>
  <c r="AB41" s="1"/>
  <c r="Z42"/>
  <c r="AB42" s="1"/>
  <c r="Z43"/>
  <c r="AB43" s="1"/>
  <c r="Z44"/>
  <c r="AB44" s="1"/>
  <c r="Z45"/>
  <c r="AB45" s="1"/>
  <c r="Z46"/>
  <c r="AB46" s="1"/>
  <c r="Z47"/>
  <c r="AB47" s="1"/>
  <c r="Z48"/>
  <c r="AB48" s="1"/>
  <c r="Z49"/>
  <c r="AB49" s="1"/>
  <c r="Z50"/>
  <c r="AB50" s="1"/>
  <c r="Z51"/>
  <c r="AB51" s="1"/>
  <c r="Z52"/>
  <c r="AB52" s="1"/>
  <c r="Z53"/>
  <c r="AB53" s="1"/>
  <c r="Z54"/>
  <c r="AB54" s="1"/>
  <c r="Z55"/>
  <c r="AB55" s="1"/>
  <c r="Z56"/>
  <c r="AB56" s="1"/>
  <c r="Z57"/>
  <c r="AB57" s="1"/>
  <c r="S4"/>
  <c r="U4" s="1"/>
  <c r="S5"/>
  <c r="U5" s="1"/>
  <c r="S6"/>
  <c r="U6" s="1"/>
  <c r="S7"/>
  <c r="U7" s="1"/>
  <c r="S8"/>
  <c r="U8" s="1"/>
  <c r="S9"/>
  <c r="U9" s="1"/>
  <c r="S10"/>
  <c r="U10" s="1"/>
  <c r="S11"/>
  <c r="U11" s="1"/>
  <c r="S12"/>
  <c r="U12" s="1"/>
  <c r="S13"/>
  <c r="U13" s="1"/>
  <c r="S14"/>
  <c r="U14" s="1"/>
  <c r="S15"/>
  <c r="U15" s="1"/>
  <c r="S16"/>
  <c r="U16" s="1"/>
  <c r="S17"/>
  <c r="U17" s="1"/>
  <c r="S18"/>
  <c r="U18" s="1"/>
  <c r="S19"/>
  <c r="U19" s="1"/>
  <c r="S20"/>
  <c r="U20" s="1"/>
  <c r="S21"/>
  <c r="U21" s="1"/>
  <c r="S22"/>
  <c r="U22" s="1"/>
  <c r="S23"/>
  <c r="U23" s="1"/>
  <c r="S24"/>
  <c r="U24" s="1"/>
  <c r="S25"/>
  <c r="U25" s="1"/>
  <c r="S26"/>
  <c r="U26" s="1"/>
  <c r="S27"/>
  <c r="U27" s="1"/>
  <c r="S28"/>
  <c r="U28" s="1"/>
  <c r="S29"/>
  <c r="U29" s="1"/>
  <c r="S30"/>
  <c r="U30" s="1"/>
  <c r="S31"/>
  <c r="U31" s="1"/>
  <c r="S32"/>
  <c r="U32" s="1"/>
  <c r="S33"/>
  <c r="U33" s="1"/>
  <c r="S34"/>
  <c r="U34" s="1"/>
  <c r="S35"/>
  <c r="U35" s="1"/>
  <c r="S36"/>
  <c r="U36" s="1"/>
  <c r="S37"/>
  <c r="U37" s="1"/>
  <c r="S38"/>
  <c r="U38" s="1"/>
  <c r="S39"/>
  <c r="U39" s="1"/>
  <c r="S40"/>
  <c r="U40" s="1"/>
  <c r="S41"/>
  <c r="U41" s="1"/>
  <c r="S42"/>
  <c r="U42" s="1"/>
  <c r="S43"/>
  <c r="U43" s="1"/>
  <c r="S44"/>
  <c r="U44" s="1"/>
  <c r="S45"/>
  <c r="U45" s="1"/>
  <c r="S46"/>
  <c r="U46" s="1"/>
  <c r="S47"/>
  <c r="U47" s="1"/>
  <c r="S48"/>
  <c r="U48" s="1"/>
  <c r="S49"/>
  <c r="U49" s="1"/>
  <c r="S50"/>
  <c r="U50" s="1"/>
  <c r="S51"/>
  <c r="U51" s="1"/>
  <c r="S52"/>
  <c r="U52" s="1"/>
  <c r="S53"/>
  <c r="U53" s="1"/>
  <c r="S54"/>
  <c r="U54" s="1"/>
  <c r="S55"/>
  <c r="U55" s="1"/>
  <c r="S56"/>
  <c r="U56" s="1"/>
  <c r="S57"/>
  <c r="U57" s="1"/>
  <c r="E4"/>
  <c r="G4" s="1"/>
  <c r="E5"/>
  <c r="G5" s="1"/>
  <c r="E6"/>
  <c r="G6" s="1"/>
  <c r="E7"/>
  <c r="G7" s="1"/>
  <c r="E8"/>
  <c r="G8" s="1"/>
  <c r="E9"/>
  <c r="G9" s="1"/>
  <c r="E10"/>
  <c r="G10" s="1"/>
  <c r="E11"/>
  <c r="G11" s="1"/>
  <c r="E12"/>
  <c r="G12" s="1"/>
  <c r="E13"/>
  <c r="G13" s="1"/>
  <c r="E14"/>
  <c r="G14" s="1"/>
  <c r="E15"/>
  <c r="G15" s="1"/>
  <c r="E16"/>
  <c r="G16" s="1"/>
  <c r="E17"/>
  <c r="G17" s="1"/>
  <c r="E18"/>
  <c r="G18" s="1"/>
  <c r="E19"/>
  <c r="G19" s="1"/>
  <c r="E20"/>
  <c r="G20" s="1"/>
  <c r="E21"/>
  <c r="G21" s="1"/>
  <c r="E22"/>
  <c r="G22" s="1"/>
  <c r="E23"/>
  <c r="G23" s="1"/>
  <c r="E24"/>
  <c r="G24" s="1"/>
  <c r="E25"/>
  <c r="G25" s="1"/>
  <c r="E26"/>
  <c r="G26" s="1"/>
  <c r="E27"/>
  <c r="G27" s="1"/>
  <c r="E28"/>
  <c r="G28" s="1"/>
  <c r="E29"/>
  <c r="G29" s="1"/>
  <c r="E30"/>
  <c r="G30" s="1"/>
  <c r="E31"/>
  <c r="G31" s="1"/>
  <c r="E32"/>
  <c r="G32" s="1"/>
  <c r="E33"/>
  <c r="G33" s="1"/>
  <c r="E34"/>
  <c r="G34" s="1"/>
  <c r="E35"/>
  <c r="G35" s="1"/>
  <c r="E36"/>
  <c r="G36" s="1"/>
  <c r="E37"/>
  <c r="G37" s="1"/>
  <c r="E38"/>
  <c r="G38" s="1"/>
  <c r="E39"/>
  <c r="G39" s="1"/>
  <c r="E40"/>
  <c r="G40" s="1"/>
  <c r="E41"/>
  <c r="G41" s="1"/>
  <c r="E42"/>
  <c r="G42" s="1"/>
  <c r="E43"/>
  <c r="G43" s="1"/>
  <c r="E44"/>
  <c r="G44" s="1"/>
  <c r="E45"/>
  <c r="G45" s="1"/>
  <c r="E46"/>
  <c r="G46" s="1"/>
  <c r="E47"/>
  <c r="G47" s="1"/>
  <c r="E48"/>
  <c r="G48" s="1"/>
  <c r="E49"/>
  <c r="G49" s="1"/>
  <c r="E50"/>
  <c r="G50" s="1"/>
  <c r="E51"/>
  <c r="G51" s="1"/>
  <c r="E52"/>
  <c r="G52" s="1"/>
  <c r="E53"/>
  <c r="G53" s="1"/>
  <c r="E54"/>
  <c r="G54" s="1"/>
  <c r="E55"/>
  <c r="G55" s="1"/>
  <c r="E56"/>
  <c r="G56" s="1"/>
  <c r="E57"/>
  <c r="G57" s="1"/>
  <c r="M65"/>
  <c r="M66" s="1"/>
  <c r="M67" s="1"/>
  <c r="M3" l="1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2"/>
  <c r="F65"/>
</calcChain>
</file>

<file path=xl/sharedStrings.xml><?xml version="1.0" encoding="utf-8"?>
<sst xmlns="http://schemas.openxmlformats.org/spreadsheetml/2006/main" count="53" uniqueCount="25">
  <si>
    <t xml:space="preserve">OCV </t>
  </si>
  <si>
    <t>VC</t>
  </si>
  <si>
    <t>mAh</t>
  </si>
  <si>
    <t>DOD</t>
  </si>
  <si>
    <t>50度</t>
  </si>
  <si>
    <t>25度</t>
  </si>
  <si>
    <t>0度</t>
  </si>
  <si>
    <t>負10度</t>
  </si>
  <si>
    <t>Cmax</t>
  </si>
  <si>
    <t>Cmax_400mA</t>
  </si>
  <si>
    <t>指示百分比</t>
  </si>
  <si>
    <t>30分钟之后量测的电压值：</t>
  </si>
  <si>
    <t>x1(max)</t>
  </si>
  <si>
    <t>x2(min)</t>
  </si>
  <si>
    <t>y1(max)</t>
  </si>
  <si>
    <t>y2(min)</t>
  </si>
  <si>
    <t>y(result)</t>
  </si>
  <si>
    <t>y( result)</t>
  </si>
  <si>
    <t>R(battery)</t>
  </si>
  <si>
    <t>关机电压(V)</t>
  </si>
  <si>
    <t>電量計算</t>
  </si>
  <si>
    <t>常溫驗證</t>
  </si>
  <si>
    <t>注意：常溫下測試，查表請參考25度時量測的ZCV表</t>
  </si>
  <si>
    <t>注意：該表用於3.4V關機時電量的計算，result表示3.4V對應的最大電量值 Cmax</t>
  </si>
  <si>
    <t>R(x1000)</t>
  </si>
</sst>
</file>

<file path=xl/styles.xml><?xml version="1.0" encoding="utf-8"?>
<styleSheet xmlns="http://schemas.openxmlformats.org/spreadsheetml/2006/main">
  <numFmts count="1">
    <numFmt numFmtId="176" formatCode="0.0000"/>
  </numFmts>
  <fonts count="5">
    <font>
      <sz val="12"/>
      <color theme="1"/>
      <name val="宋体"/>
      <family val="2"/>
      <charset val="136"/>
      <scheme val="minor"/>
    </font>
    <font>
      <b/>
      <sz val="12"/>
      <color theme="1"/>
      <name val="宋体"/>
      <family val="2"/>
      <scheme val="minor"/>
    </font>
    <font>
      <sz val="10"/>
      <color theme="1"/>
      <name val="宋体"/>
      <family val="2"/>
      <charset val="136"/>
      <scheme val="minor"/>
    </font>
    <font>
      <sz val="12"/>
      <color rgb="FFFF0000"/>
      <name val="宋体"/>
      <family val="2"/>
      <charset val="136"/>
      <scheme val="minor"/>
    </font>
    <font>
      <sz val="9"/>
      <name val="宋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2" borderId="0" xfId="0" applyFill="1"/>
    <xf numFmtId="0" fontId="0" fillId="3" borderId="0" xfId="0" applyFill="1"/>
    <xf numFmtId="1" fontId="0" fillId="4" borderId="0" xfId="0" applyNumberFormat="1" applyFill="1"/>
    <xf numFmtId="0" fontId="0" fillId="0" borderId="0" xfId="0" applyFill="1"/>
    <xf numFmtId="176" fontId="0" fillId="0" borderId="0" xfId="0" applyNumberFormat="1" applyFill="1"/>
    <xf numFmtId="0" fontId="1" fillId="0" borderId="0" xfId="0" applyFont="1"/>
    <xf numFmtId="0" fontId="1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  <xf numFmtId="0" fontId="0" fillId="0" borderId="1" xfId="0" applyBorder="1"/>
    <xf numFmtId="0" fontId="2" fillId="0" borderId="1" xfId="0" applyFont="1" applyBorder="1"/>
    <xf numFmtId="0" fontId="0" fillId="0" borderId="1" xfId="0" applyBorder="1" applyAlignment="1">
      <alignment horizontal="center" vertical="center"/>
    </xf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1" fontId="0" fillId="0" borderId="0" xfId="0" applyNumberFormat="1"/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1" fontId="0" fillId="0" borderId="0" xfId="0" applyNumberFormat="1" applyFill="1"/>
    <xf numFmtId="0" fontId="0" fillId="0" borderId="1" xfId="0" applyBorder="1" applyAlignment="1">
      <alignment vertical="center"/>
    </xf>
    <xf numFmtId="0" fontId="3" fillId="5" borderId="0" xfId="0" applyFont="1" applyFill="1" applyAlignment="1">
      <alignment horizontal="left" vertical="top" wrapText="1"/>
    </xf>
    <xf numFmtId="0" fontId="3" fillId="5" borderId="0" xfId="0" applyFont="1" applyFill="1" applyAlignment="1">
      <alignment horizontal="left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en-US" altLang="zh-TW"/>
              <a:t>OCV</a:t>
            </a:r>
            <a:endParaRPr lang="zh-TW" altLang="en-US"/>
          </a:p>
        </c:rich>
      </c:tx>
    </c:title>
    <c:plotArea>
      <c:layout/>
      <c:scatterChart>
        <c:scatterStyle val="lineMarker"/>
        <c:ser>
          <c:idx val="0"/>
          <c:order val="0"/>
          <c:tx>
            <c:v>OCV 50度</c:v>
          </c:tx>
          <c:xVal>
            <c:numRef>
              <c:f>ZCV!$F$2:$F$58</c:f>
              <c:numCache>
                <c:formatCode>0</c:formatCode>
                <c:ptCount val="57"/>
                <c:pt idx="0">
                  <c:v>0</c:v>
                </c:pt>
                <c:pt idx="1">
                  <c:v>1.9907100199071004</c:v>
                </c:pt>
                <c:pt idx="2">
                  <c:v>3.9814200398142008</c:v>
                </c:pt>
                <c:pt idx="3">
                  <c:v>5.9721300597213007</c:v>
                </c:pt>
                <c:pt idx="4">
                  <c:v>7.9628400796284016</c:v>
                </c:pt>
                <c:pt idx="5">
                  <c:v>9.887193098871931</c:v>
                </c:pt>
                <c:pt idx="6">
                  <c:v>11.877903118779031</c:v>
                </c:pt>
                <c:pt idx="7">
                  <c:v>13.868613138686131</c:v>
                </c:pt>
                <c:pt idx="8">
                  <c:v>15.859323158593231</c:v>
                </c:pt>
                <c:pt idx="9">
                  <c:v>17.850033178500333</c:v>
                </c:pt>
                <c:pt idx="10">
                  <c:v>19.840743198407431</c:v>
                </c:pt>
                <c:pt idx="11">
                  <c:v>21.76509621765096</c:v>
                </c:pt>
                <c:pt idx="12">
                  <c:v>23.755806237558062</c:v>
                </c:pt>
                <c:pt idx="13">
                  <c:v>25.746516257465164</c:v>
                </c:pt>
                <c:pt idx="14">
                  <c:v>27.737226277372262</c:v>
                </c:pt>
                <c:pt idx="15">
                  <c:v>29.72793629727936</c:v>
                </c:pt>
                <c:pt idx="16">
                  <c:v>31.718646317186462</c:v>
                </c:pt>
                <c:pt idx="17">
                  <c:v>33.709356337093567</c:v>
                </c:pt>
                <c:pt idx="18">
                  <c:v>35.633709356337093</c:v>
                </c:pt>
                <c:pt idx="19">
                  <c:v>37.624419376244198</c:v>
                </c:pt>
                <c:pt idx="20">
                  <c:v>39.615129396151296</c:v>
                </c:pt>
                <c:pt idx="21">
                  <c:v>41.605839416058394</c:v>
                </c:pt>
                <c:pt idx="22">
                  <c:v>43.596549435965493</c:v>
                </c:pt>
                <c:pt idx="23">
                  <c:v>45.587259455872591</c:v>
                </c:pt>
                <c:pt idx="24">
                  <c:v>47.511612475116124</c:v>
                </c:pt>
                <c:pt idx="25">
                  <c:v>49.502322495023229</c:v>
                </c:pt>
                <c:pt idx="26">
                  <c:v>51.493032514930327</c:v>
                </c:pt>
                <c:pt idx="27">
                  <c:v>53.483742534837432</c:v>
                </c:pt>
                <c:pt idx="28">
                  <c:v>55.474452554744524</c:v>
                </c:pt>
                <c:pt idx="29">
                  <c:v>57.465162574651629</c:v>
                </c:pt>
                <c:pt idx="30">
                  <c:v>59.45587259455872</c:v>
                </c:pt>
                <c:pt idx="31">
                  <c:v>61.446582614465825</c:v>
                </c:pt>
                <c:pt idx="32">
                  <c:v>63.370935633709358</c:v>
                </c:pt>
                <c:pt idx="33">
                  <c:v>65.361645653616449</c:v>
                </c:pt>
                <c:pt idx="34">
                  <c:v>67.352355673523562</c:v>
                </c:pt>
                <c:pt idx="35">
                  <c:v>69.34306569343066</c:v>
                </c:pt>
                <c:pt idx="36">
                  <c:v>71.333775713337758</c:v>
                </c:pt>
                <c:pt idx="37">
                  <c:v>73.324485733244856</c:v>
                </c:pt>
                <c:pt idx="38">
                  <c:v>75.315195753151954</c:v>
                </c:pt>
                <c:pt idx="39">
                  <c:v>77.23954877239548</c:v>
                </c:pt>
                <c:pt idx="40">
                  <c:v>79.230258792302592</c:v>
                </c:pt>
                <c:pt idx="41">
                  <c:v>81.220968812209691</c:v>
                </c:pt>
                <c:pt idx="42">
                  <c:v>83.211678832116789</c:v>
                </c:pt>
                <c:pt idx="43">
                  <c:v>85.202388852023887</c:v>
                </c:pt>
                <c:pt idx="44">
                  <c:v>87.193098871930985</c:v>
                </c:pt>
                <c:pt idx="45">
                  <c:v>89.117451891174511</c:v>
                </c:pt>
                <c:pt idx="46">
                  <c:v>91.108161911081623</c:v>
                </c:pt>
                <c:pt idx="47">
                  <c:v>93.098871930988722</c:v>
                </c:pt>
                <c:pt idx="48">
                  <c:v>95.08958195089582</c:v>
                </c:pt>
                <c:pt idx="49">
                  <c:v>97.080291970802918</c:v>
                </c:pt>
                <c:pt idx="50">
                  <c:v>99.071001990710016</c:v>
                </c:pt>
                <c:pt idx="51">
                  <c:v>100.79628400796284</c:v>
                </c:pt>
                <c:pt idx="52">
                  <c:v>101.06171201061711</c:v>
                </c:pt>
                <c:pt idx="53">
                  <c:v>101.12806901128069</c:v>
                </c:pt>
                <c:pt idx="54">
                  <c:v>101.19442601194426</c:v>
                </c:pt>
                <c:pt idx="55">
                  <c:v>101.19442601194426</c:v>
                </c:pt>
              </c:numCache>
            </c:numRef>
          </c:xVal>
          <c:yVal>
            <c:numRef>
              <c:f>ZCV!$B$2:$B$58</c:f>
              <c:numCache>
                <c:formatCode>General</c:formatCode>
                <c:ptCount val="57"/>
                <c:pt idx="0">
                  <c:v>4185</c:v>
                </c:pt>
                <c:pt idx="1">
                  <c:v>4164</c:v>
                </c:pt>
                <c:pt idx="2">
                  <c:v>4145</c:v>
                </c:pt>
                <c:pt idx="3">
                  <c:v>4126</c:v>
                </c:pt>
                <c:pt idx="4">
                  <c:v>4108</c:v>
                </c:pt>
                <c:pt idx="5">
                  <c:v>4091</c:v>
                </c:pt>
                <c:pt idx="6">
                  <c:v>4073</c:v>
                </c:pt>
                <c:pt idx="7">
                  <c:v>4057</c:v>
                </c:pt>
                <c:pt idx="8">
                  <c:v>4041</c:v>
                </c:pt>
                <c:pt idx="9">
                  <c:v>4024</c:v>
                </c:pt>
                <c:pt idx="10">
                  <c:v>4009</c:v>
                </c:pt>
                <c:pt idx="11">
                  <c:v>3996</c:v>
                </c:pt>
                <c:pt idx="12">
                  <c:v>3980</c:v>
                </c:pt>
                <c:pt idx="13">
                  <c:v>3967</c:v>
                </c:pt>
                <c:pt idx="14">
                  <c:v>3955</c:v>
                </c:pt>
                <c:pt idx="15">
                  <c:v>3942</c:v>
                </c:pt>
                <c:pt idx="16">
                  <c:v>3930</c:v>
                </c:pt>
                <c:pt idx="17">
                  <c:v>3919</c:v>
                </c:pt>
                <c:pt idx="18">
                  <c:v>3909</c:v>
                </c:pt>
                <c:pt idx="19">
                  <c:v>3898</c:v>
                </c:pt>
                <c:pt idx="20">
                  <c:v>3887</c:v>
                </c:pt>
                <c:pt idx="21">
                  <c:v>3877</c:v>
                </c:pt>
                <c:pt idx="22">
                  <c:v>3857</c:v>
                </c:pt>
                <c:pt idx="23">
                  <c:v>3837</c:v>
                </c:pt>
                <c:pt idx="24">
                  <c:v>3825</c:v>
                </c:pt>
                <c:pt idx="25">
                  <c:v>3817</c:v>
                </c:pt>
                <c:pt idx="26">
                  <c:v>3810</c:v>
                </c:pt>
                <c:pt idx="27">
                  <c:v>3804</c:v>
                </c:pt>
                <c:pt idx="28">
                  <c:v>3798</c:v>
                </c:pt>
                <c:pt idx="29">
                  <c:v>3792</c:v>
                </c:pt>
                <c:pt idx="30">
                  <c:v>3788</c:v>
                </c:pt>
                <c:pt idx="31">
                  <c:v>3783</c:v>
                </c:pt>
                <c:pt idx="32">
                  <c:v>3779</c:v>
                </c:pt>
                <c:pt idx="33">
                  <c:v>3776</c:v>
                </c:pt>
                <c:pt idx="34">
                  <c:v>3773</c:v>
                </c:pt>
                <c:pt idx="35">
                  <c:v>3769</c:v>
                </c:pt>
                <c:pt idx="36">
                  <c:v>3762</c:v>
                </c:pt>
                <c:pt idx="37">
                  <c:v>3751</c:v>
                </c:pt>
                <c:pt idx="38">
                  <c:v>3748</c:v>
                </c:pt>
                <c:pt idx="39">
                  <c:v>3742</c:v>
                </c:pt>
                <c:pt idx="40">
                  <c:v>3734</c:v>
                </c:pt>
                <c:pt idx="41">
                  <c:v>3727</c:v>
                </c:pt>
                <c:pt idx="42">
                  <c:v>3717</c:v>
                </c:pt>
                <c:pt idx="43">
                  <c:v>3701</c:v>
                </c:pt>
                <c:pt idx="44">
                  <c:v>3683</c:v>
                </c:pt>
                <c:pt idx="45">
                  <c:v>3675</c:v>
                </c:pt>
                <c:pt idx="46">
                  <c:v>3674</c:v>
                </c:pt>
                <c:pt idx="47">
                  <c:v>3673</c:v>
                </c:pt>
                <c:pt idx="48">
                  <c:v>3668</c:v>
                </c:pt>
                <c:pt idx="49">
                  <c:v>3618</c:v>
                </c:pt>
                <c:pt idx="50">
                  <c:v>3505</c:v>
                </c:pt>
                <c:pt idx="51">
                  <c:v>3315</c:v>
                </c:pt>
                <c:pt idx="52">
                  <c:v>3283</c:v>
                </c:pt>
                <c:pt idx="53">
                  <c:v>3270</c:v>
                </c:pt>
                <c:pt idx="54">
                  <c:v>3264</c:v>
                </c:pt>
                <c:pt idx="55">
                  <c:v>3264</c:v>
                </c:pt>
              </c:numCache>
            </c:numRef>
          </c:yVal>
        </c:ser>
        <c:ser>
          <c:idx val="1"/>
          <c:order val="1"/>
          <c:xVal>
            <c:numRef>
              <c:f>ZCV!$M$2:$M$58</c:f>
              <c:numCache>
                <c:formatCode>0</c:formatCode>
                <c:ptCount val="57"/>
                <c:pt idx="0">
                  <c:v>0</c:v>
                </c:pt>
                <c:pt idx="1">
                  <c:v>2.0080321285140563</c:v>
                </c:pt>
                <c:pt idx="2">
                  <c:v>4.0160642570281126</c:v>
                </c:pt>
                <c:pt idx="3">
                  <c:v>6.024096385542169</c:v>
                </c:pt>
                <c:pt idx="4">
                  <c:v>7.9651941097724235</c:v>
                </c:pt>
                <c:pt idx="5">
                  <c:v>9.9732262382864789</c:v>
                </c:pt>
                <c:pt idx="6">
                  <c:v>11.981258366800535</c:v>
                </c:pt>
                <c:pt idx="7">
                  <c:v>13.989290495314592</c:v>
                </c:pt>
                <c:pt idx="8">
                  <c:v>15.997322623828648</c:v>
                </c:pt>
                <c:pt idx="9">
                  <c:v>18.005354752342704</c:v>
                </c:pt>
                <c:pt idx="10">
                  <c:v>19.946452476572958</c:v>
                </c:pt>
                <c:pt idx="11">
                  <c:v>21.954484605087014</c:v>
                </c:pt>
                <c:pt idx="12">
                  <c:v>23.96251673360107</c:v>
                </c:pt>
                <c:pt idx="13">
                  <c:v>25.970548862115127</c:v>
                </c:pt>
                <c:pt idx="14">
                  <c:v>27.978580990629183</c:v>
                </c:pt>
                <c:pt idx="15">
                  <c:v>29.986613119143239</c:v>
                </c:pt>
                <c:pt idx="16">
                  <c:v>31.994645247657296</c:v>
                </c:pt>
                <c:pt idx="17">
                  <c:v>33.935742971887549</c:v>
                </c:pt>
                <c:pt idx="18">
                  <c:v>35.943775100401602</c:v>
                </c:pt>
                <c:pt idx="19">
                  <c:v>37.951807228915662</c:v>
                </c:pt>
                <c:pt idx="20">
                  <c:v>39.959839357429715</c:v>
                </c:pt>
                <c:pt idx="21">
                  <c:v>41.967871485943775</c:v>
                </c:pt>
                <c:pt idx="22">
                  <c:v>43.975903614457827</c:v>
                </c:pt>
                <c:pt idx="23">
                  <c:v>45.917001338688088</c:v>
                </c:pt>
                <c:pt idx="24">
                  <c:v>47.925033467202141</c:v>
                </c:pt>
                <c:pt idx="25">
                  <c:v>49.933065595716201</c:v>
                </c:pt>
                <c:pt idx="26">
                  <c:v>51.941097724230254</c:v>
                </c:pt>
                <c:pt idx="27">
                  <c:v>53.949129852744313</c:v>
                </c:pt>
                <c:pt idx="28">
                  <c:v>55.957161981258366</c:v>
                </c:pt>
                <c:pt idx="29">
                  <c:v>57.965194109772419</c:v>
                </c:pt>
                <c:pt idx="30">
                  <c:v>59.90629183400268</c:v>
                </c:pt>
                <c:pt idx="31">
                  <c:v>61.91432396251674</c:v>
                </c:pt>
                <c:pt idx="32">
                  <c:v>63.922356091030785</c:v>
                </c:pt>
                <c:pt idx="33">
                  <c:v>65.930388219544838</c:v>
                </c:pt>
                <c:pt idx="34">
                  <c:v>67.938420348058898</c:v>
                </c:pt>
                <c:pt idx="35">
                  <c:v>69.946452476572958</c:v>
                </c:pt>
                <c:pt idx="36">
                  <c:v>71.887550200803204</c:v>
                </c:pt>
                <c:pt idx="37">
                  <c:v>73.895582329317264</c:v>
                </c:pt>
                <c:pt idx="38">
                  <c:v>75.903614457831324</c:v>
                </c:pt>
                <c:pt idx="39">
                  <c:v>77.911646586345384</c:v>
                </c:pt>
                <c:pt idx="40">
                  <c:v>79.91967871485943</c:v>
                </c:pt>
                <c:pt idx="41">
                  <c:v>81.92771084337349</c:v>
                </c:pt>
                <c:pt idx="42">
                  <c:v>83.935742971887549</c:v>
                </c:pt>
                <c:pt idx="43">
                  <c:v>85.87684069611781</c:v>
                </c:pt>
                <c:pt idx="44">
                  <c:v>87.88487282463187</c:v>
                </c:pt>
                <c:pt idx="45">
                  <c:v>89.892904953145916</c:v>
                </c:pt>
                <c:pt idx="46">
                  <c:v>91.900937081659976</c:v>
                </c:pt>
                <c:pt idx="47">
                  <c:v>93.908969210174035</c:v>
                </c:pt>
                <c:pt idx="48">
                  <c:v>95.917001338688095</c:v>
                </c:pt>
                <c:pt idx="49">
                  <c:v>97.858099062918342</c:v>
                </c:pt>
                <c:pt idx="50">
                  <c:v>99.866131191432402</c:v>
                </c:pt>
                <c:pt idx="51">
                  <c:v>100.60240963855422</c:v>
                </c:pt>
                <c:pt idx="52">
                  <c:v>100.73627844712183</c:v>
                </c:pt>
                <c:pt idx="53">
                  <c:v>100.80321285140563</c:v>
                </c:pt>
                <c:pt idx="54">
                  <c:v>100.80321285140563</c:v>
                </c:pt>
                <c:pt idx="55">
                  <c:v>100.80321285140563</c:v>
                </c:pt>
              </c:numCache>
            </c:numRef>
          </c:xVal>
          <c:yVal>
            <c:numRef>
              <c:f>ZCV!$I$2:$I$58</c:f>
              <c:numCache>
                <c:formatCode>General</c:formatCode>
                <c:ptCount val="57"/>
                <c:pt idx="0">
                  <c:v>4179</c:v>
                </c:pt>
                <c:pt idx="1">
                  <c:v>4156</c:v>
                </c:pt>
                <c:pt idx="2">
                  <c:v>4136</c:v>
                </c:pt>
                <c:pt idx="3">
                  <c:v>4117</c:v>
                </c:pt>
                <c:pt idx="4">
                  <c:v>4099</c:v>
                </c:pt>
                <c:pt idx="5">
                  <c:v>4083</c:v>
                </c:pt>
                <c:pt idx="6">
                  <c:v>4071</c:v>
                </c:pt>
                <c:pt idx="7">
                  <c:v>4056</c:v>
                </c:pt>
                <c:pt idx="8">
                  <c:v>4032</c:v>
                </c:pt>
                <c:pt idx="9">
                  <c:v>4010</c:v>
                </c:pt>
                <c:pt idx="10">
                  <c:v>3994</c:v>
                </c:pt>
                <c:pt idx="11">
                  <c:v>3982</c:v>
                </c:pt>
                <c:pt idx="12">
                  <c:v>3972</c:v>
                </c:pt>
                <c:pt idx="13">
                  <c:v>3962</c:v>
                </c:pt>
                <c:pt idx="14">
                  <c:v>3949</c:v>
                </c:pt>
                <c:pt idx="15">
                  <c:v>3938</c:v>
                </c:pt>
                <c:pt idx="16">
                  <c:v>3927</c:v>
                </c:pt>
                <c:pt idx="17">
                  <c:v>3916</c:v>
                </c:pt>
                <c:pt idx="18">
                  <c:v>3906</c:v>
                </c:pt>
                <c:pt idx="19">
                  <c:v>3895</c:v>
                </c:pt>
                <c:pt idx="20">
                  <c:v>3883</c:v>
                </c:pt>
                <c:pt idx="21">
                  <c:v>3864</c:v>
                </c:pt>
                <c:pt idx="22">
                  <c:v>3845</c:v>
                </c:pt>
                <c:pt idx="23">
                  <c:v>3831</c:v>
                </c:pt>
                <c:pt idx="24">
                  <c:v>3822</c:v>
                </c:pt>
                <c:pt idx="25">
                  <c:v>3813</c:v>
                </c:pt>
                <c:pt idx="26">
                  <c:v>3808</c:v>
                </c:pt>
                <c:pt idx="27">
                  <c:v>3801</c:v>
                </c:pt>
                <c:pt idx="28">
                  <c:v>3796</c:v>
                </c:pt>
                <c:pt idx="29">
                  <c:v>3791</c:v>
                </c:pt>
                <c:pt idx="30">
                  <c:v>3787</c:v>
                </c:pt>
                <c:pt idx="31">
                  <c:v>3784</c:v>
                </c:pt>
                <c:pt idx="32">
                  <c:v>3780</c:v>
                </c:pt>
                <c:pt idx="33">
                  <c:v>3776</c:v>
                </c:pt>
                <c:pt idx="34">
                  <c:v>3774</c:v>
                </c:pt>
                <c:pt idx="35">
                  <c:v>3773</c:v>
                </c:pt>
                <c:pt idx="36">
                  <c:v>3771</c:v>
                </c:pt>
                <c:pt idx="37">
                  <c:v>3768</c:v>
                </c:pt>
                <c:pt idx="38">
                  <c:v>3763</c:v>
                </c:pt>
                <c:pt idx="39">
                  <c:v>3756</c:v>
                </c:pt>
                <c:pt idx="40">
                  <c:v>3748</c:v>
                </c:pt>
                <c:pt idx="41">
                  <c:v>3739</c:v>
                </c:pt>
                <c:pt idx="42">
                  <c:v>3723</c:v>
                </c:pt>
                <c:pt idx="43">
                  <c:v>3708</c:v>
                </c:pt>
                <c:pt idx="44">
                  <c:v>3691</c:v>
                </c:pt>
                <c:pt idx="45">
                  <c:v>3688</c:v>
                </c:pt>
                <c:pt idx="46">
                  <c:v>3687</c:v>
                </c:pt>
                <c:pt idx="47">
                  <c:v>3684</c:v>
                </c:pt>
                <c:pt idx="48">
                  <c:v>3672</c:v>
                </c:pt>
                <c:pt idx="49">
                  <c:v>3584</c:v>
                </c:pt>
                <c:pt idx="50">
                  <c:v>3421</c:v>
                </c:pt>
                <c:pt idx="51">
                  <c:v>3318</c:v>
                </c:pt>
                <c:pt idx="52">
                  <c:v>3291</c:v>
                </c:pt>
                <c:pt idx="53">
                  <c:v>3283</c:v>
                </c:pt>
                <c:pt idx="54">
                  <c:v>3277</c:v>
                </c:pt>
                <c:pt idx="55">
                  <c:v>3277</c:v>
                </c:pt>
              </c:numCache>
            </c:numRef>
          </c:yVal>
        </c:ser>
        <c:ser>
          <c:idx val="2"/>
          <c:order val="2"/>
          <c:tx>
            <c:v>OCV 0度</c:v>
          </c:tx>
          <c:xVal>
            <c:numRef>
              <c:f>ZCV!$T$2:$T$58</c:f>
              <c:numCache>
                <c:formatCode>0</c:formatCode>
                <c:ptCount val="57"/>
                <c:pt idx="0">
                  <c:v>0</c:v>
                </c:pt>
                <c:pt idx="1">
                  <c:v>2.2522522522522523</c:v>
                </c:pt>
                <c:pt idx="2">
                  <c:v>4.5045045045045047</c:v>
                </c:pt>
                <c:pt idx="3">
                  <c:v>6.756756756756757</c:v>
                </c:pt>
                <c:pt idx="4">
                  <c:v>8.9339339339339343</c:v>
                </c:pt>
                <c:pt idx="5">
                  <c:v>11.186186186186188</c:v>
                </c:pt>
                <c:pt idx="6">
                  <c:v>13.438438438438439</c:v>
                </c:pt>
                <c:pt idx="7">
                  <c:v>15.69069069069069</c:v>
                </c:pt>
                <c:pt idx="8">
                  <c:v>17.942942942942945</c:v>
                </c:pt>
                <c:pt idx="9">
                  <c:v>20.195195195195197</c:v>
                </c:pt>
                <c:pt idx="10">
                  <c:v>22.372372372372375</c:v>
                </c:pt>
                <c:pt idx="11">
                  <c:v>24.624624624624623</c:v>
                </c:pt>
                <c:pt idx="12">
                  <c:v>26.876876876876878</c:v>
                </c:pt>
                <c:pt idx="13">
                  <c:v>29.129129129129126</c:v>
                </c:pt>
                <c:pt idx="14">
                  <c:v>31.381381381381381</c:v>
                </c:pt>
                <c:pt idx="15">
                  <c:v>33.633633633633636</c:v>
                </c:pt>
                <c:pt idx="16">
                  <c:v>35.885885885885891</c:v>
                </c:pt>
                <c:pt idx="17">
                  <c:v>38.138138138138139</c:v>
                </c:pt>
                <c:pt idx="18">
                  <c:v>40.315315315315317</c:v>
                </c:pt>
                <c:pt idx="19">
                  <c:v>42.567567567567565</c:v>
                </c:pt>
                <c:pt idx="20">
                  <c:v>44.81981981981982</c:v>
                </c:pt>
                <c:pt idx="21">
                  <c:v>47.072072072072075</c:v>
                </c:pt>
                <c:pt idx="22">
                  <c:v>49.324324324324323</c:v>
                </c:pt>
                <c:pt idx="23">
                  <c:v>51.576576576576571</c:v>
                </c:pt>
                <c:pt idx="24">
                  <c:v>53.753753753753756</c:v>
                </c:pt>
                <c:pt idx="25">
                  <c:v>56.006006006006004</c:v>
                </c:pt>
                <c:pt idx="26">
                  <c:v>58.258258258258252</c:v>
                </c:pt>
                <c:pt idx="27">
                  <c:v>60.510510510510507</c:v>
                </c:pt>
                <c:pt idx="28">
                  <c:v>62.762762762762762</c:v>
                </c:pt>
                <c:pt idx="29">
                  <c:v>65.01501501501501</c:v>
                </c:pt>
                <c:pt idx="30">
                  <c:v>67.267267267267272</c:v>
                </c:pt>
                <c:pt idx="31">
                  <c:v>69.444444444444443</c:v>
                </c:pt>
                <c:pt idx="32">
                  <c:v>71.696696696696691</c:v>
                </c:pt>
                <c:pt idx="33">
                  <c:v>73.948948948948939</c:v>
                </c:pt>
                <c:pt idx="34">
                  <c:v>76.201201201201201</c:v>
                </c:pt>
                <c:pt idx="35">
                  <c:v>78.453453453453463</c:v>
                </c:pt>
                <c:pt idx="36">
                  <c:v>80.705705705705711</c:v>
                </c:pt>
                <c:pt idx="37">
                  <c:v>82.882882882882882</c:v>
                </c:pt>
                <c:pt idx="38">
                  <c:v>85.13513513513513</c:v>
                </c:pt>
                <c:pt idx="39">
                  <c:v>87.387387387387378</c:v>
                </c:pt>
                <c:pt idx="40">
                  <c:v>89.63963963963964</c:v>
                </c:pt>
                <c:pt idx="41">
                  <c:v>91.891891891891902</c:v>
                </c:pt>
                <c:pt idx="42">
                  <c:v>93.76876876876878</c:v>
                </c:pt>
                <c:pt idx="43">
                  <c:v>95.045045045045043</c:v>
                </c:pt>
                <c:pt idx="44">
                  <c:v>96.09609609609609</c:v>
                </c:pt>
                <c:pt idx="45">
                  <c:v>96.996996996996998</c:v>
                </c:pt>
                <c:pt idx="46">
                  <c:v>97.672672672672675</c:v>
                </c:pt>
                <c:pt idx="47">
                  <c:v>98.198198198198199</c:v>
                </c:pt>
                <c:pt idx="48">
                  <c:v>98.648648648648646</c:v>
                </c:pt>
                <c:pt idx="49">
                  <c:v>99.02402402402403</c:v>
                </c:pt>
                <c:pt idx="50">
                  <c:v>99.249249249249246</c:v>
                </c:pt>
                <c:pt idx="51">
                  <c:v>99.474474474474476</c:v>
                </c:pt>
                <c:pt idx="52">
                  <c:v>99.699699699699693</c:v>
                </c:pt>
                <c:pt idx="53">
                  <c:v>99.849849849849846</c:v>
                </c:pt>
                <c:pt idx="54">
                  <c:v>99.924924924924923</c:v>
                </c:pt>
                <c:pt idx="55">
                  <c:v>100</c:v>
                </c:pt>
              </c:numCache>
            </c:numRef>
          </c:xVal>
          <c:yVal>
            <c:numRef>
              <c:f>ZCV!$P$2:$P$58</c:f>
              <c:numCache>
                <c:formatCode>General</c:formatCode>
                <c:ptCount val="57"/>
                <c:pt idx="0">
                  <c:v>4162</c:v>
                </c:pt>
                <c:pt idx="1">
                  <c:v>4116</c:v>
                </c:pt>
                <c:pt idx="2">
                  <c:v>4076</c:v>
                </c:pt>
                <c:pt idx="3">
                  <c:v>4044</c:v>
                </c:pt>
                <c:pt idx="4">
                  <c:v>4012</c:v>
                </c:pt>
                <c:pt idx="5">
                  <c:v>3990</c:v>
                </c:pt>
                <c:pt idx="6">
                  <c:v>3976</c:v>
                </c:pt>
                <c:pt idx="7">
                  <c:v>3965</c:v>
                </c:pt>
                <c:pt idx="8">
                  <c:v>3955</c:v>
                </c:pt>
                <c:pt idx="9">
                  <c:v>3946</c:v>
                </c:pt>
                <c:pt idx="10">
                  <c:v>3936</c:v>
                </c:pt>
                <c:pt idx="11">
                  <c:v>3924</c:v>
                </c:pt>
                <c:pt idx="12">
                  <c:v>3913</c:v>
                </c:pt>
                <c:pt idx="13">
                  <c:v>3899</c:v>
                </c:pt>
                <c:pt idx="14">
                  <c:v>3882</c:v>
                </c:pt>
                <c:pt idx="15">
                  <c:v>3867</c:v>
                </c:pt>
                <c:pt idx="16">
                  <c:v>3853</c:v>
                </c:pt>
                <c:pt idx="17">
                  <c:v>3841</c:v>
                </c:pt>
                <c:pt idx="18">
                  <c:v>3830</c:v>
                </c:pt>
                <c:pt idx="19">
                  <c:v>3821</c:v>
                </c:pt>
                <c:pt idx="20">
                  <c:v>3814</c:v>
                </c:pt>
                <c:pt idx="21">
                  <c:v>3808</c:v>
                </c:pt>
                <c:pt idx="22">
                  <c:v>3802</c:v>
                </c:pt>
                <c:pt idx="23">
                  <c:v>3797</c:v>
                </c:pt>
                <c:pt idx="24">
                  <c:v>3792</c:v>
                </c:pt>
                <c:pt idx="25">
                  <c:v>3789</c:v>
                </c:pt>
                <c:pt idx="26">
                  <c:v>3785</c:v>
                </c:pt>
                <c:pt idx="27">
                  <c:v>3783</c:v>
                </c:pt>
                <c:pt idx="28">
                  <c:v>3781</c:v>
                </c:pt>
                <c:pt idx="29">
                  <c:v>3779</c:v>
                </c:pt>
                <c:pt idx="30">
                  <c:v>3778</c:v>
                </c:pt>
                <c:pt idx="31">
                  <c:v>3775</c:v>
                </c:pt>
                <c:pt idx="32">
                  <c:v>3770</c:v>
                </c:pt>
                <c:pt idx="33">
                  <c:v>3765</c:v>
                </c:pt>
                <c:pt idx="34">
                  <c:v>3758</c:v>
                </c:pt>
                <c:pt idx="35">
                  <c:v>3750</c:v>
                </c:pt>
                <c:pt idx="36">
                  <c:v>3741</c:v>
                </c:pt>
                <c:pt idx="37">
                  <c:v>3728</c:v>
                </c:pt>
                <c:pt idx="38">
                  <c:v>3714</c:v>
                </c:pt>
                <c:pt idx="39">
                  <c:v>3703</c:v>
                </c:pt>
                <c:pt idx="40">
                  <c:v>3696</c:v>
                </c:pt>
                <c:pt idx="41">
                  <c:v>3692</c:v>
                </c:pt>
                <c:pt idx="42">
                  <c:v>3686</c:v>
                </c:pt>
                <c:pt idx="43">
                  <c:v>3680</c:v>
                </c:pt>
                <c:pt idx="44">
                  <c:v>3671</c:v>
                </c:pt>
                <c:pt idx="45">
                  <c:v>3654</c:v>
                </c:pt>
                <c:pt idx="46">
                  <c:v>3630</c:v>
                </c:pt>
                <c:pt idx="47">
                  <c:v>3605</c:v>
                </c:pt>
                <c:pt idx="48">
                  <c:v>3583</c:v>
                </c:pt>
                <c:pt idx="49">
                  <c:v>3565</c:v>
                </c:pt>
                <c:pt idx="50">
                  <c:v>3547</c:v>
                </c:pt>
                <c:pt idx="51">
                  <c:v>3531</c:v>
                </c:pt>
                <c:pt idx="52">
                  <c:v>3520</c:v>
                </c:pt>
                <c:pt idx="53">
                  <c:v>3509</c:v>
                </c:pt>
                <c:pt idx="54">
                  <c:v>3499</c:v>
                </c:pt>
                <c:pt idx="55">
                  <c:v>3400</c:v>
                </c:pt>
              </c:numCache>
            </c:numRef>
          </c:yVal>
        </c:ser>
        <c:ser>
          <c:idx val="3"/>
          <c:order val="3"/>
          <c:tx>
            <c:v>OCV-10度</c:v>
          </c:tx>
          <c:xVal>
            <c:numRef>
              <c:f>ZCV!$AA$2:$AA$58</c:f>
              <c:numCache>
                <c:formatCode>0</c:formatCode>
                <c:ptCount val="57"/>
                <c:pt idx="0">
                  <c:v>0</c:v>
                </c:pt>
                <c:pt idx="1">
                  <c:v>3.1413612565445024</c:v>
                </c:pt>
                <c:pt idx="2">
                  <c:v>6.2827225130890048</c:v>
                </c:pt>
                <c:pt idx="3">
                  <c:v>9.4240837696335085</c:v>
                </c:pt>
                <c:pt idx="4">
                  <c:v>12.460732984293193</c:v>
                </c:pt>
                <c:pt idx="5">
                  <c:v>15.602094240837697</c:v>
                </c:pt>
                <c:pt idx="6">
                  <c:v>18.7434554973822</c:v>
                </c:pt>
                <c:pt idx="7">
                  <c:v>21.8848167539267</c:v>
                </c:pt>
                <c:pt idx="8">
                  <c:v>25.026178010471206</c:v>
                </c:pt>
                <c:pt idx="9">
                  <c:v>28.167539267015705</c:v>
                </c:pt>
                <c:pt idx="10">
                  <c:v>31.308900523560208</c:v>
                </c:pt>
                <c:pt idx="11">
                  <c:v>34.345549738219894</c:v>
                </c:pt>
                <c:pt idx="12">
                  <c:v>37.486910994764401</c:v>
                </c:pt>
                <c:pt idx="13">
                  <c:v>40.6282722513089</c:v>
                </c:pt>
                <c:pt idx="14">
                  <c:v>43.769633507853399</c:v>
                </c:pt>
                <c:pt idx="15">
                  <c:v>46.910994764397905</c:v>
                </c:pt>
                <c:pt idx="16">
                  <c:v>50.052356020942412</c:v>
                </c:pt>
                <c:pt idx="17">
                  <c:v>53.193717277486904</c:v>
                </c:pt>
                <c:pt idx="18">
                  <c:v>56.33507853403141</c:v>
                </c:pt>
                <c:pt idx="19">
                  <c:v>59.371727748691093</c:v>
                </c:pt>
                <c:pt idx="20">
                  <c:v>62.513089005235599</c:v>
                </c:pt>
                <c:pt idx="21">
                  <c:v>65.654450261780113</c:v>
                </c:pt>
                <c:pt idx="22">
                  <c:v>68.795811518324612</c:v>
                </c:pt>
                <c:pt idx="23">
                  <c:v>71.937172774869111</c:v>
                </c:pt>
                <c:pt idx="24">
                  <c:v>75.078534031413611</c:v>
                </c:pt>
                <c:pt idx="25">
                  <c:v>77.486910994764401</c:v>
                </c:pt>
                <c:pt idx="26">
                  <c:v>79.581151832460733</c:v>
                </c:pt>
                <c:pt idx="27">
                  <c:v>81.361256544502609</c:v>
                </c:pt>
                <c:pt idx="28">
                  <c:v>82.931937172774866</c:v>
                </c:pt>
                <c:pt idx="29">
                  <c:v>84.397905759162313</c:v>
                </c:pt>
                <c:pt idx="30">
                  <c:v>85.654450261780099</c:v>
                </c:pt>
                <c:pt idx="31">
                  <c:v>86.701570680628265</c:v>
                </c:pt>
                <c:pt idx="32">
                  <c:v>87.748691099476446</c:v>
                </c:pt>
                <c:pt idx="33">
                  <c:v>88.691099476439788</c:v>
                </c:pt>
                <c:pt idx="34">
                  <c:v>89.528795811518322</c:v>
                </c:pt>
                <c:pt idx="35">
                  <c:v>90.366492146596855</c:v>
                </c:pt>
                <c:pt idx="36">
                  <c:v>91.099476439790578</c:v>
                </c:pt>
                <c:pt idx="37">
                  <c:v>91.832460732984288</c:v>
                </c:pt>
                <c:pt idx="38">
                  <c:v>92.460732984293188</c:v>
                </c:pt>
                <c:pt idx="39">
                  <c:v>93.089005235602102</c:v>
                </c:pt>
                <c:pt idx="40">
                  <c:v>93.717277486911001</c:v>
                </c:pt>
                <c:pt idx="41">
                  <c:v>94.240837696335078</c:v>
                </c:pt>
                <c:pt idx="42">
                  <c:v>94.764397905759154</c:v>
                </c:pt>
                <c:pt idx="43">
                  <c:v>95.287958115183244</c:v>
                </c:pt>
                <c:pt idx="44">
                  <c:v>95.81151832460732</c:v>
                </c:pt>
                <c:pt idx="45">
                  <c:v>96.230366492146601</c:v>
                </c:pt>
                <c:pt idx="46">
                  <c:v>96.649214659685867</c:v>
                </c:pt>
                <c:pt idx="47">
                  <c:v>97.068062827225134</c:v>
                </c:pt>
                <c:pt idx="48">
                  <c:v>97.486910994764401</c:v>
                </c:pt>
                <c:pt idx="49">
                  <c:v>97.905759162303667</c:v>
                </c:pt>
                <c:pt idx="50">
                  <c:v>98.324607329842934</c:v>
                </c:pt>
                <c:pt idx="51">
                  <c:v>98.638743455497377</c:v>
                </c:pt>
                <c:pt idx="52">
                  <c:v>98.952879581151834</c:v>
                </c:pt>
                <c:pt idx="53">
                  <c:v>99.267015706806276</c:v>
                </c:pt>
                <c:pt idx="54">
                  <c:v>99.685863874345543</c:v>
                </c:pt>
                <c:pt idx="55">
                  <c:v>100</c:v>
                </c:pt>
              </c:numCache>
            </c:numRef>
          </c:xVal>
          <c:yVal>
            <c:numRef>
              <c:f>ZCV!$W$2:$W$58</c:f>
              <c:numCache>
                <c:formatCode>General</c:formatCode>
                <c:ptCount val="57"/>
                <c:pt idx="0">
                  <c:v>4032</c:v>
                </c:pt>
                <c:pt idx="1">
                  <c:v>4006</c:v>
                </c:pt>
                <c:pt idx="2">
                  <c:v>3978</c:v>
                </c:pt>
                <c:pt idx="3">
                  <c:v>3943</c:v>
                </c:pt>
                <c:pt idx="4">
                  <c:v>3918</c:v>
                </c:pt>
                <c:pt idx="5">
                  <c:v>3904</c:v>
                </c:pt>
                <c:pt idx="6">
                  <c:v>3892</c:v>
                </c:pt>
                <c:pt idx="7">
                  <c:v>3880</c:v>
                </c:pt>
                <c:pt idx="8">
                  <c:v>3865</c:v>
                </c:pt>
                <c:pt idx="9">
                  <c:v>3851</c:v>
                </c:pt>
                <c:pt idx="10">
                  <c:v>3838</c:v>
                </c:pt>
                <c:pt idx="11">
                  <c:v>3824</c:v>
                </c:pt>
                <c:pt idx="12">
                  <c:v>3813</c:v>
                </c:pt>
                <c:pt idx="13">
                  <c:v>3805</c:v>
                </c:pt>
                <c:pt idx="14">
                  <c:v>3798</c:v>
                </c:pt>
                <c:pt idx="15">
                  <c:v>3794</c:v>
                </c:pt>
                <c:pt idx="16">
                  <c:v>3791</c:v>
                </c:pt>
                <c:pt idx="17">
                  <c:v>3788</c:v>
                </c:pt>
                <c:pt idx="18">
                  <c:v>3786</c:v>
                </c:pt>
                <c:pt idx="19">
                  <c:v>3785</c:v>
                </c:pt>
                <c:pt idx="20">
                  <c:v>3783</c:v>
                </c:pt>
                <c:pt idx="21">
                  <c:v>3781</c:v>
                </c:pt>
                <c:pt idx="22">
                  <c:v>3778</c:v>
                </c:pt>
                <c:pt idx="23">
                  <c:v>3773</c:v>
                </c:pt>
                <c:pt idx="24">
                  <c:v>3765</c:v>
                </c:pt>
                <c:pt idx="25">
                  <c:v>3760</c:v>
                </c:pt>
                <c:pt idx="26">
                  <c:v>3753</c:v>
                </c:pt>
                <c:pt idx="27">
                  <c:v>3748</c:v>
                </c:pt>
                <c:pt idx="28">
                  <c:v>3742</c:v>
                </c:pt>
                <c:pt idx="29">
                  <c:v>3735</c:v>
                </c:pt>
                <c:pt idx="30">
                  <c:v>3729</c:v>
                </c:pt>
                <c:pt idx="31">
                  <c:v>3723</c:v>
                </c:pt>
                <c:pt idx="32">
                  <c:v>3718</c:v>
                </c:pt>
                <c:pt idx="33">
                  <c:v>3714</c:v>
                </c:pt>
                <c:pt idx="34">
                  <c:v>3711</c:v>
                </c:pt>
                <c:pt idx="35">
                  <c:v>3708</c:v>
                </c:pt>
                <c:pt idx="36">
                  <c:v>3706</c:v>
                </c:pt>
                <c:pt idx="37">
                  <c:v>3703</c:v>
                </c:pt>
                <c:pt idx="38">
                  <c:v>3704</c:v>
                </c:pt>
                <c:pt idx="39">
                  <c:v>3702</c:v>
                </c:pt>
                <c:pt idx="40">
                  <c:v>3701</c:v>
                </c:pt>
                <c:pt idx="41">
                  <c:v>3701</c:v>
                </c:pt>
                <c:pt idx="42">
                  <c:v>3700</c:v>
                </c:pt>
                <c:pt idx="43">
                  <c:v>3700</c:v>
                </c:pt>
                <c:pt idx="44">
                  <c:v>3699</c:v>
                </c:pt>
                <c:pt idx="45">
                  <c:v>3697</c:v>
                </c:pt>
                <c:pt idx="46">
                  <c:v>3698</c:v>
                </c:pt>
                <c:pt idx="47">
                  <c:v>3697</c:v>
                </c:pt>
                <c:pt idx="48">
                  <c:v>3697</c:v>
                </c:pt>
                <c:pt idx="49">
                  <c:v>3696</c:v>
                </c:pt>
                <c:pt idx="50">
                  <c:v>3695</c:v>
                </c:pt>
                <c:pt idx="51">
                  <c:v>3695</c:v>
                </c:pt>
                <c:pt idx="52">
                  <c:v>3694</c:v>
                </c:pt>
                <c:pt idx="53">
                  <c:v>3694</c:v>
                </c:pt>
                <c:pt idx="54">
                  <c:v>3693</c:v>
                </c:pt>
                <c:pt idx="55">
                  <c:v>3400</c:v>
                </c:pt>
              </c:numCache>
            </c:numRef>
          </c:yVal>
        </c:ser>
        <c:axId val="153381888"/>
        <c:axId val="153404544"/>
      </c:scatterChart>
      <c:valAx>
        <c:axId val="15338188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%</a:t>
                </a:r>
                <a:endParaRPr lang="zh-TW" altLang="en-US"/>
              </a:p>
            </c:rich>
          </c:tx>
        </c:title>
        <c:numFmt formatCode="0" sourceLinked="1"/>
        <c:majorTickMark val="none"/>
        <c:tickLblPos val="nextTo"/>
        <c:crossAx val="153404544"/>
        <c:crosses val="autoZero"/>
        <c:crossBetween val="midCat"/>
      </c:valAx>
      <c:valAx>
        <c:axId val="153404544"/>
        <c:scaling>
          <c:orientation val="minMax"/>
          <c:min val="300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mV</a:t>
                </a:r>
                <a:endParaRPr lang="zh-TW" altLang="en-US"/>
              </a:p>
            </c:rich>
          </c:tx>
        </c:title>
        <c:numFmt formatCode="General" sourceLinked="1"/>
        <c:majorTickMark val="none"/>
        <c:tickLblPos val="nextTo"/>
        <c:crossAx val="153381888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444" l="0.70000000000000062" r="0.70000000000000062" t="0.75000000000000444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en-US" altLang="zh-TW"/>
              <a:t>OCV</a:t>
            </a:r>
            <a:endParaRPr lang="zh-TW" altLang="en-US"/>
          </a:p>
        </c:rich>
      </c:tx>
    </c:title>
    <c:plotArea>
      <c:layout/>
      <c:scatterChart>
        <c:scatterStyle val="lineMarker"/>
        <c:ser>
          <c:idx val="0"/>
          <c:order val="0"/>
          <c:xVal>
            <c:numRef>
              <c:f>ZCV!$D$2:$D$58</c:f>
              <c:numCache>
                <c:formatCode>General</c:formatCode>
                <c:ptCount val="57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149</c:v>
                </c:pt>
                <c:pt idx="6">
                  <c:v>179</c:v>
                </c:pt>
                <c:pt idx="7">
                  <c:v>209</c:v>
                </c:pt>
                <c:pt idx="8">
                  <c:v>239</c:v>
                </c:pt>
                <c:pt idx="9">
                  <c:v>269</c:v>
                </c:pt>
                <c:pt idx="10">
                  <c:v>299</c:v>
                </c:pt>
                <c:pt idx="11">
                  <c:v>328</c:v>
                </c:pt>
                <c:pt idx="12">
                  <c:v>358</c:v>
                </c:pt>
                <c:pt idx="13">
                  <c:v>388</c:v>
                </c:pt>
                <c:pt idx="14">
                  <c:v>418</c:v>
                </c:pt>
                <c:pt idx="15">
                  <c:v>448</c:v>
                </c:pt>
                <c:pt idx="16">
                  <c:v>478</c:v>
                </c:pt>
                <c:pt idx="17">
                  <c:v>508</c:v>
                </c:pt>
                <c:pt idx="18">
                  <c:v>537</c:v>
                </c:pt>
                <c:pt idx="19">
                  <c:v>567</c:v>
                </c:pt>
                <c:pt idx="20">
                  <c:v>597</c:v>
                </c:pt>
                <c:pt idx="21">
                  <c:v>627</c:v>
                </c:pt>
                <c:pt idx="22">
                  <c:v>657</c:v>
                </c:pt>
                <c:pt idx="23">
                  <c:v>687</c:v>
                </c:pt>
                <c:pt idx="24">
                  <c:v>716</c:v>
                </c:pt>
                <c:pt idx="25">
                  <c:v>746</c:v>
                </c:pt>
                <c:pt idx="26">
                  <c:v>776</c:v>
                </c:pt>
                <c:pt idx="27">
                  <c:v>806</c:v>
                </c:pt>
                <c:pt idx="28">
                  <c:v>836</c:v>
                </c:pt>
                <c:pt idx="29">
                  <c:v>866</c:v>
                </c:pt>
                <c:pt idx="30">
                  <c:v>896</c:v>
                </c:pt>
                <c:pt idx="31">
                  <c:v>926</c:v>
                </c:pt>
                <c:pt idx="32">
                  <c:v>955</c:v>
                </c:pt>
                <c:pt idx="33">
                  <c:v>985</c:v>
                </c:pt>
                <c:pt idx="34">
                  <c:v>1015</c:v>
                </c:pt>
                <c:pt idx="35">
                  <c:v>1045</c:v>
                </c:pt>
                <c:pt idx="36">
                  <c:v>1075</c:v>
                </c:pt>
                <c:pt idx="37">
                  <c:v>1105</c:v>
                </c:pt>
                <c:pt idx="38">
                  <c:v>1135</c:v>
                </c:pt>
                <c:pt idx="39">
                  <c:v>1164</c:v>
                </c:pt>
                <c:pt idx="40">
                  <c:v>1194</c:v>
                </c:pt>
                <c:pt idx="41">
                  <c:v>1224</c:v>
                </c:pt>
                <c:pt idx="42">
                  <c:v>1254</c:v>
                </c:pt>
                <c:pt idx="43">
                  <c:v>1284</c:v>
                </c:pt>
                <c:pt idx="44">
                  <c:v>1314</c:v>
                </c:pt>
                <c:pt idx="45">
                  <c:v>1343</c:v>
                </c:pt>
                <c:pt idx="46">
                  <c:v>1373</c:v>
                </c:pt>
                <c:pt idx="47">
                  <c:v>1403</c:v>
                </c:pt>
                <c:pt idx="48">
                  <c:v>1433</c:v>
                </c:pt>
                <c:pt idx="49">
                  <c:v>1463</c:v>
                </c:pt>
                <c:pt idx="50">
                  <c:v>1493</c:v>
                </c:pt>
                <c:pt idx="51">
                  <c:v>1519</c:v>
                </c:pt>
                <c:pt idx="52">
                  <c:v>1523</c:v>
                </c:pt>
                <c:pt idx="53">
                  <c:v>1524</c:v>
                </c:pt>
                <c:pt idx="54">
                  <c:v>1525</c:v>
                </c:pt>
                <c:pt idx="55">
                  <c:v>1525</c:v>
                </c:pt>
              </c:numCache>
            </c:numRef>
          </c:xVal>
          <c:yVal>
            <c:numRef>
              <c:f>ZCV!$B$2:$B$58</c:f>
              <c:numCache>
                <c:formatCode>General</c:formatCode>
                <c:ptCount val="57"/>
                <c:pt idx="0">
                  <c:v>4185</c:v>
                </c:pt>
                <c:pt idx="1">
                  <c:v>4164</c:v>
                </c:pt>
                <c:pt idx="2">
                  <c:v>4145</c:v>
                </c:pt>
                <c:pt idx="3">
                  <c:v>4126</c:v>
                </c:pt>
                <c:pt idx="4">
                  <c:v>4108</c:v>
                </c:pt>
                <c:pt idx="5">
                  <c:v>4091</c:v>
                </c:pt>
                <c:pt idx="6">
                  <c:v>4073</c:v>
                </c:pt>
                <c:pt idx="7">
                  <c:v>4057</c:v>
                </c:pt>
                <c:pt idx="8">
                  <c:v>4041</c:v>
                </c:pt>
                <c:pt idx="9">
                  <c:v>4024</c:v>
                </c:pt>
                <c:pt idx="10">
                  <c:v>4009</c:v>
                </c:pt>
                <c:pt idx="11">
                  <c:v>3996</c:v>
                </c:pt>
                <c:pt idx="12">
                  <c:v>3980</c:v>
                </c:pt>
                <c:pt idx="13">
                  <c:v>3967</c:v>
                </c:pt>
                <c:pt idx="14">
                  <c:v>3955</c:v>
                </c:pt>
                <c:pt idx="15">
                  <c:v>3942</c:v>
                </c:pt>
                <c:pt idx="16">
                  <c:v>3930</c:v>
                </c:pt>
                <c:pt idx="17">
                  <c:v>3919</c:v>
                </c:pt>
                <c:pt idx="18">
                  <c:v>3909</c:v>
                </c:pt>
                <c:pt idx="19">
                  <c:v>3898</c:v>
                </c:pt>
                <c:pt idx="20">
                  <c:v>3887</c:v>
                </c:pt>
                <c:pt idx="21">
                  <c:v>3877</c:v>
                </c:pt>
                <c:pt idx="22">
                  <c:v>3857</c:v>
                </c:pt>
                <c:pt idx="23">
                  <c:v>3837</c:v>
                </c:pt>
                <c:pt idx="24">
                  <c:v>3825</c:v>
                </c:pt>
                <c:pt idx="25">
                  <c:v>3817</c:v>
                </c:pt>
                <c:pt idx="26">
                  <c:v>3810</c:v>
                </c:pt>
                <c:pt idx="27">
                  <c:v>3804</c:v>
                </c:pt>
                <c:pt idx="28">
                  <c:v>3798</c:v>
                </c:pt>
                <c:pt idx="29">
                  <c:v>3792</c:v>
                </c:pt>
                <c:pt idx="30">
                  <c:v>3788</c:v>
                </c:pt>
                <c:pt idx="31">
                  <c:v>3783</c:v>
                </c:pt>
                <c:pt idx="32">
                  <c:v>3779</c:v>
                </c:pt>
                <c:pt idx="33">
                  <c:v>3776</c:v>
                </c:pt>
                <c:pt idx="34">
                  <c:v>3773</c:v>
                </c:pt>
                <c:pt idx="35">
                  <c:v>3769</c:v>
                </c:pt>
                <c:pt idx="36">
                  <c:v>3762</c:v>
                </c:pt>
                <c:pt idx="37">
                  <c:v>3751</c:v>
                </c:pt>
                <c:pt idx="38">
                  <c:v>3748</c:v>
                </c:pt>
                <c:pt idx="39">
                  <c:v>3742</c:v>
                </c:pt>
                <c:pt idx="40">
                  <c:v>3734</c:v>
                </c:pt>
                <c:pt idx="41">
                  <c:v>3727</c:v>
                </c:pt>
                <c:pt idx="42">
                  <c:v>3717</c:v>
                </c:pt>
                <c:pt idx="43">
                  <c:v>3701</c:v>
                </c:pt>
                <c:pt idx="44">
                  <c:v>3683</c:v>
                </c:pt>
                <c:pt idx="45">
                  <c:v>3675</c:v>
                </c:pt>
                <c:pt idx="46">
                  <c:v>3674</c:v>
                </c:pt>
                <c:pt idx="47">
                  <c:v>3673</c:v>
                </c:pt>
                <c:pt idx="48">
                  <c:v>3668</c:v>
                </c:pt>
                <c:pt idx="49">
                  <c:v>3618</c:v>
                </c:pt>
                <c:pt idx="50">
                  <c:v>3505</c:v>
                </c:pt>
                <c:pt idx="51">
                  <c:v>3315</c:v>
                </c:pt>
                <c:pt idx="52">
                  <c:v>3283</c:v>
                </c:pt>
                <c:pt idx="53">
                  <c:v>3270</c:v>
                </c:pt>
                <c:pt idx="54">
                  <c:v>3264</c:v>
                </c:pt>
                <c:pt idx="55">
                  <c:v>3264</c:v>
                </c:pt>
              </c:numCache>
            </c:numRef>
          </c:yVal>
        </c:ser>
        <c:ser>
          <c:idx val="1"/>
          <c:order val="1"/>
          <c:xVal>
            <c:numRef>
              <c:f>ZCV!$K$2:$K$58</c:f>
              <c:numCache>
                <c:formatCode>General</c:formatCode>
                <c:ptCount val="57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119</c:v>
                </c:pt>
                <c:pt idx="5">
                  <c:v>149</c:v>
                </c:pt>
                <c:pt idx="6">
                  <c:v>179</c:v>
                </c:pt>
                <c:pt idx="7">
                  <c:v>209</c:v>
                </c:pt>
                <c:pt idx="8">
                  <c:v>239</c:v>
                </c:pt>
                <c:pt idx="9">
                  <c:v>269</c:v>
                </c:pt>
                <c:pt idx="10">
                  <c:v>298</c:v>
                </c:pt>
                <c:pt idx="11">
                  <c:v>328</c:v>
                </c:pt>
                <c:pt idx="12">
                  <c:v>358</c:v>
                </c:pt>
                <c:pt idx="13">
                  <c:v>388</c:v>
                </c:pt>
                <c:pt idx="14">
                  <c:v>418</c:v>
                </c:pt>
                <c:pt idx="15">
                  <c:v>448</c:v>
                </c:pt>
                <c:pt idx="16">
                  <c:v>478</c:v>
                </c:pt>
                <c:pt idx="17">
                  <c:v>507</c:v>
                </c:pt>
                <c:pt idx="18">
                  <c:v>537</c:v>
                </c:pt>
                <c:pt idx="19">
                  <c:v>567</c:v>
                </c:pt>
                <c:pt idx="20">
                  <c:v>597</c:v>
                </c:pt>
                <c:pt idx="21">
                  <c:v>627</c:v>
                </c:pt>
                <c:pt idx="22">
                  <c:v>657</c:v>
                </c:pt>
                <c:pt idx="23">
                  <c:v>686</c:v>
                </c:pt>
                <c:pt idx="24">
                  <c:v>716</c:v>
                </c:pt>
                <c:pt idx="25">
                  <c:v>746</c:v>
                </c:pt>
                <c:pt idx="26">
                  <c:v>776</c:v>
                </c:pt>
                <c:pt idx="27">
                  <c:v>806</c:v>
                </c:pt>
                <c:pt idx="28">
                  <c:v>836</c:v>
                </c:pt>
                <c:pt idx="29">
                  <c:v>866</c:v>
                </c:pt>
                <c:pt idx="30">
                  <c:v>895</c:v>
                </c:pt>
                <c:pt idx="31">
                  <c:v>925</c:v>
                </c:pt>
                <c:pt idx="32">
                  <c:v>955</c:v>
                </c:pt>
                <c:pt idx="33">
                  <c:v>985</c:v>
                </c:pt>
                <c:pt idx="34">
                  <c:v>1015</c:v>
                </c:pt>
                <c:pt idx="35">
                  <c:v>1045</c:v>
                </c:pt>
                <c:pt idx="36">
                  <c:v>1074</c:v>
                </c:pt>
                <c:pt idx="37">
                  <c:v>1104</c:v>
                </c:pt>
                <c:pt idx="38">
                  <c:v>1134</c:v>
                </c:pt>
                <c:pt idx="39">
                  <c:v>1164</c:v>
                </c:pt>
                <c:pt idx="40">
                  <c:v>1194</c:v>
                </c:pt>
                <c:pt idx="41">
                  <c:v>1224</c:v>
                </c:pt>
                <c:pt idx="42">
                  <c:v>1254</c:v>
                </c:pt>
                <c:pt idx="43">
                  <c:v>1283</c:v>
                </c:pt>
                <c:pt idx="44">
                  <c:v>1313</c:v>
                </c:pt>
                <c:pt idx="45">
                  <c:v>1343</c:v>
                </c:pt>
                <c:pt idx="46">
                  <c:v>1373</c:v>
                </c:pt>
                <c:pt idx="47">
                  <c:v>1403</c:v>
                </c:pt>
                <c:pt idx="48">
                  <c:v>1433</c:v>
                </c:pt>
                <c:pt idx="49">
                  <c:v>1462</c:v>
                </c:pt>
                <c:pt idx="50">
                  <c:v>1492</c:v>
                </c:pt>
                <c:pt idx="51">
                  <c:v>1503</c:v>
                </c:pt>
                <c:pt idx="52">
                  <c:v>1505</c:v>
                </c:pt>
                <c:pt idx="53">
                  <c:v>1506</c:v>
                </c:pt>
                <c:pt idx="54">
                  <c:v>1506</c:v>
                </c:pt>
                <c:pt idx="55">
                  <c:v>1506</c:v>
                </c:pt>
              </c:numCache>
            </c:numRef>
          </c:xVal>
          <c:yVal>
            <c:numRef>
              <c:f>ZCV!$I$2:$I$58</c:f>
              <c:numCache>
                <c:formatCode>General</c:formatCode>
                <c:ptCount val="57"/>
                <c:pt idx="0">
                  <c:v>4179</c:v>
                </c:pt>
                <c:pt idx="1">
                  <c:v>4156</c:v>
                </c:pt>
                <c:pt idx="2">
                  <c:v>4136</c:v>
                </c:pt>
                <c:pt idx="3">
                  <c:v>4117</c:v>
                </c:pt>
                <c:pt idx="4">
                  <c:v>4099</c:v>
                </c:pt>
                <c:pt idx="5">
                  <c:v>4083</c:v>
                </c:pt>
                <c:pt idx="6">
                  <c:v>4071</c:v>
                </c:pt>
                <c:pt idx="7">
                  <c:v>4056</c:v>
                </c:pt>
                <c:pt idx="8">
                  <c:v>4032</c:v>
                </c:pt>
                <c:pt idx="9">
                  <c:v>4010</c:v>
                </c:pt>
                <c:pt idx="10">
                  <c:v>3994</c:v>
                </c:pt>
                <c:pt idx="11">
                  <c:v>3982</c:v>
                </c:pt>
                <c:pt idx="12">
                  <c:v>3972</c:v>
                </c:pt>
                <c:pt idx="13">
                  <c:v>3962</c:v>
                </c:pt>
                <c:pt idx="14">
                  <c:v>3949</c:v>
                </c:pt>
                <c:pt idx="15">
                  <c:v>3938</c:v>
                </c:pt>
                <c:pt idx="16">
                  <c:v>3927</c:v>
                </c:pt>
                <c:pt idx="17">
                  <c:v>3916</c:v>
                </c:pt>
                <c:pt idx="18">
                  <c:v>3906</c:v>
                </c:pt>
                <c:pt idx="19">
                  <c:v>3895</c:v>
                </c:pt>
                <c:pt idx="20">
                  <c:v>3883</c:v>
                </c:pt>
                <c:pt idx="21">
                  <c:v>3864</c:v>
                </c:pt>
                <c:pt idx="22">
                  <c:v>3845</c:v>
                </c:pt>
                <c:pt idx="23">
                  <c:v>3831</c:v>
                </c:pt>
                <c:pt idx="24">
                  <c:v>3822</c:v>
                </c:pt>
                <c:pt idx="25">
                  <c:v>3813</c:v>
                </c:pt>
                <c:pt idx="26">
                  <c:v>3808</c:v>
                </c:pt>
                <c:pt idx="27">
                  <c:v>3801</c:v>
                </c:pt>
                <c:pt idx="28">
                  <c:v>3796</c:v>
                </c:pt>
                <c:pt idx="29">
                  <c:v>3791</c:v>
                </c:pt>
                <c:pt idx="30">
                  <c:v>3787</c:v>
                </c:pt>
                <c:pt idx="31">
                  <c:v>3784</c:v>
                </c:pt>
                <c:pt idx="32">
                  <c:v>3780</c:v>
                </c:pt>
                <c:pt idx="33">
                  <c:v>3776</c:v>
                </c:pt>
                <c:pt idx="34">
                  <c:v>3774</c:v>
                </c:pt>
                <c:pt idx="35">
                  <c:v>3773</c:v>
                </c:pt>
                <c:pt idx="36">
                  <c:v>3771</c:v>
                </c:pt>
                <c:pt idx="37">
                  <c:v>3768</c:v>
                </c:pt>
                <c:pt idx="38">
                  <c:v>3763</c:v>
                </c:pt>
                <c:pt idx="39">
                  <c:v>3756</c:v>
                </c:pt>
                <c:pt idx="40">
                  <c:v>3748</c:v>
                </c:pt>
                <c:pt idx="41">
                  <c:v>3739</c:v>
                </c:pt>
                <c:pt idx="42">
                  <c:v>3723</c:v>
                </c:pt>
                <c:pt idx="43">
                  <c:v>3708</c:v>
                </c:pt>
                <c:pt idx="44">
                  <c:v>3691</c:v>
                </c:pt>
                <c:pt idx="45">
                  <c:v>3688</c:v>
                </c:pt>
                <c:pt idx="46">
                  <c:v>3687</c:v>
                </c:pt>
                <c:pt idx="47">
                  <c:v>3684</c:v>
                </c:pt>
                <c:pt idx="48">
                  <c:v>3672</c:v>
                </c:pt>
                <c:pt idx="49">
                  <c:v>3584</c:v>
                </c:pt>
                <c:pt idx="50">
                  <c:v>3421</c:v>
                </c:pt>
                <c:pt idx="51">
                  <c:v>3318</c:v>
                </c:pt>
                <c:pt idx="52">
                  <c:v>3291</c:v>
                </c:pt>
                <c:pt idx="53">
                  <c:v>3283</c:v>
                </c:pt>
                <c:pt idx="54">
                  <c:v>3277</c:v>
                </c:pt>
                <c:pt idx="55">
                  <c:v>3277</c:v>
                </c:pt>
              </c:numCache>
            </c:numRef>
          </c:yVal>
        </c:ser>
        <c:ser>
          <c:idx val="2"/>
          <c:order val="2"/>
          <c:tx>
            <c:v>OCV 0度</c:v>
          </c:tx>
          <c:xVal>
            <c:numRef>
              <c:f>ZCV!$R$2:$R$58</c:f>
              <c:numCache>
                <c:formatCode>General</c:formatCode>
                <c:ptCount val="57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119</c:v>
                </c:pt>
                <c:pt idx="5">
                  <c:v>149</c:v>
                </c:pt>
                <c:pt idx="6">
                  <c:v>179</c:v>
                </c:pt>
                <c:pt idx="7">
                  <c:v>209</c:v>
                </c:pt>
                <c:pt idx="8">
                  <c:v>239</c:v>
                </c:pt>
                <c:pt idx="9">
                  <c:v>269</c:v>
                </c:pt>
                <c:pt idx="10">
                  <c:v>298</c:v>
                </c:pt>
                <c:pt idx="11">
                  <c:v>328</c:v>
                </c:pt>
                <c:pt idx="12">
                  <c:v>358</c:v>
                </c:pt>
                <c:pt idx="13">
                  <c:v>388</c:v>
                </c:pt>
                <c:pt idx="14">
                  <c:v>418</c:v>
                </c:pt>
                <c:pt idx="15">
                  <c:v>448</c:v>
                </c:pt>
                <c:pt idx="16">
                  <c:v>478</c:v>
                </c:pt>
                <c:pt idx="17">
                  <c:v>508</c:v>
                </c:pt>
                <c:pt idx="18">
                  <c:v>537</c:v>
                </c:pt>
                <c:pt idx="19">
                  <c:v>567</c:v>
                </c:pt>
                <c:pt idx="20">
                  <c:v>597</c:v>
                </c:pt>
                <c:pt idx="21">
                  <c:v>627</c:v>
                </c:pt>
                <c:pt idx="22">
                  <c:v>657</c:v>
                </c:pt>
                <c:pt idx="23">
                  <c:v>687</c:v>
                </c:pt>
                <c:pt idx="24">
                  <c:v>716</c:v>
                </c:pt>
                <c:pt idx="25">
                  <c:v>746</c:v>
                </c:pt>
                <c:pt idx="26">
                  <c:v>776</c:v>
                </c:pt>
                <c:pt idx="27">
                  <c:v>806</c:v>
                </c:pt>
                <c:pt idx="28">
                  <c:v>836</c:v>
                </c:pt>
                <c:pt idx="29">
                  <c:v>866</c:v>
                </c:pt>
                <c:pt idx="30">
                  <c:v>896</c:v>
                </c:pt>
                <c:pt idx="31">
                  <c:v>925</c:v>
                </c:pt>
                <c:pt idx="32">
                  <c:v>955</c:v>
                </c:pt>
                <c:pt idx="33">
                  <c:v>985</c:v>
                </c:pt>
                <c:pt idx="34">
                  <c:v>1015</c:v>
                </c:pt>
                <c:pt idx="35">
                  <c:v>1045</c:v>
                </c:pt>
                <c:pt idx="36">
                  <c:v>1075</c:v>
                </c:pt>
                <c:pt idx="37">
                  <c:v>1104</c:v>
                </c:pt>
                <c:pt idx="38">
                  <c:v>1134</c:v>
                </c:pt>
                <c:pt idx="39">
                  <c:v>1164</c:v>
                </c:pt>
                <c:pt idx="40">
                  <c:v>1194</c:v>
                </c:pt>
                <c:pt idx="41">
                  <c:v>1224</c:v>
                </c:pt>
                <c:pt idx="42">
                  <c:v>1249</c:v>
                </c:pt>
                <c:pt idx="43">
                  <c:v>1266</c:v>
                </c:pt>
                <c:pt idx="44">
                  <c:v>1280</c:v>
                </c:pt>
                <c:pt idx="45">
                  <c:v>1292</c:v>
                </c:pt>
                <c:pt idx="46">
                  <c:v>1301</c:v>
                </c:pt>
                <c:pt idx="47">
                  <c:v>1308</c:v>
                </c:pt>
                <c:pt idx="48">
                  <c:v>1314</c:v>
                </c:pt>
                <c:pt idx="49">
                  <c:v>1319</c:v>
                </c:pt>
                <c:pt idx="50">
                  <c:v>1322</c:v>
                </c:pt>
                <c:pt idx="51">
                  <c:v>1325</c:v>
                </c:pt>
                <c:pt idx="52">
                  <c:v>1328</c:v>
                </c:pt>
                <c:pt idx="53">
                  <c:v>1330</c:v>
                </c:pt>
                <c:pt idx="54">
                  <c:v>1331</c:v>
                </c:pt>
                <c:pt idx="55">
                  <c:v>1332</c:v>
                </c:pt>
              </c:numCache>
            </c:numRef>
          </c:xVal>
          <c:yVal>
            <c:numRef>
              <c:f>ZCV!$P$2:$P$58</c:f>
              <c:numCache>
                <c:formatCode>General</c:formatCode>
                <c:ptCount val="57"/>
                <c:pt idx="0">
                  <c:v>4162</c:v>
                </c:pt>
                <c:pt idx="1">
                  <c:v>4116</c:v>
                </c:pt>
                <c:pt idx="2">
                  <c:v>4076</c:v>
                </c:pt>
                <c:pt idx="3">
                  <c:v>4044</c:v>
                </c:pt>
                <c:pt idx="4">
                  <c:v>4012</c:v>
                </c:pt>
                <c:pt idx="5">
                  <c:v>3990</c:v>
                </c:pt>
                <c:pt idx="6">
                  <c:v>3976</c:v>
                </c:pt>
                <c:pt idx="7">
                  <c:v>3965</c:v>
                </c:pt>
                <c:pt idx="8">
                  <c:v>3955</c:v>
                </c:pt>
                <c:pt idx="9">
                  <c:v>3946</c:v>
                </c:pt>
                <c:pt idx="10">
                  <c:v>3936</c:v>
                </c:pt>
                <c:pt idx="11">
                  <c:v>3924</c:v>
                </c:pt>
                <c:pt idx="12">
                  <c:v>3913</c:v>
                </c:pt>
                <c:pt idx="13">
                  <c:v>3899</c:v>
                </c:pt>
                <c:pt idx="14">
                  <c:v>3882</c:v>
                </c:pt>
                <c:pt idx="15">
                  <c:v>3867</c:v>
                </c:pt>
                <c:pt idx="16">
                  <c:v>3853</c:v>
                </c:pt>
                <c:pt idx="17">
                  <c:v>3841</c:v>
                </c:pt>
                <c:pt idx="18">
                  <c:v>3830</c:v>
                </c:pt>
                <c:pt idx="19">
                  <c:v>3821</c:v>
                </c:pt>
                <c:pt idx="20">
                  <c:v>3814</c:v>
                </c:pt>
                <c:pt idx="21">
                  <c:v>3808</c:v>
                </c:pt>
                <c:pt idx="22">
                  <c:v>3802</c:v>
                </c:pt>
                <c:pt idx="23">
                  <c:v>3797</c:v>
                </c:pt>
                <c:pt idx="24">
                  <c:v>3792</c:v>
                </c:pt>
                <c:pt idx="25">
                  <c:v>3789</c:v>
                </c:pt>
                <c:pt idx="26">
                  <c:v>3785</c:v>
                </c:pt>
                <c:pt idx="27">
                  <c:v>3783</c:v>
                </c:pt>
                <c:pt idx="28">
                  <c:v>3781</c:v>
                </c:pt>
                <c:pt idx="29">
                  <c:v>3779</c:v>
                </c:pt>
                <c:pt idx="30">
                  <c:v>3778</c:v>
                </c:pt>
                <c:pt idx="31">
                  <c:v>3775</c:v>
                </c:pt>
                <c:pt idx="32">
                  <c:v>3770</c:v>
                </c:pt>
                <c:pt idx="33">
                  <c:v>3765</c:v>
                </c:pt>
                <c:pt idx="34">
                  <c:v>3758</c:v>
                </c:pt>
                <c:pt idx="35">
                  <c:v>3750</c:v>
                </c:pt>
                <c:pt idx="36">
                  <c:v>3741</c:v>
                </c:pt>
                <c:pt idx="37">
                  <c:v>3728</c:v>
                </c:pt>
                <c:pt idx="38">
                  <c:v>3714</c:v>
                </c:pt>
                <c:pt idx="39">
                  <c:v>3703</c:v>
                </c:pt>
                <c:pt idx="40">
                  <c:v>3696</c:v>
                </c:pt>
                <c:pt idx="41">
                  <c:v>3692</c:v>
                </c:pt>
                <c:pt idx="42">
                  <c:v>3686</c:v>
                </c:pt>
                <c:pt idx="43">
                  <c:v>3680</c:v>
                </c:pt>
                <c:pt idx="44">
                  <c:v>3671</c:v>
                </c:pt>
                <c:pt idx="45">
                  <c:v>3654</c:v>
                </c:pt>
                <c:pt idx="46">
                  <c:v>3630</c:v>
                </c:pt>
                <c:pt idx="47">
                  <c:v>3605</c:v>
                </c:pt>
                <c:pt idx="48">
                  <c:v>3583</c:v>
                </c:pt>
                <c:pt idx="49">
                  <c:v>3565</c:v>
                </c:pt>
                <c:pt idx="50">
                  <c:v>3547</c:v>
                </c:pt>
                <c:pt idx="51">
                  <c:v>3531</c:v>
                </c:pt>
                <c:pt idx="52">
                  <c:v>3520</c:v>
                </c:pt>
                <c:pt idx="53">
                  <c:v>3509</c:v>
                </c:pt>
                <c:pt idx="54">
                  <c:v>3499</c:v>
                </c:pt>
                <c:pt idx="55">
                  <c:v>3400</c:v>
                </c:pt>
              </c:numCache>
            </c:numRef>
          </c:yVal>
        </c:ser>
        <c:ser>
          <c:idx val="3"/>
          <c:order val="3"/>
          <c:tx>
            <c:v>OCV-10度</c:v>
          </c:tx>
          <c:xVal>
            <c:numRef>
              <c:f>ZCV!$Y$2:$Y$58</c:f>
              <c:numCache>
                <c:formatCode>General</c:formatCode>
                <c:ptCount val="57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119</c:v>
                </c:pt>
                <c:pt idx="5">
                  <c:v>149</c:v>
                </c:pt>
                <c:pt idx="6">
                  <c:v>179</c:v>
                </c:pt>
                <c:pt idx="7">
                  <c:v>209</c:v>
                </c:pt>
                <c:pt idx="8">
                  <c:v>239</c:v>
                </c:pt>
                <c:pt idx="9">
                  <c:v>269</c:v>
                </c:pt>
                <c:pt idx="10">
                  <c:v>299</c:v>
                </c:pt>
                <c:pt idx="11">
                  <c:v>328</c:v>
                </c:pt>
                <c:pt idx="12">
                  <c:v>358</c:v>
                </c:pt>
                <c:pt idx="13">
                  <c:v>388</c:v>
                </c:pt>
                <c:pt idx="14">
                  <c:v>418</c:v>
                </c:pt>
                <c:pt idx="15">
                  <c:v>448</c:v>
                </c:pt>
                <c:pt idx="16">
                  <c:v>478</c:v>
                </c:pt>
                <c:pt idx="17">
                  <c:v>508</c:v>
                </c:pt>
                <c:pt idx="18">
                  <c:v>538</c:v>
                </c:pt>
                <c:pt idx="19">
                  <c:v>567</c:v>
                </c:pt>
                <c:pt idx="20">
                  <c:v>597</c:v>
                </c:pt>
                <c:pt idx="21">
                  <c:v>627</c:v>
                </c:pt>
                <c:pt idx="22">
                  <c:v>657</c:v>
                </c:pt>
                <c:pt idx="23">
                  <c:v>687</c:v>
                </c:pt>
                <c:pt idx="24">
                  <c:v>717</c:v>
                </c:pt>
                <c:pt idx="25">
                  <c:v>740</c:v>
                </c:pt>
                <c:pt idx="26">
                  <c:v>760</c:v>
                </c:pt>
                <c:pt idx="27">
                  <c:v>777</c:v>
                </c:pt>
                <c:pt idx="28">
                  <c:v>792</c:v>
                </c:pt>
                <c:pt idx="29">
                  <c:v>806</c:v>
                </c:pt>
                <c:pt idx="30">
                  <c:v>818</c:v>
                </c:pt>
                <c:pt idx="31">
                  <c:v>828</c:v>
                </c:pt>
                <c:pt idx="32">
                  <c:v>838</c:v>
                </c:pt>
                <c:pt idx="33">
                  <c:v>847</c:v>
                </c:pt>
                <c:pt idx="34">
                  <c:v>855</c:v>
                </c:pt>
                <c:pt idx="35">
                  <c:v>863</c:v>
                </c:pt>
                <c:pt idx="36">
                  <c:v>870</c:v>
                </c:pt>
                <c:pt idx="37">
                  <c:v>877</c:v>
                </c:pt>
                <c:pt idx="38">
                  <c:v>883</c:v>
                </c:pt>
                <c:pt idx="39">
                  <c:v>889</c:v>
                </c:pt>
                <c:pt idx="40">
                  <c:v>895</c:v>
                </c:pt>
                <c:pt idx="41">
                  <c:v>900</c:v>
                </c:pt>
                <c:pt idx="42">
                  <c:v>905</c:v>
                </c:pt>
                <c:pt idx="43">
                  <c:v>910</c:v>
                </c:pt>
                <c:pt idx="44">
                  <c:v>915</c:v>
                </c:pt>
                <c:pt idx="45">
                  <c:v>919</c:v>
                </c:pt>
                <c:pt idx="46">
                  <c:v>923</c:v>
                </c:pt>
                <c:pt idx="47">
                  <c:v>927</c:v>
                </c:pt>
                <c:pt idx="48">
                  <c:v>931</c:v>
                </c:pt>
                <c:pt idx="49">
                  <c:v>935</c:v>
                </c:pt>
                <c:pt idx="50">
                  <c:v>939</c:v>
                </c:pt>
                <c:pt idx="51">
                  <c:v>942</c:v>
                </c:pt>
                <c:pt idx="52">
                  <c:v>945</c:v>
                </c:pt>
                <c:pt idx="53">
                  <c:v>948</c:v>
                </c:pt>
                <c:pt idx="54">
                  <c:v>952</c:v>
                </c:pt>
                <c:pt idx="55">
                  <c:v>955</c:v>
                </c:pt>
              </c:numCache>
            </c:numRef>
          </c:xVal>
          <c:yVal>
            <c:numRef>
              <c:f>ZCV!$W$2:$W$58</c:f>
              <c:numCache>
                <c:formatCode>General</c:formatCode>
                <c:ptCount val="57"/>
                <c:pt idx="0">
                  <c:v>4032</c:v>
                </c:pt>
                <c:pt idx="1">
                  <c:v>4006</c:v>
                </c:pt>
                <c:pt idx="2">
                  <c:v>3978</c:v>
                </c:pt>
                <c:pt idx="3">
                  <c:v>3943</c:v>
                </c:pt>
                <c:pt idx="4">
                  <c:v>3918</c:v>
                </c:pt>
                <c:pt idx="5">
                  <c:v>3904</c:v>
                </c:pt>
                <c:pt idx="6">
                  <c:v>3892</c:v>
                </c:pt>
                <c:pt idx="7">
                  <c:v>3880</c:v>
                </c:pt>
                <c:pt idx="8">
                  <c:v>3865</c:v>
                </c:pt>
                <c:pt idx="9">
                  <c:v>3851</c:v>
                </c:pt>
                <c:pt idx="10">
                  <c:v>3838</c:v>
                </c:pt>
                <c:pt idx="11">
                  <c:v>3824</c:v>
                </c:pt>
                <c:pt idx="12">
                  <c:v>3813</c:v>
                </c:pt>
                <c:pt idx="13">
                  <c:v>3805</c:v>
                </c:pt>
                <c:pt idx="14">
                  <c:v>3798</c:v>
                </c:pt>
                <c:pt idx="15">
                  <c:v>3794</c:v>
                </c:pt>
                <c:pt idx="16">
                  <c:v>3791</c:v>
                </c:pt>
                <c:pt idx="17">
                  <c:v>3788</c:v>
                </c:pt>
                <c:pt idx="18">
                  <c:v>3786</c:v>
                </c:pt>
                <c:pt idx="19">
                  <c:v>3785</c:v>
                </c:pt>
                <c:pt idx="20">
                  <c:v>3783</c:v>
                </c:pt>
                <c:pt idx="21">
                  <c:v>3781</c:v>
                </c:pt>
                <c:pt idx="22">
                  <c:v>3778</c:v>
                </c:pt>
                <c:pt idx="23">
                  <c:v>3773</c:v>
                </c:pt>
                <c:pt idx="24">
                  <c:v>3765</c:v>
                </c:pt>
                <c:pt idx="25">
                  <c:v>3760</c:v>
                </c:pt>
                <c:pt idx="26">
                  <c:v>3753</c:v>
                </c:pt>
                <c:pt idx="27">
                  <c:v>3748</c:v>
                </c:pt>
                <c:pt idx="28">
                  <c:v>3742</c:v>
                </c:pt>
                <c:pt idx="29">
                  <c:v>3735</c:v>
                </c:pt>
                <c:pt idx="30">
                  <c:v>3729</c:v>
                </c:pt>
                <c:pt idx="31">
                  <c:v>3723</c:v>
                </c:pt>
                <c:pt idx="32">
                  <c:v>3718</c:v>
                </c:pt>
                <c:pt idx="33">
                  <c:v>3714</c:v>
                </c:pt>
                <c:pt idx="34">
                  <c:v>3711</c:v>
                </c:pt>
                <c:pt idx="35">
                  <c:v>3708</c:v>
                </c:pt>
                <c:pt idx="36">
                  <c:v>3706</c:v>
                </c:pt>
                <c:pt idx="37">
                  <c:v>3703</c:v>
                </c:pt>
                <c:pt idx="38">
                  <c:v>3704</c:v>
                </c:pt>
                <c:pt idx="39">
                  <c:v>3702</c:v>
                </c:pt>
                <c:pt idx="40">
                  <c:v>3701</c:v>
                </c:pt>
                <c:pt idx="41">
                  <c:v>3701</c:v>
                </c:pt>
                <c:pt idx="42">
                  <c:v>3700</c:v>
                </c:pt>
                <c:pt idx="43">
                  <c:v>3700</c:v>
                </c:pt>
                <c:pt idx="44">
                  <c:v>3699</c:v>
                </c:pt>
                <c:pt idx="45">
                  <c:v>3697</c:v>
                </c:pt>
                <c:pt idx="46">
                  <c:v>3698</c:v>
                </c:pt>
                <c:pt idx="47">
                  <c:v>3697</c:v>
                </c:pt>
                <c:pt idx="48">
                  <c:v>3697</c:v>
                </c:pt>
                <c:pt idx="49">
                  <c:v>3696</c:v>
                </c:pt>
                <c:pt idx="50">
                  <c:v>3695</c:v>
                </c:pt>
                <c:pt idx="51">
                  <c:v>3695</c:v>
                </c:pt>
                <c:pt idx="52">
                  <c:v>3694</c:v>
                </c:pt>
                <c:pt idx="53">
                  <c:v>3694</c:v>
                </c:pt>
                <c:pt idx="54">
                  <c:v>3693</c:v>
                </c:pt>
                <c:pt idx="55">
                  <c:v>3400</c:v>
                </c:pt>
              </c:numCache>
            </c:numRef>
          </c:yVal>
        </c:ser>
        <c:axId val="153509248"/>
        <c:axId val="153523712"/>
      </c:scatterChart>
      <c:valAx>
        <c:axId val="15350924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%</a:t>
                </a:r>
                <a:endParaRPr lang="zh-TW" altLang="en-US"/>
              </a:p>
            </c:rich>
          </c:tx>
        </c:title>
        <c:numFmt formatCode="General" sourceLinked="1"/>
        <c:majorTickMark val="none"/>
        <c:tickLblPos val="nextTo"/>
        <c:crossAx val="153523712"/>
        <c:crosses val="autoZero"/>
        <c:crossBetween val="midCat"/>
      </c:valAx>
      <c:valAx>
        <c:axId val="153523712"/>
        <c:scaling>
          <c:orientation val="minMax"/>
          <c:min val="300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mV</a:t>
                </a:r>
                <a:endParaRPr lang="zh-TW" altLang="en-US"/>
              </a:p>
            </c:rich>
          </c:tx>
        </c:title>
        <c:numFmt formatCode="General" sourceLinked="1"/>
        <c:majorTickMark val="none"/>
        <c:tickLblPos val="nextTo"/>
        <c:crossAx val="153509248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466" l="0.70000000000000062" r="0.70000000000000062" t="0.75000000000000466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677634</xdr:colOff>
      <xdr:row>2</xdr:row>
      <xdr:rowOff>10886</xdr:rowOff>
    </xdr:from>
    <xdr:to>
      <xdr:col>40</xdr:col>
      <xdr:colOff>439509</xdr:colOff>
      <xdr:row>27</xdr:row>
      <xdr:rowOff>176894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13607</xdr:colOff>
      <xdr:row>30</xdr:row>
      <xdr:rowOff>27215</xdr:rowOff>
    </xdr:from>
    <xdr:to>
      <xdr:col>40</xdr:col>
      <xdr:colOff>465223</xdr:colOff>
      <xdr:row>55</xdr:row>
      <xdr:rowOff>186185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U74"/>
  <sheetViews>
    <sheetView tabSelected="1" topLeftCell="A43" zoomScale="85" zoomScaleNormal="85" workbookViewId="0">
      <selection activeCell="G60" sqref="G60"/>
    </sheetView>
  </sheetViews>
  <sheetFormatPr defaultRowHeight="14.25"/>
  <cols>
    <col min="2" max="2" width="12.375" customWidth="1"/>
    <col min="9" max="9" width="12.25" customWidth="1"/>
    <col min="16" max="16" width="12.375" customWidth="1"/>
    <col min="23" max="23" width="12.375" customWidth="1"/>
  </cols>
  <sheetData>
    <row r="1" spans="1:73">
      <c r="A1" s="7" t="s">
        <v>4</v>
      </c>
      <c r="B1" s="8" t="s">
        <v>0</v>
      </c>
      <c r="C1" s="9" t="s">
        <v>1</v>
      </c>
      <c r="D1" s="9" t="s">
        <v>2</v>
      </c>
      <c r="E1" s="8" t="s">
        <v>18</v>
      </c>
      <c r="F1" s="10" t="s">
        <v>3</v>
      </c>
      <c r="G1" s="9" t="s">
        <v>24</v>
      </c>
      <c r="H1" s="7" t="s">
        <v>5</v>
      </c>
      <c r="I1" s="8" t="s">
        <v>0</v>
      </c>
      <c r="J1" s="9" t="s">
        <v>1</v>
      </c>
      <c r="K1" s="9" t="s">
        <v>2</v>
      </c>
      <c r="L1" s="8" t="s">
        <v>18</v>
      </c>
      <c r="M1" s="10" t="s">
        <v>3</v>
      </c>
      <c r="N1" s="9" t="s">
        <v>24</v>
      </c>
      <c r="O1" s="7" t="s">
        <v>6</v>
      </c>
      <c r="P1" s="8" t="s">
        <v>0</v>
      </c>
      <c r="Q1" s="9" t="s">
        <v>1</v>
      </c>
      <c r="R1" s="9" t="s">
        <v>2</v>
      </c>
      <c r="S1" s="8" t="s">
        <v>18</v>
      </c>
      <c r="T1" s="10" t="s">
        <v>3</v>
      </c>
      <c r="U1" s="9" t="s">
        <v>24</v>
      </c>
      <c r="V1" s="7" t="s">
        <v>7</v>
      </c>
      <c r="W1" s="8" t="s">
        <v>0</v>
      </c>
      <c r="X1" s="9" t="s">
        <v>1</v>
      </c>
      <c r="Y1" s="9" t="s">
        <v>2</v>
      </c>
      <c r="Z1" s="8" t="s">
        <v>18</v>
      </c>
      <c r="AA1" s="10" t="s">
        <v>3</v>
      </c>
      <c r="AB1" s="9" t="s">
        <v>24</v>
      </c>
      <c r="BT1" s="4"/>
      <c r="BU1" s="4"/>
    </row>
    <row r="2" spans="1:73">
      <c r="B2" s="18">
        <v>4185</v>
      </c>
      <c r="D2">
        <v>0</v>
      </c>
      <c r="E2" s="1">
        <v>0.13500000000000001</v>
      </c>
      <c r="F2" s="3">
        <f t="shared" ref="F2:F33" si="0">D2/$D$61*100</f>
        <v>0</v>
      </c>
      <c r="G2">
        <v>158</v>
      </c>
      <c r="I2" s="18">
        <v>4179</v>
      </c>
      <c r="K2">
        <v>0</v>
      </c>
      <c r="L2" s="1"/>
      <c r="M2" s="3">
        <f t="shared" ref="M2:M33" si="1">K2/$K$61*100</f>
        <v>0</v>
      </c>
      <c r="N2">
        <v>203</v>
      </c>
      <c r="P2" s="18">
        <v>4162</v>
      </c>
      <c r="R2">
        <v>0</v>
      </c>
      <c r="S2" s="1"/>
      <c r="T2" s="3">
        <f t="shared" ref="T2:T33" si="2">R2/$R$61*100</f>
        <v>0</v>
      </c>
      <c r="U2">
        <v>418</v>
      </c>
      <c r="W2" s="18">
        <v>4032</v>
      </c>
      <c r="Y2">
        <v>0</v>
      </c>
      <c r="Z2" s="1"/>
      <c r="AA2" s="3">
        <f t="shared" ref="AA2:AA33" si="3">(Y2)/$Y$61*100</f>
        <v>0</v>
      </c>
      <c r="AB2">
        <v>848</v>
      </c>
      <c r="BT2" s="4"/>
      <c r="BU2" s="5"/>
    </row>
    <row r="3" spans="1:73">
      <c r="B3" s="18">
        <v>4164</v>
      </c>
      <c r="C3" s="18">
        <v>4101</v>
      </c>
      <c r="D3" s="18">
        <v>30</v>
      </c>
      <c r="E3" s="1">
        <f>(B3-C3)/400</f>
        <v>0.1575</v>
      </c>
      <c r="F3" s="3">
        <f t="shared" si="0"/>
        <v>1.9907100199071004</v>
      </c>
      <c r="G3" s="17">
        <f>E3*1000</f>
        <v>157.5</v>
      </c>
      <c r="I3" s="18">
        <v>4156</v>
      </c>
      <c r="J3" s="18">
        <v>4075</v>
      </c>
      <c r="K3" s="18">
        <v>30</v>
      </c>
      <c r="L3" s="1">
        <f>(I3-J3)/400</f>
        <v>0.20250000000000001</v>
      </c>
      <c r="M3" s="3">
        <f t="shared" si="1"/>
        <v>2.0080321285140563</v>
      </c>
      <c r="N3" s="17">
        <f>L3*1000</f>
        <v>202.5</v>
      </c>
      <c r="P3" s="18">
        <v>4116</v>
      </c>
      <c r="Q3" s="18">
        <v>3949</v>
      </c>
      <c r="R3" s="18">
        <v>30</v>
      </c>
      <c r="S3" s="1">
        <f>(P3-Q3)/400</f>
        <v>0.41749999999999998</v>
      </c>
      <c r="T3" s="3">
        <f t="shared" si="2"/>
        <v>2.2522522522522523</v>
      </c>
      <c r="U3" s="17">
        <f>S3*1000</f>
        <v>417.5</v>
      </c>
      <c r="W3" s="18">
        <v>4006</v>
      </c>
      <c r="X3" s="18">
        <v>3667</v>
      </c>
      <c r="Y3" s="18">
        <v>30</v>
      </c>
      <c r="Z3" s="1">
        <f>(W3-X3)/400</f>
        <v>0.84750000000000003</v>
      </c>
      <c r="AA3" s="3">
        <f t="shared" si="3"/>
        <v>3.1413612565445024</v>
      </c>
      <c r="AB3" s="17">
        <f>Z3*1000</f>
        <v>847.5</v>
      </c>
      <c r="BT3" s="4"/>
      <c r="BU3" s="5"/>
    </row>
    <row r="4" spans="1:73">
      <c r="B4" s="18">
        <v>4145</v>
      </c>
      <c r="C4" s="18">
        <v>4081</v>
      </c>
      <c r="D4" s="18">
        <v>60</v>
      </c>
      <c r="E4" s="1">
        <f t="shared" ref="E4:E57" si="4">(B4-C4)/400</f>
        <v>0.16</v>
      </c>
      <c r="F4" s="3">
        <f t="shared" si="0"/>
        <v>3.9814200398142008</v>
      </c>
      <c r="G4" s="17">
        <f t="shared" ref="G4:G57" si="5">E4*1000</f>
        <v>160</v>
      </c>
      <c r="I4" s="18">
        <v>4136</v>
      </c>
      <c r="J4" s="18">
        <v>4053</v>
      </c>
      <c r="K4" s="18">
        <v>60</v>
      </c>
      <c r="L4" s="1">
        <f t="shared" ref="L4:L57" si="6">(I4-J4)/400</f>
        <v>0.20749999999999999</v>
      </c>
      <c r="M4" s="3">
        <f t="shared" si="1"/>
        <v>4.0160642570281126</v>
      </c>
      <c r="N4" s="17">
        <f t="shared" ref="N4:N57" si="7">L4*1000</f>
        <v>207.5</v>
      </c>
      <c r="P4" s="18">
        <v>4076</v>
      </c>
      <c r="Q4" s="18">
        <v>3878</v>
      </c>
      <c r="R4" s="18">
        <v>60</v>
      </c>
      <c r="S4" s="1">
        <f t="shared" ref="S4:S57" si="8">(P4-Q4)/400</f>
        <v>0.495</v>
      </c>
      <c r="T4" s="3">
        <f t="shared" si="2"/>
        <v>4.5045045045045047</v>
      </c>
      <c r="U4" s="17">
        <f t="shared" ref="U4:U57" si="9">S4*1000</f>
        <v>495</v>
      </c>
      <c r="W4" s="18">
        <v>3978</v>
      </c>
      <c r="X4" s="18">
        <v>3627</v>
      </c>
      <c r="Y4" s="18">
        <v>60</v>
      </c>
      <c r="Z4" s="1">
        <f t="shared" ref="Z4:Z57" si="10">(W4-X4)/400</f>
        <v>0.87749999999999995</v>
      </c>
      <c r="AA4" s="3">
        <f t="shared" si="3"/>
        <v>6.2827225130890048</v>
      </c>
      <c r="AB4" s="17">
        <f t="shared" ref="AB4:AB57" si="11">Z4*1000</f>
        <v>877.5</v>
      </c>
      <c r="BT4" s="4"/>
      <c r="BU4" s="5"/>
    </row>
    <row r="5" spans="1:73">
      <c r="B5" s="18">
        <v>4126</v>
      </c>
      <c r="C5" s="18">
        <v>4062</v>
      </c>
      <c r="D5" s="18">
        <v>90</v>
      </c>
      <c r="E5" s="1">
        <f t="shared" si="4"/>
        <v>0.16</v>
      </c>
      <c r="F5" s="3">
        <f t="shared" si="0"/>
        <v>5.9721300597213007</v>
      </c>
      <c r="G5" s="17">
        <f t="shared" si="5"/>
        <v>160</v>
      </c>
      <c r="I5" s="18">
        <v>4117</v>
      </c>
      <c r="J5" s="18">
        <v>4033</v>
      </c>
      <c r="K5" s="18">
        <v>90</v>
      </c>
      <c r="L5" s="1">
        <f t="shared" si="6"/>
        <v>0.21</v>
      </c>
      <c r="M5" s="3">
        <f t="shared" si="1"/>
        <v>6.024096385542169</v>
      </c>
      <c r="N5" s="17">
        <f t="shared" si="7"/>
        <v>210</v>
      </c>
      <c r="P5" s="18">
        <v>4044</v>
      </c>
      <c r="Q5" s="18">
        <v>3837</v>
      </c>
      <c r="R5" s="18">
        <v>90</v>
      </c>
      <c r="S5" s="1">
        <f t="shared" si="8"/>
        <v>0.51749999999999996</v>
      </c>
      <c r="T5" s="3">
        <f t="shared" si="2"/>
        <v>6.756756756756757</v>
      </c>
      <c r="U5" s="17">
        <f t="shared" si="9"/>
        <v>517.5</v>
      </c>
      <c r="W5" s="18">
        <v>3943</v>
      </c>
      <c r="X5" s="18">
        <v>3573</v>
      </c>
      <c r="Y5" s="18">
        <v>90</v>
      </c>
      <c r="Z5" s="1">
        <f t="shared" si="10"/>
        <v>0.92500000000000004</v>
      </c>
      <c r="AA5" s="3">
        <f t="shared" si="3"/>
        <v>9.4240837696335085</v>
      </c>
      <c r="AB5" s="17">
        <f t="shared" si="11"/>
        <v>925</v>
      </c>
      <c r="BT5" s="4"/>
      <c r="BU5" s="5"/>
    </row>
    <row r="6" spans="1:73">
      <c r="B6" s="18">
        <v>4108</v>
      </c>
      <c r="C6" s="18">
        <v>4042</v>
      </c>
      <c r="D6" s="18">
        <v>120</v>
      </c>
      <c r="E6" s="1">
        <f t="shared" si="4"/>
        <v>0.16500000000000001</v>
      </c>
      <c r="F6" s="3">
        <f t="shared" si="0"/>
        <v>7.9628400796284016</v>
      </c>
      <c r="G6" s="17">
        <f t="shared" si="5"/>
        <v>165</v>
      </c>
      <c r="I6" s="18">
        <v>4099</v>
      </c>
      <c r="J6" s="18">
        <v>4013</v>
      </c>
      <c r="K6" s="18">
        <v>119</v>
      </c>
      <c r="L6" s="1">
        <f t="shared" si="6"/>
        <v>0.215</v>
      </c>
      <c r="M6" s="3">
        <f t="shared" si="1"/>
        <v>7.9651941097724235</v>
      </c>
      <c r="N6" s="17">
        <f t="shared" si="7"/>
        <v>215</v>
      </c>
      <c r="P6" s="18">
        <v>4012</v>
      </c>
      <c r="Q6" s="18">
        <v>3802</v>
      </c>
      <c r="R6" s="18">
        <v>119</v>
      </c>
      <c r="S6" s="1">
        <f t="shared" si="8"/>
        <v>0.52500000000000002</v>
      </c>
      <c r="T6" s="3">
        <f t="shared" si="2"/>
        <v>8.9339339339339343</v>
      </c>
      <c r="U6" s="17">
        <f t="shared" si="9"/>
        <v>525</v>
      </c>
      <c r="W6" s="18">
        <v>3918</v>
      </c>
      <c r="X6" s="18">
        <v>3509</v>
      </c>
      <c r="Y6" s="18">
        <v>119</v>
      </c>
      <c r="Z6" s="1">
        <f t="shared" si="10"/>
        <v>1.0225</v>
      </c>
      <c r="AA6" s="3">
        <f t="shared" si="3"/>
        <v>12.460732984293193</v>
      </c>
      <c r="AB6" s="17">
        <f t="shared" si="11"/>
        <v>1022.5</v>
      </c>
      <c r="BT6" s="4"/>
      <c r="BU6" s="5"/>
    </row>
    <row r="7" spans="1:73">
      <c r="B7" s="18">
        <v>4091</v>
      </c>
      <c r="C7" s="18">
        <v>4024</v>
      </c>
      <c r="D7" s="18">
        <v>149</v>
      </c>
      <c r="E7" s="1">
        <f t="shared" si="4"/>
        <v>0.16750000000000001</v>
      </c>
      <c r="F7" s="3">
        <f t="shared" si="0"/>
        <v>9.887193098871931</v>
      </c>
      <c r="G7" s="17">
        <f t="shared" si="5"/>
        <v>167.5</v>
      </c>
      <c r="I7" s="18">
        <v>4083</v>
      </c>
      <c r="J7" s="18">
        <v>3994</v>
      </c>
      <c r="K7" s="18">
        <v>149</v>
      </c>
      <c r="L7" s="1">
        <f t="shared" si="6"/>
        <v>0.2225</v>
      </c>
      <c r="M7" s="3">
        <f t="shared" si="1"/>
        <v>9.9732262382864789</v>
      </c>
      <c r="N7" s="17">
        <f t="shared" si="7"/>
        <v>222.5</v>
      </c>
      <c r="P7" s="18">
        <v>3990</v>
      </c>
      <c r="Q7" s="18">
        <v>3774</v>
      </c>
      <c r="R7" s="18">
        <v>149</v>
      </c>
      <c r="S7" s="1">
        <f t="shared" si="8"/>
        <v>0.54</v>
      </c>
      <c r="T7" s="3">
        <f t="shared" si="2"/>
        <v>11.186186186186188</v>
      </c>
      <c r="U7" s="17">
        <f t="shared" si="9"/>
        <v>540</v>
      </c>
      <c r="W7" s="18">
        <v>3904</v>
      </c>
      <c r="X7" s="18">
        <v>3471</v>
      </c>
      <c r="Y7" s="18">
        <v>149</v>
      </c>
      <c r="Z7" s="1">
        <f t="shared" si="10"/>
        <v>1.0825</v>
      </c>
      <c r="AA7" s="3">
        <f t="shared" si="3"/>
        <v>15.602094240837697</v>
      </c>
      <c r="AB7" s="17">
        <f t="shared" si="11"/>
        <v>1082.5</v>
      </c>
      <c r="BT7" s="4"/>
      <c r="BU7" s="5"/>
    </row>
    <row r="8" spans="1:73">
      <c r="B8" s="18">
        <v>4073</v>
      </c>
      <c r="C8" s="18">
        <v>4007</v>
      </c>
      <c r="D8" s="18">
        <v>179</v>
      </c>
      <c r="E8" s="1">
        <f t="shared" si="4"/>
        <v>0.16500000000000001</v>
      </c>
      <c r="F8" s="3">
        <f t="shared" si="0"/>
        <v>11.877903118779031</v>
      </c>
      <c r="G8" s="17">
        <f t="shared" si="5"/>
        <v>165</v>
      </c>
      <c r="I8" s="18">
        <v>4071</v>
      </c>
      <c r="J8" s="18">
        <v>3979</v>
      </c>
      <c r="K8" s="18">
        <v>179</v>
      </c>
      <c r="L8" s="1">
        <f t="shared" si="6"/>
        <v>0.23</v>
      </c>
      <c r="M8" s="3">
        <f t="shared" si="1"/>
        <v>11.981258366800535</v>
      </c>
      <c r="N8" s="17">
        <f t="shared" si="7"/>
        <v>230</v>
      </c>
      <c r="P8" s="18">
        <v>3976</v>
      </c>
      <c r="Q8" s="18">
        <v>3755</v>
      </c>
      <c r="R8" s="18">
        <v>179</v>
      </c>
      <c r="S8" s="1">
        <f t="shared" si="8"/>
        <v>0.55249999999999999</v>
      </c>
      <c r="T8" s="3">
        <f t="shared" si="2"/>
        <v>13.438438438438439</v>
      </c>
      <c r="U8" s="17">
        <f t="shared" si="9"/>
        <v>552.5</v>
      </c>
      <c r="W8" s="18">
        <v>3892</v>
      </c>
      <c r="X8" s="18">
        <v>3450</v>
      </c>
      <c r="Y8" s="18">
        <v>179</v>
      </c>
      <c r="Z8" s="1">
        <f t="shared" si="10"/>
        <v>1.105</v>
      </c>
      <c r="AA8" s="3">
        <f t="shared" si="3"/>
        <v>18.7434554973822</v>
      </c>
      <c r="AB8" s="17">
        <f t="shared" si="11"/>
        <v>1105</v>
      </c>
      <c r="BT8" s="4"/>
      <c r="BU8" s="5"/>
    </row>
    <row r="9" spans="1:73">
      <c r="B9" s="18">
        <v>4057</v>
      </c>
      <c r="C9" s="18">
        <v>3990</v>
      </c>
      <c r="D9" s="18">
        <v>209</v>
      </c>
      <c r="E9" s="1">
        <f t="shared" si="4"/>
        <v>0.16750000000000001</v>
      </c>
      <c r="F9" s="3">
        <f t="shared" si="0"/>
        <v>13.868613138686131</v>
      </c>
      <c r="G9" s="17">
        <f t="shared" si="5"/>
        <v>167.5</v>
      </c>
      <c r="I9" s="18">
        <v>4056</v>
      </c>
      <c r="J9" s="18">
        <v>3962</v>
      </c>
      <c r="K9" s="18">
        <v>209</v>
      </c>
      <c r="L9" s="1">
        <f t="shared" si="6"/>
        <v>0.23499999999999999</v>
      </c>
      <c r="M9" s="3">
        <f t="shared" si="1"/>
        <v>13.989290495314592</v>
      </c>
      <c r="N9" s="17">
        <f t="shared" si="7"/>
        <v>235</v>
      </c>
      <c r="P9" s="18">
        <v>3965</v>
      </c>
      <c r="Q9" s="18">
        <v>3736</v>
      </c>
      <c r="R9" s="18">
        <v>209</v>
      </c>
      <c r="S9" s="1">
        <f t="shared" si="8"/>
        <v>0.57250000000000001</v>
      </c>
      <c r="T9" s="3">
        <f t="shared" si="2"/>
        <v>15.69069069069069</v>
      </c>
      <c r="U9" s="17">
        <f t="shared" si="9"/>
        <v>572.5</v>
      </c>
      <c r="W9" s="18">
        <v>3880</v>
      </c>
      <c r="X9" s="18">
        <v>3430</v>
      </c>
      <c r="Y9" s="18">
        <v>209</v>
      </c>
      <c r="Z9" s="1">
        <f t="shared" si="10"/>
        <v>1.125</v>
      </c>
      <c r="AA9" s="3">
        <f t="shared" si="3"/>
        <v>21.8848167539267</v>
      </c>
      <c r="AB9" s="17">
        <f t="shared" si="11"/>
        <v>1125</v>
      </c>
      <c r="BT9" s="4"/>
      <c r="BU9" s="5"/>
    </row>
    <row r="10" spans="1:73">
      <c r="B10" s="18">
        <v>4041</v>
      </c>
      <c r="C10" s="18">
        <v>3972</v>
      </c>
      <c r="D10" s="18">
        <v>239</v>
      </c>
      <c r="E10" s="1">
        <f t="shared" si="4"/>
        <v>0.17249999999999999</v>
      </c>
      <c r="F10" s="3">
        <f t="shared" si="0"/>
        <v>15.859323158593231</v>
      </c>
      <c r="G10" s="17">
        <f t="shared" si="5"/>
        <v>172.5</v>
      </c>
      <c r="I10" s="18">
        <v>4032</v>
      </c>
      <c r="J10" s="18">
        <v>3941</v>
      </c>
      <c r="K10" s="18">
        <v>239</v>
      </c>
      <c r="L10" s="1">
        <f t="shared" si="6"/>
        <v>0.22750000000000001</v>
      </c>
      <c r="M10" s="3">
        <f t="shared" si="1"/>
        <v>15.997322623828648</v>
      </c>
      <c r="N10" s="17">
        <f t="shared" si="7"/>
        <v>227.5</v>
      </c>
      <c r="P10" s="18">
        <v>3955</v>
      </c>
      <c r="Q10" s="18">
        <v>3721</v>
      </c>
      <c r="R10" s="18">
        <v>239</v>
      </c>
      <c r="S10" s="1">
        <f t="shared" si="8"/>
        <v>0.58499999999999996</v>
      </c>
      <c r="T10" s="3">
        <f t="shared" si="2"/>
        <v>17.942942942942945</v>
      </c>
      <c r="U10" s="17">
        <f t="shared" si="9"/>
        <v>585</v>
      </c>
      <c r="W10" s="18">
        <v>3865</v>
      </c>
      <c r="X10" s="18">
        <v>3413</v>
      </c>
      <c r="Y10" s="18">
        <v>239</v>
      </c>
      <c r="Z10" s="1">
        <f t="shared" si="10"/>
        <v>1.1299999999999999</v>
      </c>
      <c r="AA10" s="3">
        <f t="shared" si="3"/>
        <v>25.026178010471206</v>
      </c>
      <c r="AB10" s="17">
        <f t="shared" si="11"/>
        <v>1130</v>
      </c>
      <c r="BT10" s="4"/>
      <c r="BU10" s="5"/>
    </row>
    <row r="11" spans="1:73">
      <c r="B11" s="18">
        <v>4024</v>
      </c>
      <c r="C11" s="18">
        <v>3955</v>
      </c>
      <c r="D11" s="18">
        <v>269</v>
      </c>
      <c r="E11" s="1">
        <f t="shared" si="4"/>
        <v>0.17249999999999999</v>
      </c>
      <c r="F11" s="3">
        <f t="shared" si="0"/>
        <v>17.850033178500333</v>
      </c>
      <c r="G11" s="17">
        <f t="shared" si="5"/>
        <v>172.5</v>
      </c>
      <c r="I11" s="18">
        <v>4010</v>
      </c>
      <c r="J11" s="18">
        <v>3918</v>
      </c>
      <c r="K11" s="18">
        <v>269</v>
      </c>
      <c r="L11" s="1">
        <f t="shared" si="6"/>
        <v>0.23</v>
      </c>
      <c r="M11" s="3">
        <f t="shared" si="1"/>
        <v>18.005354752342704</v>
      </c>
      <c r="N11" s="17">
        <f t="shared" si="7"/>
        <v>230</v>
      </c>
      <c r="P11" s="18">
        <v>3946</v>
      </c>
      <c r="Q11" s="18">
        <v>3707</v>
      </c>
      <c r="R11" s="18">
        <v>269</v>
      </c>
      <c r="S11" s="1">
        <f t="shared" si="8"/>
        <v>0.59750000000000003</v>
      </c>
      <c r="T11" s="3">
        <f t="shared" si="2"/>
        <v>20.195195195195197</v>
      </c>
      <c r="U11" s="17">
        <f t="shared" si="9"/>
        <v>597.5</v>
      </c>
      <c r="W11" s="18">
        <v>3851</v>
      </c>
      <c r="X11" s="18">
        <v>3396</v>
      </c>
      <c r="Y11" s="18">
        <v>269</v>
      </c>
      <c r="Z11" s="1">
        <f t="shared" si="10"/>
        <v>1.1375</v>
      </c>
      <c r="AA11" s="3">
        <f t="shared" si="3"/>
        <v>28.167539267015705</v>
      </c>
      <c r="AB11" s="17">
        <f t="shared" si="11"/>
        <v>1137.5</v>
      </c>
      <c r="BT11" s="4"/>
      <c r="BU11" s="5"/>
    </row>
    <row r="12" spans="1:73">
      <c r="B12" s="18">
        <v>4009</v>
      </c>
      <c r="C12" s="18">
        <v>3939</v>
      </c>
      <c r="D12" s="18">
        <v>299</v>
      </c>
      <c r="E12" s="1">
        <f t="shared" si="4"/>
        <v>0.17499999999999999</v>
      </c>
      <c r="F12" s="3">
        <f t="shared" si="0"/>
        <v>19.840743198407431</v>
      </c>
      <c r="G12" s="17">
        <f t="shared" si="5"/>
        <v>175</v>
      </c>
      <c r="I12" s="18">
        <v>3994</v>
      </c>
      <c r="J12" s="18">
        <v>3900</v>
      </c>
      <c r="K12" s="18">
        <v>298</v>
      </c>
      <c r="L12" s="1">
        <f t="shared" si="6"/>
        <v>0.23499999999999999</v>
      </c>
      <c r="M12" s="3">
        <f t="shared" si="1"/>
        <v>19.946452476572958</v>
      </c>
      <c r="N12" s="17">
        <f t="shared" si="7"/>
        <v>235</v>
      </c>
      <c r="P12" s="18">
        <v>3936</v>
      </c>
      <c r="Q12" s="18">
        <v>3694</v>
      </c>
      <c r="R12" s="18">
        <v>298</v>
      </c>
      <c r="S12" s="1">
        <f t="shared" si="8"/>
        <v>0.60499999999999998</v>
      </c>
      <c r="T12" s="3">
        <f t="shared" si="2"/>
        <v>22.372372372372375</v>
      </c>
      <c r="U12" s="17">
        <f t="shared" si="9"/>
        <v>605</v>
      </c>
      <c r="W12" s="18">
        <v>3838</v>
      </c>
      <c r="X12" s="18">
        <v>3382</v>
      </c>
      <c r="Y12" s="18">
        <v>299</v>
      </c>
      <c r="Z12" s="1">
        <f t="shared" si="10"/>
        <v>1.1399999999999999</v>
      </c>
      <c r="AA12" s="3">
        <f t="shared" si="3"/>
        <v>31.308900523560208</v>
      </c>
      <c r="AB12" s="17">
        <f t="shared" si="11"/>
        <v>1140</v>
      </c>
      <c r="BT12" s="4"/>
      <c r="BU12" s="5"/>
    </row>
    <row r="13" spans="1:73">
      <c r="B13" s="18">
        <v>3996</v>
      </c>
      <c r="C13" s="18">
        <v>3924</v>
      </c>
      <c r="D13" s="18">
        <v>328</v>
      </c>
      <c r="E13" s="1">
        <f t="shared" si="4"/>
        <v>0.18</v>
      </c>
      <c r="F13" s="3">
        <f t="shared" si="0"/>
        <v>21.76509621765096</v>
      </c>
      <c r="G13" s="17">
        <f t="shared" si="5"/>
        <v>180</v>
      </c>
      <c r="I13" s="18">
        <v>3982</v>
      </c>
      <c r="J13" s="18">
        <v>3885</v>
      </c>
      <c r="K13" s="18">
        <v>328</v>
      </c>
      <c r="L13" s="1">
        <f t="shared" si="6"/>
        <v>0.24249999999999999</v>
      </c>
      <c r="M13" s="3">
        <f t="shared" si="1"/>
        <v>21.954484605087014</v>
      </c>
      <c r="N13" s="17">
        <f t="shared" si="7"/>
        <v>242.5</v>
      </c>
      <c r="P13" s="18">
        <v>3924</v>
      </c>
      <c r="Q13" s="18">
        <v>3679</v>
      </c>
      <c r="R13" s="18">
        <v>328</v>
      </c>
      <c r="S13" s="1">
        <f t="shared" si="8"/>
        <v>0.61250000000000004</v>
      </c>
      <c r="T13" s="3">
        <f t="shared" si="2"/>
        <v>24.624624624624623</v>
      </c>
      <c r="U13" s="17">
        <f t="shared" si="9"/>
        <v>612.5</v>
      </c>
      <c r="W13" s="18">
        <v>3824</v>
      </c>
      <c r="X13" s="18">
        <v>3367</v>
      </c>
      <c r="Y13" s="18">
        <v>328</v>
      </c>
      <c r="Z13" s="1">
        <f t="shared" si="10"/>
        <v>1.1425000000000001</v>
      </c>
      <c r="AA13" s="3">
        <f t="shared" si="3"/>
        <v>34.345549738219894</v>
      </c>
      <c r="AB13" s="17">
        <f t="shared" si="11"/>
        <v>1142.5</v>
      </c>
      <c r="BT13" s="4"/>
      <c r="BU13" s="5"/>
    </row>
    <row r="14" spans="1:73">
      <c r="B14" s="18">
        <v>3980</v>
      </c>
      <c r="C14" s="18">
        <v>3909</v>
      </c>
      <c r="D14" s="18">
        <v>358</v>
      </c>
      <c r="E14" s="1">
        <f t="shared" si="4"/>
        <v>0.17749999999999999</v>
      </c>
      <c r="F14" s="3">
        <f t="shared" si="0"/>
        <v>23.755806237558062</v>
      </c>
      <c r="G14" s="17">
        <f t="shared" si="5"/>
        <v>177.5</v>
      </c>
      <c r="I14" s="18">
        <v>3972</v>
      </c>
      <c r="J14" s="18">
        <v>3872</v>
      </c>
      <c r="K14" s="18">
        <v>358</v>
      </c>
      <c r="L14" s="1">
        <f t="shared" si="6"/>
        <v>0.25</v>
      </c>
      <c r="M14" s="3">
        <f t="shared" si="1"/>
        <v>23.96251673360107</v>
      </c>
      <c r="N14" s="17">
        <f t="shared" si="7"/>
        <v>250</v>
      </c>
      <c r="P14" s="18">
        <v>3913</v>
      </c>
      <c r="Q14" s="18">
        <v>3668</v>
      </c>
      <c r="R14" s="18">
        <v>358</v>
      </c>
      <c r="S14" s="1">
        <f t="shared" si="8"/>
        <v>0.61250000000000004</v>
      </c>
      <c r="T14" s="3">
        <f t="shared" si="2"/>
        <v>26.876876876876878</v>
      </c>
      <c r="U14" s="17">
        <f t="shared" si="9"/>
        <v>612.5</v>
      </c>
      <c r="W14" s="18">
        <v>3813</v>
      </c>
      <c r="X14" s="18">
        <v>3354</v>
      </c>
      <c r="Y14" s="18">
        <v>358</v>
      </c>
      <c r="Z14" s="1">
        <f t="shared" si="10"/>
        <v>1.1475</v>
      </c>
      <c r="AA14" s="3">
        <f t="shared" si="3"/>
        <v>37.486910994764401</v>
      </c>
      <c r="AB14" s="17">
        <f t="shared" si="11"/>
        <v>1147.5</v>
      </c>
      <c r="BT14" s="4"/>
      <c r="BU14" s="5"/>
    </row>
    <row r="15" spans="1:73">
      <c r="B15" s="18">
        <v>3967</v>
      </c>
      <c r="C15" s="18">
        <v>3894</v>
      </c>
      <c r="D15" s="18">
        <v>388</v>
      </c>
      <c r="E15" s="1">
        <f t="shared" si="4"/>
        <v>0.1825</v>
      </c>
      <c r="F15" s="3">
        <f t="shared" si="0"/>
        <v>25.746516257465164</v>
      </c>
      <c r="G15" s="17">
        <f t="shared" si="5"/>
        <v>182.5</v>
      </c>
      <c r="I15" s="18">
        <v>3962</v>
      </c>
      <c r="J15" s="18">
        <v>3860</v>
      </c>
      <c r="K15" s="18">
        <v>388</v>
      </c>
      <c r="L15" s="1">
        <f t="shared" si="6"/>
        <v>0.255</v>
      </c>
      <c r="M15" s="3">
        <f t="shared" si="1"/>
        <v>25.970548862115127</v>
      </c>
      <c r="N15" s="17">
        <f t="shared" si="7"/>
        <v>255</v>
      </c>
      <c r="P15" s="18">
        <v>3899</v>
      </c>
      <c r="Q15" s="18">
        <v>3656</v>
      </c>
      <c r="R15" s="18">
        <v>388</v>
      </c>
      <c r="S15" s="1">
        <f t="shared" si="8"/>
        <v>0.60750000000000004</v>
      </c>
      <c r="T15" s="3">
        <f t="shared" si="2"/>
        <v>29.129129129129126</v>
      </c>
      <c r="U15" s="17">
        <f t="shared" si="9"/>
        <v>607.5</v>
      </c>
      <c r="W15" s="18">
        <v>3805</v>
      </c>
      <c r="X15" s="18">
        <v>3340</v>
      </c>
      <c r="Y15" s="18">
        <v>388</v>
      </c>
      <c r="Z15" s="1">
        <f t="shared" si="10"/>
        <v>1.1625000000000001</v>
      </c>
      <c r="AA15" s="3">
        <f t="shared" si="3"/>
        <v>40.6282722513089</v>
      </c>
      <c r="AB15" s="17">
        <f t="shared" si="11"/>
        <v>1162.5</v>
      </c>
    </row>
    <row r="16" spans="1:73">
      <c r="B16" s="18">
        <v>3955</v>
      </c>
      <c r="C16" s="18">
        <v>3880</v>
      </c>
      <c r="D16" s="18">
        <v>418</v>
      </c>
      <c r="E16" s="1">
        <f t="shared" si="4"/>
        <v>0.1875</v>
      </c>
      <c r="F16" s="3">
        <f t="shared" si="0"/>
        <v>27.737226277372262</v>
      </c>
      <c r="G16" s="17">
        <f t="shared" si="5"/>
        <v>187.5</v>
      </c>
      <c r="I16" s="18">
        <v>3949</v>
      </c>
      <c r="J16" s="18">
        <v>3849</v>
      </c>
      <c r="K16" s="18">
        <v>418</v>
      </c>
      <c r="L16" s="1">
        <f t="shared" si="6"/>
        <v>0.25</v>
      </c>
      <c r="M16" s="3">
        <f t="shared" si="1"/>
        <v>27.978580990629183</v>
      </c>
      <c r="N16" s="17">
        <f t="shared" si="7"/>
        <v>250</v>
      </c>
      <c r="P16" s="18">
        <v>3882</v>
      </c>
      <c r="Q16" s="18">
        <v>3642</v>
      </c>
      <c r="R16" s="18">
        <v>418</v>
      </c>
      <c r="S16" s="1">
        <f t="shared" si="8"/>
        <v>0.6</v>
      </c>
      <c r="T16" s="3">
        <f t="shared" si="2"/>
        <v>31.381381381381381</v>
      </c>
      <c r="U16" s="17">
        <f t="shared" si="9"/>
        <v>600</v>
      </c>
      <c r="W16" s="18">
        <v>3798</v>
      </c>
      <c r="X16" s="18">
        <v>3331</v>
      </c>
      <c r="Y16" s="18">
        <v>418</v>
      </c>
      <c r="Z16" s="1">
        <f t="shared" si="10"/>
        <v>1.1675</v>
      </c>
      <c r="AA16" s="3">
        <f t="shared" si="3"/>
        <v>43.769633507853399</v>
      </c>
      <c r="AB16" s="17">
        <f t="shared" si="11"/>
        <v>1167.5</v>
      </c>
    </row>
    <row r="17" spans="2:28">
      <c r="B17" s="18">
        <v>3942</v>
      </c>
      <c r="C17" s="18">
        <v>3867</v>
      </c>
      <c r="D17" s="18">
        <v>448</v>
      </c>
      <c r="E17" s="1">
        <f t="shared" si="4"/>
        <v>0.1875</v>
      </c>
      <c r="F17" s="3">
        <f t="shared" si="0"/>
        <v>29.72793629727936</v>
      </c>
      <c r="G17" s="17">
        <f t="shared" si="5"/>
        <v>187.5</v>
      </c>
      <c r="I17" s="18">
        <v>3938</v>
      </c>
      <c r="J17" s="18">
        <v>3834</v>
      </c>
      <c r="K17" s="18">
        <v>448</v>
      </c>
      <c r="L17" s="1">
        <f t="shared" si="6"/>
        <v>0.26</v>
      </c>
      <c r="M17" s="3">
        <f t="shared" si="1"/>
        <v>29.986613119143239</v>
      </c>
      <c r="N17" s="17">
        <f t="shared" si="7"/>
        <v>260</v>
      </c>
      <c r="P17" s="18">
        <v>3867</v>
      </c>
      <c r="Q17" s="18">
        <v>3630</v>
      </c>
      <c r="R17" s="18">
        <v>448</v>
      </c>
      <c r="S17" s="1">
        <f t="shared" si="8"/>
        <v>0.59250000000000003</v>
      </c>
      <c r="T17" s="3">
        <f t="shared" si="2"/>
        <v>33.633633633633636</v>
      </c>
      <c r="U17" s="17">
        <f t="shared" si="9"/>
        <v>592.5</v>
      </c>
      <c r="W17" s="18">
        <v>3794</v>
      </c>
      <c r="X17" s="18">
        <v>3320</v>
      </c>
      <c r="Y17" s="18">
        <v>448</v>
      </c>
      <c r="Z17" s="1">
        <f t="shared" si="10"/>
        <v>1.1850000000000001</v>
      </c>
      <c r="AA17" s="3">
        <f t="shared" si="3"/>
        <v>46.910994764397905</v>
      </c>
      <c r="AB17" s="17">
        <f t="shared" si="11"/>
        <v>1185</v>
      </c>
    </row>
    <row r="18" spans="2:28">
      <c r="B18" s="18">
        <v>3930</v>
      </c>
      <c r="C18" s="18">
        <v>3854</v>
      </c>
      <c r="D18" s="18">
        <v>478</v>
      </c>
      <c r="E18" s="1">
        <f t="shared" si="4"/>
        <v>0.19</v>
      </c>
      <c r="F18" s="3">
        <f t="shared" si="0"/>
        <v>31.718646317186462</v>
      </c>
      <c r="G18" s="17">
        <f t="shared" si="5"/>
        <v>190</v>
      </c>
      <c r="I18" s="18">
        <v>3927</v>
      </c>
      <c r="J18" s="18">
        <v>3821</v>
      </c>
      <c r="K18" s="18">
        <v>478</v>
      </c>
      <c r="L18" s="1">
        <f t="shared" si="6"/>
        <v>0.26500000000000001</v>
      </c>
      <c r="M18" s="3">
        <f t="shared" si="1"/>
        <v>31.994645247657296</v>
      </c>
      <c r="N18" s="17">
        <f t="shared" si="7"/>
        <v>265</v>
      </c>
      <c r="P18" s="18">
        <v>3853</v>
      </c>
      <c r="Q18" s="18">
        <v>3618</v>
      </c>
      <c r="R18" s="18">
        <v>478</v>
      </c>
      <c r="S18" s="1">
        <f t="shared" si="8"/>
        <v>0.58750000000000002</v>
      </c>
      <c r="T18" s="3">
        <f t="shared" si="2"/>
        <v>35.885885885885891</v>
      </c>
      <c r="U18" s="17">
        <f t="shared" si="9"/>
        <v>587.5</v>
      </c>
      <c r="W18" s="18">
        <v>3791</v>
      </c>
      <c r="X18" s="18">
        <v>3311</v>
      </c>
      <c r="Y18" s="18">
        <v>478</v>
      </c>
      <c r="Z18" s="1">
        <f t="shared" si="10"/>
        <v>1.2</v>
      </c>
      <c r="AA18" s="3">
        <f t="shared" si="3"/>
        <v>50.052356020942412</v>
      </c>
      <c r="AB18" s="17">
        <f t="shared" si="11"/>
        <v>1200</v>
      </c>
    </row>
    <row r="19" spans="2:28">
      <c r="B19" s="18">
        <v>3919</v>
      </c>
      <c r="C19" s="18">
        <v>3841</v>
      </c>
      <c r="D19" s="18">
        <v>508</v>
      </c>
      <c r="E19" s="1">
        <f t="shared" si="4"/>
        <v>0.19500000000000001</v>
      </c>
      <c r="F19" s="3">
        <f t="shared" si="0"/>
        <v>33.709356337093567</v>
      </c>
      <c r="G19" s="17">
        <f t="shared" si="5"/>
        <v>195</v>
      </c>
      <c r="I19" s="18">
        <v>3916</v>
      </c>
      <c r="J19" s="18">
        <v>3808</v>
      </c>
      <c r="K19" s="18">
        <v>507</v>
      </c>
      <c r="L19" s="1">
        <f t="shared" si="6"/>
        <v>0.27</v>
      </c>
      <c r="M19" s="3">
        <f t="shared" si="1"/>
        <v>33.935742971887549</v>
      </c>
      <c r="N19" s="17">
        <f t="shared" si="7"/>
        <v>270</v>
      </c>
      <c r="P19" s="18">
        <v>3841</v>
      </c>
      <c r="Q19" s="18">
        <v>3605</v>
      </c>
      <c r="R19" s="18">
        <v>508</v>
      </c>
      <c r="S19" s="1">
        <f t="shared" si="8"/>
        <v>0.59</v>
      </c>
      <c r="T19" s="3">
        <f t="shared" si="2"/>
        <v>38.138138138138139</v>
      </c>
      <c r="U19" s="17">
        <f t="shared" si="9"/>
        <v>590</v>
      </c>
      <c r="W19" s="18">
        <v>3788</v>
      </c>
      <c r="X19" s="18">
        <v>3302</v>
      </c>
      <c r="Y19" s="18">
        <v>508</v>
      </c>
      <c r="Z19" s="1">
        <f t="shared" si="10"/>
        <v>1.2150000000000001</v>
      </c>
      <c r="AA19" s="3">
        <f t="shared" si="3"/>
        <v>53.193717277486904</v>
      </c>
      <c r="AB19" s="17">
        <f t="shared" si="11"/>
        <v>1215</v>
      </c>
    </row>
    <row r="20" spans="2:28">
      <c r="B20" s="18">
        <v>3909</v>
      </c>
      <c r="C20" s="18">
        <v>3829</v>
      </c>
      <c r="D20" s="18">
        <v>537</v>
      </c>
      <c r="E20" s="1">
        <f t="shared" si="4"/>
        <v>0.2</v>
      </c>
      <c r="F20" s="3">
        <f t="shared" si="0"/>
        <v>35.633709356337093</v>
      </c>
      <c r="G20" s="17">
        <f t="shared" si="5"/>
        <v>200</v>
      </c>
      <c r="I20" s="18">
        <v>3906</v>
      </c>
      <c r="J20" s="18">
        <v>3797</v>
      </c>
      <c r="K20" s="18">
        <v>537</v>
      </c>
      <c r="L20" s="1">
        <f t="shared" si="6"/>
        <v>0.27250000000000002</v>
      </c>
      <c r="M20" s="3">
        <f t="shared" si="1"/>
        <v>35.943775100401602</v>
      </c>
      <c r="N20" s="17">
        <f t="shared" si="7"/>
        <v>272.5</v>
      </c>
      <c r="P20" s="18">
        <v>3830</v>
      </c>
      <c r="Q20" s="18">
        <v>3593</v>
      </c>
      <c r="R20" s="18">
        <v>537</v>
      </c>
      <c r="S20" s="1">
        <f t="shared" si="8"/>
        <v>0.59250000000000003</v>
      </c>
      <c r="T20" s="3">
        <f t="shared" si="2"/>
        <v>40.315315315315317</v>
      </c>
      <c r="U20" s="17">
        <f t="shared" si="9"/>
        <v>592.5</v>
      </c>
      <c r="W20" s="18">
        <v>3786</v>
      </c>
      <c r="X20" s="18">
        <v>3293</v>
      </c>
      <c r="Y20" s="18">
        <v>538</v>
      </c>
      <c r="Z20" s="1">
        <f t="shared" si="10"/>
        <v>1.2324999999999999</v>
      </c>
      <c r="AA20" s="3">
        <f t="shared" si="3"/>
        <v>56.33507853403141</v>
      </c>
      <c r="AB20" s="17">
        <f t="shared" si="11"/>
        <v>1232.5</v>
      </c>
    </row>
    <row r="21" spans="2:28">
      <c r="B21" s="18">
        <v>3898</v>
      </c>
      <c r="C21" s="18">
        <v>3815</v>
      </c>
      <c r="D21" s="18">
        <v>567</v>
      </c>
      <c r="E21" s="1">
        <f t="shared" si="4"/>
        <v>0.20749999999999999</v>
      </c>
      <c r="F21" s="3">
        <f t="shared" si="0"/>
        <v>37.624419376244198</v>
      </c>
      <c r="G21" s="17">
        <f t="shared" si="5"/>
        <v>207.5</v>
      </c>
      <c r="I21" s="18">
        <v>3895</v>
      </c>
      <c r="J21" s="18">
        <v>3786</v>
      </c>
      <c r="K21" s="18">
        <v>567</v>
      </c>
      <c r="L21" s="1">
        <f t="shared" si="6"/>
        <v>0.27250000000000002</v>
      </c>
      <c r="M21" s="3">
        <f t="shared" si="1"/>
        <v>37.951807228915662</v>
      </c>
      <c r="N21" s="17">
        <f t="shared" si="7"/>
        <v>272.5</v>
      </c>
      <c r="P21" s="18">
        <v>3821</v>
      </c>
      <c r="Q21" s="18">
        <v>3581</v>
      </c>
      <c r="R21" s="18">
        <v>567</v>
      </c>
      <c r="S21" s="1">
        <f t="shared" si="8"/>
        <v>0.6</v>
      </c>
      <c r="T21" s="3">
        <f t="shared" si="2"/>
        <v>42.567567567567565</v>
      </c>
      <c r="U21" s="17">
        <f t="shared" si="9"/>
        <v>600</v>
      </c>
      <c r="W21" s="18">
        <v>3785</v>
      </c>
      <c r="X21" s="18">
        <v>3283</v>
      </c>
      <c r="Y21" s="18">
        <v>567</v>
      </c>
      <c r="Z21" s="1">
        <f t="shared" si="10"/>
        <v>1.2549999999999999</v>
      </c>
      <c r="AA21" s="3">
        <f t="shared" si="3"/>
        <v>59.371727748691093</v>
      </c>
      <c r="AB21" s="17">
        <f t="shared" si="11"/>
        <v>1255</v>
      </c>
    </row>
    <row r="22" spans="2:28">
      <c r="B22" s="18">
        <v>3887</v>
      </c>
      <c r="C22" s="18">
        <v>3802</v>
      </c>
      <c r="D22" s="18">
        <v>597</v>
      </c>
      <c r="E22" s="1">
        <f t="shared" si="4"/>
        <v>0.21249999999999999</v>
      </c>
      <c r="F22" s="3">
        <f t="shared" si="0"/>
        <v>39.615129396151296</v>
      </c>
      <c r="G22" s="17">
        <f t="shared" si="5"/>
        <v>212.5</v>
      </c>
      <c r="I22" s="18">
        <v>3883</v>
      </c>
      <c r="J22" s="18">
        <v>3774</v>
      </c>
      <c r="K22" s="18">
        <v>597</v>
      </c>
      <c r="L22" s="1">
        <f t="shared" si="6"/>
        <v>0.27250000000000002</v>
      </c>
      <c r="M22" s="3">
        <f t="shared" si="1"/>
        <v>39.959839357429715</v>
      </c>
      <c r="N22" s="17">
        <f t="shared" si="7"/>
        <v>272.5</v>
      </c>
      <c r="P22" s="18">
        <v>3814</v>
      </c>
      <c r="Q22" s="18">
        <v>3571</v>
      </c>
      <c r="R22" s="18">
        <v>597</v>
      </c>
      <c r="S22" s="1">
        <f t="shared" si="8"/>
        <v>0.60750000000000004</v>
      </c>
      <c r="T22" s="3">
        <f t="shared" si="2"/>
        <v>44.81981981981982</v>
      </c>
      <c r="U22" s="17">
        <f t="shared" si="9"/>
        <v>607.5</v>
      </c>
      <c r="W22" s="18">
        <v>3783</v>
      </c>
      <c r="X22" s="18">
        <v>3271</v>
      </c>
      <c r="Y22" s="18">
        <v>597</v>
      </c>
      <c r="Z22" s="1">
        <f t="shared" si="10"/>
        <v>1.28</v>
      </c>
      <c r="AA22" s="3">
        <f t="shared" si="3"/>
        <v>62.513089005235599</v>
      </c>
      <c r="AB22" s="17">
        <f t="shared" si="11"/>
        <v>1280</v>
      </c>
    </row>
    <row r="23" spans="2:28">
      <c r="B23" s="18">
        <v>3877</v>
      </c>
      <c r="C23" s="18">
        <v>3790</v>
      </c>
      <c r="D23" s="18">
        <v>627</v>
      </c>
      <c r="E23" s="1">
        <f t="shared" si="4"/>
        <v>0.2175</v>
      </c>
      <c r="F23" s="3">
        <f t="shared" si="0"/>
        <v>41.605839416058394</v>
      </c>
      <c r="G23" s="17">
        <f t="shared" si="5"/>
        <v>217.5</v>
      </c>
      <c r="I23" s="18">
        <v>3864</v>
      </c>
      <c r="J23" s="18">
        <v>3765</v>
      </c>
      <c r="K23" s="18">
        <v>627</v>
      </c>
      <c r="L23" s="1">
        <f t="shared" si="6"/>
        <v>0.2475</v>
      </c>
      <c r="M23" s="3">
        <f t="shared" si="1"/>
        <v>41.967871485943775</v>
      </c>
      <c r="N23" s="17">
        <f t="shared" si="7"/>
        <v>247.5</v>
      </c>
      <c r="P23" s="18">
        <v>3808</v>
      </c>
      <c r="Q23" s="18">
        <v>3561</v>
      </c>
      <c r="R23" s="18">
        <v>627</v>
      </c>
      <c r="S23" s="1">
        <f t="shared" si="8"/>
        <v>0.61750000000000005</v>
      </c>
      <c r="T23" s="3">
        <f t="shared" si="2"/>
        <v>47.072072072072075</v>
      </c>
      <c r="U23" s="17">
        <f t="shared" si="9"/>
        <v>617.5</v>
      </c>
      <c r="W23" s="18">
        <v>3781</v>
      </c>
      <c r="X23" s="18">
        <v>3258</v>
      </c>
      <c r="Y23" s="18">
        <v>627</v>
      </c>
      <c r="Z23" s="1">
        <f t="shared" si="10"/>
        <v>1.3075000000000001</v>
      </c>
      <c r="AA23" s="3">
        <f t="shared" si="3"/>
        <v>65.654450261780113</v>
      </c>
      <c r="AB23" s="17">
        <f t="shared" si="11"/>
        <v>1307.5</v>
      </c>
    </row>
    <row r="24" spans="2:28">
      <c r="B24" s="18">
        <v>3857</v>
      </c>
      <c r="C24" s="18">
        <v>3779</v>
      </c>
      <c r="D24" s="18">
        <v>657</v>
      </c>
      <c r="E24" s="1">
        <f t="shared" si="4"/>
        <v>0.19500000000000001</v>
      </c>
      <c r="F24" s="3">
        <f t="shared" si="0"/>
        <v>43.596549435965493</v>
      </c>
      <c r="G24" s="17">
        <f t="shared" si="5"/>
        <v>195</v>
      </c>
      <c r="I24" s="18">
        <v>3845</v>
      </c>
      <c r="J24" s="18">
        <v>3755</v>
      </c>
      <c r="K24" s="18">
        <v>657</v>
      </c>
      <c r="L24" s="1">
        <f t="shared" si="6"/>
        <v>0.22500000000000001</v>
      </c>
      <c r="M24" s="3">
        <f t="shared" si="1"/>
        <v>43.975903614457827</v>
      </c>
      <c r="N24" s="17">
        <f t="shared" si="7"/>
        <v>225</v>
      </c>
      <c r="P24" s="18">
        <v>3802</v>
      </c>
      <c r="Q24" s="18">
        <v>3550</v>
      </c>
      <c r="R24" s="18">
        <v>657</v>
      </c>
      <c r="S24" s="1">
        <f t="shared" si="8"/>
        <v>0.63</v>
      </c>
      <c r="T24" s="3">
        <f t="shared" si="2"/>
        <v>49.324324324324323</v>
      </c>
      <c r="U24" s="17">
        <f t="shared" si="9"/>
        <v>630</v>
      </c>
      <c r="W24" s="18">
        <v>3778</v>
      </c>
      <c r="X24" s="18">
        <v>3244</v>
      </c>
      <c r="Y24" s="18">
        <v>657</v>
      </c>
      <c r="Z24" s="1">
        <f t="shared" si="10"/>
        <v>1.335</v>
      </c>
      <c r="AA24" s="3">
        <f t="shared" si="3"/>
        <v>68.795811518324612</v>
      </c>
      <c r="AB24" s="17">
        <f t="shared" si="11"/>
        <v>1335</v>
      </c>
    </row>
    <row r="25" spans="2:28">
      <c r="B25" s="18">
        <v>3837</v>
      </c>
      <c r="C25" s="18">
        <v>3769</v>
      </c>
      <c r="D25" s="18">
        <v>687</v>
      </c>
      <c r="E25" s="1">
        <f t="shared" si="4"/>
        <v>0.17</v>
      </c>
      <c r="F25" s="3">
        <f t="shared" si="0"/>
        <v>45.587259455872591</v>
      </c>
      <c r="G25" s="17">
        <f t="shared" si="5"/>
        <v>170</v>
      </c>
      <c r="I25" s="18">
        <v>3831</v>
      </c>
      <c r="J25" s="18">
        <v>3746</v>
      </c>
      <c r="K25" s="18">
        <v>686</v>
      </c>
      <c r="L25" s="1">
        <f t="shared" si="6"/>
        <v>0.21249999999999999</v>
      </c>
      <c r="M25" s="3">
        <f t="shared" si="1"/>
        <v>45.917001338688088</v>
      </c>
      <c r="N25" s="17">
        <f t="shared" si="7"/>
        <v>212.5</v>
      </c>
      <c r="P25" s="18">
        <v>3797</v>
      </c>
      <c r="Q25" s="18">
        <v>3541</v>
      </c>
      <c r="R25" s="18">
        <v>687</v>
      </c>
      <c r="S25" s="1">
        <f t="shared" si="8"/>
        <v>0.64</v>
      </c>
      <c r="T25" s="3">
        <f t="shared" si="2"/>
        <v>51.576576576576571</v>
      </c>
      <c r="U25" s="17">
        <f t="shared" si="9"/>
        <v>640</v>
      </c>
      <c r="W25" s="18">
        <v>3773</v>
      </c>
      <c r="X25" s="18">
        <v>3224</v>
      </c>
      <c r="Y25" s="18">
        <v>687</v>
      </c>
      <c r="Z25" s="1">
        <f t="shared" si="10"/>
        <v>1.3725000000000001</v>
      </c>
      <c r="AA25" s="3">
        <f t="shared" si="3"/>
        <v>71.937172774869111</v>
      </c>
      <c r="AB25" s="17">
        <f t="shared" si="11"/>
        <v>1372.5</v>
      </c>
    </row>
    <row r="26" spans="2:28">
      <c r="B26" s="18">
        <v>3825</v>
      </c>
      <c r="C26" s="18">
        <v>3760</v>
      </c>
      <c r="D26" s="18">
        <v>716</v>
      </c>
      <c r="E26" s="1">
        <f t="shared" si="4"/>
        <v>0.16250000000000001</v>
      </c>
      <c r="F26" s="3">
        <f t="shared" si="0"/>
        <v>47.511612475116124</v>
      </c>
      <c r="G26" s="17">
        <f t="shared" si="5"/>
        <v>162.5</v>
      </c>
      <c r="I26" s="18">
        <v>3822</v>
      </c>
      <c r="J26" s="18">
        <v>3737</v>
      </c>
      <c r="K26" s="18">
        <v>716</v>
      </c>
      <c r="L26" s="1">
        <f t="shared" si="6"/>
        <v>0.21249999999999999</v>
      </c>
      <c r="M26" s="3">
        <f t="shared" si="1"/>
        <v>47.925033467202141</v>
      </c>
      <c r="N26" s="17">
        <f t="shared" si="7"/>
        <v>212.5</v>
      </c>
      <c r="P26" s="18">
        <v>3792</v>
      </c>
      <c r="Q26" s="18">
        <v>3532</v>
      </c>
      <c r="R26" s="18">
        <v>716</v>
      </c>
      <c r="S26" s="1">
        <f t="shared" si="8"/>
        <v>0.65</v>
      </c>
      <c r="T26" s="3">
        <f t="shared" si="2"/>
        <v>53.753753753753756</v>
      </c>
      <c r="U26" s="17">
        <f t="shared" si="9"/>
        <v>650</v>
      </c>
      <c r="W26" s="18">
        <v>3765</v>
      </c>
      <c r="X26" s="18">
        <v>3202</v>
      </c>
      <c r="Y26" s="18">
        <v>717</v>
      </c>
      <c r="Z26" s="1">
        <f t="shared" si="10"/>
        <v>1.4075</v>
      </c>
      <c r="AA26" s="3">
        <f t="shared" si="3"/>
        <v>75.078534031413611</v>
      </c>
      <c r="AB26" s="17">
        <f t="shared" si="11"/>
        <v>1407.5</v>
      </c>
    </row>
    <row r="27" spans="2:28">
      <c r="B27" s="18">
        <v>3817</v>
      </c>
      <c r="C27" s="18">
        <v>3752</v>
      </c>
      <c r="D27" s="18">
        <v>746</v>
      </c>
      <c r="E27" s="1">
        <f t="shared" si="4"/>
        <v>0.16250000000000001</v>
      </c>
      <c r="F27" s="3">
        <f t="shared" si="0"/>
        <v>49.502322495023229</v>
      </c>
      <c r="G27" s="17">
        <f t="shared" si="5"/>
        <v>162.5</v>
      </c>
      <c r="I27" s="18">
        <v>3813</v>
      </c>
      <c r="J27" s="18">
        <v>3730</v>
      </c>
      <c r="K27" s="18">
        <v>746</v>
      </c>
      <c r="L27" s="1">
        <f t="shared" si="6"/>
        <v>0.20749999999999999</v>
      </c>
      <c r="M27" s="3">
        <f t="shared" si="1"/>
        <v>49.933065595716201</v>
      </c>
      <c r="N27" s="17">
        <f t="shared" si="7"/>
        <v>207.5</v>
      </c>
      <c r="P27" s="18">
        <v>3789</v>
      </c>
      <c r="Q27" s="18">
        <v>3522</v>
      </c>
      <c r="R27" s="18">
        <v>746</v>
      </c>
      <c r="S27" s="1">
        <f t="shared" si="8"/>
        <v>0.66749999999999998</v>
      </c>
      <c r="T27" s="3">
        <f t="shared" si="2"/>
        <v>56.006006006006004</v>
      </c>
      <c r="U27" s="17">
        <f t="shared" si="9"/>
        <v>667.5</v>
      </c>
      <c r="W27" s="18">
        <v>3760</v>
      </c>
      <c r="X27" s="18">
        <v>3199</v>
      </c>
      <c r="Y27" s="18">
        <v>740</v>
      </c>
      <c r="Z27" s="1">
        <f t="shared" si="10"/>
        <v>1.4025000000000001</v>
      </c>
      <c r="AA27" s="3">
        <f t="shared" si="3"/>
        <v>77.486910994764401</v>
      </c>
      <c r="AB27" s="17">
        <f t="shared" si="11"/>
        <v>1402.5</v>
      </c>
    </row>
    <row r="28" spans="2:28">
      <c r="B28" s="18">
        <v>3810</v>
      </c>
      <c r="C28" s="18">
        <v>3744</v>
      </c>
      <c r="D28" s="18">
        <v>776</v>
      </c>
      <c r="E28" s="1">
        <f t="shared" si="4"/>
        <v>0.16500000000000001</v>
      </c>
      <c r="F28" s="3">
        <f t="shared" si="0"/>
        <v>51.493032514930327</v>
      </c>
      <c r="G28" s="17">
        <f t="shared" si="5"/>
        <v>165</v>
      </c>
      <c r="I28" s="18">
        <v>3808</v>
      </c>
      <c r="J28" s="18">
        <v>3722</v>
      </c>
      <c r="K28" s="18">
        <v>776</v>
      </c>
      <c r="L28" s="1">
        <f t="shared" si="6"/>
        <v>0.215</v>
      </c>
      <c r="M28" s="3">
        <f t="shared" si="1"/>
        <v>51.941097724230254</v>
      </c>
      <c r="N28" s="17">
        <f t="shared" si="7"/>
        <v>215</v>
      </c>
      <c r="P28" s="18">
        <v>3785</v>
      </c>
      <c r="Q28" s="18">
        <v>3515</v>
      </c>
      <c r="R28" s="18">
        <v>776</v>
      </c>
      <c r="S28" s="1">
        <f t="shared" si="8"/>
        <v>0.67500000000000004</v>
      </c>
      <c r="T28" s="3">
        <f t="shared" si="2"/>
        <v>58.258258258258252</v>
      </c>
      <c r="U28" s="17">
        <f t="shared" si="9"/>
        <v>675</v>
      </c>
      <c r="W28" s="18">
        <v>3753</v>
      </c>
      <c r="X28" s="18">
        <v>3199</v>
      </c>
      <c r="Y28" s="18">
        <v>760</v>
      </c>
      <c r="Z28" s="1">
        <f t="shared" si="10"/>
        <v>1.385</v>
      </c>
      <c r="AA28" s="3">
        <f t="shared" si="3"/>
        <v>79.581151832460733</v>
      </c>
      <c r="AB28" s="17">
        <f t="shared" si="11"/>
        <v>1385</v>
      </c>
    </row>
    <row r="29" spans="2:28">
      <c r="B29" s="18">
        <v>3804</v>
      </c>
      <c r="C29" s="18">
        <v>3737</v>
      </c>
      <c r="D29" s="18">
        <v>806</v>
      </c>
      <c r="E29" s="1">
        <f t="shared" si="4"/>
        <v>0.16750000000000001</v>
      </c>
      <c r="F29" s="3">
        <f t="shared" si="0"/>
        <v>53.483742534837432</v>
      </c>
      <c r="G29" s="17">
        <f t="shared" si="5"/>
        <v>167.5</v>
      </c>
      <c r="I29" s="18">
        <v>3801</v>
      </c>
      <c r="J29" s="18">
        <v>3715</v>
      </c>
      <c r="K29" s="18">
        <v>806</v>
      </c>
      <c r="L29" s="1">
        <f t="shared" si="6"/>
        <v>0.215</v>
      </c>
      <c r="M29" s="3">
        <f t="shared" si="1"/>
        <v>53.949129852744313</v>
      </c>
      <c r="N29" s="17">
        <f t="shared" si="7"/>
        <v>215</v>
      </c>
      <c r="P29" s="18">
        <v>3783</v>
      </c>
      <c r="Q29" s="18">
        <v>3508</v>
      </c>
      <c r="R29" s="18">
        <v>806</v>
      </c>
      <c r="S29" s="1">
        <f t="shared" si="8"/>
        <v>0.6875</v>
      </c>
      <c r="T29" s="3">
        <f t="shared" si="2"/>
        <v>60.510510510510507</v>
      </c>
      <c r="U29" s="17">
        <f t="shared" si="9"/>
        <v>687.5</v>
      </c>
      <c r="W29" s="18">
        <v>3748</v>
      </c>
      <c r="X29" s="18">
        <v>3200</v>
      </c>
      <c r="Y29" s="18">
        <v>777</v>
      </c>
      <c r="Z29" s="1">
        <f t="shared" si="10"/>
        <v>1.37</v>
      </c>
      <c r="AA29" s="3">
        <f t="shared" si="3"/>
        <v>81.361256544502609</v>
      </c>
      <c r="AB29" s="17">
        <f t="shared" si="11"/>
        <v>1370</v>
      </c>
    </row>
    <row r="30" spans="2:28">
      <c r="B30" s="18">
        <v>3798</v>
      </c>
      <c r="C30" s="18">
        <v>3730</v>
      </c>
      <c r="D30" s="18">
        <v>836</v>
      </c>
      <c r="E30" s="1">
        <f t="shared" si="4"/>
        <v>0.17</v>
      </c>
      <c r="F30" s="3">
        <f t="shared" si="0"/>
        <v>55.474452554744524</v>
      </c>
      <c r="G30" s="17">
        <f t="shared" si="5"/>
        <v>170</v>
      </c>
      <c r="I30" s="18">
        <v>3796</v>
      </c>
      <c r="J30" s="18">
        <v>3709</v>
      </c>
      <c r="K30" s="18">
        <v>836</v>
      </c>
      <c r="L30" s="1">
        <f t="shared" si="6"/>
        <v>0.2175</v>
      </c>
      <c r="M30" s="3">
        <f t="shared" si="1"/>
        <v>55.957161981258366</v>
      </c>
      <c r="N30" s="17">
        <f t="shared" si="7"/>
        <v>217.5</v>
      </c>
      <c r="P30" s="18">
        <v>3781</v>
      </c>
      <c r="Q30" s="18">
        <v>3503</v>
      </c>
      <c r="R30" s="18">
        <v>836</v>
      </c>
      <c r="S30" s="1">
        <f t="shared" si="8"/>
        <v>0.69499999999999995</v>
      </c>
      <c r="T30" s="3">
        <f t="shared" si="2"/>
        <v>62.762762762762762</v>
      </c>
      <c r="U30" s="17">
        <f t="shared" si="9"/>
        <v>695</v>
      </c>
      <c r="W30" s="18">
        <v>3742</v>
      </c>
      <c r="X30" s="18">
        <v>3199</v>
      </c>
      <c r="Y30" s="18">
        <v>792</v>
      </c>
      <c r="Z30" s="1">
        <f t="shared" si="10"/>
        <v>1.3574999999999999</v>
      </c>
      <c r="AA30" s="3">
        <f t="shared" si="3"/>
        <v>82.931937172774866</v>
      </c>
      <c r="AB30" s="17">
        <f t="shared" si="11"/>
        <v>1357.5</v>
      </c>
    </row>
    <row r="31" spans="2:28">
      <c r="B31" s="18">
        <v>3792</v>
      </c>
      <c r="C31" s="18">
        <v>3724</v>
      </c>
      <c r="D31" s="18">
        <v>866</v>
      </c>
      <c r="E31" s="1">
        <f t="shared" si="4"/>
        <v>0.17</v>
      </c>
      <c r="F31" s="3">
        <f t="shared" si="0"/>
        <v>57.465162574651629</v>
      </c>
      <c r="G31" s="17">
        <f t="shared" si="5"/>
        <v>170</v>
      </c>
      <c r="I31" s="18">
        <v>3791</v>
      </c>
      <c r="J31" s="18">
        <v>3704</v>
      </c>
      <c r="K31" s="18">
        <v>866</v>
      </c>
      <c r="L31" s="1">
        <f t="shared" si="6"/>
        <v>0.2175</v>
      </c>
      <c r="M31" s="3">
        <f t="shared" si="1"/>
        <v>57.965194109772419</v>
      </c>
      <c r="N31" s="17">
        <f t="shared" si="7"/>
        <v>217.5</v>
      </c>
      <c r="P31" s="18">
        <v>3779</v>
      </c>
      <c r="Q31" s="18">
        <v>3497</v>
      </c>
      <c r="R31" s="18">
        <v>866</v>
      </c>
      <c r="S31" s="1">
        <f t="shared" si="8"/>
        <v>0.70499999999999996</v>
      </c>
      <c r="T31" s="3">
        <f t="shared" si="2"/>
        <v>65.01501501501501</v>
      </c>
      <c r="U31" s="17">
        <f t="shared" si="9"/>
        <v>705</v>
      </c>
      <c r="W31" s="18">
        <v>3735</v>
      </c>
      <c r="X31" s="18">
        <v>3199</v>
      </c>
      <c r="Y31" s="18">
        <v>806</v>
      </c>
      <c r="Z31" s="1">
        <f t="shared" si="10"/>
        <v>1.34</v>
      </c>
      <c r="AA31" s="3">
        <f t="shared" si="3"/>
        <v>84.397905759162313</v>
      </c>
      <c r="AB31" s="17">
        <f t="shared" si="11"/>
        <v>1340</v>
      </c>
    </row>
    <row r="32" spans="2:28">
      <c r="B32" s="18">
        <v>3788</v>
      </c>
      <c r="C32" s="18">
        <v>3719</v>
      </c>
      <c r="D32" s="18">
        <v>896</v>
      </c>
      <c r="E32" s="1">
        <f t="shared" si="4"/>
        <v>0.17249999999999999</v>
      </c>
      <c r="F32" s="3">
        <f t="shared" si="0"/>
        <v>59.45587259455872</v>
      </c>
      <c r="G32" s="17">
        <f t="shared" si="5"/>
        <v>172.5</v>
      </c>
      <c r="I32" s="18">
        <v>3787</v>
      </c>
      <c r="J32" s="18">
        <v>3698</v>
      </c>
      <c r="K32" s="18">
        <v>895</v>
      </c>
      <c r="L32" s="1">
        <f t="shared" si="6"/>
        <v>0.2225</v>
      </c>
      <c r="M32" s="3">
        <f t="shared" si="1"/>
        <v>59.90629183400268</v>
      </c>
      <c r="N32" s="17">
        <f t="shared" si="7"/>
        <v>222.5</v>
      </c>
      <c r="P32" s="18">
        <v>3778</v>
      </c>
      <c r="Q32" s="18">
        <v>3491</v>
      </c>
      <c r="R32" s="18">
        <v>896</v>
      </c>
      <c r="S32" s="1">
        <f t="shared" si="8"/>
        <v>0.71750000000000003</v>
      </c>
      <c r="T32" s="3">
        <f t="shared" si="2"/>
        <v>67.267267267267272</v>
      </c>
      <c r="U32" s="17">
        <f t="shared" si="9"/>
        <v>717.5</v>
      </c>
      <c r="W32" s="18">
        <v>3729</v>
      </c>
      <c r="X32" s="18">
        <v>3200</v>
      </c>
      <c r="Y32" s="18">
        <v>818</v>
      </c>
      <c r="Z32" s="1">
        <f t="shared" si="10"/>
        <v>1.3225</v>
      </c>
      <c r="AA32" s="3">
        <f t="shared" si="3"/>
        <v>85.654450261780099</v>
      </c>
      <c r="AB32" s="17">
        <f t="shared" si="11"/>
        <v>1322.5</v>
      </c>
    </row>
    <row r="33" spans="2:28">
      <c r="B33" s="18">
        <v>3783</v>
      </c>
      <c r="C33" s="18">
        <v>3712</v>
      </c>
      <c r="D33" s="18">
        <v>926</v>
      </c>
      <c r="E33" s="1">
        <f t="shared" si="4"/>
        <v>0.17749999999999999</v>
      </c>
      <c r="F33" s="3">
        <f t="shared" si="0"/>
        <v>61.446582614465825</v>
      </c>
      <c r="G33" s="17">
        <f t="shared" si="5"/>
        <v>177.5</v>
      </c>
      <c r="I33" s="18">
        <v>3784</v>
      </c>
      <c r="J33" s="18">
        <v>3692</v>
      </c>
      <c r="K33" s="18">
        <v>925</v>
      </c>
      <c r="L33" s="1">
        <f t="shared" si="6"/>
        <v>0.23</v>
      </c>
      <c r="M33" s="3">
        <f t="shared" si="1"/>
        <v>61.91432396251674</v>
      </c>
      <c r="N33" s="17">
        <f t="shared" si="7"/>
        <v>230</v>
      </c>
      <c r="P33" s="18">
        <v>3775</v>
      </c>
      <c r="Q33" s="18">
        <v>3485</v>
      </c>
      <c r="R33" s="18">
        <v>925</v>
      </c>
      <c r="S33" s="1">
        <f t="shared" si="8"/>
        <v>0.72499999999999998</v>
      </c>
      <c r="T33" s="3">
        <f t="shared" si="2"/>
        <v>69.444444444444443</v>
      </c>
      <c r="U33" s="17">
        <f t="shared" si="9"/>
        <v>725</v>
      </c>
      <c r="W33" s="18">
        <v>3723</v>
      </c>
      <c r="X33" s="18">
        <v>3200</v>
      </c>
      <c r="Y33" s="18">
        <v>828</v>
      </c>
      <c r="Z33" s="1">
        <f t="shared" si="10"/>
        <v>1.3075000000000001</v>
      </c>
      <c r="AA33" s="3">
        <f t="shared" si="3"/>
        <v>86.701570680628265</v>
      </c>
      <c r="AB33" s="17">
        <f t="shared" si="11"/>
        <v>1307.5</v>
      </c>
    </row>
    <row r="34" spans="2:28">
      <c r="B34" s="18">
        <v>3779</v>
      </c>
      <c r="C34" s="18">
        <v>3707</v>
      </c>
      <c r="D34" s="18">
        <v>955</v>
      </c>
      <c r="E34" s="1">
        <f t="shared" si="4"/>
        <v>0.18</v>
      </c>
      <c r="F34" s="3">
        <f t="shared" ref="F34:F57" si="12">D34/$D$61*100</f>
        <v>63.370935633709358</v>
      </c>
      <c r="G34" s="17">
        <f t="shared" si="5"/>
        <v>180</v>
      </c>
      <c r="I34" s="18">
        <v>3780</v>
      </c>
      <c r="J34" s="18">
        <v>3689</v>
      </c>
      <c r="K34" s="18">
        <v>955</v>
      </c>
      <c r="L34" s="1">
        <f t="shared" si="6"/>
        <v>0.22750000000000001</v>
      </c>
      <c r="M34" s="3">
        <f t="shared" ref="M34:M57" si="13">K34/$K$61*100</f>
        <v>63.922356091030785</v>
      </c>
      <c r="N34" s="17">
        <f t="shared" si="7"/>
        <v>227.5</v>
      </c>
      <c r="P34" s="18">
        <v>3770</v>
      </c>
      <c r="Q34" s="18">
        <v>3476</v>
      </c>
      <c r="R34" s="18">
        <v>955</v>
      </c>
      <c r="S34" s="1">
        <f t="shared" si="8"/>
        <v>0.73499999999999999</v>
      </c>
      <c r="T34" s="3">
        <f t="shared" ref="T34:T57" si="14">R34/$R$61*100</f>
        <v>71.696696696696691</v>
      </c>
      <c r="U34" s="17">
        <f t="shared" si="9"/>
        <v>735</v>
      </c>
      <c r="W34" s="18">
        <v>3718</v>
      </c>
      <c r="X34" s="18">
        <v>3200</v>
      </c>
      <c r="Y34" s="18">
        <v>838</v>
      </c>
      <c r="Z34" s="1">
        <f t="shared" si="10"/>
        <v>1.2949999999999999</v>
      </c>
      <c r="AA34" s="3">
        <f t="shared" ref="AA34:AA57" si="15">(Y34)/$Y$61*100</f>
        <v>87.748691099476446</v>
      </c>
      <c r="AB34" s="17">
        <f t="shared" si="11"/>
        <v>1295</v>
      </c>
    </row>
    <row r="35" spans="2:28">
      <c r="B35" s="18">
        <v>3776</v>
      </c>
      <c r="C35" s="18">
        <v>3702</v>
      </c>
      <c r="D35" s="18">
        <v>985</v>
      </c>
      <c r="E35" s="1">
        <f t="shared" si="4"/>
        <v>0.185</v>
      </c>
      <c r="F35" s="3">
        <f t="shared" si="12"/>
        <v>65.361645653616449</v>
      </c>
      <c r="G35" s="17">
        <f t="shared" si="5"/>
        <v>185</v>
      </c>
      <c r="I35" s="18">
        <v>3776</v>
      </c>
      <c r="J35" s="18">
        <v>3684</v>
      </c>
      <c r="K35" s="18">
        <v>985</v>
      </c>
      <c r="L35" s="1">
        <f t="shared" si="6"/>
        <v>0.23</v>
      </c>
      <c r="M35" s="3">
        <f t="shared" si="13"/>
        <v>65.930388219544838</v>
      </c>
      <c r="N35" s="17">
        <f t="shared" si="7"/>
        <v>230</v>
      </c>
      <c r="P35" s="18">
        <v>3765</v>
      </c>
      <c r="Q35" s="18">
        <v>3466</v>
      </c>
      <c r="R35" s="18">
        <v>985</v>
      </c>
      <c r="S35" s="1">
        <f t="shared" si="8"/>
        <v>0.74750000000000005</v>
      </c>
      <c r="T35" s="3">
        <f t="shared" si="14"/>
        <v>73.948948948948939</v>
      </c>
      <c r="U35" s="17">
        <f t="shared" si="9"/>
        <v>747.5</v>
      </c>
      <c r="W35" s="18">
        <v>3714</v>
      </c>
      <c r="X35" s="18">
        <v>3200</v>
      </c>
      <c r="Y35" s="18">
        <v>847</v>
      </c>
      <c r="Z35" s="1">
        <f t="shared" si="10"/>
        <v>1.2849999999999999</v>
      </c>
      <c r="AA35" s="3">
        <f t="shared" si="15"/>
        <v>88.691099476439788</v>
      </c>
      <c r="AB35" s="17">
        <f t="shared" si="11"/>
        <v>1285</v>
      </c>
    </row>
    <row r="36" spans="2:28">
      <c r="B36" s="18">
        <v>3773</v>
      </c>
      <c r="C36" s="18">
        <v>3698</v>
      </c>
      <c r="D36" s="18">
        <v>1015</v>
      </c>
      <c r="E36" s="1">
        <f t="shared" si="4"/>
        <v>0.1875</v>
      </c>
      <c r="F36" s="3">
        <f t="shared" si="12"/>
        <v>67.352355673523562</v>
      </c>
      <c r="G36" s="17">
        <f t="shared" si="5"/>
        <v>187.5</v>
      </c>
      <c r="I36" s="18">
        <v>3774</v>
      </c>
      <c r="J36" s="18">
        <v>3681</v>
      </c>
      <c r="K36" s="18">
        <v>1015</v>
      </c>
      <c r="L36" s="1">
        <f t="shared" si="6"/>
        <v>0.23250000000000001</v>
      </c>
      <c r="M36" s="3">
        <f t="shared" si="13"/>
        <v>67.938420348058898</v>
      </c>
      <c r="N36" s="17">
        <f t="shared" si="7"/>
        <v>232.5</v>
      </c>
      <c r="P36" s="18">
        <v>3758</v>
      </c>
      <c r="Q36" s="18">
        <v>3452</v>
      </c>
      <c r="R36" s="18">
        <v>1015</v>
      </c>
      <c r="S36" s="1">
        <f t="shared" si="8"/>
        <v>0.76500000000000001</v>
      </c>
      <c r="T36" s="3">
        <f t="shared" si="14"/>
        <v>76.201201201201201</v>
      </c>
      <c r="U36" s="17">
        <f t="shared" si="9"/>
        <v>765</v>
      </c>
      <c r="W36" s="18">
        <v>3711</v>
      </c>
      <c r="X36" s="18">
        <v>3199</v>
      </c>
      <c r="Y36" s="18">
        <v>855</v>
      </c>
      <c r="Z36" s="1">
        <f t="shared" si="10"/>
        <v>1.28</v>
      </c>
      <c r="AA36" s="3">
        <f t="shared" si="15"/>
        <v>89.528795811518322</v>
      </c>
      <c r="AB36" s="17">
        <f t="shared" si="11"/>
        <v>1280</v>
      </c>
    </row>
    <row r="37" spans="2:28">
      <c r="B37" s="18">
        <v>3769</v>
      </c>
      <c r="C37" s="18">
        <v>3694</v>
      </c>
      <c r="D37" s="18">
        <v>1045</v>
      </c>
      <c r="E37" s="1">
        <f t="shared" si="4"/>
        <v>0.1875</v>
      </c>
      <c r="F37" s="3">
        <f t="shared" si="12"/>
        <v>69.34306569343066</v>
      </c>
      <c r="G37" s="17">
        <f t="shared" si="5"/>
        <v>187.5</v>
      </c>
      <c r="I37" s="18">
        <v>3773</v>
      </c>
      <c r="J37" s="18">
        <v>3678</v>
      </c>
      <c r="K37" s="18">
        <v>1045</v>
      </c>
      <c r="L37" s="1">
        <f t="shared" si="6"/>
        <v>0.23749999999999999</v>
      </c>
      <c r="M37" s="3">
        <f t="shared" si="13"/>
        <v>69.946452476572958</v>
      </c>
      <c r="N37" s="17">
        <f t="shared" si="7"/>
        <v>237.5</v>
      </c>
      <c r="P37" s="18">
        <v>3750</v>
      </c>
      <c r="Q37" s="18">
        <v>3436</v>
      </c>
      <c r="R37" s="18">
        <v>1045</v>
      </c>
      <c r="S37" s="1">
        <f t="shared" si="8"/>
        <v>0.78500000000000003</v>
      </c>
      <c r="T37" s="3">
        <f t="shared" si="14"/>
        <v>78.453453453453463</v>
      </c>
      <c r="U37" s="17">
        <f t="shared" si="9"/>
        <v>785</v>
      </c>
      <c r="W37" s="18">
        <v>3708</v>
      </c>
      <c r="X37" s="18">
        <v>3200</v>
      </c>
      <c r="Y37" s="18">
        <v>863</v>
      </c>
      <c r="Z37" s="1">
        <f t="shared" si="10"/>
        <v>1.27</v>
      </c>
      <c r="AA37" s="3">
        <f t="shared" si="15"/>
        <v>90.366492146596855</v>
      </c>
      <c r="AB37" s="17">
        <f t="shared" si="11"/>
        <v>1270</v>
      </c>
    </row>
    <row r="38" spans="2:28">
      <c r="B38" s="18">
        <v>3762</v>
      </c>
      <c r="C38" s="18">
        <v>3691</v>
      </c>
      <c r="D38" s="18">
        <v>1075</v>
      </c>
      <c r="E38" s="1">
        <f t="shared" si="4"/>
        <v>0.17749999999999999</v>
      </c>
      <c r="F38" s="3">
        <f t="shared" si="12"/>
        <v>71.333775713337758</v>
      </c>
      <c r="G38" s="17">
        <f t="shared" si="5"/>
        <v>177.5</v>
      </c>
      <c r="I38" s="18">
        <v>3771</v>
      </c>
      <c r="J38" s="18">
        <v>3676</v>
      </c>
      <c r="K38" s="18">
        <v>1074</v>
      </c>
      <c r="L38" s="1">
        <f t="shared" si="6"/>
        <v>0.23749999999999999</v>
      </c>
      <c r="M38" s="3">
        <f t="shared" si="13"/>
        <v>71.887550200803204</v>
      </c>
      <c r="N38" s="17">
        <f t="shared" si="7"/>
        <v>237.5</v>
      </c>
      <c r="P38" s="18">
        <v>3741</v>
      </c>
      <c r="Q38" s="18">
        <v>3420</v>
      </c>
      <c r="R38" s="18">
        <v>1075</v>
      </c>
      <c r="S38" s="1">
        <f t="shared" si="8"/>
        <v>0.80249999999999999</v>
      </c>
      <c r="T38" s="3">
        <f t="shared" si="14"/>
        <v>80.705705705705711</v>
      </c>
      <c r="U38" s="17">
        <f t="shared" si="9"/>
        <v>802.5</v>
      </c>
      <c r="W38" s="18">
        <v>3706</v>
      </c>
      <c r="X38" s="18">
        <v>3199</v>
      </c>
      <c r="Y38" s="18">
        <v>870</v>
      </c>
      <c r="Z38" s="1">
        <f t="shared" si="10"/>
        <v>1.2675000000000001</v>
      </c>
      <c r="AA38" s="3">
        <f t="shared" si="15"/>
        <v>91.099476439790578</v>
      </c>
      <c r="AB38" s="17">
        <f t="shared" si="11"/>
        <v>1267.5</v>
      </c>
    </row>
    <row r="39" spans="2:28">
      <c r="B39" s="18">
        <v>3751</v>
      </c>
      <c r="C39" s="18">
        <v>3686</v>
      </c>
      <c r="D39" s="18">
        <v>1105</v>
      </c>
      <c r="E39" s="1">
        <f t="shared" si="4"/>
        <v>0.16250000000000001</v>
      </c>
      <c r="F39" s="3">
        <f t="shared" si="12"/>
        <v>73.324485733244856</v>
      </c>
      <c r="G39" s="17">
        <f t="shared" si="5"/>
        <v>162.5</v>
      </c>
      <c r="I39" s="18">
        <v>3768</v>
      </c>
      <c r="J39" s="18">
        <v>3673</v>
      </c>
      <c r="K39" s="18">
        <v>1104</v>
      </c>
      <c r="L39" s="1">
        <f t="shared" si="6"/>
        <v>0.23749999999999999</v>
      </c>
      <c r="M39" s="3">
        <f t="shared" si="13"/>
        <v>73.895582329317264</v>
      </c>
      <c r="N39" s="17">
        <f t="shared" si="7"/>
        <v>237.5</v>
      </c>
      <c r="P39" s="18">
        <v>3728</v>
      </c>
      <c r="Q39" s="18">
        <v>3399</v>
      </c>
      <c r="R39" s="18">
        <v>1104</v>
      </c>
      <c r="S39" s="1">
        <f t="shared" si="8"/>
        <v>0.82250000000000001</v>
      </c>
      <c r="T39" s="3">
        <f t="shared" si="14"/>
        <v>82.882882882882882</v>
      </c>
      <c r="U39" s="17">
        <f t="shared" si="9"/>
        <v>822.5</v>
      </c>
      <c r="W39" s="18">
        <v>3703</v>
      </c>
      <c r="X39" s="18">
        <v>3199</v>
      </c>
      <c r="Y39" s="18">
        <v>877</v>
      </c>
      <c r="Z39" s="1">
        <f t="shared" si="10"/>
        <v>1.26</v>
      </c>
      <c r="AA39" s="3">
        <f t="shared" si="15"/>
        <v>91.832460732984288</v>
      </c>
      <c r="AB39" s="17">
        <f t="shared" si="11"/>
        <v>1260</v>
      </c>
    </row>
    <row r="40" spans="2:28">
      <c r="B40" s="18">
        <v>3748</v>
      </c>
      <c r="C40" s="18">
        <v>3680</v>
      </c>
      <c r="D40" s="18">
        <v>1135</v>
      </c>
      <c r="E40" s="1">
        <f t="shared" si="4"/>
        <v>0.17</v>
      </c>
      <c r="F40" s="3">
        <f t="shared" si="12"/>
        <v>75.315195753151954</v>
      </c>
      <c r="G40" s="17">
        <f t="shared" si="5"/>
        <v>170</v>
      </c>
      <c r="I40" s="18">
        <v>3763</v>
      </c>
      <c r="J40" s="18">
        <v>3669</v>
      </c>
      <c r="K40" s="18">
        <v>1134</v>
      </c>
      <c r="L40" s="1">
        <f t="shared" si="6"/>
        <v>0.23499999999999999</v>
      </c>
      <c r="M40" s="3">
        <f t="shared" si="13"/>
        <v>75.903614457831324</v>
      </c>
      <c r="N40" s="17">
        <f t="shared" si="7"/>
        <v>235</v>
      </c>
      <c r="P40" s="18">
        <v>3714</v>
      </c>
      <c r="Q40" s="18">
        <v>3376</v>
      </c>
      <c r="R40" s="18">
        <v>1134</v>
      </c>
      <c r="S40" s="1">
        <f t="shared" si="8"/>
        <v>0.84499999999999997</v>
      </c>
      <c r="T40" s="3">
        <f t="shared" si="14"/>
        <v>85.13513513513513</v>
      </c>
      <c r="U40" s="17">
        <f t="shared" si="9"/>
        <v>845</v>
      </c>
      <c r="W40" s="18">
        <v>3704</v>
      </c>
      <c r="X40" s="18">
        <v>3200</v>
      </c>
      <c r="Y40" s="18">
        <v>883</v>
      </c>
      <c r="Z40" s="1">
        <f t="shared" si="10"/>
        <v>1.26</v>
      </c>
      <c r="AA40" s="3">
        <f t="shared" si="15"/>
        <v>92.460732984293188</v>
      </c>
      <c r="AB40" s="17">
        <f t="shared" si="11"/>
        <v>1260</v>
      </c>
    </row>
    <row r="41" spans="2:28">
      <c r="B41" s="18">
        <v>3742</v>
      </c>
      <c r="C41" s="18">
        <v>3674</v>
      </c>
      <c r="D41" s="18">
        <v>1164</v>
      </c>
      <c r="E41" s="1">
        <f t="shared" si="4"/>
        <v>0.17</v>
      </c>
      <c r="F41" s="3">
        <f t="shared" si="12"/>
        <v>77.23954877239548</v>
      </c>
      <c r="G41" s="17">
        <f t="shared" si="5"/>
        <v>170</v>
      </c>
      <c r="I41" s="18">
        <v>3756</v>
      </c>
      <c r="J41" s="18">
        <v>3663</v>
      </c>
      <c r="K41" s="18">
        <v>1164</v>
      </c>
      <c r="L41" s="1">
        <f t="shared" si="6"/>
        <v>0.23250000000000001</v>
      </c>
      <c r="M41" s="3">
        <f t="shared" si="13"/>
        <v>77.911646586345384</v>
      </c>
      <c r="N41" s="17">
        <f t="shared" si="7"/>
        <v>232.5</v>
      </c>
      <c r="P41" s="18">
        <v>3703</v>
      </c>
      <c r="Q41" s="18">
        <v>3348</v>
      </c>
      <c r="R41" s="18">
        <v>1164</v>
      </c>
      <c r="S41" s="1">
        <f t="shared" si="8"/>
        <v>0.88749999999999996</v>
      </c>
      <c r="T41" s="3">
        <f t="shared" si="14"/>
        <v>87.387387387387378</v>
      </c>
      <c r="U41" s="17">
        <f t="shared" si="9"/>
        <v>887.5</v>
      </c>
      <c r="W41" s="18">
        <v>3702</v>
      </c>
      <c r="X41" s="18">
        <v>3198</v>
      </c>
      <c r="Y41" s="18">
        <v>889</v>
      </c>
      <c r="Z41" s="1">
        <f t="shared" si="10"/>
        <v>1.26</v>
      </c>
      <c r="AA41" s="3">
        <f t="shared" si="15"/>
        <v>93.089005235602102</v>
      </c>
      <c r="AB41" s="17">
        <f t="shared" si="11"/>
        <v>1260</v>
      </c>
    </row>
    <row r="42" spans="2:28">
      <c r="B42" s="18">
        <v>3734</v>
      </c>
      <c r="C42" s="18">
        <v>3667</v>
      </c>
      <c r="D42" s="18">
        <v>1194</v>
      </c>
      <c r="E42" s="1">
        <f t="shared" si="4"/>
        <v>0.16750000000000001</v>
      </c>
      <c r="F42" s="3">
        <f t="shared" si="12"/>
        <v>79.230258792302592</v>
      </c>
      <c r="G42" s="17">
        <f t="shared" si="5"/>
        <v>167.5</v>
      </c>
      <c r="I42" s="18">
        <v>3748</v>
      </c>
      <c r="J42" s="18">
        <v>3657</v>
      </c>
      <c r="K42" s="18">
        <v>1194</v>
      </c>
      <c r="L42" s="1">
        <f t="shared" si="6"/>
        <v>0.22750000000000001</v>
      </c>
      <c r="M42" s="3">
        <f t="shared" si="13"/>
        <v>79.91967871485943</v>
      </c>
      <c r="N42" s="17">
        <f t="shared" si="7"/>
        <v>227.5</v>
      </c>
      <c r="P42" s="18">
        <v>3696</v>
      </c>
      <c r="Q42" s="18">
        <v>3308</v>
      </c>
      <c r="R42" s="18">
        <v>1194</v>
      </c>
      <c r="S42" s="1">
        <f t="shared" si="8"/>
        <v>0.97</v>
      </c>
      <c r="T42" s="3">
        <f t="shared" si="14"/>
        <v>89.63963963963964</v>
      </c>
      <c r="U42" s="17">
        <f t="shared" si="9"/>
        <v>970</v>
      </c>
      <c r="W42" s="18">
        <v>3701</v>
      </c>
      <c r="X42" s="18">
        <v>3199</v>
      </c>
      <c r="Y42" s="18">
        <v>895</v>
      </c>
      <c r="Z42" s="1">
        <f t="shared" si="10"/>
        <v>1.2549999999999999</v>
      </c>
      <c r="AA42" s="3">
        <f t="shared" si="15"/>
        <v>93.717277486911001</v>
      </c>
      <c r="AB42" s="17">
        <f t="shared" si="11"/>
        <v>1255</v>
      </c>
    </row>
    <row r="43" spans="2:28">
      <c r="B43" s="18">
        <v>3727</v>
      </c>
      <c r="C43" s="18">
        <v>3659</v>
      </c>
      <c r="D43" s="18">
        <v>1224</v>
      </c>
      <c r="E43" s="1">
        <f t="shared" si="4"/>
        <v>0.17</v>
      </c>
      <c r="F43" s="3">
        <f t="shared" si="12"/>
        <v>81.220968812209691</v>
      </c>
      <c r="G43" s="17">
        <f t="shared" si="5"/>
        <v>170</v>
      </c>
      <c r="I43" s="18">
        <v>3739</v>
      </c>
      <c r="J43" s="18">
        <v>3647</v>
      </c>
      <c r="K43" s="18">
        <v>1224</v>
      </c>
      <c r="L43" s="1">
        <f t="shared" si="6"/>
        <v>0.23</v>
      </c>
      <c r="M43" s="3">
        <f t="shared" si="13"/>
        <v>81.92771084337349</v>
      </c>
      <c r="N43" s="17">
        <f t="shared" si="7"/>
        <v>230</v>
      </c>
      <c r="P43" s="18">
        <v>3692</v>
      </c>
      <c r="Q43" s="18">
        <v>3248</v>
      </c>
      <c r="R43" s="18">
        <v>1224</v>
      </c>
      <c r="S43" s="1">
        <f t="shared" si="8"/>
        <v>1.1100000000000001</v>
      </c>
      <c r="T43" s="3">
        <f t="shared" si="14"/>
        <v>91.891891891891902</v>
      </c>
      <c r="U43" s="17">
        <f t="shared" si="9"/>
        <v>1110</v>
      </c>
      <c r="W43" s="18">
        <v>3701</v>
      </c>
      <c r="X43" s="18">
        <v>3200</v>
      </c>
      <c r="Y43" s="18">
        <v>900</v>
      </c>
      <c r="Z43" s="1">
        <f t="shared" si="10"/>
        <v>1.2524999999999999</v>
      </c>
      <c r="AA43" s="3">
        <f t="shared" si="15"/>
        <v>94.240837696335078</v>
      </c>
      <c r="AB43" s="17">
        <f t="shared" si="11"/>
        <v>1252.5</v>
      </c>
    </row>
    <row r="44" spans="2:28">
      <c r="B44" s="18">
        <v>3717</v>
      </c>
      <c r="C44" s="18">
        <v>3649</v>
      </c>
      <c r="D44" s="18">
        <v>1254</v>
      </c>
      <c r="E44" s="1">
        <f t="shared" si="4"/>
        <v>0.17</v>
      </c>
      <c r="F44" s="3">
        <f t="shared" si="12"/>
        <v>83.211678832116789</v>
      </c>
      <c r="G44" s="17">
        <f t="shared" si="5"/>
        <v>170</v>
      </c>
      <c r="I44" s="18">
        <v>3723</v>
      </c>
      <c r="J44" s="18">
        <v>3634</v>
      </c>
      <c r="K44" s="18">
        <v>1254</v>
      </c>
      <c r="L44" s="1">
        <f t="shared" si="6"/>
        <v>0.2225</v>
      </c>
      <c r="M44" s="3">
        <f t="shared" si="13"/>
        <v>83.935742971887549</v>
      </c>
      <c r="N44" s="17">
        <f t="shared" si="7"/>
        <v>222.5</v>
      </c>
      <c r="P44" s="18">
        <v>3686</v>
      </c>
      <c r="Q44" s="18">
        <v>3199</v>
      </c>
      <c r="R44" s="18">
        <v>1249</v>
      </c>
      <c r="S44" s="1">
        <f t="shared" si="8"/>
        <v>1.2175</v>
      </c>
      <c r="T44" s="3">
        <f t="shared" si="14"/>
        <v>93.76876876876878</v>
      </c>
      <c r="U44" s="17">
        <f t="shared" si="9"/>
        <v>1217.5</v>
      </c>
      <c r="W44" s="18">
        <v>3700</v>
      </c>
      <c r="X44" s="18">
        <v>3198</v>
      </c>
      <c r="Y44" s="18">
        <v>905</v>
      </c>
      <c r="Z44" s="1">
        <f t="shared" si="10"/>
        <v>1.2549999999999999</v>
      </c>
      <c r="AA44" s="3">
        <f t="shared" si="15"/>
        <v>94.764397905759154</v>
      </c>
      <c r="AB44" s="17">
        <f t="shared" si="11"/>
        <v>1255</v>
      </c>
    </row>
    <row r="45" spans="2:28">
      <c r="B45" s="18">
        <v>3701</v>
      </c>
      <c r="C45" s="18">
        <v>3634</v>
      </c>
      <c r="D45" s="18">
        <v>1284</v>
      </c>
      <c r="E45" s="1">
        <f t="shared" si="4"/>
        <v>0.16750000000000001</v>
      </c>
      <c r="F45" s="3">
        <f t="shared" si="12"/>
        <v>85.202388852023887</v>
      </c>
      <c r="G45" s="17">
        <f t="shared" si="5"/>
        <v>167.5</v>
      </c>
      <c r="I45" s="18">
        <v>3708</v>
      </c>
      <c r="J45" s="18">
        <v>3616</v>
      </c>
      <c r="K45" s="18">
        <v>1283</v>
      </c>
      <c r="L45" s="1">
        <f t="shared" si="6"/>
        <v>0.23</v>
      </c>
      <c r="M45" s="3">
        <f t="shared" si="13"/>
        <v>85.87684069611781</v>
      </c>
      <c r="N45" s="17">
        <f t="shared" si="7"/>
        <v>230</v>
      </c>
      <c r="P45" s="18">
        <v>3680</v>
      </c>
      <c r="Q45" s="18">
        <v>3199</v>
      </c>
      <c r="R45" s="18">
        <v>1266</v>
      </c>
      <c r="S45" s="1">
        <f t="shared" si="8"/>
        <v>1.2024999999999999</v>
      </c>
      <c r="T45" s="3">
        <f t="shared" si="14"/>
        <v>95.045045045045043</v>
      </c>
      <c r="U45" s="17">
        <f t="shared" si="9"/>
        <v>1202.5</v>
      </c>
      <c r="W45" s="18">
        <v>3700</v>
      </c>
      <c r="X45" s="18">
        <v>3200</v>
      </c>
      <c r="Y45" s="18">
        <v>910</v>
      </c>
      <c r="Z45" s="1">
        <f t="shared" si="10"/>
        <v>1.25</v>
      </c>
      <c r="AA45" s="3">
        <f t="shared" si="15"/>
        <v>95.287958115183244</v>
      </c>
      <c r="AB45" s="17">
        <f t="shared" si="11"/>
        <v>1250</v>
      </c>
    </row>
    <row r="46" spans="2:28">
      <c r="B46" s="18">
        <v>3683</v>
      </c>
      <c r="C46" s="18">
        <v>3617</v>
      </c>
      <c r="D46" s="18">
        <v>1314</v>
      </c>
      <c r="E46" s="1">
        <f t="shared" si="4"/>
        <v>0.16500000000000001</v>
      </c>
      <c r="F46" s="3">
        <f t="shared" si="12"/>
        <v>87.193098871930985</v>
      </c>
      <c r="G46" s="17">
        <f t="shared" si="5"/>
        <v>165</v>
      </c>
      <c r="I46" s="18">
        <v>3691</v>
      </c>
      <c r="J46" s="18">
        <v>3606</v>
      </c>
      <c r="K46" s="18">
        <v>1313</v>
      </c>
      <c r="L46" s="1">
        <f t="shared" si="6"/>
        <v>0.21249999999999999</v>
      </c>
      <c r="M46" s="3">
        <f t="shared" si="13"/>
        <v>87.88487282463187</v>
      </c>
      <c r="N46" s="17">
        <f t="shared" si="7"/>
        <v>212.5</v>
      </c>
      <c r="P46" s="18">
        <v>3671</v>
      </c>
      <c r="Q46" s="18">
        <v>3199</v>
      </c>
      <c r="R46" s="18">
        <v>1280</v>
      </c>
      <c r="S46" s="1">
        <f t="shared" si="8"/>
        <v>1.18</v>
      </c>
      <c r="T46" s="3">
        <f t="shared" si="14"/>
        <v>96.09609609609609</v>
      </c>
      <c r="U46" s="17">
        <f t="shared" si="9"/>
        <v>1180</v>
      </c>
      <c r="W46" s="18">
        <v>3699</v>
      </c>
      <c r="X46" s="18">
        <v>3198</v>
      </c>
      <c r="Y46" s="18">
        <v>915</v>
      </c>
      <c r="Z46" s="1">
        <f t="shared" si="10"/>
        <v>1.2524999999999999</v>
      </c>
      <c r="AA46" s="3">
        <f t="shared" si="15"/>
        <v>95.81151832460732</v>
      </c>
      <c r="AB46" s="17">
        <f t="shared" si="11"/>
        <v>1252.5</v>
      </c>
    </row>
    <row r="47" spans="2:28">
      <c r="B47" s="18">
        <v>3675</v>
      </c>
      <c r="C47" s="18">
        <v>3611</v>
      </c>
      <c r="D47" s="18">
        <v>1343</v>
      </c>
      <c r="E47" s="1">
        <f t="shared" si="4"/>
        <v>0.16</v>
      </c>
      <c r="F47" s="3">
        <f t="shared" si="12"/>
        <v>89.117451891174511</v>
      </c>
      <c r="G47" s="17">
        <f t="shared" si="5"/>
        <v>160</v>
      </c>
      <c r="I47" s="18">
        <v>3688</v>
      </c>
      <c r="J47" s="18">
        <v>3599</v>
      </c>
      <c r="K47" s="18">
        <v>1343</v>
      </c>
      <c r="L47" s="1">
        <f t="shared" si="6"/>
        <v>0.2225</v>
      </c>
      <c r="M47" s="3">
        <f t="shared" si="13"/>
        <v>89.892904953145916</v>
      </c>
      <c r="N47" s="17">
        <f t="shared" si="7"/>
        <v>222.5</v>
      </c>
      <c r="P47" s="18">
        <v>3654</v>
      </c>
      <c r="Q47" s="18">
        <v>3199</v>
      </c>
      <c r="R47" s="18">
        <v>1292</v>
      </c>
      <c r="S47" s="1">
        <f t="shared" si="8"/>
        <v>1.1375</v>
      </c>
      <c r="T47" s="3">
        <f t="shared" si="14"/>
        <v>96.996996996996998</v>
      </c>
      <c r="U47" s="17">
        <f t="shared" si="9"/>
        <v>1137.5</v>
      </c>
      <c r="W47" s="18">
        <v>3697</v>
      </c>
      <c r="X47" s="18">
        <v>3199</v>
      </c>
      <c r="Y47" s="18">
        <v>919</v>
      </c>
      <c r="Z47" s="1">
        <f t="shared" si="10"/>
        <v>1.2450000000000001</v>
      </c>
      <c r="AA47" s="3">
        <f t="shared" si="15"/>
        <v>96.230366492146601</v>
      </c>
      <c r="AB47" s="17">
        <f t="shared" si="11"/>
        <v>1245</v>
      </c>
    </row>
    <row r="48" spans="2:28">
      <c r="B48" s="18">
        <v>3674</v>
      </c>
      <c r="C48" s="18">
        <v>3607</v>
      </c>
      <c r="D48" s="18">
        <v>1373</v>
      </c>
      <c r="E48" s="1">
        <f t="shared" si="4"/>
        <v>0.16750000000000001</v>
      </c>
      <c r="F48" s="3">
        <f t="shared" si="12"/>
        <v>91.108161911081623</v>
      </c>
      <c r="G48" s="17">
        <f t="shared" si="5"/>
        <v>167.5</v>
      </c>
      <c r="I48" s="18">
        <v>3687</v>
      </c>
      <c r="J48" s="18">
        <v>3591</v>
      </c>
      <c r="K48" s="18">
        <v>1373</v>
      </c>
      <c r="L48" s="1">
        <f t="shared" si="6"/>
        <v>0.24</v>
      </c>
      <c r="M48" s="3">
        <f t="shared" si="13"/>
        <v>91.900937081659976</v>
      </c>
      <c r="N48" s="17">
        <f t="shared" si="7"/>
        <v>240</v>
      </c>
      <c r="P48" s="18">
        <v>3630</v>
      </c>
      <c r="Q48" s="18">
        <v>3198</v>
      </c>
      <c r="R48" s="18">
        <v>1301</v>
      </c>
      <c r="S48" s="1">
        <f t="shared" si="8"/>
        <v>1.08</v>
      </c>
      <c r="T48" s="3">
        <f t="shared" si="14"/>
        <v>97.672672672672675</v>
      </c>
      <c r="U48" s="17">
        <f t="shared" si="9"/>
        <v>1080</v>
      </c>
      <c r="W48" s="18">
        <v>3698</v>
      </c>
      <c r="X48" s="18">
        <v>3199</v>
      </c>
      <c r="Y48" s="18">
        <v>923</v>
      </c>
      <c r="Z48" s="1">
        <f t="shared" si="10"/>
        <v>1.2475000000000001</v>
      </c>
      <c r="AA48" s="3">
        <f t="shared" si="15"/>
        <v>96.649214659685867</v>
      </c>
      <c r="AB48" s="17">
        <f t="shared" si="11"/>
        <v>1247.5</v>
      </c>
    </row>
    <row r="49" spans="1:28">
      <c r="B49" s="18">
        <v>3673</v>
      </c>
      <c r="C49" s="18">
        <v>3600</v>
      </c>
      <c r="D49" s="18">
        <v>1403</v>
      </c>
      <c r="E49" s="1">
        <f t="shared" si="4"/>
        <v>0.1825</v>
      </c>
      <c r="F49" s="3">
        <f t="shared" si="12"/>
        <v>93.098871930988722</v>
      </c>
      <c r="G49" s="17">
        <f t="shared" si="5"/>
        <v>182.5</v>
      </c>
      <c r="I49" s="18">
        <v>3684</v>
      </c>
      <c r="J49" s="18">
        <v>3581</v>
      </c>
      <c r="K49" s="18">
        <v>1403</v>
      </c>
      <c r="L49" s="1">
        <f t="shared" si="6"/>
        <v>0.25750000000000001</v>
      </c>
      <c r="M49" s="3">
        <f t="shared" si="13"/>
        <v>93.908969210174035</v>
      </c>
      <c r="N49" s="17">
        <f t="shared" si="7"/>
        <v>257.5</v>
      </c>
      <c r="P49" s="18">
        <v>3605</v>
      </c>
      <c r="Q49" s="18">
        <v>3197</v>
      </c>
      <c r="R49" s="18">
        <v>1308</v>
      </c>
      <c r="S49" s="1">
        <f t="shared" si="8"/>
        <v>1.02</v>
      </c>
      <c r="T49" s="3">
        <f t="shared" si="14"/>
        <v>98.198198198198199</v>
      </c>
      <c r="U49" s="17">
        <f t="shared" si="9"/>
        <v>1020</v>
      </c>
      <c r="W49" s="18">
        <v>3697</v>
      </c>
      <c r="X49" s="18">
        <v>3200</v>
      </c>
      <c r="Y49" s="18">
        <v>927</v>
      </c>
      <c r="Z49" s="1">
        <f t="shared" si="10"/>
        <v>1.2424999999999999</v>
      </c>
      <c r="AA49" s="3">
        <f t="shared" si="15"/>
        <v>97.068062827225134</v>
      </c>
      <c r="AB49" s="17">
        <f t="shared" si="11"/>
        <v>1242.5</v>
      </c>
    </row>
    <row r="50" spans="1:28">
      <c r="B50" s="18">
        <v>3668</v>
      </c>
      <c r="C50" s="18">
        <v>3591</v>
      </c>
      <c r="D50" s="18">
        <v>1433</v>
      </c>
      <c r="E50" s="1">
        <f t="shared" si="4"/>
        <v>0.1925</v>
      </c>
      <c r="F50" s="3">
        <f t="shared" si="12"/>
        <v>95.08958195089582</v>
      </c>
      <c r="G50" s="17">
        <f t="shared" si="5"/>
        <v>192.5</v>
      </c>
      <c r="I50" s="18">
        <v>3672</v>
      </c>
      <c r="J50" s="18">
        <v>3559</v>
      </c>
      <c r="K50" s="18">
        <v>1433</v>
      </c>
      <c r="L50" s="1">
        <f t="shared" si="6"/>
        <v>0.28249999999999997</v>
      </c>
      <c r="M50" s="3">
        <f t="shared" si="13"/>
        <v>95.917001338688095</v>
      </c>
      <c r="N50" s="17">
        <f t="shared" si="7"/>
        <v>282.5</v>
      </c>
      <c r="P50" s="18">
        <v>3583</v>
      </c>
      <c r="Q50" s="18">
        <v>3198</v>
      </c>
      <c r="R50" s="18">
        <v>1314</v>
      </c>
      <c r="S50" s="1">
        <f t="shared" si="8"/>
        <v>0.96250000000000002</v>
      </c>
      <c r="T50" s="3">
        <f t="shared" si="14"/>
        <v>98.648648648648646</v>
      </c>
      <c r="U50" s="17">
        <f t="shared" si="9"/>
        <v>962.5</v>
      </c>
      <c r="W50" s="18">
        <v>3697</v>
      </c>
      <c r="X50" s="18">
        <v>3198</v>
      </c>
      <c r="Y50" s="18">
        <v>931</v>
      </c>
      <c r="Z50" s="1">
        <f t="shared" si="10"/>
        <v>1.2475000000000001</v>
      </c>
      <c r="AA50" s="3">
        <f t="shared" si="15"/>
        <v>97.486910994764401</v>
      </c>
      <c r="AB50" s="17">
        <f t="shared" si="11"/>
        <v>1247.5</v>
      </c>
    </row>
    <row r="51" spans="1:28">
      <c r="B51" s="18">
        <v>3618</v>
      </c>
      <c r="C51" s="18">
        <v>3545</v>
      </c>
      <c r="D51" s="18">
        <v>1463</v>
      </c>
      <c r="E51" s="1">
        <f t="shared" si="4"/>
        <v>0.1825</v>
      </c>
      <c r="F51" s="3">
        <f t="shared" si="12"/>
        <v>97.080291970802918</v>
      </c>
      <c r="G51" s="17">
        <f t="shared" si="5"/>
        <v>182.5</v>
      </c>
      <c r="I51" s="18">
        <v>3584</v>
      </c>
      <c r="J51" s="18">
        <v>3478</v>
      </c>
      <c r="K51" s="18">
        <v>1462</v>
      </c>
      <c r="L51" s="1">
        <f t="shared" si="6"/>
        <v>0.26500000000000001</v>
      </c>
      <c r="M51" s="3">
        <f t="shared" si="13"/>
        <v>97.858099062918342</v>
      </c>
      <c r="N51" s="17">
        <f t="shared" si="7"/>
        <v>265</v>
      </c>
      <c r="P51" s="18">
        <v>3565</v>
      </c>
      <c r="Q51" s="18">
        <v>3198</v>
      </c>
      <c r="R51" s="18">
        <v>1319</v>
      </c>
      <c r="S51" s="1">
        <f t="shared" si="8"/>
        <v>0.91749999999999998</v>
      </c>
      <c r="T51" s="3">
        <f t="shared" si="14"/>
        <v>99.02402402402403</v>
      </c>
      <c r="U51" s="17">
        <f t="shared" si="9"/>
        <v>917.5</v>
      </c>
      <c r="W51" s="18">
        <v>3696</v>
      </c>
      <c r="X51" s="18">
        <v>3198</v>
      </c>
      <c r="Y51" s="18">
        <v>935</v>
      </c>
      <c r="Z51" s="1">
        <f t="shared" si="10"/>
        <v>1.2450000000000001</v>
      </c>
      <c r="AA51" s="3">
        <f t="shared" si="15"/>
        <v>97.905759162303667</v>
      </c>
      <c r="AB51" s="17">
        <f t="shared" si="11"/>
        <v>1245</v>
      </c>
    </row>
    <row r="52" spans="1:28">
      <c r="B52" s="18">
        <v>3505</v>
      </c>
      <c r="C52" s="18">
        <v>3422</v>
      </c>
      <c r="D52" s="18">
        <v>1493</v>
      </c>
      <c r="E52" s="1">
        <f t="shared" si="4"/>
        <v>0.20749999999999999</v>
      </c>
      <c r="F52" s="3">
        <f t="shared" si="12"/>
        <v>99.071001990710016</v>
      </c>
      <c r="G52" s="17">
        <f t="shared" si="5"/>
        <v>207.5</v>
      </c>
      <c r="I52" s="18">
        <v>3421</v>
      </c>
      <c r="J52" s="18">
        <v>3292</v>
      </c>
      <c r="K52" s="18">
        <v>1492</v>
      </c>
      <c r="L52" s="1">
        <f t="shared" si="6"/>
        <v>0.32250000000000001</v>
      </c>
      <c r="M52" s="3">
        <f t="shared" si="13"/>
        <v>99.866131191432402</v>
      </c>
      <c r="N52" s="17">
        <f t="shared" si="7"/>
        <v>322.5</v>
      </c>
      <c r="P52" s="18">
        <v>3547</v>
      </c>
      <c r="Q52" s="18">
        <v>3199</v>
      </c>
      <c r="R52" s="18">
        <v>1322</v>
      </c>
      <c r="S52" s="1">
        <f t="shared" si="8"/>
        <v>0.87</v>
      </c>
      <c r="T52" s="3">
        <f t="shared" si="14"/>
        <v>99.249249249249246</v>
      </c>
      <c r="U52" s="17">
        <f t="shared" si="9"/>
        <v>870</v>
      </c>
      <c r="W52" s="18">
        <v>3695</v>
      </c>
      <c r="X52" s="18">
        <v>3198</v>
      </c>
      <c r="Y52" s="18">
        <v>939</v>
      </c>
      <c r="Z52" s="1">
        <f t="shared" si="10"/>
        <v>1.2424999999999999</v>
      </c>
      <c r="AA52" s="3">
        <f t="shared" si="15"/>
        <v>98.324607329842934</v>
      </c>
      <c r="AB52" s="17">
        <f t="shared" si="11"/>
        <v>1242.5</v>
      </c>
    </row>
    <row r="53" spans="1:28">
      <c r="B53" s="18">
        <v>3315</v>
      </c>
      <c r="C53" s="18">
        <v>3199</v>
      </c>
      <c r="D53" s="18">
        <v>1519</v>
      </c>
      <c r="E53" s="1">
        <f t="shared" si="4"/>
        <v>0.28999999999999998</v>
      </c>
      <c r="F53" s="3">
        <f t="shared" si="12"/>
        <v>100.79628400796284</v>
      </c>
      <c r="G53" s="17">
        <f t="shared" si="5"/>
        <v>290</v>
      </c>
      <c r="I53" s="18">
        <v>3318</v>
      </c>
      <c r="J53" s="18">
        <v>3198</v>
      </c>
      <c r="K53" s="18">
        <v>1503</v>
      </c>
      <c r="L53" s="1">
        <f t="shared" si="6"/>
        <v>0.3</v>
      </c>
      <c r="M53" s="3">
        <f t="shared" si="13"/>
        <v>100.60240963855422</v>
      </c>
      <c r="N53" s="17">
        <f t="shared" si="7"/>
        <v>300</v>
      </c>
      <c r="P53" s="18">
        <v>3531</v>
      </c>
      <c r="Q53" s="18">
        <v>3197</v>
      </c>
      <c r="R53" s="18">
        <v>1325</v>
      </c>
      <c r="S53" s="1">
        <f t="shared" si="8"/>
        <v>0.83499999999999996</v>
      </c>
      <c r="T53" s="3">
        <f t="shared" si="14"/>
        <v>99.474474474474476</v>
      </c>
      <c r="U53" s="17">
        <f t="shared" si="9"/>
        <v>835</v>
      </c>
      <c r="W53" s="18">
        <v>3695</v>
      </c>
      <c r="X53" s="18">
        <v>3200</v>
      </c>
      <c r="Y53" s="18">
        <v>942</v>
      </c>
      <c r="Z53" s="1">
        <f t="shared" si="10"/>
        <v>1.2375</v>
      </c>
      <c r="AA53" s="3">
        <f t="shared" si="15"/>
        <v>98.638743455497377</v>
      </c>
      <c r="AB53" s="17">
        <f t="shared" si="11"/>
        <v>1237.5</v>
      </c>
    </row>
    <row r="54" spans="1:28">
      <c r="B54" s="18">
        <v>3283</v>
      </c>
      <c r="C54" s="18">
        <v>3198</v>
      </c>
      <c r="D54" s="18">
        <v>1523</v>
      </c>
      <c r="E54" s="1">
        <f t="shared" si="4"/>
        <v>0.21249999999999999</v>
      </c>
      <c r="F54" s="3">
        <f t="shared" si="12"/>
        <v>101.06171201061711</v>
      </c>
      <c r="G54" s="17">
        <f t="shared" si="5"/>
        <v>212.5</v>
      </c>
      <c r="I54" s="18">
        <v>3291</v>
      </c>
      <c r="J54" s="18">
        <v>3197</v>
      </c>
      <c r="K54" s="18">
        <v>1505</v>
      </c>
      <c r="L54" s="1">
        <f t="shared" si="6"/>
        <v>0.23499999999999999</v>
      </c>
      <c r="M54" s="3">
        <f t="shared" si="13"/>
        <v>100.73627844712183</v>
      </c>
      <c r="N54" s="17">
        <f t="shared" si="7"/>
        <v>235</v>
      </c>
      <c r="P54" s="18">
        <v>3520</v>
      </c>
      <c r="Q54" s="18">
        <v>3197</v>
      </c>
      <c r="R54" s="18">
        <v>1328</v>
      </c>
      <c r="S54" s="1">
        <f t="shared" si="8"/>
        <v>0.8075</v>
      </c>
      <c r="T54" s="3">
        <f t="shared" si="14"/>
        <v>99.699699699699693</v>
      </c>
      <c r="U54" s="17">
        <f t="shared" si="9"/>
        <v>807.5</v>
      </c>
      <c r="W54" s="18">
        <v>3694</v>
      </c>
      <c r="X54" s="18">
        <v>3199</v>
      </c>
      <c r="Y54" s="18">
        <v>945</v>
      </c>
      <c r="Z54" s="1">
        <f t="shared" si="10"/>
        <v>1.2375</v>
      </c>
      <c r="AA54" s="3">
        <f t="shared" si="15"/>
        <v>98.952879581151834</v>
      </c>
      <c r="AB54" s="17">
        <f t="shared" si="11"/>
        <v>1237.5</v>
      </c>
    </row>
    <row r="55" spans="1:28">
      <c r="B55" s="18">
        <v>3270</v>
      </c>
      <c r="C55" s="18">
        <v>3198</v>
      </c>
      <c r="D55" s="18">
        <v>1524</v>
      </c>
      <c r="E55" s="1">
        <f t="shared" si="4"/>
        <v>0.18</v>
      </c>
      <c r="F55" s="3">
        <f t="shared" si="12"/>
        <v>101.12806901128069</v>
      </c>
      <c r="G55" s="17">
        <f t="shared" si="5"/>
        <v>180</v>
      </c>
      <c r="I55" s="18">
        <v>3283</v>
      </c>
      <c r="J55" s="18">
        <v>3200</v>
      </c>
      <c r="K55" s="18">
        <v>1506</v>
      </c>
      <c r="L55" s="1">
        <f t="shared" si="6"/>
        <v>0.20749999999999999</v>
      </c>
      <c r="M55" s="3">
        <f t="shared" si="13"/>
        <v>100.80321285140563</v>
      </c>
      <c r="N55" s="17">
        <f t="shared" si="7"/>
        <v>207.5</v>
      </c>
      <c r="P55" s="18">
        <v>3509</v>
      </c>
      <c r="Q55" s="18">
        <v>3199</v>
      </c>
      <c r="R55" s="18">
        <v>1330</v>
      </c>
      <c r="S55" s="1">
        <f t="shared" si="8"/>
        <v>0.77500000000000002</v>
      </c>
      <c r="T55" s="3">
        <f t="shared" si="14"/>
        <v>99.849849849849846</v>
      </c>
      <c r="U55" s="17">
        <f t="shared" si="9"/>
        <v>775</v>
      </c>
      <c r="W55" s="18">
        <v>3694</v>
      </c>
      <c r="X55" s="18">
        <v>3198</v>
      </c>
      <c r="Y55" s="18">
        <v>948</v>
      </c>
      <c r="Z55" s="1">
        <f t="shared" si="10"/>
        <v>1.24</v>
      </c>
      <c r="AA55" s="3">
        <f t="shared" si="15"/>
        <v>99.267015706806276</v>
      </c>
      <c r="AB55" s="17">
        <f t="shared" si="11"/>
        <v>1240</v>
      </c>
    </row>
    <row r="56" spans="1:28">
      <c r="B56" s="18">
        <v>3264</v>
      </c>
      <c r="C56" s="18">
        <v>3198</v>
      </c>
      <c r="D56" s="18">
        <v>1525</v>
      </c>
      <c r="E56" s="1">
        <f t="shared" si="4"/>
        <v>0.16500000000000001</v>
      </c>
      <c r="F56" s="3">
        <f t="shared" si="12"/>
        <v>101.19442601194426</v>
      </c>
      <c r="G56" s="17">
        <f t="shared" si="5"/>
        <v>165</v>
      </c>
      <c r="I56" s="18">
        <v>3277</v>
      </c>
      <c r="J56" s="18">
        <v>3197</v>
      </c>
      <c r="K56" s="18">
        <v>1506</v>
      </c>
      <c r="L56" s="1">
        <f t="shared" si="6"/>
        <v>0.2</v>
      </c>
      <c r="M56" s="3">
        <f t="shared" si="13"/>
        <v>100.80321285140563</v>
      </c>
      <c r="N56" s="17">
        <f t="shared" si="7"/>
        <v>200</v>
      </c>
      <c r="P56" s="18">
        <v>3499</v>
      </c>
      <c r="Q56" s="18">
        <v>3197</v>
      </c>
      <c r="R56" s="18">
        <v>1331</v>
      </c>
      <c r="S56" s="1">
        <f t="shared" si="8"/>
        <v>0.755</v>
      </c>
      <c r="T56" s="3">
        <f t="shared" si="14"/>
        <v>99.924924924924923</v>
      </c>
      <c r="U56" s="17">
        <f t="shared" si="9"/>
        <v>755</v>
      </c>
      <c r="W56" s="18">
        <v>3693</v>
      </c>
      <c r="X56" s="18">
        <v>3199</v>
      </c>
      <c r="Y56" s="18">
        <v>952</v>
      </c>
      <c r="Z56" s="1">
        <f t="shared" si="10"/>
        <v>1.2350000000000001</v>
      </c>
      <c r="AA56" s="3">
        <f t="shared" si="15"/>
        <v>99.685863874345543</v>
      </c>
      <c r="AB56" s="17">
        <f t="shared" si="11"/>
        <v>1235</v>
      </c>
    </row>
    <row r="57" spans="1:28">
      <c r="B57" s="18">
        <v>3264</v>
      </c>
      <c r="C57" s="18">
        <v>3198</v>
      </c>
      <c r="D57" s="18">
        <v>1525</v>
      </c>
      <c r="E57" s="1">
        <f t="shared" si="4"/>
        <v>0.16500000000000001</v>
      </c>
      <c r="F57" s="3">
        <f t="shared" si="12"/>
        <v>101.19442601194426</v>
      </c>
      <c r="G57" s="17">
        <f t="shared" si="5"/>
        <v>165</v>
      </c>
      <c r="I57" s="18">
        <v>3277</v>
      </c>
      <c r="J57" s="18">
        <v>3199</v>
      </c>
      <c r="K57" s="18">
        <v>1506</v>
      </c>
      <c r="L57" s="1">
        <f t="shared" si="6"/>
        <v>0.19500000000000001</v>
      </c>
      <c r="M57" s="3">
        <f t="shared" si="13"/>
        <v>100.80321285140563</v>
      </c>
      <c r="N57" s="17">
        <f t="shared" si="7"/>
        <v>195</v>
      </c>
      <c r="P57" s="18">
        <v>3400</v>
      </c>
      <c r="Q57" s="18">
        <v>3199</v>
      </c>
      <c r="R57" s="18">
        <v>1332</v>
      </c>
      <c r="S57" s="1">
        <f t="shared" si="8"/>
        <v>0.50249999999999995</v>
      </c>
      <c r="T57" s="3">
        <f t="shared" si="14"/>
        <v>100</v>
      </c>
      <c r="U57" s="17">
        <f t="shared" si="9"/>
        <v>502.49999999999994</v>
      </c>
      <c r="W57" s="18">
        <v>3400</v>
      </c>
      <c r="X57" s="18">
        <v>3198</v>
      </c>
      <c r="Y57" s="18">
        <v>955</v>
      </c>
      <c r="Z57" s="1">
        <f t="shared" si="10"/>
        <v>0.505</v>
      </c>
      <c r="AA57" s="3">
        <f t="shared" si="15"/>
        <v>100</v>
      </c>
      <c r="AB57" s="17">
        <f t="shared" si="11"/>
        <v>505</v>
      </c>
    </row>
    <row r="58" spans="1:28">
      <c r="B58" s="19"/>
      <c r="C58" s="19"/>
      <c r="D58" s="19"/>
      <c r="E58" s="4"/>
      <c r="F58" s="20"/>
      <c r="G58" s="20"/>
      <c r="H58" s="4"/>
      <c r="I58" s="19"/>
      <c r="J58" s="19"/>
      <c r="K58" s="19"/>
      <c r="L58" s="4"/>
      <c r="M58" s="20"/>
      <c r="N58" s="20"/>
      <c r="O58" s="4"/>
      <c r="P58" s="19"/>
      <c r="Q58" s="19"/>
      <c r="R58" s="19"/>
      <c r="S58" s="4"/>
      <c r="T58" s="20"/>
      <c r="U58" s="20"/>
      <c r="V58" s="4"/>
      <c r="W58" s="19"/>
      <c r="X58" s="19"/>
      <c r="Y58" s="19"/>
      <c r="Z58" s="4"/>
      <c r="AA58" s="20"/>
      <c r="AB58" s="20"/>
    </row>
    <row r="59" spans="1:28">
      <c r="P59" s="18"/>
    </row>
    <row r="60" spans="1:28">
      <c r="P60" s="18"/>
    </row>
    <row r="61" spans="1:28">
      <c r="B61" s="2" t="s">
        <v>8</v>
      </c>
      <c r="D61">
        <v>1507</v>
      </c>
      <c r="I61" s="2" t="s">
        <v>8</v>
      </c>
      <c r="K61">
        <v>1494</v>
      </c>
      <c r="P61" s="2" t="s">
        <v>8</v>
      </c>
      <c r="R61">
        <v>1332</v>
      </c>
      <c r="W61" s="2" t="s">
        <v>8</v>
      </c>
      <c r="Y61">
        <v>955</v>
      </c>
    </row>
    <row r="62" spans="1:28">
      <c r="B62" s="2" t="s">
        <v>9</v>
      </c>
      <c r="D62">
        <v>1496</v>
      </c>
      <c r="I62" s="2" t="s">
        <v>9</v>
      </c>
      <c r="K62">
        <v>1475</v>
      </c>
      <c r="P62" s="2" t="s">
        <v>9</v>
      </c>
      <c r="R62">
        <v>1103</v>
      </c>
      <c r="W62" s="2" t="s">
        <v>9</v>
      </c>
      <c r="Y62">
        <v>262</v>
      </c>
    </row>
    <row r="64" spans="1:28">
      <c r="A64" s="6" t="s">
        <v>20</v>
      </c>
      <c r="B64" s="11" t="s">
        <v>12</v>
      </c>
      <c r="C64" s="11" t="s">
        <v>13</v>
      </c>
      <c r="D64" s="11" t="s">
        <v>14</v>
      </c>
      <c r="E64" s="11" t="s">
        <v>15</v>
      </c>
      <c r="F64" s="11" t="s">
        <v>16</v>
      </c>
      <c r="H64" s="6" t="s">
        <v>21</v>
      </c>
      <c r="I64" s="11" t="s">
        <v>12</v>
      </c>
      <c r="J64" s="11" t="s">
        <v>13</v>
      </c>
      <c r="K64" s="11" t="s">
        <v>14</v>
      </c>
      <c r="L64" s="11" t="s">
        <v>15</v>
      </c>
      <c r="M64" s="11" t="s">
        <v>17</v>
      </c>
    </row>
    <row r="65" spans="2:13">
      <c r="B65" s="21">
        <v>3413</v>
      </c>
      <c r="C65" s="21">
        <v>3396</v>
      </c>
      <c r="D65" s="21">
        <v>239</v>
      </c>
      <c r="E65" s="21">
        <v>269</v>
      </c>
      <c r="F65" s="14">
        <f>D65-((B65-E71*1000)*((D65-E65)/(B65-C65)))</f>
        <v>261.94117647058823</v>
      </c>
      <c r="I65" s="16">
        <v>3741</v>
      </c>
      <c r="J65" s="15">
        <v>3736</v>
      </c>
      <c r="K65" s="16">
        <v>80</v>
      </c>
      <c r="L65" s="15">
        <v>81</v>
      </c>
      <c r="M65" s="11">
        <f>K65-((I65-L71*1000)*((K65-L65)/(I65-J65)))</f>
        <v>80.452000000000041</v>
      </c>
    </row>
    <row r="66" spans="2:13">
      <c r="B66" s="21"/>
      <c r="C66" s="11"/>
      <c r="D66" s="21"/>
      <c r="E66" s="11"/>
      <c r="F66" s="11"/>
      <c r="I66" s="11"/>
      <c r="J66" s="11"/>
      <c r="K66" s="11"/>
      <c r="L66" s="11"/>
      <c r="M66" s="11">
        <f>100-M65</f>
        <v>19.547999999999959</v>
      </c>
    </row>
    <row r="67" spans="2:13">
      <c r="B67" s="11"/>
      <c r="C67" s="11"/>
      <c r="D67" s="11"/>
      <c r="E67" s="11"/>
      <c r="F67" s="11"/>
      <c r="I67" s="11"/>
      <c r="J67" s="11"/>
      <c r="K67" s="11"/>
      <c r="L67" s="11" t="s">
        <v>10</v>
      </c>
      <c r="M67" s="14">
        <f>M66-M65*0.0107</f>
        <v>18.687163599999959</v>
      </c>
    </row>
    <row r="68" spans="2:13">
      <c r="B68" s="11"/>
      <c r="C68" s="11"/>
      <c r="D68" s="11"/>
      <c r="E68" s="11"/>
      <c r="F68" s="11"/>
      <c r="I68" s="11"/>
      <c r="J68" s="11"/>
      <c r="K68" s="11"/>
      <c r="L68" s="11"/>
      <c r="M68" s="11"/>
    </row>
    <row r="69" spans="2:13">
      <c r="B69" s="11"/>
      <c r="C69" s="11"/>
      <c r="D69" s="11"/>
      <c r="E69" s="11"/>
      <c r="F69" s="11"/>
      <c r="I69" s="11"/>
      <c r="J69" s="11"/>
      <c r="K69" s="11"/>
      <c r="L69" s="11"/>
      <c r="M69" s="11"/>
    </row>
    <row r="70" spans="2:13">
      <c r="B70" s="11"/>
      <c r="C70" s="11"/>
      <c r="D70" s="11"/>
      <c r="E70" s="11"/>
      <c r="F70" s="11"/>
      <c r="I70" s="11"/>
      <c r="J70" s="11"/>
      <c r="K70" s="11"/>
      <c r="L70" s="11"/>
      <c r="M70" s="11"/>
    </row>
    <row r="71" spans="2:13">
      <c r="B71" s="11"/>
      <c r="C71" s="11"/>
      <c r="D71" s="12" t="s">
        <v>19</v>
      </c>
      <c r="E71" s="11">
        <v>3.4</v>
      </c>
      <c r="F71" s="11"/>
      <c r="I71" s="11"/>
      <c r="J71" s="11"/>
      <c r="K71" s="11" t="s">
        <v>11</v>
      </c>
      <c r="L71" s="13">
        <v>3.73874</v>
      </c>
      <c r="M71" s="11"/>
    </row>
    <row r="73" spans="2:13">
      <c r="B73" s="22" t="s">
        <v>23</v>
      </c>
      <c r="C73" s="22"/>
      <c r="D73" s="22"/>
      <c r="E73" s="22"/>
      <c r="F73" s="22"/>
      <c r="I73" s="23" t="s">
        <v>22</v>
      </c>
      <c r="J73" s="23"/>
      <c r="K73" s="23"/>
      <c r="L73" s="23"/>
      <c r="M73" s="23"/>
    </row>
    <row r="74" spans="2:13">
      <c r="B74" s="22"/>
      <c r="C74" s="22"/>
      <c r="D74" s="22"/>
      <c r="E74" s="22"/>
      <c r="F74" s="22"/>
      <c r="I74" s="23"/>
      <c r="J74" s="23"/>
      <c r="K74" s="23"/>
      <c r="L74" s="23"/>
      <c r="M74" s="23"/>
    </row>
  </sheetData>
  <mergeCells count="2">
    <mergeCell ref="B73:F74"/>
    <mergeCell ref="I73:M74"/>
  </mergeCells>
  <phoneticPr fontId="4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ZCV</vt:lpstr>
    </vt:vector>
  </TitlesOfParts>
  <Company>MediaTek Inc.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Mediatek</dc:creator>
  <cp:lastModifiedBy>mtk71008</cp:lastModifiedBy>
  <dcterms:created xsi:type="dcterms:W3CDTF">2010-09-15T00:55:10Z</dcterms:created>
  <dcterms:modified xsi:type="dcterms:W3CDTF">2013-01-04T07:49:46Z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-42988143</vt:i4>
  </property>
  <property fmtid="{D5CDD505-2E9C-101B-9397-08002B2CF9AE}" pid="3" name="_NewReviewCycle">
    <vt:lpwstr/>
  </property>
  <property fmtid="{D5CDD505-2E9C-101B-9397-08002B2CF9AE}" pid="4" name="_EmailSubject">
    <vt:lpwstr>聯想ＺＣＶ</vt:lpwstr>
  </property>
  <property fmtid="{D5CDD505-2E9C-101B-9397-08002B2CF9AE}" pid="5" name="_AuthorEmail">
    <vt:lpwstr>Ricky.Wu@mediatek.com</vt:lpwstr>
  </property>
  <property fmtid="{D5CDD505-2E9C-101B-9397-08002B2CF9AE}" pid="6" name="_AuthorEmailDisplayName">
    <vt:lpwstr>Ricky Wu (吳瑞騏)</vt:lpwstr>
  </property>
  <property fmtid="{D5CDD505-2E9C-101B-9397-08002B2CF9AE}" pid="7" name="_PreviousAdHocReviewCycleID">
    <vt:i4>1208888307</vt:i4>
  </property>
  <property fmtid="{D5CDD505-2E9C-101B-9397-08002B2CF9AE}" pid="8" name="_ReviewingToolsShownOnce">
    <vt:lpwstr/>
  </property>
</Properties>
</file>