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490" windowHeight="7965" tabRatio="358"/>
  </bookViews>
  <sheets>
    <sheet name="ZCV" sheetId="25" r:id="rId1"/>
  </sheets>
  <calcPr calcId="125725"/>
</workbook>
</file>

<file path=xl/calcChain.xml><?xml version="1.0" encoding="utf-8"?>
<calcChain xmlns="http://schemas.openxmlformats.org/spreadsheetml/2006/main">
  <c r="AA3" i="25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2"/>
  <c r="M61" l="1"/>
  <c r="F2"/>
  <c r="AB3"/>
  <c r="S3"/>
  <c r="U3" s="1"/>
  <c r="E3"/>
  <c r="G3" s="1"/>
  <c r="L4"/>
  <c r="N4" s="1"/>
  <c r="L5"/>
  <c r="N5" s="1"/>
  <c r="L6"/>
  <c r="N6" s="1"/>
  <c r="L7"/>
  <c r="N7" s="1"/>
  <c r="L8"/>
  <c r="N8" s="1"/>
  <c r="L9"/>
  <c r="N9" s="1"/>
  <c r="L10"/>
  <c r="N10" s="1"/>
  <c r="L11"/>
  <c r="N11" s="1"/>
  <c r="L12"/>
  <c r="N12" s="1"/>
  <c r="L13"/>
  <c r="N13" s="1"/>
  <c r="L14"/>
  <c r="N14" s="1"/>
  <c r="L15"/>
  <c r="N15" s="1"/>
  <c r="L16"/>
  <c r="N16" s="1"/>
  <c r="L17"/>
  <c r="N17" s="1"/>
  <c r="L18"/>
  <c r="N18" s="1"/>
  <c r="L19"/>
  <c r="N19" s="1"/>
  <c r="L20"/>
  <c r="N20" s="1"/>
  <c r="L21"/>
  <c r="N21" s="1"/>
  <c r="L22"/>
  <c r="N22" s="1"/>
  <c r="L23"/>
  <c r="N23" s="1"/>
  <c r="L24"/>
  <c r="N24" s="1"/>
  <c r="L25"/>
  <c r="N25" s="1"/>
  <c r="L26"/>
  <c r="N26" s="1"/>
  <c r="L27"/>
  <c r="N27" s="1"/>
  <c r="L28"/>
  <c r="N28" s="1"/>
  <c r="L29"/>
  <c r="N29" s="1"/>
  <c r="L30"/>
  <c r="N30" s="1"/>
  <c r="L31"/>
  <c r="N31" s="1"/>
  <c r="L32"/>
  <c r="N32" s="1"/>
  <c r="L33"/>
  <c r="N33" s="1"/>
  <c r="L34"/>
  <c r="N34" s="1"/>
  <c r="L35"/>
  <c r="N35" s="1"/>
  <c r="L36"/>
  <c r="N36" s="1"/>
  <c r="L37"/>
  <c r="N37" s="1"/>
  <c r="L38"/>
  <c r="N38" s="1"/>
  <c r="L39"/>
  <c r="N39" s="1"/>
  <c r="L40"/>
  <c r="N40" s="1"/>
  <c r="L41"/>
  <c r="N41" s="1"/>
  <c r="L42"/>
  <c r="N42" s="1"/>
  <c r="L43"/>
  <c r="N43" s="1"/>
  <c r="L44"/>
  <c r="N44" s="1"/>
  <c r="L45"/>
  <c r="N45" s="1"/>
  <c r="L46"/>
  <c r="N46" s="1"/>
  <c r="L47"/>
  <c r="N47" s="1"/>
  <c r="L48"/>
  <c r="N48" s="1"/>
  <c r="L49"/>
  <c r="N49" s="1"/>
  <c r="L50"/>
  <c r="N50" s="1"/>
  <c r="L51"/>
  <c r="N51" s="1"/>
  <c r="L52"/>
  <c r="N52" s="1"/>
  <c r="L53"/>
  <c r="N53" s="1"/>
  <c r="L54"/>
  <c r="N54" s="1"/>
  <c r="L55"/>
  <c r="N55" s="1"/>
  <c r="L56"/>
  <c r="N56" s="1"/>
  <c r="L57"/>
  <c r="N57" s="1"/>
  <c r="L58"/>
  <c r="N58" s="1"/>
  <c r="L59"/>
  <c r="N59" s="1"/>
  <c r="L60"/>
  <c r="N60" s="1"/>
  <c r="L61"/>
  <c r="N61" s="1"/>
  <c r="L62"/>
  <c r="N62" s="1"/>
  <c r="L63"/>
  <c r="N63" s="1"/>
  <c r="L3"/>
  <c r="N3" s="1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S4"/>
  <c r="U4" s="1"/>
  <c r="S5"/>
  <c r="U5" s="1"/>
  <c r="S6"/>
  <c r="U6" s="1"/>
  <c r="S7"/>
  <c r="U7" s="1"/>
  <c r="S8"/>
  <c r="U8" s="1"/>
  <c r="S9"/>
  <c r="U9" s="1"/>
  <c r="S10"/>
  <c r="U10" s="1"/>
  <c r="S11"/>
  <c r="U11" s="1"/>
  <c r="S12"/>
  <c r="U12" s="1"/>
  <c r="S13"/>
  <c r="U13" s="1"/>
  <c r="S14"/>
  <c r="U14" s="1"/>
  <c r="S15"/>
  <c r="U15" s="1"/>
  <c r="S16"/>
  <c r="U16" s="1"/>
  <c r="S17"/>
  <c r="U17" s="1"/>
  <c r="S18"/>
  <c r="U18" s="1"/>
  <c r="S19"/>
  <c r="U19" s="1"/>
  <c r="S20"/>
  <c r="U20" s="1"/>
  <c r="S21"/>
  <c r="U21" s="1"/>
  <c r="S22"/>
  <c r="U22" s="1"/>
  <c r="S23"/>
  <c r="U23" s="1"/>
  <c r="S24"/>
  <c r="U24" s="1"/>
  <c r="S25"/>
  <c r="U25" s="1"/>
  <c r="S26"/>
  <c r="U26" s="1"/>
  <c r="S27"/>
  <c r="U27" s="1"/>
  <c r="S28"/>
  <c r="U28" s="1"/>
  <c r="S29"/>
  <c r="U29" s="1"/>
  <c r="S30"/>
  <c r="U30" s="1"/>
  <c r="S31"/>
  <c r="U31" s="1"/>
  <c r="S32"/>
  <c r="U32" s="1"/>
  <c r="S33"/>
  <c r="U33" s="1"/>
  <c r="S34"/>
  <c r="U34" s="1"/>
  <c r="S35"/>
  <c r="U35" s="1"/>
  <c r="S36"/>
  <c r="U36" s="1"/>
  <c r="S37"/>
  <c r="U37" s="1"/>
  <c r="S38"/>
  <c r="U38" s="1"/>
  <c r="S39"/>
  <c r="U39" s="1"/>
  <c r="S40"/>
  <c r="U40" s="1"/>
  <c r="S41"/>
  <c r="U41" s="1"/>
  <c r="S42"/>
  <c r="U42" s="1"/>
  <c r="S43"/>
  <c r="U43" s="1"/>
  <c r="S44"/>
  <c r="U44" s="1"/>
  <c r="S45"/>
  <c r="U45" s="1"/>
  <c r="S46"/>
  <c r="U46" s="1"/>
  <c r="S47"/>
  <c r="U47" s="1"/>
  <c r="S48"/>
  <c r="U48" s="1"/>
  <c r="S49"/>
  <c r="U49" s="1"/>
  <c r="S50"/>
  <c r="U50" s="1"/>
  <c r="S51"/>
  <c r="U51" s="1"/>
  <c r="S52"/>
  <c r="U52" s="1"/>
  <c r="S53"/>
  <c r="U53" s="1"/>
  <c r="S54"/>
  <c r="U54" s="1"/>
  <c r="S55"/>
  <c r="U55" s="1"/>
  <c r="S56"/>
  <c r="U56" s="1"/>
  <c r="S57"/>
  <c r="U57" s="1"/>
  <c r="S58"/>
  <c r="U58" s="1"/>
  <c r="S59"/>
  <c r="U59" s="1"/>
  <c r="S60"/>
  <c r="U60" s="1"/>
  <c r="S61"/>
  <c r="U61" s="1"/>
  <c r="S62"/>
  <c r="U62" s="1"/>
  <c r="S63"/>
  <c r="U63" s="1"/>
  <c r="E4"/>
  <c r="G4" s="1"/>
  <c r="E5"/>
  <c r="G5" s="1"/>
  <c r="E6"/>
  <c r="G6" s="1"/>
  <c r="E7"/>
  <c r="G7" s="1"/>
  <c r="E8"/>
  <c r="G8" s="1"/>
  <c r="E9"/>
  <c r="G9" s="1"/>
  <c r="E10"/>
  <c r="G10" s="1"/>
  <c r="E11"/>
  <c r="G11" s="1"/>
  <c r="E12"/>
  <c r="G12" s="1"/>
  <c r="E13"/>
  <c r="G13" s="1"/>
  <c r="E14"/>
  <c r="G14" s="1"/>
  <c r="E15"/>
  <c r="G15" s="1"/>
  <c r="E16"/>
  <c r="G16" s="1"/>
  <c r="E17"/>
  <c r="G17" s="1"/>
  <c r="E18"/>
  <c r="G18" s="1"/>
  <c r="E19"/>
  <c r="G19" s="1"/>
  <c r="E20"/>
  <c r="G20" s="1"/>
  <c r="E21"/>
  <c r="G21" s="1"/>
  <c r="E22"/>
  <c r="G22" s="1"/>
  <c r="E23"/>
  <c r="G23" s="1"/>
  <c r="E24"/>
  <c r="G24" s="1"/>
  <c r="E25"/>
  <c r="G25" s="1"/>
  <c r="E26"/>
  <c r="G26" s="1"/>
  <c r="E27"/>
  <c r="G27" s="1"/>
  <c r="E28"/>
  <c r="G28" s="1"/>
  <c r="E29"/>
  <c r="G29" s="1"/>
  <c r="E30"/>
  <c r="G30" s="1"/>
  <c r="E31"/>
  <c r="G31" s="1"/>
  <c r="E32"/>
  <c r="G32" s="1"/>
  <c r="E33"/>
  <c r="G33" s="1"/>
  <c r="E34"/>
  <c r="G34" s="1"/>
  <c r="E35"/>
  <c r="G35" s="1"/>
  <c r="E36"/>
  <c r="G36" s="1"/>
  <c r="E37"/>
  <c r="G37" s="1"/>
  <c r="E38"/>
  <c r="G38" s="1"/>
  <c r="E39"/>
  <c r="G39" s="1"/>
  <c r="E40"/>
  <c r="G40" s="1"/>
  <c r="E41"/>
  <c r="G41" s="1"/>
  <c r="E42"/>
  <c r="G42" s="1"/>
  <c r="E43"/>
  <c r="G43" s="1"/>
  <c r="E44"/>
  <c r="G44" s="1"/>
  <c r="E45"/>
  <c r="G45" s="1"/>
  <c r="E46"/>
  <c r="G46" s="1"/>
  <c r="E47"/>
  <c r="G47" s="1"/>
  <c r="E48"/>
  <c r="G48" s="1"/>
  <c r="E49"/>
  <c r="G49" s="1"/>
  <c r="E50"/>
  <c r="G50" s="1"/>
  <c r="E51"/>
  <c r="G51" s="1"/>
  <c r="E52"/>
  <c r="G52" s="1"/>
  <c r="E53"/>
  <c r="G53" s="1"/>
  <c r="E54"/>
  <c r="G54" s="1"/>
  <c r="E55"/>
  <c r="G55" s="1"/>
  <c r="E56"/>
  <c r="G56" s="1"/>
  <c r="E57"/>
  <c r="G57" s="1"/>
  <c r="E58"/>
  <c r="G58" s="1"/>
  <c r="E59"/>
  <c r="G59" s="1"/>
  <c r="E60"/>
  <c r="G60" s="1"/>
  <c r="E61"/>
  <c r="G61" s="1"/>
  <c r="E62"/>
  <c r="G62" s="1"/>
  <c r="E63"/>
  <c r="G63" s="1"/>
  <c r="M72"/>
  <c r="M73" s="1"/>
  <c r="M74" s="1"/>
  <c r="M3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2"/>
  <c r="M63"/>
  <c r="M2"/>
  <c r="F72"/>
</calcChain>
</file>

<file path=xl/sharedStrings.xml><?xml version="1.0" encoding="utf-8"?>
<sst xmlns="http://schemas.openxmlformats.org/spreadsheetml/2006/main" count="53" uniqueCount="25">
  <si>
    <t xml:space="preserve">OCV </t>
  </si>
  <si>
    <t>VC</t>
  </si>
  <si>
    <t>mAh</t>
  </si>
  <si>
    <t>DOD</t>
  </si>
  <si>
    <t>50度</t>
  </si>
  <si>
    <t>25度</t>
  </si>
  <si>
    <t>0度</t>
  </si>
  <si>
    <t>負10度</t>
  </si>
  <si>
    <t>Cmax</t>
  </si>
  <si>
    <t>Cmax_400mA</t>
  </si>
  <si>
    <t>指示百分比</t>
  </si>
  <si>
    <t>30分钟之后量测的电压值：</t>
  </si>
  <si>
    <t>x1(max)</t>
  </si>
  <si>
    <t>x2(min)</t>
  </si>
  <si>
    <t>y1(max)</t>
  </si>
  <si>
    <t>y2(min)</t>
  </si>
  <si>
    <t>y(result)</t>
  </si>
  <si>
    <t>y( result)</t>
  </si>
  <si>
    <t>R(battery)</t>
  </si>
  <si>
    <t>关机电压(V)</t>
  </si>
  <si>
    <t>電量計算</t>
  </si>
  <si>
    <t>常溫驗證</t>
  </si>
  <si>
    <t>注意：常溫下測試，查表請參考25度時量測的ZCV表</t>
  </si>
  <si>
    <t>注意：該表用於3.4V關機時電量的計算，result表示3.4V對應的最大電量值 Cmax</t>
  </si>
  <si>
    <t>R(x1000)</t>
  </si>
</sst>
</file>

<file path=xl/styles.xml><?xml version="1.0" encoding="utf-8"?>
<styleSheet xmlns="http://schemas.openxmlformats.org/spreadsheetml/2006/main">
  <numFmts count="1">
    <numFmt numFmtId="176" formatCode="0.0000"/>
  </numFmts>
  <fonts count="5">
    <font>
      <sz val="12"/>
      <color theme="1"/>
      <name val="宋体"/>
      <family val="2"/>
      <charset val="136"/>
      <scheme val="minor"/>
    </font>
    <font>
      <b/>
      <sz val="12"/>
      <color theme="1"/>
      <name val="宋体"/>
      <family val="2"/>
      <scheme val="minor"/>
    </font>
    <font>
      <sz val="10"/>
      <color theme="1"/>
      <name val="宋体"/>
      <family val="2"/>
      <charset val="136"/>
      <scheme val="minor"/>
    </font>
    <font>
      <sz val="12"/>
      <color rgb="FFFF0000"/>
      <name val="宋体"/>
      <family val="2"/>
      <charset val="136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1" fontId="0" fillId="4" borderId="0" xfId="0" applyNumberFormat="1" applyFill="1"/>
    <xf numFmtId="0" fontId="0" fillId="0" borderId="0" xfId="0" applyFill="1"/>
    <xf numFmtId="176" fontId="0" fillId="0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" fontId="0" fillId="0" borderId="0" xfId="0" applyNumberFormat="1"/>
    <xf numFmtId="1" fontId="0" fillId="0" borderId="0" xfId="0" applyNumberFormat="1" applyFill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TW"/>
              <a:t>OCV</a:t>
            </a:r>
            <a:endParaRPr lang="zh-TW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OCV 50度</c:v>
          </c:tx>
          <c:xVal>
            <c:numRef>
              <c:f>ZCV!$F$2:$F$63</c:f>
              <c:numCache>
                <c:formatCode>0</c:formatCode>
                <c:ptCount val="62"/>
                <c:pt idx="0">
                  <c:v>0</c:v>
                </c:pt>
                <c:pt idx="1">
                  <c:v>1.7006802721088436</c:v>
                </c:pt>
                <c:pt idx="2">
                  <c:v>3.4013605442176873</c:v>
                </c:pt>
                <c:pt idx="3">
                  <c:v>5.1020408163265305</c:v>
                </c:pt>
                <c:pt idx="4">
                  <c:v>6.746031746031746</c:v>
                </c:pt>
                <c:pt idx="5">
                  <c:v>8.4467120181405893</c:v>
                </c:pt>
                <c:pt idx="6">
                  <c:v>10.147392290249433</c:v>
                </c:pt>
                <c:pt idx="7">
                  <c:v>11.848072562358276</c:v>
                </c:pt>
                <c:pt idx="8">
                  <c:v>13.54875283446712</c:v>
                </c:pt>
                <c:pt idx="9">
                  <c:v>15.249433106575964</c:v>
                </c:pt>
                <c:pt idx="10">
                  <c:v>16.893424036281179</c:v>
                </c:pt>
                <c:pt idx="11">
                  <c:v>18.594104308390023</c:v>
                </c:pt>
                <c:pt idx="12">
                  <c:v>20.294784580498867</c:v>
                </c:pt>
                <c:pt idx="13">
                  <c:v>21.995464852607711</c:v>
                </c:pt>
                <c:pt idx="14">
                  <c:v>23.696145124716551</c:v>
                </c:pt>
                <c:pt idx="15">
                  <c:v>25.396825396825395</c:v>
                </c:pt>
                <c:pt idx="16">
                  <c:v>27.09750566893424</c:v>
                </c:pt>
                <c:pt idx="17">
                  <c:v>28.741496598639454</c:v>
                </c:pt>
                <c:pt idx="18">
                  <c:v>30.442176870748298</c:v>
                </c:pt>
                <c:pt idx="19">
                  <c:v>32.142857142857146</c:v>
                </c:pt>
                <c:pt idx="20">
                  <c:v>33.843537414965986</c:v>
                </c:pt>
                <c:pt idx="21">
                  <c:v>35.544217687074834</c:v>
                </c:pt>
                <c:pt idx="22">
                  <c:v>37.244897959183675</c:v>
                </c:pt>
                <c:pt idx="23">
                  <c:v>38.888888888888893</c:v>
                </c:pt>
                <c:pt idx="24">
                  <c:v>40.589569160997733</c:v>
                </c:pt>
                <c:pt idx="25">
                  <c:v>42.290249433106574</c:v>
                </c:pt>
                <c:pt idx="26">
                  <c:v>43.990929705215422</c:v>
                </c:pt>
                <c:pt idx="27">
                  <c:v>45.691609977324262</c:v>
                </c:pt>
                <c:pt idx="28">
                  <c:v>47.392290249433103</c:v>
                </c:pt>
                <c:pt idx="29">
                  <c:v>49.09297052154195</c:v>
                </c:pt>
                <c:pt idx="30">
                  <c:v>50.736961451247161</c:v>
                </c:pt>
                <c:pt idx="31">
                  <c:v>52.437641723356009</c:v>
                </c:pt>
                <c:pt idx="32">
                  <c:v>54.138321995464857</c:v>
                </c:pt>
                <c:pt idx="33">
                  <c:v>55.839002267573704</c:v>
                </c:pt>
                <c:pt idx="34">
                  <c:v>57.539682539682538</c:v>
                </c:pt>
                <c:pt idx="35">
                  <c:v>59.240362811791378</c:v>
                </c:pt>
                <c:pt idx="36">
                  <c:v>60.884353741496597</c:v>
                </c:pt>
                <c:pt idx="37">
                  <c:v>62.585034013605444</c:v>
                </c:pt>
                <c:pt idx="38">
                  <c:v>64.285714285714292</c:v>
                </c:pt>
                <c:pt idx="39">
                  <c:v>65.986394557823118</c:v>
                </c:pt>
                <c:pt idx="40">
                  <c:v>67.687074829931973</c:v>
                </c:pt>
                <c:pt idx="41">
                  <c:v>69.387755102040813</c:v>
                </c:pt>
                <c:pt idx="42">
                  <c:v>71.088435374149668</c:v>
                </c:pt>
                <c:pt idx="43">
                  <c:v>72.732426303854879</c:v>
                </c:pt>
                <c:pt idx="44">
                  <c:v>74.43310657596372</c:v>
                </c:pt>
                <c:pt idx="45">
                  <c:v>76.13378684807256</c:v>
                </c:pt>
                <c:pt idx="46">
                  <c:v>77.834467120181401</c:v>
                </c:pt>
                <c:pt idx="47">
                  <c:v>79.535147392290256</c:v>
                </c:pt>
                <c:pt idx="48">
                  <c:v>81.235827664399096</c:v>
                </c:pt>
                <c:pt idx="49">
                  <c:v>82.879818594104307</c:v>
                </c:pt>
                <c:pt idx="50">
                  <c:v>84.580498866213148</c:v>
                </c:pt>
                <c:pt idx="51">
                  <c:v>86.281179138321988</c:v>
                </c:pt>
                <c:pt idx="52">
                  <c:v>87.981859410430843</c:v>
                </c:pt>
                <c:pt idx="53">
                  <c:v>89.682539682539684</c:v>
                </c:pt>
                <c:pt idx="54">
                  <c:v>91.383219954648524</c:v>
                </c:pt>
                <c:pt idx="55">
                  <c:v>93.083900226757365</c:v>
                </c:pt>
                <c:pt idx="56">
                  <c:v>94.72789115646259</c:v>
                </c:pt>
                <c:pt idx="57">
                  <c:v>96.428571428571431</c:v>
                </c:pt>
                <c:pt idx="58">
                  <c:v>98.129251700680271</c:v>
                </c:pt>
                <c:pt idx="59">
                  <c:v>99.829931972789126</c:v>
                </c:pt>
                <c:pt idx="60">
                  <c:v>100.90702947845804</c:v>
                </c:pt>
                <c:pt idx="61">
                  <c:v>101.07709750566893</c:v>
                </c:pt>
              </c:numCache>
            </c:numRef>
          </c:xVal>
          <c:yVal>
            <c:numRef>
              <c:f>ZCV!$B$2:$B$63</c:f>
              <c:numCache>
                <c:formatCode>General</c:formatCode>
                <c:ptCount val="62"/>
                <c:pt idx="0">
                  <c:v>4184</c:v>
                </c:pt>
                <c:pt idx="1">
                  <c:v>4161</c:v>
                </c:pt>
                <c:pt idx="2">
                  <c:v>4142</c:v>
                </c:pt>
                <c:pt idx="3">
                  <c:v>4125</c:v>
                </c:pt>
                <c:pt idx="4">
                  <c:v>4108</c:v>
                </c:pt>
                <c:pt idx="5">
                  <c:v>4092</c:v>
                </c:pt>
                <c:pt idx="6">
                  <c:v>4076</c:v>
                </c:pt>
                <c:pt idx="7">
                  <c:v>4061</c:v>
                </c:pt>
                <c:pt idx="8">
                  <c:v>4046</c:v>
                </c:pt>
                <c:pt idx="9">
                  <c:v>4032</c:v>
                </c:pt>
                <c:pt idx="10">
                  <c:v>4019</c:v>
                </c:pt>
                <c:pt idx="11">
                  <c:v>4005</c:v>
                </c:pt>
                <c:pt idx="12">
                  <c:v>3993</c:v>
                </c:pt>
                <c:pt idx="13">
                  <c:v>3980</c:v>
                </c:pt>
                <c:pt idx="14">
                  <c:v>3968</c:v>
                </c:pt>
                <c:pt idx="15">
                  <c:v>3956</c:v>
                </c:pt>
                <c:pt idx="16">
                  <c:v>3946</c:v>
                </c:pt>
                <c:pt idx="17">
                  <c:v>3934</c:v>
                </c:pt>
                <c:pt idx="18">
                  <c:v>3925</c:v>
                </c:pt>
                <c:pt idx="19">
                  <c:v>3914</c:v>
                </c:pt>
                <c:pt idx="20">
                  <c:v>3905</c:v>
                </c:pt>
                <c:pt idx="21">
                  <c:v>3896</c:v>
                </c:pt>
                <c:pt idx="22">
                  <c:v>3887</c:v>
                </c:pt>
                <c:pt idx="23">
                  <c:v>3878</c:v>
                </c:pt>
                <c:pt idx="24">
                  <c:v>3870</c:v>
                </c:pt>
                <c:pt idx="25">
                  <c:v>3857</c:v>
                </c:pt>
                <c:pt idx="26">
                  <c:v>3841</c:v>
                </c:pt>
                <c:pt idx="27">
                  <c:v>3826</c:v>
                </c:pt>
                <c:pt idx="28">
                  <c:v>3817</c:v>
                </c:pt>
                <c:pt idx="29">
                  <c:v>3810</c:v>
                </c:pt>
                <c:pt idx="30">
                  <c:v>3804</c:v>
                </c:pt>
                <c:pt idx="31">
                  <c:v>3798</c:v>
                </c:pt>
                <c:pt idx="32">
                  <c:v>3793</c:v>
                </c:pt>
                <c:pt idx="33">
                  <c:v>3789</c:v>
                </c:pt>
                <c:pt idx="34">
                  <c:v>3784</c:v>
                </c:pt>
                <c:pt idx="35">
                  <c:v>3780</c:v>
                </c:pt>
                <c:pt idx="36">
                  <c:v>3776</c:v>
                </c:pt>
                <c:pt idx="37">
                  <c:v>3774</c:v>
                </c:pt>
                <c:pt idx="38">
                  <c:v>3771</c:v>
                </c:pt>
                <c:pt idx="39">
                  <c:v>3769</c:v>
                </c:pt>
                <c:pt idx="40">
                  <c:v>3765</c:v>
                </c:pt>
                <c:pt idx="41">
                  <c:v>3763</c:v>
                </c:pt>
                <c:pt idx="42">
                  <c:v>3758</c:v>
                </c:pt>
                <c:pt idx="43">
                  <c:v>3749</c:v>
                </c:pt>
                <c:pt idx="44">
                  <c:v>3741</c:v>
                </c:pt>
                <c:pt idx="45">
                  <c:v>3735</c:v>
                </c:pt>
                <c:pt idx="46">
                  <c:v>3729</c:v>
                </c:pt>
                <c:pt idx="47">
                  <c:v>3722</c:v>
                </c:pt>
                <c:pt idx="48">
                  <c:v>3716</c:v>
                </c:pt>
                <c:pt idx="49">
                  <c:v>3708</c:v>
                </c:pt>
                <c:pt idx="50">
                  <c:v>3698</c:v>
                </c:pt>
                <c:pt idx="51">
                  <c:v>3685</c:v>
                </c:pt>
                <c:pt idx="52">
                  <c:v>3672</c:v>
                </c:pt>
                <c:pt idx="53">
                  <c:v>3661</c:v>
                </c:pt>
                <c:pt idx="54">
                  <c:v>3658</c:v>
                </c:pt>
                <c:pt idx="55">
                  <c:v>3653</c:v>
                </c:pt>
                <c:pt idx="56">
                  <c:v>3646</c:v>
                </c:pt>
                <c:pt idx="57">
                  <c:v>3617</c:v>
                </c:pt>
                <c:pt idx="58">
                  <c:v>3540</c:v>
                </c:pt>
                <c:pt idx="59">
                  <c:v>3422</c:v>
                </c:pt>
                <c:pt idx="60">
                  <c:v>3300</c:v>
                </c:pt>
                <c:pt idx="61">
                  <c:v>3300</c:v>
                </c:pt>
              </c:numCache>
            </c:numRef>
          </c:yVal>
        </c:ser>
        <c:ser>
          <c:idx val="1"/>
          <c:order val="1"/>
          <c:tx>
            <c:v>OCV 25度</c:v>
          </c:tx>
          <c:xVal>
            <c:numRef>
              <c:f>ZCV!$M$2:$M$63</c:f>
              <c:numCache>
                <c:formatCode>0</c:formatCode>
                <c:ptCount val="62"/>
                <c:pt idx="0">
                  <c:v>0</c:v>
                </c:pt>
                <c:pt idx="1">
                  <c:v>1.7533606078316772</c:v>
                </c:pt>
                <c:pt idx="2">
                  <c:v>3.5067212156633545</c:v>
                </c:pt>
                <c:pt idx="3">
                  <c:v>5.2600818234950326</c:v>
                </c:pt>
                <c:pt idx="4">
                  <c:v>6.9549970777323207</c:v>
                </c:pt>
                <c:pt idx="5">
                  <c:v>8.7083576855639979</c:v>
                </c:pt>
                <c:pt idx="6">
                  <c:v>10.461718293395675</c:v>
                </c:pt>
                <c:pt idx="7">
                  <c:v>12.215078901227352</c:v>
                </c:pt>
                <c:pt idx="8">
                  <c:v>13.96843950905903</c:v>
                </c:pt>
                <c:pt idx="9">
                  <c:v>15.721800116890709</c:v>
                </c:pt>
                <c:pt idx="10">
                  <c:v>17.416715371127996</c:v>
                </c:pt>
                <c:pt idx="11">
                  <c:v>19.170075978959673</c:v>
                </c:pt>
                <c:pt idx="12">
                  <c:v>20.92343658679135</c:v>
                </c:pt>
                <c:pt idx="13">
                  <c:v>22.676797194623028</c:v>
                </c:pt>
                <c:pt idx="14">
                  <c:v>24.430157802454705</c:v>
                </c:pt>
                <c:pt idx="15">
                  <c:v>26.183518410286382</c:v>
                </c:pt>
                <c:pt idx="16">
                  <c:v>27.936879018118059</c:v>
                </c:pt>
                <c:pt idx="17">
                  <c:v>29.63179427235535</c:v>
                </c:pt>
                <c:pt idx="18">
                  <c:v>31.385154880187027</c:v>
                </c:pt>
                <c:pt idx="19">
                  <c:v>33.138515488018705</c:v>
                </c:pt>
                <c:pt idx="20">
                  <c:v>34.891876095850385</c:v>
                </c:pt>
                <c:pt idx="21">
                  <c:v>36.645236703682052</c:v>
                </c:pt>
                <c:pt idx="22">
                  <c:v>38.398597311513733</c:v>
                </c:pt>
                <c:pt idx="23">
                  <c:v>40.09351256575102</c:v>
                </c:pt>
                <c:pt idx="24">
                  <c:v>41.846873173582701</c:v>
                </c:pt>
                <c:pt idx="25">
                  <c:v>43.600233781414374</c:v>
                </c:pt>
                <c:pt idx="26">
                  <c:v>45.353594389246055</c:v>
                </c:pt>
                <c:pt idx="27">
                  <c:v>47.106954997077736</c:v>
                </c:pt>
                <c:pt idx="28">
                  <c:v>48.86031560490941</c:v>
                </c:pt>
                <c:pt idx="29">
                  <c:v>50.61367621274109</c:v>
                </c:pt>
                <c:pt idx="30">
                  <c:v>52.30859146697837</c:v>
                </c:pt>
                <c:pt idx="31">
                  <c:v>54.061952074810051</c:v>
                </c:pt>
                <c:pt idx="32">
                  <c:v>55.815312682641725</c:v>
                </c:pt>
                <c:pt idx="33">
                  <c:v>57.568673290473406</c:v>
                </c:pt>
                <c:pt idx="34">
                  <c:v>59.322033898305079</c:v>
                </c:pt>
                <c:pt idx="35">
                  <c:v>61.07539450613676</c:v>
                </c:pt>
                <c:pt idx="36">
                  <c:v>62.770309760374055</c:v>
                </c:pt>
                <c:pt idx="37">
                  <c:v>64.523670368205728</c:v>
                </c:pt>
                <c:pt idx="38">
                  <c:v>66.277030976037409</c:v>
                </c:pt>
                <c:pt idx="39">
                  <c:v>68.03039158386909</c:v>
                </c:pt>
                <c:pt idx="40">
                  <c:v>69.783752191700771</c:v>
                </c:pt>
                <c:pt idx="41">
                  <c:v>71.537112799532437</c:v>
                </c:pt>
                <c:pt idx="42">
                  <c:v>73.290473407364104</c:v>
                </c:pt>
                <c:pt idx="43">
                  <c:v>74.985388661601405</c:v>
                </c:pt>
                <c:pt idx="44">
                  <c:v>76.738749269433086</c:v>
                </c:pt>
                <c:pt idx="45">
                  <c:v>78.492109877264767</c:v>
                </c:pt>
                <c:pt idx="46">
                  <c:v>80.245470485096433</c:v>
                </c:pt>
                <c:pt idx="47">
                  <c:v>81.998831092928114</c:v>
                </c:pt>
                <c:pt idx="48">
                  <c:v>83.752191700759795</c:v>
                </c:pt>
                <c:pt idx="49">
                  <c:v>85.447106954997082</c:v>
                </c:pt>
                <c:pt idx="50">
                  <c:v>87.200467562828749</c:v>
                </c:pt>
                <c:pt idx="51">
                  <c:v>88.953828170660429</c:v>
                </c:pt>
                <c:pt idx="52">
                  <c:v>90.70718877849211</c:v>
                </c:pt>
                <c:pt idx="53">
                  <c:v>92.460549386323791</c:v>
                </c:pt>
                <c:pt idx="54">
                  <c:v>94.213909994155472</c:v>
                </c:pt>
                <c:pt idx="55">
                  <c:v>95.967270601987138</c:v>
                </c:pt>
                <c:pt idx="56">
                  <c:v>97.662185856224426</c:v>
                </c:pt>
                <c:pt idx="57">
                  <c:v>99.415546464056106</c:v>
                </c:pt>
                <c:pt idx="58">
                  <c:v>100.23378141437756</c:v>
                </c:pt>
                <c:pt idx="59">
                  <c:v>100.52600818234951</c:v>
                </c:pt>
                <c:pt idx="60">
                  <c:v>100.70134424313267</c:v>
                </c:pt>
                <c:pt idx="61">
                  <c:v>100.75978959672707</c:v>
                </c:pt>
              </c:numCache>
            </c:numRef>
          </c:xVal>
          <c:yVal>
            <c:numRef>
              <c:f>ZCV!$I$2:$I$63</c:f>
              <c:numCache>
                <c:formatCode>General</c:formatCode>
                <c:ptCount val="62"/>
                <c:pt idx="0">
                  <c:v>4165</c:v>
                </c:pt>
                <c:pt idx="1">
                  <c:v>4138</c:v>
                </c:pt>
                <c:pt idx="2">
                  <c:v>4118</c:v>
                </c:pt>
                <c:pt idx="3">
                  <c:v>4101</c:v>
                </c:pt>
                <c:pt idx="4">
                  <c:v>4085</c:v>
                </c:pt>
                <c:pt idx="5">
                  <c:v>4069</c:v>
                </c:pt>
                <c:pt idx="6">
                  <c:v>4054</c:v>
                </c:pt>
                <c:pt idx="7">
                  <c:v>4040</c:v>
                </c:pt>
                <c:pt idx="8">
                  <c:v>4026</c:v>
                </c:pt>
                <c:pt idx="9">
                  <c:v>4012</c:v>
                </c:pt>
                <c:pt idx="10">
                  <c:v>4000</c:v>
                </c:pt>
                <c:pt idx="11">
                  <c:v>3987</c:v>
                </c:pt>
                <c:pt idx="12">
                  <c:v>3975</c:v>
                </c:pt>
                <c:pt idx="13">
                  <c:v>3964</c:v>
                </c:pt>
                <c:pt idx="14">
                  <c:v>3952</c:v>
                </c:pt>
                <c:pt idx="15">
                  <c:v>3941</c:v>
                </c:pt>
                <c:pt idx="16">
                  <c:v>3932</c:v>
                </c:pt>
                <c:pt idx="17">
                  <c:v>3921</c:v>
                </c:pt>
                <c:pt idx="18">
                  <c:v>3912</c:v>
                </c:pt>
                <c:pt idx="19">
                  <c:v>3903</c:v>
                </c:pt>
                <c:pt idx="20">
                  <c:v>3894</c:v>
                </c:pt>
                <c:pt idx="21">
                  <c:v>3884</c:v>
                </c:pt>
                <c:pt idx="22">
                  <c:v>3872</c:v>
                </c:pt>
                <c:pt idx="23">
                  <c:v>3859</c:v>
                </c:pt>
                <c:pt idx="24">
                  <c:v>3843</c:v>
                </c:pt>
                <c:pt idx="25">
                  <c:v>3831</c:v>
                </c:pt>
                <c:pt idx="26">
                  <c:v>3822</c:v>
                </c:pt>
                <c:pt idx="27">
                  <c:v>3814</c:v>
                </c:pt>
                <c:pt idx="28">
                  <c:v>3808</c:v>
                </c:pt>
                <c:pt idx="29">
                  <c:v>3802</c:v>
                </c:pt>
                <c:pt idx="30">
                  <c:v>3798</c:v>
                </c:pt>
                <c:pt idx="31">
                  <c:v>3792</c:v>
                </c:pt>
                <c:pt idx="32">
                  <c:v>3788</c:v>
                </c:pt>
                <c:pt idx="33">
                  <c:v>3785</c:v>
                </c:pt>
                <c:pt idx="34">
                  <c:v>3781</c:v>
                </c:pt>
                <c:pt idx="35">
                  <c:v>3778</c:v>
                </c:pt>
                <c:pt idx="36">
                  <c:v>3775</c:v>
                </c:pt>
                <c:pt idx="37">
                  <c:v>3773</c:v>
                </c:pt>
                <c:pt idx="38">
                  <c:v>3771</c:v>
                </c:pt>
                <c:pt idx="39">
                  <c:v>3769</c:v>
                </c:pt>
                <c:pt idx="40">
                  <c:v>3765</c:v>
                </c:pt>
                <c:pt idx="41">
                  <c:v>3762</c:v>
                </c:pt>
                <c:pt idx="42">
                  <c:v>3758</c:v>
                </c:pt>
                <c:pt idx="43">
                  <c:v>3752</c:v>
                </c:pt>
                <c:pt idx="44">
                  <c:v>3747</c:v>
                </c:pt>
                <c:pt idx="45">
                  <c:v>3740</c:v>
                </c:pt>
                <c:pt idx="46">
                  <c:v>3733</c:v>
                </c:pt>
                <c:pt idx="47">
                  <c:v>3726</c:v>
                </c:pt>
                <c:pt idx="48">
                  <c:v>3715</c:v>
                </c:pt>
                <c:pt idx="49">
                  <c:v>3703</c:v>
                </c:pt>
                <c:pt idx="50">
                  <c:v>3690</c:v>
                </c:pt>
                <c:pt idx="51">
                  <c:v>3676</c:v>
                </c:pt>
                <c:pt idx="52">
                  <c:v>3670</c:v>
                </c:pt>
                <c:pt idx="53">
                  <c:v>3665</c:v>
                </c:pt>
                <c:pt idx="54">
                  <c:v>3659</c:v>
                </c:pt>
                <c:pt idx="55">
                  <c:v>3639</c:v>
                </c:pt>
                <c:pt idx="56">
                  <c:v>3565</c:v>
                </c:pt>
                <c:pt idx="57">
                  <c:v>3452</c:v>
                </c:pt>
                <c:pt idx="58">
                  <c:v>3379</c:v>
                </c:pt>
                <c:pt idx="59">
                  <c:v>3347</c:v>
                </c:pt>
                <c:pt idx="60">
                  <c:v>3328</c:v>
                </c:pt>
                <c:pt idx="61">
                  <c:v>3328</c:v>
                </c:pt>
              </c:numCache>
            </c:numRef>
          </c:yVal>
        </c:ser>
        <c:ser>
          <c:idx val="2"/>
          <c:order val="2"/>
          <c:tx>
            <c:v>OCV 0度</c:v>
          </c:tx>
          <c:xVal>
            <c:numRef>
              <c:f>ZCV!$T$2:$T$64</c:f>
              <c:numCache>
                <c:formatCode>0</c:formatCode>
                <c:ptCount val="63"/>
                <c:pt idx="0">
                  <c:v>0</c:v>
                </c:pt>
                <c:pt idx="1">
                  <c:v>2.197802197802198</c:v>
                </c:pt>
                <c:pt idx="2">
                  <c:v>4.395604395604396</c:v>
                </c:pt>
                <c:pt idx="3">
                  <c:v>6.593406593406594</c:v>
                </c:pt>
                <c:pt idx="4">
                  <c:v>8.7179487179487172</c:v>
                </c:pt>
                <c:pt idx="5">
                  <c:v>10.915750915750916</c:v>
                </c:pt>
                <c:pt idx="6">
                  <c:v>13.113553113553115</c:v>
                </c:pt>
                <c:pt idx="7">
                  <c:v>15.311355311355312</c:v>
                </c:pt>
                <c:pt idx="8">
                  <c:v>17.509157509157507</c:v>
                </c:pt>
                <c:pt idx="9">
                  <c:v>19.706959706959708</c:v>
                </c:pt>
                <c:pt idx="10">
                  <c:v>21.831501831501832</c:v>
                </c:pt>
                <c:pt idx="11">
                  <c:v>24.029304029304029</c:v>
                </c:pt>
                <c:pt idx="12">
                  <c:v>26.22710622710623</c:v>
                </c:pt>
                <c:pt idx="13">
                  <c:v>28.424908424908423</c:v>
                </c:pt>
                <c:pt idx="14">
                  <c:v>30.622710622710624</c:v>
                </c:pt>
                <c:pt idx="15">
                  <c:v>32.820512820512818</c:v>
                </c:pt>
                <c:pt idx="16">
                  <c:v>35.018315018315015</c:v>
                </c:pt>
                <c:pt idx="17">
                  <c:v>37.142857142857146</c:v>
                </c:pt>
                <c:pt idx="18">
                  <c:v>39.340659340659343</c:v>
                </c:pt>
                <c:pt idx="19">
                  <c:v>41.53846153846154</c:v>
                </c:pt>
                <c:pt idx="20">
                  <c:v>43.736263736263737</c:v>
                </c:pt>
                <c:pt idx="21">
                  <c:v>45.934065934065934</c:v>
                </c:pt>
                <c:pt idx="22">
                  <c:v>48.131868131868131</c:v>
                </c:pt>
                <c:pt idx="23">
                  <c:v>50.256410256410255</c:v>
                </c:pt>
                <c:pt idx="24">
                  <c:v>52.45421245421246</c:v>
                </c:pt>
                <c:pt idx="25">
                  <c:v>54.65201465201465</c:v>
                </c:pt>
                <c:pt idx="26">
                  <c:v>56.849816849816847</c:v>
                </c:pt>
                <c:pt idx="27">
                  <c:v>59.047619047619051</c:v>
                </c:pt>
                <c:pt idx="28">
                  <c:v>61.245421245421248</c:v>
                </c:pt>
                <c:pt idx="29">
                  <c:v>63.443223443223438</c:v>
                </c:pt>
                <c:pt idx="30">
                  <c:v>65.567765567765562</c:v>
                </c:pt>
                <c:pt idx="31">
                  <c:v>67.765567765567766</c:v>
                </c:pt>
                <c:pt idx="32">
                  <c:v>69.963369963369956</c:v>
                </c:pt>
                <c:pt idx="33">
                  <c:v>72.161172161172161</c:v>
                </c:pt>
                <c:pt idx="34">
                  <c:v>74.358974358974365</c:v>
                </c:pt>
                <c:pt idx="35">
                  <c:v>76.556776556776555</c:v>
                </c:pt>
                <c:pt idx="36">
                  <c:v>78.681318681318686</c:v>
                </c:pt>
                <c:pt idx="37">
                  <c:v>80.879120879120876</c:v>
                </c:pt>
                <c:pt idx="38">
                  <c:v>83.07692307692308</c:v>
                </c:pt>
                <c:pt idx="39">
                  <c:v>85.27472527472527</c:v>
                </c:pt>
                <c:pt idx="40">
                  <c:v>87.472527472527474</c:v>
                </c:pt>
                <c:pt idx="41">
                  <c:v>89.670329670329679</c:v>
                </c:pt>
                <c:pt idx="42">
                  <c:v>91.868131868131869</c:v>
                </c:pt>
                <c:pt idx="43">
                  <c:v>93.992673992673986</c:v>
                </c:pt>
                <c:pt idx="44">
                  <c:v>96.043956043956044</c:v>
                </c:pt>
                <c:pt idx="45">
                  <c:v>97.142857142857139</c:v>
                </c:pt>
                <c:pt idx="46">
                  <c:v>97.802197802197796</c:v>
                </c:pt>
                <c:pt idx="47">
                  <c:v>98.315018315018307</c:v>
                </c:pt>
                <c:pt idx="48">
                  <c:v>98.608058608058613</c:v>
                </c:pt>
                <c:pt idx="49">
                  <c:v>98.827838827838832</c:v>
                </c:pt>
                <c:pt idx="50">
                  <c:v>99.047619047619051</c:v>
                </c:pt>
                <c:pt idx="51">
                  <c:v>99.194139194139197</c:v>
                </c:pt>
                <c:pt idx="52">
                  <c:v>99.340659340659343</c:v>
                </c:pt>
                <c:pt idx="53">
                  <c:v>99.413919413919416</c:v>
                </c:pt>
                <c:pt idx="54">
                  <c:v>99.560439560439562</c:v>
                </c:pt>
                <c:pt idx="55">
                  <c:v>99.633699633699635</c:v>
                </c:pt>
                <c:pt idx="56">
                  <c:v>99.706959706959708</c:v>
                </c:pt>
                <c:pt idx="57">
                  <c:v>99.780219780219781</c:v>
                </c:pt>
                <c:pt idx="58">
                  <c:v>99.780219780219781</c:v>
                </c:pt>
                <c:pt idx="59">
                  <c:v>99.853479853479854</c:v>
                </c:pt>
                <c:pt idx="60">
                  <c:v>99.926739926739927</c:v>
                </c:pt>
                <c:pt idx="61">
                  <c:v>100</c:v>
                </c:pt>
              </c:numCache>
            </c:numRef>
          </c:xVal>
          <c:yVal>
            <c:numRef>
              <c:f>ZCV!$P$2:$P$64</c:f>
              <c:numCache>
                <c:formatCode>General</c:formatCode>
                <c:ptCount val="63"/>
                <c:pt idx="0">
                  <c:v>4182</c:v>
                </c:pt>
                <c:pt idx="1">
                  <c:v>4162</c:v>
                </c:pt>
                <c:pt idx="2">
                  <c:v>4144</c:v>
                </c:pt>
                <c:pt idx="3">
                  <c:v>4127</c:v>
                </c:pt>
                <c:pt idx="4">
                  <c:v>4111</c:v>
                </c:pt>
                <c:pt idx="5">
                  <c:v>4095</c:v>
                </c:pt>
                <c:pt idx="6">
                  <c:v>4080</c:v>
                </c:pt>
                <c:pt idx="7">
                  <c:v>4067</c:v>
                </c:pt>
                <c:pt idx="8">
                  <c:v>4054</c:v>
                </c:pt>
                <c:pt idx="9">
                  <c:v>4042</c:v>
                </c:pt>
                <c:pt idx="10">
                  <c:v>4030</c:v>
                </c:pt>
                <c:pt idx="11">
                  <c:v>4018</c:v>
                </c:pt>
                <c:pt idx="12">
                  <c:v>4007</c:v>
                </c:pt>
                <c:pt idx="13">
                  <c:v>3998</c:v>
                </c:pt>
                <c:pt idx="14">
                  <c:v>3987</c:v>
                </c:pt>
                <c:pt idx="15">
                  <c:v>3976</c:v>
                </c:pt>
                <c:pt idx="16">
                  <c:v>3951</c:v>
                </c:pt>
                <c:pt idx="17">
                  <c:v>3879</c:v>
                </c:pt>
                <c:pt idx="18">
                  <c:v>3865</c:v>
                </c:pt>
                <c:pt idx="19">
                  <c:v>3852</c:v>
                </c:pt>
                <c:pt idx="20">
                  <c:v>3840</c:v>
                </c:pt>
                <c:pt idx="21">
                  <c:v>3829</c:v>
                </c:pt>
                <c:pt idx="22">
                  <c:v>3819</c:v>
                </c:pt>
                <c:pt idx="23">
                  <c:v>3811</c:v>
                </c:pt>
                <c:pt idx="24">
                  <c:v>3804</c:v>
                </c:pt>
                <c:pt idx="25">
                  <c:v>3797</c:v>
                </c:pt>
                <c:pt idx="26">
                  <c:v>3793</c:v>
                </c:pt>
                <c:pt idx="27">
                  <c:v>3789</c:v>
                </c:pt>
                <c:pt idx="28">
                  <c:v>3785</c:v>
                </c:pt>
                <c:pt idx="29">
                  <c:v>3781</c:v>
                </c:pt>
                <c:pt idx="30">
                  <c:v>3779</c:v>
                </c:pt>
                <c:pt idx="31">
                  <c:v>3775</c:v>
                </c:pt>
                <c:pt idx="32">
                  <c:v>3772</c:v>
                </c:pt>
                <c:pt idx="33">
                  <c:v>3766</c:v>
                </c:pt>
                <c:pt idx="34">
                  <c:v>3760</c:v>
                </c:pt>
                <c:pt idx="35">
                  <c:v>3753</c:v>
                </c:pt>
                <c:pt idx="36">
                  <c:v>3744</c:v>
                </c:pt>
                <c:pt idx="37">
                  <c:v>3733</c:v>
                </c:pt>
                <c:pt idx="38">
                  <c:v>3721</c:v>
                </c:pt>
                <c:pt idx="39">
                  <c:v>3710</c:v>
                </c:pt>
                <c:pt idx="40">
                  <c:v>3700</c:v>
                </c:pt>
                <c:pt idx="41">
                  <c:v>3692</c:v>
                </c:pt>
                <c:pt idx="42">
                  <c:v>3685</c:v>
                </c:pt>
                <c:pt idx="43">
                  <c:v>3672</c:v>
                </c:pt>
                <c:pt idx="44">
                  <c:v>3648</c:v>
                </c:pt>
                <c:pt idx="45">
                  <c:v>3628</c:v>
                </c:pt>
                <c:pt idx="46">
                  <c:v>3612</c:v>
                </c:pt>
                <c:pt idx="47">
                  <c:v>3599</c:v>
                </c:pt>
                <c:pt idx="48">
                  <c:v>3589</c:v>
                </c:pt>
                <c:pt idx="49">
                  <c:v>3582</c:v>
                </c:pt>
                <c:pt idx="50">
                  <c:v>3576</c:v>
                </c:pt>
                <c:pt idx="51">
                  <c:v>3572</c:v>
                </c:pt>
                <c:pt idx="52">
                  <c:v>3569</c:v>
                </c:pt>
                <c:pt idx="53">
                  <c:v>3567</c:v>
                </c:pt>
                <c:pt idx="54">
                  <c:v>3565</c:v>
                </c:pt>
                <c:pt idx="55">
                  <c:v>3563</c:v>
                </c:pt>
                <c:pt idx="56">
                  <c:v>3562</c:v>
                </c:pt>
                <c:pt idx="57">
                  <c:v>3560</c:v>
                </c:pt>
                <c:pt idx="58">
                  <c:v>3559</c:v>
                </c:pt>
                <c:pt idx="59">
                  <c:v>3558</c:v>
                </c:pt>
                <c:pt idx="60">
                  <c:v>3557</c:v>
                </c:pt>
                <c:pt idx="61">
                  <c:v>3400</c:v>
                </c:pt>
              </c:numCache>
            </c:numRef>
          </c:yVal>
        </c:ser>
        <c:ser>
          <c:idx val="3"/>
          <c:order val="3"/>
          <c:tx>
            <c:v>OCV-10度</c:v>
          </c:tx>
          <c:xVal>
            <c:numRef>
              <c:f>ZCV!$AA$2:$AA$64</c:f>
              <c:numCache>
                <c:formatCode>0</c:formatCode>
                <c:ptCount val="63"/>
                <c:pt idx="0">
                  <c:v>0</c:v>
                </c:pt>
                <c:pt idx="1">
                  <c:v>2.7548209366391188</c:v>
                </c:pt>
                <c:pt idx="2">
                  <c:v>5.5096418732782375</c:v>
                </c:pt>
                <c:pt idx="3">
                  <c:v>8.2644628099173563</c:v>
                </c:pt>
                <c:pt idx="4">
                  <c:v>10.927456382001836</c:v>
                </c:pt>
                <c:pt idx="5">
                  <c:v>13.682277318640956</c:v>
                </c:pt>
                <c:pt idx="6">
                  <c:v>16.437098255280073</c:v>
                </c:pt>
                <c:pt idx="7">
                  <c:v>19.19191919191919</c:v>
                </c:pt>
                <c:pt idx="8">
                  <c:v>21.946740128558311</c:v>
                </c:pt>
                <c:pt idx="9">
                  <c:v>24.701561065197428</c:v>
                </c:pt>
                <c:pt idx="10">
                  <c:v>27.364554637281913</c:v>
                </c:pt>
                <c:pt idx="11">
                  <c:v>30.11937557392103</c:v>
                </c:pt>
                <c:pt idx="12">
                  <c:v>32.874196510560147</c:v>
                </c:pt>
                <c:pt idx="13">
                  <c:v>35.62901744719926</c:v>
                </c:pt>
                <c:pt idx="14">
                  <c:v>38.383838383838381</c:v>
                </c:pt>
                <c:pt idx="15">
                  <c:v>41.138659320477501</c:v>
                </c:pt>
                <c:pt idx="16">
                  <c:v>43.893480257116622</c:v>
                </c:pt>
                <c:pt idx="17">
                  <c:v>46.556473829201103</c:v>
                </c:pt>
                <c:pt idx="18">
                  <c:v>49.311294765840216</c:v>
                </c:pt>
                <c:pt idx="19">
                  <c:v>52.066115702479344</c:v>
                </c:pt>
                <c:pt idx="20">
                  <c:v>54.820936639118457</c:v>
                </c:pt>
                <c:pt idx="21">
                  <c:v>57.575757575757578</c:v>
                </c:pt>
                <c:pt idx="22">
                  <c:v>60.330578512396691</c:v>
                </c:pt>
                <c:pt idx="23">
                  <c:v>62.993572084481173</c:v>
                </c:pt>
                <c:pt idx="24">
                  <c:v>65.748393021120293</c:v>
                </c:pt>
                <c:pt idx="25">
                  <c:v>68.503213957759414</c:v>
                </c:pt>
                <c:pt idx="26">
                  <c:v>71.25803489439852</c:v>
                </c:pt>
                <c:pt idx="27">
                  <c:v>74.012855831037655</c:v>
                </c:pt>
                <c:pt idx="28">
                  <c:v>76.767676767676761</c:v>
                </c:pt>
                <c:pt idx="29">
                  <c:v>79.522497704315882</c:v>
                </c:pt>
                <c:pt idx="30">
                  <c:v>82.18549127640037</c:v>
                </c:pt>
                <c:pt idx="31">
                  <c:v>84.940312213039476</c:v>
                </c:pt>
                <c:pt idx="32">
                  <c:v>87.695133149678611</c:v>
                </c:pt>
                <c:pt idx="33">
                  <c:v>90.449954086317717</c:v>
                </c:pt>
                <c:pt idx="34">
                  <c:v>93.204775022956838</c:v>
                </c:pt>
                <c:pt idx="35">
                  <c:v>95.959595959595958</c:v>
                </c:pt>
                <c:pt idx="36">
                  <c:v>97.612488521579436</c:v>
                </c:pt>
                <c:pt idx="37">
                  <c:v>98.438934802571168</c:v>
                </c:pt>
                <c:pt idx="38">
                  <c:v>98.898071625344357</c:v>
                </c:pt>
                <c:pt idx="39">
                  <c:v>99.081726354453622</c:v>
                </c:pt>
                <c:pt idx="40">
                  <c:v>99.2653810835629</c:v>
                </c:pt>
                <c:pt idx="41">
                  <c:v>99.449035812672179</c:v>
                </c:pt>
                <c:pt idx="42">
                  <c:v>99.449035812672179</c:v>
                </c:pt>
                <c:pt idx="43">
                  <c:v>99.540863177226811</c:v>
                </c:pt>
                <c:pt idx="44">
                  <c:v>99.632690541781457</c:v>
                </c:pt>
                <c:pt idx="45">
                  <c:v>99.632690541781457</c:v>
                </c:pt>
                <c:pt idx="46">
                  <c:v>99.724517906336089</c:v>
                </c:pt>
                <c:pt idx="47">
                  <c:v>99.724517906336089</c:v>
                </c:pt>
                <c:pt idx="48">
                  <c:v>99.816345270890722</c:v>
                </c:pt>
                <c:pt idx="49">
                  <c:v>99.816345270890722</c:v>
                </c:pt>
                <c:pt idx="50">
                  <c:v>99.816345270890722</c:v>
                </c:pt>
                <c:pt idx="51">
                  <c:v>99.816345270890722</c:v>
                </c:pt>
                <c:pt idx="52">
                  <c:v>99.816345270890722</c:v>
                </c:pt>
                <c:pt idx="53">
                  <c:v>99.816345270890722</c:v>
                </c:pt>
                <c:pt idx="54">
                  <c:v>99.908172635445354</c:v>
                </c:pt>
                <c:pt idx="55">
                  <c:v>99.908172635445354</c:v>
                </c:pt>
                <c:pt idx="56">
                  <c:v>99.908172635445354</c:v>
                </c:pt>
                <c:pt idx="57">
                  <c:v>99.908172635445354</c:v>
                </c:pt>
                <c:pt idx="58">
                  <c:v>99.908172635445354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xVal>
          <c:yVal>
            <c:numRef>
              <c:f>ZCV!$W$2:$W$64</c:f>
              <c:numCache>
                <c:formatCode>General</c:formatCode>
                <c:ptCount val="63"/>
                <c:pt idx="0">
                  <c:v>4175</c:v>
                </c:pt>
                <c:pt idx="1">
                  <c:v>4155</c:v>
                </c:pt>
                <c:pt idx="2">
                  <c:v>4137</c:v>
                </c:pt>
                <c:pt idx="3">
                  <c:v>4119</c:v>
                </c:pt>
                <c:pt idx="4">
                  <c:v>4101</c:v>
                </c:pt>
                <c:pt idx="5">
                  <c:v>4084</c:v>
                </c:pt>
                <c:pt idx="6">
                  <c:v>4066</c:v>
                </c:pt>
                <c:pt idx="7">
                  <c:v>4041</c:v>
                </c:pt>
                <c:pt idx="8">
                  <c:v>4007</c:v>
                </c:pt>
                <c:pt idx="9">
                  <c:v>3973</c:v>
                </c:pt>
                <c:pt idx="10">
                  <c:v>3941</c:v>
                </c:pt>
                <c:pt idx="11">
                  <c:v>3918</c:v>
                </c:pt>
                <c:pt idx="12">
                  <c:v>3901</c:v>
                </c:pt>
                <c:pt idx="13">
                  <c:v>3887</c:v>
                </c:pt>
                <c:pt idx="14">
                  <c:v>3875</c:v>
                </c:pt>
                <c:pt idx="15">
                  <c:v>3863</c:v>
                </c:pt>
                <c:pt idx="16">
                  <c:v>3854</c:v>
                </c:pt>
                <c:pt idx="17">
                  <c:v>3846</c:v>
                </c:pt>
                <c:pt idx="18">
                  <c:v>3837</c:v>
                </c:pt>
                <c:pt idx="19">
                  <c:v>3831</c:v>
                </c:pt>
                <c:pt idx="20">
                  <c:v>3822</c:v>
                </c:pt>
                <c:pt idx="21">
                  <c:v>3815</c:v>
                </c:pt>
                <c:pt idx="22">
                  <c:v>3807</c:v>
                </c:pt>
                <c:pt idx="23">
                  <c:v>3798</c:v>
                </c:pt>
                <c:pt idx="24">
                  <c:v>3789</c:v>
                </c:pt>
                <c:pt idx="25">
                  <c:v>3778</c:v>
                </c:pt>
                <c:pt idx="26">
                  <c:v>3767</c:v>
                </c:pt>
                <c:pt idx="27">
                  <c:v>3754</c:v>
                </c:pt>
                <c:pt idx="28">
                  <c:v>3740</c:v>
                </c:pt>
                <c:pt idx="29">
                  <c:v>3729</c:v>
                </c:pt>
                <c:pt idx="30">
                  <c:v>3719</c:v>
                </c:pt>
                <c:pt idx="31">
                  <c:v>3711</c:v>
                </c:pt>
                <c:pt idx="32">
                  <c:v>3705</c:v>
                </c:pt>
                <c:pt idx="33">
                  <c:v>3696</c:v>
                </c:pt>
                <c:pt idx="34">
                  <c:v>3681</c:v>
                </c:pt>
                <c:pt idx="35">
                  <c:v>3642</c:v>
                </c:pt>
                <c:pt idx="36">
                  <c:v>3598</c:v>
                </c:pt>
                <c:pt idx="37">
                  <c:v>3574</c:v>
                </c:pt>
                <c:pt idx="38">
                  <c:v>3558</c:v>
                </c:pt>
                <c:pt idx="39">
                  <c:v>3550</c:v>
                </c:pt>
                <c:pt idx="40">
                  <c:v>3544</c:v>
                </c:pt>
                <c:pt idx="41">
                  <c:v>3539</c:v>
                </c:pt>
                <c:pt idx="42">
                  <c:v>3538</c:v>
                </c:pt>
                <c:pt idx="43">
                  <c:v>3536</c:v>
                </c:pt>
                <c:pt idx="44">
                  <c:v>3534</c:v>
                </c:pt>
                <c:pt idx="45">
                  <c:v>3533</c:v>
                </c:pt>
                <c:pt idx="46">
                  <c:v>3532</c:v>
                </c:pt>
                <c:pt idx="47">
                  <c:v>3530</c:v>
                </c:pt>
                <c:pt idx="48">
                  <c:v>3530</c:v>
                </c:pt>
                <c:pt idx="49">
                  <c:v>3528</c:v>
                </c:pt>
                <c:pt idx="50">
                  <c:v>3527</c:v>
                </c:pt>
                <c:pt idx="51">
                  <c:v>3527</c:v>
                </c:pt>
                <c:pt idx="52">
                  <c:v>3526</c:v>
                </c:pt>
                <c:pt idx="53">
                  <c:v>3525</c:v>
                </c:pt>
                <c:pt idx="54">
                  <c:v>3524</c:v>
                </c:pt>
                <c:pt idx="55">
                  <c:v>3523</c:v>
                </c:pt>
                <c:pt idx="56">
                  <c:v>3522</c:v>
                </c:pt>
                <c:pt idx="57">
                  <c:v>3522</c:v>
                </c:pt>
                <c:pt idx="58">
                  <c:v>3521</c:v>
                </c:pt>
                <c:pt idx="59">
                  <c:v>3520</c:v>
                </c:pt>
                <c:pt idx="60">
                  <c:v>3518</c:v>
                </c:pt>
                <c:pt idx="61">
                  <c:v>3400</c:v>
                </c:pt>
              </c:numCache>
            </c:numRef>
          </c:yVal>
        </c:ser>
        <c:axId val="155301760"/>
        <c:axId val="155316224"/>
      </c:scatterChart>
      <c:valAx>
        <c:axId val="155301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  <c:layout/>
        </c:title>
        <c:numFmt formatCode="0" sourceLinked="1"/>
        <c:majorTickMark val="none"/>
        <c:tickLblPos val="nextTo"/>
        <c:crossAx val="155316224"/>
        <c:crosses val="autoZero"/>
        <c:crossBetween val="midCat"/>
      </c:valAx>
      <c:valAx>
        <c:axId val="155316224"/>
        <c:scaling>
          <c:orientation val="minMax"/>
          <c:min val="3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mV</a:t>
                </a:r>
                <a:endParaRPr lang="zh-TW" altLang="en-US"/>
              </a:p>
            </c:rich>
          </c:tx>
          <c:layout/>
        </c:title>
        <c:numFmt formatCode="General" sourceLinked="1"/>
        <c:majorTickMark val="none"/>
        <c:tickLblPos val="nextTo"/>
        <c:crossAx val="155301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TW"/>
              <a:t>OCV</a:t>
            </a:r>
            <a:endParaRPr lang="zh-TW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OCV 50度</c:v>
          </c:tx>
          <c:xVal>
            <c:numRef>
              <c:f>ZCV!$D$2:$D$63</c:f>
              <c:numCache>
                <c:formatCode>General</c:formatCode>
                <c:ptCount val="6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119</c:v>
                </c:pt>
                <c:pt idx="5">
                  <c:v>149</c:v>
                </c:pt>
                <c:pt idx="6">
                  <c:v>179</c:v>
                </c:pt>
                <c:pt idx="7">
                  <c:v>209</c:v>
                </c:pt>
                <c:pt idx="8">
                  <c:v>239</c:v>
                </c:pt>
                <c:pt idx="9">
                  <c:v>269</c:v>
                </c:pt>
                <c:pt idx="10">
                  <c:v>298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507</c:v>
                </c:pt>
                <c:pt idx="18">
                  <c:v>537</c:v>
                </c:pt>
                <c:pt idx="19">
                  <c:v>567</c:v>
                </c:pt>
                <c:pt idx="20">
                  <c:v>597</c:v>
                </c:pt>
                <c:pt idx="21">
                  <c:v>627</c:v>
                </c:pt>
                <c:pt idx="22">
                  <c:v>657</c:v>
                </c:pt>
                <c:pt idx="23">
                  <c:v>686</c:v>
                </c:pt>
                <c:pt idx="24">
                  <c:v>716</c:v>
                </c:pt>
                <c:pt idx="25">
                  <c:v>746</c:v>
                </c:pt>
                <c:pt idx="26">
                  <c:v>776</c:v>
                </c:pt>
                <c:pt idx="27">
                  <c:v>806</c:v>
                </c:pt>
                <c:pt idx="28">
                  <c:v>836</c:v>
                </c:pt>
                <c:pt idx="29">
                  <c:v>866</c:v>
                </c:pt>
                <c:pt idx="30">
                  <c:v>895</c:v>
                </c:pt>
                <c:pt idx="31">
                  <c:v>925</c:v>
                </c:pt>
                <c:pt idx="32">
                  <c:v>955</c:v>
                </c:pt>
                <c:pt idx="33">
                  <c:v>985</c:v>
                </c:pt>
                <c:pt idx="34">
                  <c:v>1015</c:v>
                </c:pt>
                <c:pt idx="35">
                  <c:v>1045</c:v>
                </c:pt>
                <c:pt idx="36">
                  <c:v>1074</c:v>
                </c:pt>
                <c:pt idx="37">
                  <c:v>1104</c:v>
                </c:pt>
                <c:pt idx="38">
                  <c:v>1134</c:v>
                </c:pt>
                <c:pt idx="39">
                  <c:v>1164</c:v>
                </c:pt>
                <c:pt idx="40">
                  <c:v>1194</c:v>
                </c:pt>
                <c:pt idx="41">
                  <c:v>1224</c:v>
                </c:pt>
                <c:pt idx="42">
                  <c:v>1254</c:v>
                </c:pt>
                <c:pt idx="43">
                  <c:v>1283</c:v>
                </c:pt>
                <c:pt idx="44">
                  <c:v>1313</c:v>
                </c:pt>
                <c:pt idx="45">
                  <c:v>1343</c:v>
                </c:pt>
                <c:pt idx="46">
                  <c:v>1373</c:v>
                </c:pt>
                <c:pt idx="47">
                  <c:v>1403</c:v>
                </c:pt>
                <c:pt idx="48">
                  <c:v>1433</c:v>
                </c:pt>
                <c:pt idx="49">
                  <c:v>1462</c:v>
                </c:pt>
                <c:pt idx="50">
                  <c:v>1492</c:v>
                </c:pt>
                <c:pt idx="51">
                  <c:v>1522</c:v>
                </c:pt>
                <c:pt idx="52">
                  <c:v>1552</c:v>
                </c:pt>
                <c:pt idx="53">
                  <c:v>1582</c:v>
                </c:pt>
                <c:pt idx="54">
                  <c:v>1612</c:v>
                </c:pt>
                <c:pt idx="55">
                  <c:v>1642</c:v>
                </c:pt>
                <c:pt idx="56">
                  <c:v>1671</c:v>
                </c:pt>
                <c:pt idx="57">
                  <c:v>1701</c:v>
                </c:pt>
                <c:pt idx="58">
                  <c:v>1731</c:v>
                </c:pt>
                <c:pt idx="59">
                  <c:v>1761</c:v>
                </c:pt>
                <c:pt idx="60">
                  <c:v>1780</c:v>
                </c:pt>
                <c:pt idx="61">
                  <c:v>1783</c:v>
                </c:pt>
              </c:numCache>
            </c:numRef>
          </c:xVal>
          <c:yVal>
            <c:numRef>
              <c:f>ZCV!$B$2:$B$63</c:f>
              <c:numCache>
                <c:formatCode>General</c:formatCode>
                <c:ptCount val="62"/>
                <c:pt idx="0">
                  <c:v>4184</c:v>
                </c:pt>
                <c:pt idx="1">
                  <c:v>4161</c:v>
                </c:pt>
                <c:pt idx="2">
                  <c:v>4142</c:v>
                </c:pt>
                <c:pt idx="3">
                  <c:v>4125</c:v>
                </c:pt>
                <c:pt idx="4">
                  <c:v>4108</c:v>
                </c:pt>
                <c:pt idx="5">
                  <c:v>4092</c:v>
                </c:pt>
                <c:pt idx="6">
                  <c:v>4076</c:v>
                </c:pt>
                <c:pt idx="7">
                  <c:v>4061</c:v>
                </c:pt>
                <c:pt idx="8">
                  <c:v>4046</c:v>
                </c:pt>
                <c:pt idx="9">
                  <c:v>4032</c:v>
                </c:pt>
                <c:pt idx="10">
                  <c:v>4019</c:v>
                </c:pt>
                <c:pt idx="11">
                  <c:v>4005</c:v>
                </c:pt>
                <c:pt idx="12">
                  <c:v>3993</c:v>
                </c:pt>
                <c:pt idx="13">
                  <c:v>3980</c:v>
                </c:pt>
                <c:pt idx="14">
                  <c:v>3968</c:v>
                </c:pt>
                <c:pt idx="15">
                  <c:v>3956</c:v>
                </c:pt>
                <c:pt idx="16">
                  <c:v>3946</c:v>
                </c:pt>
                <c:pt idx="17">
                  <c:v>3934</c:v>
                </c:pt>
                <c:pt idx="18">
                  <c:v>3925</c:v>
                </c:pt>
                <c:pt idx="19">
                  <c:v>3914</c:v>
                </c:pt>
                <c:pt idx="20">
                  <c:v>3905</c:v>
                </c:pt>
                <c:pt idx="21">
                  <c:v>3896</c:v>
                </c:pt>
                <c:pt idx="22">
                  <c:v>3887</c:v>
                </c:pt>
                <c:pt idx="23">
                  <c:v>3878</c:v>
                </c:pt>
                <c:pt idx="24">
                  <c:v>3870</c:v>
                </c:pt>
                <c:pt idx="25">
                  <c:v>3857</c:v>
                </c:pt>
                <c:pt idx="26">
                  <c:v>3841</c:v>
                </c:pt>
                <c:pt idx="27">
                  <c:v>3826</c:v>
                </c:pt>
                <c:pt idx="28">
                  <c:v>3817</c:v>
                </c:pt>
                <c:pt idx="29">
                  <c:v>3810</c:v>
                </c:pt>
                <c:pt idx="30">
                  <c:v>3804</c:v>
                </c:pt>
                <c:pt idx="31">
                  <c:v>3798</c:v>
                </c:pt>
                <c:pt idx="32">
                  <c:v>3793</c:v>
                </c:pt>
                <c:pt idx="33">
                  <c:v>3789</c:v>
                </c:pt>
                <c:pt idx="34">
                  <c:v>3784</c:v>
                </c:pt>
                <c:pt idx="35">
                  <c:v>3780</c:v>
                </c:pt>
                <c:pt idx="36">
                  <c:v>3776</c:v>
                </c:pt>
                <c:pt idx="37">
                  <c:v>3774</c:v>
                </c:pt>
                <c:pt idx="38">
                  <c:v>3771</c:v>
                </c:pt>
                <c:pt idx="39">
                  <c:v>3769</c:v>
                </c:pt>
                <c:pt idx="40">
                  <c:v>3765</c:v>
                </c:pt>
                <c:pt idx="41">
                  <c:v>3763</c:v>
                </c:pt>
                <c:pt idx="42">
                  <c:v>3758</c:v>
                </c:pt>
                <c:pt idx="43">
                  <c:v>3749</c:v>
                </c:pt>
                <c:pt idx="44">
                  <c:v>3741</c:v>
                </c:pt>
                <c:pt idx="45">
                  <c:v>3735</c:v>
                </c:pt>
                <c:pt idx="46">
                  <c:v>3729</c:v>
                </c:pt>
                <c:pt idx="47">
                  <c:v>3722</c:v>
                </c:pt>
                <c:pt idx="48">
                  <c:v>3716</c:v>
                </c:pt>
                <c:pt idx="49">
                  <c:v>3708</c:v>
                </c:pt>
                <c:pt idx="50">
                  <c:v>3698</c:v>
                </c:pt>
                <c:pt idx="51">
                  <c:v>3685</c:v>
                </c:pt>
                <c:pt idx="52">
                  <c:v>3672</c:v>
                </c:pt>
                <c:pt idx="53">
                  <c:v>3661</c:v>
                </c:pt>
                <c:pt idx="54">
                  <c:v>3658</c:v>
                </c:pt>
                <c:pt idx="55">
                  <c:v>3653</c:v>
                </c:pt>
                <c:pt idx="56">
                  <c:v>3646</c:v>
                </c:pt>
                <c:pt idx="57">
                  <c:v>3617</c:v>
                </c:pt>
                <c:pt idx="58">
                  <c:v>3540</c:v>
                </c:pt>
                <c:pt idx="59">
                  <c:v>3422</c:v>
                </c:pt>
                <c:pt idx="60">
                  <c:v>3300</c:v>
                </c:pt>
                <c:pt idx="61">
                  <c:v>3300</c:v>
                </c:pt>
              </c:numCache>
            </c:numRef>
          </c:yVal>
        </c:ser>
        <c:ser>
          <c:idx val="1"/>
          <c:order val="1"/>
          <c:tx>
            <c:v>OCV 25度</c:v>
          </c:tx>
          <c:xVal>
            <c:numRef>
              <c:f>ZCV!$K$2:$K$63</c:f>
              <c:numCache>
                <c:formatCode>General</c:formatCode>
                <c:ptCount val="6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119</c:v>
                </c:pt>
                <c:pt idx="5">
                  <c:v>149</c:v>
                </c:pt>
                <c:pt idx="6">
                  <c:v>179</c:v>
                </c:pt>
                <c:pt idx="7">
                  <c:v>209</c:v>
                </c:pt>
                <c:pt idx="8">
                  <c:v>239</c:v>
                </c:pt>
                <c:pt idx="9">
                  <c:v>269</c:v>
                </c:pt>
                <c:pt idx="10">
                  <c:v>298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507</c:v>
                </c:pt>
                <c:pt idx="18">
                  <c:v>537</c:v>
                </c:pt>
                <c:pt idx="19">
                  <c:v>567</c:v>
                </c:pt>
                <c:pt idx="20">
                  <c:v>597</c:v>
                </c:pt>
                <c:pt idx="21">
                  <c:v>627</c:v>
                </c:pt>
                <c:pt idx="22">
                  <c:v>657</c:v>
                </c:pt>
                <c:pt idx="23">
                  <c:v>686</c:v>
                </c:pt>
                <c:pt idx="24">
                  <c:v>716</c:v>
                </c:pt>
                <c:pt idx="25">
                  <c:v>746</c:v>
                </c:pt>
                <c:pt idx="26">
                  <c:v>776</c:v>
                </c:pt>
                <c:pt idx="27">
                  <c:v>806</c:v>
                </c:pt>
                <c:pt idx="28">
                  <c:v>836</c:v>
                </c:pt>
                <c:pt idx="29">
                  <c:v>866</c:v>
                </c:pt>
                <c:pt idx="30">
                  <c:v>895</c:v>
                </c:pt>
                <c:pt idx="31">
                  <c:v>925</c:v>
                </c:pt>
                <c:pt idx="32">
                  <c:v>955</c:v>
                </c:pt>
                <c:pt idx="33">
                  <c:v>985</c:v>
                </c:pt>
                <c:pt idx="34">
                  <c:v>1015</c:v>
                </c:pt>
                <c:pt idx="35">
                  <c:v>1045</c:v>
                </c:pt>
                <c:pt idx="36">
                  <c:v>1074</c:v>
                </c:pt>
                <c:pt idx="37">
                  <c:v>1104</c:v>
                </c:pt>
                <c:pt idx="38">
                  <c:v>1134</c:v>
                </c:pt>
                <c:pt idx="39">
                  <c:v>1164</c:v>
                </c:pt>
                <c:pt idx="40">
                  <c:v>1194</c:v>
                </c:pt>
                <c:pt idx="41">
                  <c:v>1224</c:v>
                </c:pt>
                <c:pt idx="42">
                  <c:v>1254</c:v>
                </c:pt>
                <c:pt idx="43">
                  <c:v>1283</c:v>
                </c:pt>
                <c:pt idx="44">
                  <c:v>1313</c:v>
                </c:pt>
                <c:pt idx="45">
                  <c:v>1343</c:v>
                </c:pt>
                <c:pt idx="46">
                  <c:v>1373</c:v>
                </c:pt>
                <c:pt idx="47">
                  <c:v>1403</c:v>
                </c:pt>
                <c:pt idx="48">
                  <c:v>1433</c:v>
                </c:pt>
                <c:pt idx="49">
                  <c:v>1462</c:v>
                </c:pt>
                <c:pt idx="50">
                  <c:v>1492</c:v>
                </c:pt>
                <c:pt idx="51">
                  <c:v>1522</c:v>
                </c:pt>
                <c:pt idx="52">
                  <c:v>1552</c:v>
                </c:pt>
                <c:pt idx="53">
                  <c:v>1582</c:v>
                </c:pt>
                <c:pt idx="54">
                  <c:v>1612</c:v>
                </c:pt>
                <c:pt idx="55">
                  <c:v>1642</c:v>
                </c:pt>
                <c:pt idx="56">
                  <c:v>1671</c:v>
                </c:pt>
                <c:pt idx="57">
                  <c:v>1701</c:v>
                </c:pt>
                <c:pt idx="58">
                  <c:v>1715</c:v>
                </c:pt>
                <c:pt idx="59">
                  <c:v>1720</c:v>
                </c:pt>
                <c:pt idx="60">
                  <c:v>1723</c:v>
                </c:pt>
                <c:pt idx="61">
                  <c:v>1724</c:v>
                </c:pt>
              </c:numCache>
            </c:numRef>
          </c:xVal>
          <c:yVal>
            <c:numRef>
              <c:f>ZCV!$I$2:$I$63</c:f>
              <c:numCache>
                <c:formatCode>General</c:formatCode>
                <c:ptCount val="62"/>
                <c:pt idx="0">
                  <c:v>4165</c:v>
                </c:pt>
                <c:pt idx="1">
                  <c:v>4138</c:v>
                </c:pt>
                <c:pt idx="2">
                  <c:v>4118</c:v>
                </c:pt>
                <c:pt idx="3">
                  <c:v>4101</c:v>
                </c:pt>
                <c:pt idx="4">
                  <c:v>4085</c:v>
                </c:pt>
                <c:pt idx="5">
                  <c:v>4069</c:v>
                </c:pt>
                <c:pt idx="6">
                  <c:v>4054</c:v>
                </c:pt>
                <c:pt idx="7">
                  <c:v>4040</c:v>
                </c:pt>
                <c:pt idx="8">
                  <c:v>4026</c:v>
                </c:pt>
                <c:pt idx="9">
                  <c:v>4012</c:v>
                </c:pt>
                <c:pt idx="10">
                  <c:v>4000</c:v>
                </c:pt>
                <c:pt idx="11">
                  <c:v>3987</c:v>
                </c:pt>
                <c:pt idx="12">
                  <c:v>3975</c:v>
                </c:pt>
                <c:pt idx="13">
                  <c:v>3964</c:v>
                </c:pt>
                <c:pt idx="14">
                  <c:v>3952</c:v>
                </c:pt>
                <c:pt idx="15">
                  <c:v>3941</c:v>
                </c:pt>
                <c:pt idx="16">
                  <c:v>3932</c:v>
                </c:pt>
                <c:pt idx="17">
                  <c:v>3921</c:v>
                </c:pt>
                <c:pt idx="18">
                  <c:v>3912</c:v>
                </c:pt>
                <c:pt idx="19">
                  <c:v>3903</c:v>
                </c:pt>
                <c:pt idx="20">
                  <c:v>3894</c:v>
                </c:pt>
                <c:pt idx="21">
                  <c:v>3884</c:v>
                </c:pt>
                <c:pt idx="22">
                  <c:v>3872</c:v>
                </c:pt>
                <c:pt idx="23">
                  <c:v>3859</c:v>
                </c:pt>
                <c:pt idx="24">
                  <c:v>3843</c:v>
                </c:pt>
                <c:pt idx="25">
                  <c:v>3831</c:v>
                </c:pt>
                <c:pt idx="26">
                  <c:v>3822</c:v>
                </c:pt>
                <c:pt idx="27">
                  <c:v>3814</c:v>
                </c:pt>
                <c:pt idx="28">
                  <c:v>3808</c:v>
                </c:pt>
                <c:pt idx="29">
                  <c:v>3802</c:v>
                </c:pt>
                <c:pt idx="30">
                  <c:v>3798</c:v>
                </c:pt>
                <c:pt idx="31">
                  <c:v>3792</c:v>
                </c:pt>
                <c:pt idx="32">
                  <c:v>3788</c:v>
                </c:pt>
                <c:pt idx="33">
                  <c:v>3785</c:v>
                </c:pt>
                <c:pt idx="34">
                  <c:v>3781</c:v>
                </c:pt>
                <c:pt idx="35">
                  <c:v>3778</c:v>
                </c:pt>
                <c:pt idx="36">
                  <c:v>3775</c:v>
                </c:pt>
                <c:pt idx="37">
                  <c:v>3773</c:v>
                </c:pt>
                <c:pt idx="38">
                  <c:v>3771</c:v>
                </c:pt>
                <c:pt idx="39">
                  <c:v>3769</c:v>
                </c:pt>
                <c:pt idx="40">
                  <c:v>3765</c:v>
                </c:pt>
                <c:pt idx="41">
                  <c:v>3762</c:v>
                </c:pt>
                <c:pt idx="42">
                  <c:v>3758</c:v>
                </c:pt>
                <c:pt idx="43">
                  <c:v>3752</c:v>
                </c:pt>
                <c:pt idx="44">
                  <c:v>3747</c:v>
                </c:pt>
                <c:pt idx="45">
                  <c:v>3740</c:v>
                </c:pt>
                <c:pt idx="46">
                  <c:v>3733</c:v>
                </c:pt>
                <c:pt idx="47">
                  <c:v>3726</c:v>
                </c:pt>
                <c:pt idx="48">
                  <c:v>3715</c:v>
                </c:pt>
                <c:pt idx="49">
                  <c:v>3703</c:v>
                </c:pt>
                <c:pt idx="50">
                  <c:v>3690</c:v>
                </c:pt>
                <c:pt idx="51">
                  <c:v>3676</c:v>
                </c:pt>
                <c:pt idx="52">
                  <c:v>3670</c:v>
                </c:pt>
                <c:pt idx="53">
                  <c:v>3665</c:v>
                </c:pt>
                <c:pt idx="54">
                  <c:v>3659</c:v>
                </c:pt>
                <c:pt idx="55">
                  <c:v>3639</c:v>
                </c:pt>
                <c:pt idx="56">
                  <c:v>3565</c:v>
                </c:pt>
                <c:pt idx="57">
                  <c:v>3452</c:v>
                </c:pt>
                <c:pt idx="58">
                  <c:v>3379</c:v>
                </c:pt>
                <c:pt idx="59">
                  <c:v>3347</c:v>
                </c:pt>
                <c:pt idx="60">
                  <c:v>3328</c:v>
                </c:pt>
                <c:pt idx="61">
                  <c:v>3328</c:v>
                </c:pt>
              </c:numCache>
            </c:numRef>
          </c:yVal>
        </c:ser>
        <c:ser>
          <c:idx val="2"/>
          <c:order val="2"/>
          <c:tx>
            <c:v>OCV 0度</c:v>
          </c:tx>
          <c:xVal>
            <c:numRef>
              <c:f>ZCV!$R$2:$R$64</c:f>
              <c:numCache>
                <c:formatCode>General</c:formatCode>
                <c:ptCount val="63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119</c:v>
                </c:pt>
                <c:pt idx="5">
                  <c:v>149</c:v>
                </c:pt>
                <c:pt idx="6">
                  <c:v>179</c:v>
                </c:pt>
                <c:pt idx="7">
                  <c:v>209</c:v>
                </c:pt>
                <c:pt idx="8">
                  <c:v>239</c:v>
                </c:pt>
                <c:pt idx="9">
                  <c:v>269</c:v>
                </c:pt>
                <c:pt idx="10">
                  <c:v>298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507</c:v>
                </c:pt>
                <c:pt idx="18">
                  <c:v>537</c:v>
                </c:pt>
                <c:pt idx="19">
                  <c:v>567</c:v>
                </c:pt>
                <c:pt idx="20">
                  <c:v>597</c:v>
                </c:pt>
                <c:pt idx="21">
                  <c:v>627</c:v>
                </c:pt>
                <c:pt idx="22">
                  <c:v>657</c:v>
                </c:pt>
                <c:pt idx="23">
                  <c:v>686</c:v>
                </c:pt>
                <c:pt idx="24">
                  <c:v>716</c:v>
                </c:pt>
                <c:pt idx="25">
                  <c:v>746</c:v>
                </c:pt>
                <c:pt idx="26">
                  <c:v>776</c:v>
                </c:pt>
                <c:pt idx="27">
                  <c:v>806</c:v>
                </c:pt>
                <c:pt idx="28">
                  <c:v>836</c:v>
                </c:pt>
                <c:pt idx="29">
                  <c:v>866</c:v>
                </c:pt>
                <c:pt idx="30">
                  <c:v>895</c:v>
                </c:pt>
                <c:pt idx="31">
                  <c:v>925</c:v>
                </c:pt>
                <c:pt idx="32">
                  <c:v>955</c:v>
                </c:pt>
                <c:pt idx="33">
                  <c:v>985</c:v>
                </c:pt>
                <c:pt idx="34">
                  <c:v>1015</c:v>
                </c:pt>
                <c:pt idx="35">
                  <c:v>1045</c:v>
                </c:pt>
                <c:pt idx="36">
                  <c:v>1074</c:v>
                </c:pt>
                <c:pt idx="37">
                  <c:v>1104</c:v>
                </c:pt>
                <c:pt idx="38">
                  <c:v>1134</c:v>
                </c:pt>
                <c:pt idx="39">
                  <c:v>1164</c:v>
                </c:pt>
                <c:pt idx="40">
                  <c:v>1194</c:v>
                </c:pt>
                <c:pt idx="41">
                  <c:v>1224</c:v>
                </c:pt>
                <c:pt idx="42">
                  <c:v>1254</c:v>
                </c:pt>
                <c:pt idx="43">
                  <c:v>1283</c:v>
                </c:pt>
                <c:pt idx="44">
                  <c:v>1311</c:v>
                </c:pt>
                <c:pt idx="45">
                  <c:v>1326</c:v>
                </c:pt>
                <c:pt idx="46">
                  <c:v>1335</c:v>
                </c:pt>
                <c:pt idx="47">
                  <c:v>1342</c:v>
                </c:pt>
                <c:pt idx="48">
                  <c:v>1346</c:v>
                </c:pt>
                <c:pt idx="49">
                  <c:v>1349</c:v>
                </c:pt>
                <c:pt idx="50">
                  <c:v>1352</c:v>
                </c:pt>
                <c:pt idx="51">
                  <c:v>1354</c:v>
                </c:pt>
                <c:pt idx="52">
                  <c:v>1356</c:v>
                </c:pt>
                <c:pt idx="53">
                  <c:v>1357</c:v>
                </c:pt>
                <c:pt idx="54">
                  <c:v>1359</c:v>
                </c:pt>
                <c:pt idx="55">
                  <c:v>1360</c:v>
                </c:pt>
                <c:pt idx="56">
                  <c:v>1361</c:v>
                </c:pt>
                <c:pt idx="57">
                  <c:v>1362</c:v>
                </c:pt>
                <c:pt idx="58">
                  <c:v>1362</c:v>
                </c:pt>
                <c:pt idx="59">
                  <c:v>1363</c:v>
                </c:pt>
                <c:pt idx="60">
                  <c:v>1364</c:v>
                </c:pt>
                <c:pt idx="61">
                  <c:v>1365</c:v>
                </c:pt>
              </c:numCache>
            </c:numRef>
          </c:xVal>
          <c:yVal>
            <c:numRef>
              <c:f>ZCV!$P$2:$P$64</c:f>
              <c:numCache>
                <c:formatCode>General</c:formatCode>
                <c:ptCount val="63"/>
                <c:pt idx="0">
                  <c:v>4182</c:v>
                </c:pt>
                <c:pt idx="1">
                  <c:v>4162</c:v>
                </c:pt>
                <c:pt idx="2">
                  <c:v>4144</c:v>
                </c:pt>
                <c:pt idx="3">
                  <c:v>4127</c:v>
                </c:pt>
                <c:pt idx="4">
                  <c:v>4111</c:v>
                </c:pt>
                <c:pt idx="5">
                  <c:v>4095</c:v>
                </c:pt>
                <c:pt idx="6">
                  <c:v>4080</c:v>
                </c:pt>
                <c:pt idx="7">
                  <c:v>4067</c:v>
                </c:pt>
                <c:pt idx="8">
                  <c:v>4054</c:v>
                </c:pt>
                <c:pt idx="9">
                  <c:v>4042</c:v>
                </c:pt>
                <c:pt idx="10">
                  <c:v>4030</c:v>
                </c:pt>
                <c:pt idx="11">
                  <c:v>4018</c:v>
                </c:pt>
                <c:pt idx="12">
                  <c:v>4007</c:v>
                </c:pt>
                <c:pt idx="13">
                  <c:v>3998</c:v>
                </c:pt>
                <c:pt idx="14">
                  <c:v>3987</c:v>
                </c:pt>
                <c:pt idx="15">
                  <c:v>3976</c:v>
                </c:pt>
                <c:pt idx="16">
                  <c:v>3951</c:v>
                </c:pt>
                <c:pt idx="17">
                  <c:v>3879</c:v>
                </c:pt>
                <c:pt idx="18">
                  <c:v>3865</c:v>
                </c:pt>
                <c:pt idx="19">
                  <c:v>3852</c:v>
                </c:pt>
                <c:pt idx="20">
                  <c:v>3840</c:v>
                </c:pt>
                <c:pt idx="21">
                  <c:v>3829</c:v>
                </c:pt>
                <c:pt idx="22">
                  <c:v>3819</c:v>
                </c:pt>
                <c:pt idx="23">
                  <c:v>3811</c:v>
                </c:pt>
                <c:pt idx="24">
                  <c:v>3804</c:v>
                </c:pt>
                <c:pt idx="25">
                  <c:v>3797</c:v>
                </c:pt>
                <c:pt idx="26">
                  <c:v>3793</c:v>
                </c:pt>
                <c:pt idx="27">
                  <c:v>3789</c:v>
                </c:pt>
                <c:pt idx="28">
                  <c:v>3785</c:v>
                </c:pt>
                <c:pt idx="29">
                  <c:v>3781</c:v>
                </c:pt>
                <c:pt idx="30">
                  <c:v>3779</c:v>
                </c:pt>
                <c:pt idx="31">
                  <c:v>3775</c:v>
                </c:pt>
                <c:pt idx="32">
                  <c:v>3772</c:v>
                </c:pt>
                <c:pt idx="33">
                  <c:v>3766</c:v>
                </c:pt>
                <c:pt idx="34">
                  <c:v>3760</c:v>
                </c:pt>
                <c:pt idx="35">
                  <c:v>3753</c:v>
                </c:pt>
                <c:pt idx="36">
                  <c:v>3744</c:v>
                </c:pt>
                <c:pt idx="37">
                  <c:v>3733</c:v>
                </c:pt>
                <c:pt idx="38">
                  <c:v>3721</c:v>
                </c:pt>
                <c:pt idx="39">
                  <c:v>3710</c:v>
                </c:pt>
                <c:pt idx="40">
                  <c:v>3700</c:v>
                </c:pt>
                <c:pt idx="41">
                  <c:v>3692</c:v>
                </c:pt>
                <c:pt idx="42">
                  <c:v>3685</c:v>
                </c:pt>
                <c:pt idx="43">
                  <c:v>3672</c:v>
                </c:pt>
                <c:pt idx="44">
                  <c:v>3648</c:v>
                </c:pt>
                <c:pt idx="45">
                  <c:v>3628</c:v>
                </c:pt>
                <c:pt idx="46">
                  <c:v>3612</c:v>
                </c:pt>
                <c:pt idx="47">
                  <c:v>3599</c:v>
                </c:pt>
                <c:pt idx="48">
                  <c:v>3589</c:v>
                </c:pt>
                <c:pt idx="49">
                  <c:v>3582</c:v>
                </c:pt>
                <c:pt idx="50">
                  <c:v>3576</c:v>
                </c:pt>
                <c:pt idx="51">
                  <c:v>3572</c:v>
                </c:pt>
                <c:pt idx="52">
                  <c:v>3569</c:v>
                </c:pt>
                <c:pt idx="53">
                  <c:v>3567</c:v>
                </c:pt>
                <c:pt idx="54">
                  <c:v>3565</c:v>
                </c:pt>
                <c:pt idx="55">
                  <c:v>3563</c:v>
                </c:pt>
                <c:pt idx="56">
                  <c:v>3562</c:v>
                </c:pt>
                <c:pt idx="57">
                  <c:v>3560</c:v>
                </c:pt>
                <c:pt idx="58">
                  <c:v>3559</c:v>
                </c:pt>
                <c:pt idx="59">
                  <c:v>3558</c:v>
                </c:pt>
                <c:pt idx="60">
                  <c:v>3557</c:v>
                </c:pt>
                <c:pt idx="61">
                  <c:v>3400</c:v>
                </c:pt>
              </c:numCache>
            </c:numRef>
          </c:yVal>
        </c:ser>
        <c:ser>
          <c:idx val="3"/>
          <c:order val="3"/>
          <c:tx>
            <c:v>OCV-10度</c:v>
          </c:tx>
          <c:xVal>
            <c:numRef>
              <c:f>ZCV!$Y$2:$Y$69</c:f>
              <c:numCache>
                <c:formatCode>General</c:formatCode>
                <c:ptCount val="68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119</c:v>
                </c:pt>
                <c:pt idx="5">
                  <c:v>149</c:v>
                </c:pt>
                <c:pt idx="6">
                  <c:v>179</c:v>
                </c:pt>
                <c:pt idx="7">
                  <c:v>209</c:v>
                </c:pt>
                <c:pt idx="8">
                  <c:v>239</c:v>
                </c:pt>
                <c:pt idx="9">
                  <c:v>269</c:v>
                </c:pt>
                <c:pt idx="10">
                  <c:v>298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507</c:v>
                </c:pt>
                <c:pt idx="18">
                  <c:v>537</c:v>
                </c:pt>
                <c:pt idx="19">
                  <c:v>567</c:v>
                </c:pt>
                <c:pt idx="20">
                  <c:v>597</c:v>
                </c:pt>
                <c:pt idx="21">
                  <c:v>627</c:v>
                </c:pt>
                <c:pt idx="22">
                  <c:v>657</c:v>
                </c:pt>
                <c:pt idx="23">
                  <c:v>686</c:v>
                </c:pt>
                <c:pt idx="24">
                  <c:v>716</c:v>
                </c:pt>
                <c:pt idx="25">
                  <c:v>746</c:v>
                </c:pt>
                <c:pt idx="26">
                  <c:v>776</c:v>
                </c:pt>
                <c:pt idx="27">
                  <c:v>806</c:v>
                </c:pt>
                <c:pt idx="28">
                  <c:v>836</c:v>
                </c:pt>
                <c:pt idx="29">
                  <c:v>866</c:v>
                </c:pt>
                <c:pt idx="30">
                  <c:v>895</c:v>
                </c:pt>
                <c:pt idx="31">
                  <c:v>925</c:v>
                </c:pt>
                <c:pt idx="32">
                  <c:v>955</c:v>
                </c:pt>
                <c:pt idx="33">
                  <c:v>985</c:v>
                </c:pt>
                <c:pt idx="34">
                  <c:v>1015</c:v>
                </c:pt>
                <c:pt idx="35">
                  <c:v>1045</c:v>
                </c:pt>
                <c:pt idx="36">
                  <c:v>1063</c:v>
                </c:pt>
                <c:pt idx="37">
                  <c:v>1072</c:v>
                </c:pt>
                <c:pt idx="38">
                  <c:v>1077</c:v>
                </c:pt>
                <c:pt idx="39">
                  <c:v>1079</c:v>
                </c:pt>
                <c:pt idx="40">
                  <c:v>1081</c:v>
                </c:pt>
                <c:pt idx="41">
                  <c:v>1083</c:v>
                </c:pt>
                <c:pt idx="42">
                  <c:v>1083</c:v>
                </c:pt>
                <c:pt idx="43">
                  <c:v>1084</c:v>
                </c:pt>
                <c:pt idx="44">
                  <c:v>1085</c:v>
                </c:pt>
                <c:pt idx="45">
                  <c:v>1085</c:v>
                </c:pt>
                <c:pt idx="46">
                  <c:v>1086</c:v>
                </c:pt>
                <c:pt idx="47">
                  <c:v>1086</c:v>
                </c:pt>
                <c:pt idx="48">
                  <c:v>1087</c:v>
                </c:pt>
                <c:pt idx="49">
                  <c:v>1087</c:v>
                </c:pt>
                <c:pt idx="50">
                  <c:v>1087</c:v>
                </c:pt>
                <c:pt idx="51">
                  <c:v>1087</c:v>
                </c:pt>
                <c:pt idx="52">
                  <c:v>1087</c:v>
                </c:pt>
                <c:pt idx="53">
                  <c:v>1087</c:v>
                </c:pt>
                <c:pt idx="54">
                  <c:v>1088</c:v>
                </c:pt>
                <c:pt idx="55">
                  <c:v>1088</c:v>
                </c:pt>
                <c:pt idx="56">
                  <c:v>1088</c:v>
                </c:pt>
                <c:pt idx="57">
                  <c:v>1088</c:v>
                </c:pt>
                <c:pt idx="58">
                  <c:v>1088</c:v>
                </c:pt>
                <c:pt idx="59">
                  <c:v>1089</c:v>
                </c:pt>
                <c:pt idx="60">
                  <c:v>1089</c:v>
                </c:pt>
                <c:pt idx="61">
                  <c:v>1089</c:v>
                </c:pt>
                <c:pt idx="66">
                  <c:v>1089</c:v>
                </c:pt>
                <c:pt idx="67">
                  <c:v>806</c:v>
                </c:pt>
              </c:numCache>
            </c:numRef>
          </c:xVal>
          <c:yVal>
            <c:numRef>
              <c:f>ZCV!$W$2:$W$64</c:f>
              <c:numCache>
                <c:formatCode>General</c:formatCode>
                <c:ptCount val="63"/>
                <c:pt idx="0">
                  <c:v>4175</c:v>
                </c:pt>
                <c:pt idx="1">
                  <c:v>4155</c:v>
                </c:pt>
                <c:pt idx="2">
                  <c:v>4137</c:v>
                </c:pt>
                <c:pt idx="3">
                  <c:v>4119</c:v>
                </c:pt>
                <c:pt idx="4">
                  <c:v>4101</c:v>
                </c:pt>
                <c:pt idx="5">
                  <c:v>4084</c:v>
                </c:pt>
                <c:pt idx="6">
                  <c:v>4066</c:v>
                </c:pt>
                <c:pt idx="7">
                  <c:v>4041</c:v>
                </c:pt>
                <c:pt idx="8">
                  <c:v>4007</c:v>
                </c:pt>
                <c:pt idx="9">
                  <c:v>3973</c:v>
                </c:pt>
                <c:pt idx="10">
                  <c:v>3941</c:v>
                </c:pt>
                <c:pt idx="11">
                  <c:v>3918</c:v>
                </c:pt>
                <c:pt idx="12">
                  <c:v>3901</c:v>
                </c:pt>
                <c:pt idx="13">
                  <c:v>3887</c:v>
                </c:pt>
                <c:pt idx="14">
                  <c:v>3875</c:v>
                </c:pt>
                <c:pt idx="15">
                  <c:v>3863</c:v>
                </c:pt>
                <c:pt idx="16">
                  <c:v>3854</c:v>
                </c:pt>
                <c:pt idx="17">
                  <c:v>3846</c:v>
                </c:pt>
                <c:pt idx="18">
                  <c:v>3837</c:v>
                </c:pt>
                <c:pt idx="19">
                  <c:v>3831</c:v>
                </c:pt>
                <c:pt idx="20">
                  <c:v>3822</c:v>
                </c:pt>
                <c:pt idx="21">
                  <c:v>3815</c:v>
                </c:pt>
                <c:pt idx="22">
                  <c:v>3807</c:v>
                </c:pt>
                <c:pt idx="23">
                  <c:v>3798</c:v>
                </c:pt>
                <c:pt idx="24">
                  <c:v>3789</c:v>
                </c:pt>
                <c:pt idx="25">
                  <c:v>3778</c:v>
                </c:pt>
                <c:pt idx="26">
                  <c:v>3767</c:v>
                </c:pt>
                <c:pt idx="27">
                  <c:v>3754</c:v>
                </c:pt>
                <c:pt idx="28">
                  <c:v>3740</c:v>
                </c:pt>
                <c:pt idx="29">
                  <c:v>3729</c:v>
                </c:pt>
                <c:pt idx="30">
                  <c:v>3719</c:v>
                </c:pt>
                <c:pt idx="31">
                  <c:v>3711</c:v>
                </c:pt>
                <c:pt idx="32">
                  <c:v>3705</c:v>
                </c:pt>
                <c:pt idx="33">
                  <c:v>3696</c:v>
                </c:pt>
                <c:pt idx="34">
                  <c:v>3681</c:v>
                </c:pt>
                <c:pt idx="35">
                  <c:v>3642</c:v>
                </c:pt>
                <c:pt idx="36">
                  <c:v>3598</c:v>
                </c:pt>
                <c:pt idx="37">
                  <c:v>3574</c:v>
                </c:pt>
                <c:pt idx="38">
                  <c:v>3558</c:v>
                </c:pt>
                <c:pt idx="39">
                  <c:v>3550</c:v>
                </c:pt>
                <c:pt idx="40">
                  <c:v>3544</c:v>
                </c:pt>
                <c:pt idx="41">
                  <c:v>3539</c:v>
                </c:pt>
                <c:pt idx="42">
                  <c:v>3538</c:v>
                </c:pt>
                <c:pt idx="43">
                  <c:v>3536</c:v>
                </c:pt>
                <c:pt idx="44">
                  <c:v>3534</c:v>
                </c:pt>
                <c:pt idx="45">
                  <c:v>3533</c:v>
                </c:pt>
                <c:pt idx="46">
                  <c:v>3532</c:v>
                </c:pt>
                <c:pt idx="47">
                  <c:v>3530</c:v>
                </c:pt>
                <c:pt idx="48">
                  <c:v>3530</c:v>
                </c:pt>
                <c:pt idx="49">
                  <c:v>3528</c:v>
                </c:pt>
                <c:pt idx="50">
                  <c:v>3527</c:v>
                </c:pt>
                <c:pt idx="51">
                  <c:v>3527</c:v>
                </c:pt>
                <c:pt idx="52">
                  <c:v>3526</c:v>
                </c:pt>
                <c:pt idx="53">
                  <c:v>3525</c:v>
                </c:pt>
                <c:pt idx="54">
                  <c:v>3524</c:v>
                </c:pt>
                <c:pt idx="55">
                  <c:v>3523</c:v>
                </c:pt>
                <c:pt idx="56">
                  <c:v>3522</c:v>
                </c:pt>
                <c:pt idx="57">
                  <c:v>3522</c:v>
                </c:pt>
                <c:pt idx="58">
                  <c:v>3521</c:v>
                </c:pt>
                <c:pt idx="59">
                  <c:v>3520</c:v>
                </c:pt>
                <c:pt idx="60">
                  <c:v>3518</c:v>
                </c:pt>
                <c:pt idx="61">
                  <c:v>3400</c:v>
                </c:pt>
              </c:numCache>
            </c:numRef>
          </c:yVal>
        </c:ser>
        <c:axId val="155224320"/>
        <c:axId val="155234688"/>
      </c:scatterChart>
      <c:valAx>
        <c:axId val="155224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  <c:layout/>
        </c:title>
        <c:numFmt formatCode="General" sourceLinked="1"/>
        <c:majorTickMark val="none"/>
        <c:tickLblPos val="nextTo"/>
        <c:crossAx val="155234688"/>
        <c:crosses val="autoZero"/>
        <c:crossBetween val="midCat"/>
      </c:valAx>
      <c:valAx>
        <c:axId val="155234688"/>
        <c:scaling>
          <c:orientation val="minMax"/>
          <c:min val="3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mV</a:t>
                </a:r>
                <a:endParaRPr lang="zh-TW" altLang="en-US"/>
              </a:p>
            </c:rich>
          </c:tx>
          <c:layout/>
        </c:title>
        <c:numFmt formatCode="General" sourceLinked="1"/>
        <c:majorTickMark val="none"/>
        <c:tickLblPos val="nextTo"/>
        <c:crossAx val="155224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677634</xdr:colOff>
      <xdr:row>2</xdr:row>
      <xdr:rowOff>10886</xdr:rowOff>
    </xdr:from>
    <xdr:to>
      <xdr:col>40</xdr:col>
      <xdr:colOff>439509</xdr:colOff>
      <xdr:row>27</xdr:row>
      <xdr:rowOff>176894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13607</xdr:colOff>
      <xdr:row>30</xdr:row>
      <xdr:rowOff>27215</xdr:rowOff>
    </xdr:from>
    <xdr:to>
      <xdr:col>40</xdr:col>
      <xdr:colOff>465223</xdr:colOff>
      <xdr:row>55</xdr:row>
      <xdr:rowOff>186185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81"/>
  <sheetViews>
    <sheetView tabSelected="1" topLeftCell="J28" zoomScale="70" zoomScaleNormal="70" workbookViewId="0">
      <selection activeCell="Z73" sqref="Z73"/>
    </sheetView>
  </sheetViews>
  <sheetFormatPr defaultRowHeight="14.25"/>
  <cols>
    <col min="2" max="2" width="12.375" customWidth="1"/>
    <col min="9" max="9" width="12.25" customWidth="1"/>
    <col min="16" max="16" width="12.375" customWidth="1"/>
    <col min="23" max="23" width="12.375" customWidth="1"/>
  </cols>
  <sheetData>
    <row r="1" spans="1:73">
      <c r="A1" s="7" t="s">
        <v>4</v>
      </c>
      <c r="B1" s="8" t="s">
        <v>0</v>
      </c>
      <c r="C1" s="9" t="s">
        <v>1</v>
      </c>
      <c r="D1" s="9" t="s">
        <v>2</v>
      </c>
      <c r="E1" s="8" t="s">
        <v>18</v>
      </c>
      <c r="F1" s="10" t="s">
        <v>3</v>
      </c>
      <c r="G1" s="9" t="s">
        <v>24</v>
      </c>
      <c r="H1" s="7" t="s">
        <v>5</v>
      </c>
      <c r="I1" s="8" t="s">
        <v>0</v>
      </c>
      <c r="J1" s="9" t="s">
        <v>1</v>
      </c>
      <c r="K1" s="9" t="s">
        <v>2</v>
      </c>
      <c r="L1" s="8" t="s">
        <v>18</v>
      </c>
      <c r="M1" s="10" t="s">
        <v>3</v>
      </c>
      <c r="N1" s="9" t="s">
        <v>24</v>
      </c>
      <c r="O1" s="7" t="s">
        <v>6</v>
      </c>
      <c r="P1" s="8" t="s">
        <v>0</v>
      </c>
      <c r="Q1" s="9" t="s">
        <v>1</v>
      </c>
      <c r="R1" s="9" t="s">
        <v>2</v>
      </c>
      <c r="S1" s="8" t="s">
        <v>18</v>
      </c>
      <c r="T1" s="10" t="s">
        <v>3</v>
      </c>
      <c r="U1" s="9" t="s">
        <v>24</v>
      </c>
      <c r="V1" s="7" t="s">
        <v>7</v>
      </c>
      <c r="W1" s="8" t="s">
        <v>0</v>
      </c>
      <c r="X1" s="9" t="s">
        <v>1</v>
      </c>
      <c r="Y1" s="9" t="s">
        <v>2</v>
      </c>
      <c r="Z1" s="8" t="s">
        <v>18</v>
      </c>
      <c r="AA1" s="10" t="s">
        <v>3</v>
      </c>
      <c r="AB1" s="9" t="s">
        <v>24</v>
      </c>
      <c r="BT1" s="4"/>
      <c r="BU1" s="4"/>
    </row>
    <row r="2" spans="1:73">
      <c r="B2" s="21">
        <v>4184</v>
      </c>
      <c r="D2">
        <v>0</v>
      </c>
      <c r="E2" s="1"/>
      <c r="F2" s="3">
        <f t="shared" ref="F2:F33" si="0">D2/$D$68*100</f>
        <v>0</v>
      </c>
      <c r="G2">
        <v>145</v>
      </c>
      <c r="I2" s="21">
        <v>4165</v>
      </c>
      <c r="K2">
        <v>0</v>
      </c>
      <c r="L2" s="1"/>
      <c r="M2" s="3">
        <f t="shared" ref="M2:M33" si="1">K2/$K$68*100</f>
        <v>0</v>
      </c>
      <c r="N2">
        <v>230</v>
      </c>
      <c r="P2" s="21">
        <v>4182</v>
      </c>
      <c r="R2">
        <v>0</v>
      </c>
      <c r="S2" s="1"/>
      <c r="T2" s="3">
        <f t="shared" ref="T2:T33" si="2">R2/$R$68*100</f>
        <v>0</v>
      </c>
      <c r="U2">
        <v>243</v>
      </c>
      <c r="W2" s="21">
        <v>4175</v>
      </c>
      <c r="Y2">
        <v>0</v>
      </c>
      <c r="Z2" s="1"/>
      <c r="AA2" s="3">
        <f>(Y2)/$Y$68*100</f>
        <v>0</v>
      </c>
      <c r="AB2">
        <v>518</v>
      </c>
      <c r="BT2" s="4"/>
      <c r="BU2" s="5"/>
    </row>
    <row r="3" spans="1:73">
      <c r="B3" s="21">
        <v>4161</v>
      </c>
      <c r="C3" s="21">
        <v>4103</v>
      </c>
      <c r="D3" s="21">
        <v>30</v>
      </c>
      <c r="E3" s="1">
        <f>(B3-C3)/400</f>
        <v>0.14499999999999999</v>
      </c>
      <c r="F3" s="3">
        <f t="shared" si="0"/>
        <v>1.7006802721088436</v>
      </c>
      <c r="G3" s="17">
        <f>E3*1000</f>
        <v>145</v>
      </c>
      <c r="I3" s="21">
        <v>4138</v>
      </c>
      <c r="J3" s="21">
        <v>4046</v>
      </c>
      <c r="K3" s="21">
        <v>30</v>
      </c>
      <c r="L3" s="1">
        <f>(I3-J3)/400</f>
        <v>0.23</v>
      </c>
      <c r="M3" s="3">
        <f t="shared" si="1"/>
        <v>1.7533606078316772</v>
      </c>
      <c r="N3" s="17">
        <f>L3*1000</f>
        <v>230</v>
      </c>
      <c r="P3" s="21">
        <v>4162</v>
      </c>
      <c r="Q3" s="21">
        <v>4065</v>
      </c>
      <c r="R3" s="21">
        <v>30</v>
      </c>
      <c r="S3" s="1">
        <f t="shared" ref="S3:S34" si="3">(P3-Q3)/400</f>
        <v>0.24249999999999999</v>
      </c>
      <c r="T3" s="3">
        <f t="shared" si="2"/>
        <v>2.197802197802198</v>
      </c>
      <c r="U3" s="17">
        <f>S3*1000</f>
        <v>242.5</v>
      </c>
      <c r="W3" s="21">
        <v>4155</v>
      </c>
      <c r="X3" s="21">
        <v>4027</v>
      </c>
      <c r="Y3" s="21">
        <v>30</v>
      </c>
      <c r="Z3" s="1">
        <v>0.34749999999999998</v>
      </c>
      <c r="AA3" s="3">
        <f t="shared" ref="AA3:AA63" si="4">(Y3)/$Y$68*100</f>
        <v>2.7548209366391188</v>
      </c>
      <c r="AB3" s="17">
        <f>Z3*1000</f>
        <v>347.5</v>
      </c>
      <c r="BT3" s="4"/>
      <c r="BU3" s="5"/>
    </row>
    <row r="4" spans="1:73">
      <c r="B4" s="21">
        <v>4142</v>
      </c>
      <c r="C4" s="21">
        <v>4084</v>
      </c>
      <c r="D4" s="21">
        <v>60</v>
      </c>
      <c r="E4" s="1">
        <f t="shared" ref="E4:E63" si="5">(B4-C4)/400</f>
        <v>0.14499999999999999</v>
      </c>
      <c r="F4" s="3">
        <f t="shared" si="0"/>
        <v>3.4013605442176873</v>
      </c>
      <c r="G4" s="17">
        <f t="shared" ref="G4:G63" si="6">E4*1000</f>
        <v>145</v>
      </c>
      <c r="I4" s="21">
        <v>4118</v>
      </c>
      <c r="J4" s="21">
        <v>4026</v>
      </c>
      <c r="K4" s="21">
        <v>60</v>
      </c>
      <c r="L4" s="1">
        <f t="shared" ref="L4:L63" si="7">(I4-J4)/400</f>
        <v>0.23</v>
      </c>
      <c r="M4" s="3">
        <f t="shared" si="1"/>
        <v>3.5067212156633545</v>
      </c>
      <c r="N4" s="17">
        <f t="shared" ref="N4:N63" si="8">L4*1000</f>
        <v>230</v>
      </c>
      <c r="P4" s="21">
        <v>4144</v>
      </c>
      <c r="Q4" s="21">
        <v>4045</v>
      </c>
      <c r="R4" s="21">
        <v>60</v>
      </c>
      <c r="S4" s="1">
        <f t="shared" si="3"/>
        <v>0.2475</v>
      </c>
      <c r="T4" s="3">
        <f t="shared" si="2"/>
        <v>4.395604395604396</v>
      </c>
      <c r="U4" s="17">
        <f t="shared" ref="U4:U63" si="9">S4*1000</f>
        <v>247.5</v>
      </c>
      <c r="W4" s="21">
        <v>4137</v>
      </c>
      <c r="X4" s="21">
        <v>4006</v>
      </c>
      <c r="Y4" s="21">
        <v>60</v>
      </c>
      <c r="Z4" s="1">
        <v>0.36</v>
      </c>
      <c r="AA4" s="3">
        <f t="shared" si="4"/>
        <v>5.5096418732782375</v>
      </c>
      <c r="AB4" s="17">
        <f t="shared" ref="AB4:AB63" si="10">Z4*1000</f>
        <v>360</v>
      </c>
      <c r="BT4" s="4"/>
      <c r="BU4" s="5"/>
    </row>
    <row r="5" spans="1:73">
      <c r="B5" s="21">
        <v>4125</v>
      </c>
      <c r="C5" s="21">
        <v>4067</v>
      </c>
      <c r="D5" s="21">
        <v>90</v>
      </c>
      <c r="E5" s="1">
        <f t="shared" si="5"/>
        <v>0.14499999999999999</v>
      </c>
      <c r="F5" s="3">
        <f t="shared" si="0"/>
        <v>5.1020408163265305</v>
      </c>
      <c r="G5" s="17">
        <f t="shared" si="6"/>
        <v>145</v>
      </c>
      <c r="I5" s="21">
        <v>4101</v>
      </c>
      <c r="J5" s="21">
        <v>4006</v>
      </c>
      <c r="K5" s="21">
        <v>90</v>
      </c>
      <c r="L5" s="1">
        <f t="shared" si="7"/>
        <v>0.23749999999999999</v>
      </c>
      <c r="M5" s="3">
        <f t="shared" si="1"/>
        <v>5.2600818234950326</v>
      </c>
      <c r="N5" s="17">
        <f t="shared" si="8"/>
        <v>237.5</v>
      </c>
      <c r="P5" s="21">
        <v>4127</v>
      </c>
      <c r="Q5" s="21">
        <v>4027</v>
      </c>
      <c r="R5" s="21">
        <v>90</v>
      </c>
      <c r="S5" s="1">
        <f t="shared" si="3"/>
        <v>0.25</v>
      </c>
      <c r="T5" s="3">
        <f t="shared" si="2"/>
        <v>6.593406593406594</v>
      </c>
      <c r="U5" s="17">
        <f t="shared" si="9"/>
        <v>250</v>
      </c>
      <c r="W5" s="21">
        <v>4119</v>
      </c>
      <c r="X5" s="21">
        <v>3986</v>
      </c>
      <c r="Y5" s="21">
        <v>90</v>
      </c>
      <c r="Z5" s="1">
        <v>0.3725</v>
      </c>
      <c r="AA5" s="3">
        <f t="shared" si="4"/>
        <v>8.2644628099173563</v>
      </c>
      <c r="AB5" s="17">
        <f t="shared" si="10"/>
        <v>372.5</v>
      </c>
      <c r="BT5" s="4"/>
      <c r="BU5" s="5"/>
    </row>
    <row r="6" spans="1:73">
      <c r="B6" s="21">
        <v>4108</v>
      </c>
      <c r="C6" s="21">
        <v>4049</v>
      </c>
      <c r="D6" s="21">
        <v>119</v>
      </c>
      <c r="E6" s="1">
        <f t="shared" si="5"/>
        <v>0.14749999999999999</v>
      </c>
      <c r="F6" s="3">
        <f t="shared" si="0"/>
        <v>6.746031746031746</v>
      </c>
      <c r="G6" s="17">
        <f t="shared" si="6"/>
        <v>147.5</v>
      </c>
      <c r="I6" s="21">
        <v>4085</v>
      </c>
      <c r="J6" s="21">
        <v>3989</v>
      </c>
      <c r="K6" s="21">
        <v>119</v>
      </c>
      <c r="L6" s="1">
        <f t="shared" si="7"/>
        <v>0.24</v>
      </c>
      <c r="M6" s="3">
        <f t="shared" si="1"/>
        <v>6.9549970777323207</v>
      </c>
      <c r="N6" s="17">
        <f t="shared" si="8"/>
        <v>240</v>
      </c>
      <c r="P6" s="21">
        <v>4111</v>
      </c>
      <c r="Q6" s="21">
        <v>4010</v>
      </c>
      <c r="R6" s="21">
        <v>119</v>
      </c>
      <c r="S6" s="1">
        <f t="shared" si="3"/>
        <v>0.2525</v>
      </c>
      <c r="T6" s="3">
        <f t="shared" si="2"/>
        <v>8.7179487179487172</v>
      </c>
      <c r="U6" s="17">
        <f t="shared" si="9"/>
        <v>252.5</v>
      </c>
      <c r="W6" s="21">
        <v>4101</v>
      </c>
      <c r="X6" s="21">
        <v>3965</v>
      </c>
      <c r="Y6" s="21">
        <v>119</v>
      </c>
      <c r="Z6" s="1">
        <v>0.39250000000000002</v>
      </c>
      <c r="AA6" s="3">
        <f t="shared" si="4"/>
        <v>10.927456382001836</v>
      </c>
      <c r="AB6" s="17">
        <f t="shared" si="10"/>
        <v>392.5</v>
      </c>
      <c r="BT6" s="4"/>
      <c r="BU6" s="5"/>
    </row>
    <row r="7" spans="1:73">
      <c r="B7" s="21">
        <v>4092</v>
      </c>
      <c r="C7" s="21">
        <v>4033</v>
      </c>
      <c r="D7" s="21">
        <v>149</v>
      </c>
      <c r="E7" s="1">
        <f t="shared" si="5"/>
        <v>0.14749999999999999</v>
      </c>
      <c r="F7" s="3">
        <f t="shared" si="0"/>
        <v>8.4467120181405893</v>
      </c>
      <c r="G7" s="17">
        <f t="shared" si="6"/>
        <v>147.5</v>
      </c>
      <c r="I7" s="21">
        <v>4069</v>
      </c>
      <c r="J7" s="21">
        <v>3971</v>
      </c>
      <c r="K7" s="21">
        <v>149</v>
      </c>
      <c r="L7" s="1">
        <f t="shared" si="7"/>
        <v>0.245</v>
      </c>
      <c r="M7" s="3">
        <f t="shared" si="1"/>
        <v>8.7083576855639979</v>
      </c>
      <c r="N7" s="17">
        <f t="shared" si="8"/>
        <v>245</v>
      </c>
      <c r="P7" s="21">
        <v>4095</v>
      </c>
      <c r="Q7" s="21">
        <v>3994</v>
      </c>
      <c r="R7" s="21">
        <v>149</v>
      </c>
      <c r="S7" s="1">
        <f t="shared" si="3"/>
        <v>0.2525</v>
      </c>
      <c r="T7" s="3">
        <f t="shared" si="2"/>
        <v>10.915750915750916</v>
      </c>
      <c r="U7" s="17">
        <f t="shared" si="9"/>
        <v>252.5</v>
      </c>
      <c r="W7" s="21">
        <v>4084</v>
      </c>
      <c r="X7" s="21">
        <v>3943</v>
      </c>
      <c r="Y7" s="21">
        <v>149</v>
      </c>
      <c r="Z7" s="1">
        <v>0.44</v>
      </c>
      <c r="AA7" s="3">
        <f t="shared" si="4"/>
        <v>13.682277318640956</v>
      </c>
      <c r="AB7" s="17">
        <f t="shared" si="10"/>
        <v>440</v>
      </c>
      <c r="BT7" s="4"/>
      <c r="BU7" s="5"/>
    </row>
    <row r="8" spans="1:73">
      <c r="B8" s="21">
        <v>4076</v>
      </c>
      <c r="C8" s="21">
        <v>4016</v>
      </c>
      <c r="D8" s="21">
        <v>179</v>
      </c>
      <c r="E8" s="1">
        <f t="shared" si="5"/>
        <v>0.15</v>
      </c>
      <c r="F8" s="3">
        <f t="shared" si="0"/>
        <v>10.147392290249433</v>
      </c>
      <c r="G8" s="17">
        <f t="shared" si="6"/>
        <v>150</v>
      </c>
      <c r="I8" s="21">
        <v>4054</v>
      </c>
      <c r="J8" s="21">
        <v>3955</v>
      </c>
      <c r="K8" s="21">
        <v>179</v>
      </c>
      <c r="L8" s="1">
        <f t="shared" si="7"/>
        <v>0.2475</v>
      </c>
      <c r="M8" s="3">
        <f t="shared" si="1"/>
        <v>10.461718293395675</v>
      </c>
      <c r="N8" s="17">
        <f t="shared" si="8"/>
        <v>247.5</v>
      </c>
      <c r="P8" s="21">
        <v>4080</v>
      </c>
      <c r="Q8" s="21">
        <v>3979</v>
      </c>
      <c r="R8" s="21">
        <v>179</v>
      </c>
      <c r="S8" s="1">
        <f t="shared" si="3"/>
        <v>0.2525</v>
      </c>
      <c r="T8" s="3">
        <f t="shared" si="2"/>
        <v>13.113553113553115</v>
      </c>
      <c r="U8" s="17">
        <f t="shared" si="9"/>
        <v>252.5</v>
      </c>
      <c r="W8" s="21">
        <v>4066</v>
      </c>
      <c r="X8" s="21">
        <v>3920</v>
      </c>
      <c r="Y8" s="21">
        <v>179</v>
      </c>
      <c r="Z8" s="1">
        <v>0.5575</v>
      </c>
      <c r="AA8" s="3">
        <f t="shared" si="4"/>
        <v>16.437098255280073</v>
      </c>
      <c r="AB8" s="17">
        <f t="shared" si="10"/>
        <v>557.5</v>
      </c>
      <c r="BT8" s="4"/>
      <c r="BU8" s="5"/>
    </row>
    <row r="9" spans="1:73">
      <c r="B9" s="21">
        <v>4061</v>
      </c>
      <c r="C9" s="21">
        <v>4001</v>
      </c>
      <c r="D9" s="21">
        <v>209</v>
      </c>
      <c r="E9" s="1">
        <f t="shared" si="5"/>
        <v>0.15</v>
      </c>
      <c r="F9" s="3">
        <f t="shared" si="0"/>
        <v>11.848072562358276</v>
      </c>
      <c r="G9" s="17">
        <f t="shared" si="6"/>
        <v>150</v>
      </c>
      <c r="I9" s="21">
        <v>4040</v>
      </c>
      <c r="J9" s="21">
        <v>3939</v>
      </c>
      <c r="K9" s="21">
        <v>209</v>
      </c>
      <c r="L9" s="1">
        <f t="shared" si="7"/>
        <v>0.2525</v>
      </c>
      <c r="M9" s="3">
        <f t="shared" si="1"/>
        <v>12.215078901227352</v>
      </c>
      <c r="N9" s="17">
        <f t="shared" si="8"/>
        <v>252.5</v>
      </c>
      <c r="P9" s="21">
        <v>4067</v>
      </c>
      <c r="Q9" s="21">
        <v>3964</v>
      </c>
      <c r="R9" s="21">
        <v>209</v>
      </c>
      <c r="S9" s="1">
        <f t="shared" si="3"/>
        <v>0.25750000000000001</v>
      </c>
      <c r="T9" s="3">
        <f t="shared" si="2"/>
        <v>15.311355311355312</v>
      </c>
      <c r="U9" s="17">
        <f t="shared" si="9"/>
        <v>257.5</v>
      </c>
      <c r="W9" s="21">
        <v>4041</v>
      </c>
      <c r="X9" s="21">
        <v>3884</v>
      </c>
      <c r="Y9" s="21">
        <v>209</v>
      </c>
      <c r="Z9" s="1">
        <v>0.65</v>
      </c>
      <c r="AA9" s="3">
        <f t="shared" si="4"/>
        <v>19.19191919191919</v>
      </c>
      <c r="AB9" s="17">
        <f t="shared" si="10"/>
        <v>650</v>
      </c>
      <c r="BT9" s="4"/>
      <c r="BU9" s="5"/>
    </row>
    <row r="10" spans="1:73">
      <c r="B10" s="21">
        <v>4046</v>
      </c>
      <c r="C10" s="21">
        <v>3985</v>
      </c>
      <c r="D10" s="21">
        <v>239</v>
      </c>
      <c r="E10" s="1">
        <f t="shared" si="5"/>
        <v>0.1525</v>
      </c>
      <c r="F10" s="3">
        <f t="shared" si="0"/>
        <v>13.54875283446712</v>
      </c>
      <c r="G10" s="17">
        <f t="shared" si="6"/>
        <v>152.5</v>
      </c>
      <c r="I10" s="21">
        <v>4026</v>
      </c>
      <c r="J10" s="21">
        <v>3923</v>
      </c>
      <c r="K10" s="21">
        <v>239</v>
      </c>
      <c r="L10" s="1">
        <f t="shared" si="7"/>
        <v>0.25750000000000001</v>
      </c>
      <c r="M10" s="3">
        <f t="shared" si="1"/>
        <v>13.96843950905903</v>
      </c>
      <c r="N10" s="17">
        <f t="shared" si="8"/>
        <v>257.5</v>
      </c>
      <c r="P10" s="21">
        <v>4054</v>
      </c>
      <c r="Q10" s="21">
        <v>3950</v>
      </c>
      <c r="R10" s="21">
        <v>239</v>
      </c>
      <c r="S10" s="1">
        <f t="shared" si="3"/>
        <v>0.26</v>
      </c>
      <c r="T10" s="3">
        <f t="shared" si="2"/>
        <v>17.509157509157507</v>
      </c>
      <c r="U10" s="17">
        <f t="shared" si="9"/>
        <v>260</v>
      </c>
      <c r="W10" s="21">
        <v>4007</v>
      </c>
      <c r="X10" s="21">
        <v>3810</v>
      </c>
      <c r="Y10" s="21">
        <v>239</v>
      </c>
      <c r="Z10" s="1">
        <v>0.69499999999999995</v>
      </c>
      <c r="AA10" s="3">
        <f t="shared" si="4"/>
        <v>21.946740128558311</v>
      </c>
      <c r="AB10" s="17">
        <f t="shared" si="10"/>
        <v>695</v>
      </c>
      <c r="BT10" s="4"/>
      <c r="BU10" s="5"/>
    </row>
    <row r="11" spans="1:73">
      <c r="B11" s="21">
        <v>4032</v>
      </c>
      <c r="C11" s="21">
        <v>3970</v>
      </c>
      <c r="D11" s="21">
        <v>269</v>
      </c>
      <c r="E11" s="1">
        <f t="shared" si="5"/>
        <v>0.155</v>
      </c>
      <c r="F11" s="3">
        <f t="shared" si="0"/>
        <v>15.249433106575964</v>
      </c>
      <c r="G11" s="17">
        <f t="shared" si="6"/>
        <v>155</v>
      </c>
      <c r="I11" s="21">
        <v>4012</v>
      </c>
      <c r="J11" s="21">
        <v>3908</v>
      </c>
      <c r="K11" s="21">
        <v>269</v>
      </c>
      <c r="L11" s="1">
        <f t="shared" si="7"/>
        <v>0.26</v>
      </c>
      <c r="M11" s="3">
        <f t="shared" si="1"/>
        <v>15.721800116890709</v>
      </c>
      <c r="N11" s="17">
        <f t="shared" si="8"/>
        <v>260</v>
      </c>
      <c r="P11" s="21">
        <v>4042</v>
      </c>
      <c r="Q11" s="21">
        <v>3937</v>
      </c>
      <c r="R11" s="21">
        <v>269</v>
      </c>
      <c r="S11" s="1">
        <f t="shared" si="3"/>
        <v>0.26250000000000001</v>
      </c>
      <c r="T11" s="3">
        <f t="shared" si="2"/>
        <v>19.706959706959708</v>
      </c>
      <c r="U11" s="17">
        <f t="shared" si="9"/>
        <v>262.5</v>
      </c>
      <c r="W11" s="21">
        <v>3973</v>
      </c>
      <c r="X11" s="21">
        <v>3723</v>
      </c>
      <c r="Y11" s="21">
        <v>269</v>
      </c>
      <c r="Z11" s="1">
        <v>0.71499999999999997</v>
      </c>
      <c r="AA11" s="3">
        <f t="shared" si="4"/>
        <v>24.701561065197428</v>
      </c>
      <c r="AB11" s="17">
        <f t="shared" si="10"/>
        <v>715</v>
      </c>
      <c r="BT11" s="4"/>
      <c r="BU11" s="5"/>
    </row>
    <row r="12" spans="1:73">
      <c r="B12" s="21">
        <v>4019</v>
      </c>
      <c r="C12" s="21">
        <v>3955</v>
      </c>
      <c r="D12" s="21">
        <v>298</v>
      </c>
      <c r="E12" s="1">
        <f t="shared" si="5"/>
        <v>0.16</v>
      </c>
      <c r="F12" s="3">
        <f t="shared" si="0"/>
        <v>16.893424036281179</v>
      </c>
      <c r="G12" s="17">
        <f t="shared" si="6"/>
        <v>160</v>
      </c>
      <c r="I12" s="21">
        <v>4000</v>
      </c>
      <c r="J12" s="21">
        <v>3893</v>
      </c>
      <c r="K12" s="21">
        <v>298</v>
      </c>
      <c r="L12" s="1">
        <f t="shared" si="7"/>
        <v>0.26750000000000002</v>
      </c>
      <c r="M12" s="3">
        <f t="shared" si="1"/>
        <v>17.416715371127996</v>
      </c>
      <c r="N12" s="17">
        <f t="shared" si="8"/>
        <v>267.5</v>
      </c>
      <c r="P12" s="21">
        <v>4030</v>
      </c>
      <c r="Q12" s="21">
        <v>3925</v>
      </c>
      <c r="R12" s="21">
        <v>298</v>
      </c>
      <c r="S12" s="1">
        <f t="shared" si="3"/>
        <v>0.26250000000000001</v>
      </c>
      <c r="T12" s="3">
        <f t="shared" si="2"/>
        <v>21.831501831501832</v>
      </c>
      <c r="U12" s="17">
        <f t="shared" si="9"/>
        <v>262.5</v>
      </c>
      <c r="W12" s="21">
        <v>3941</v>
      </c>
      <c r="X12" s="21">
        <v>3636</v>
      </c>
      <c r="Y12" s="21">
        <v>298</v>
      </c>
      <c r="Z12" s="1">
        <v>0.73</v>
      </c>
      <c r="AA12" s="3">
        <f t="shared" si="4"/>
        <v>27.364554637281913</v>
      </c>
      <c r="AB12" s="17">
        <f t="shared" si="10"/>
        <v>730</v>
      </c>
      <c r="BT12" s="4"/>
      <c r="BU12" s="5"/>
    </row>
    <row r="13" spans="1:73">
      <c r="B13" s="21">
        <v>4005</v>
      </c>
      <c r="C13" s="21">
        <v>3941</v>
      </c>
      <c r="D13" s="21">
        <v>328</v>
      </c>
      <c r="E13" s="1">
        <f t="shared" si="5"/>
        <v>0.16</v>
      </c>
      <c r="F13" s="3">
        <f t="shared" si="0"/>
        <v>18.594104308390023</v>
      </c>
      <c r="G13" s="17">
        <f t="shared" si="6"/>
        <v>160</v>
      </c>
      <c r="I13" s="21">
        <v>3987</v>
      </c>
      <c r="J13" s="21">
        <v>3879</v>
      </c>
      <c r="K13" s="21">
        <v>328</v>
      </c>
      <c r="L13" s="1">
        <f t="shared" si="7"/>
        <v>0.27</v>
      </c>
      <c r="M13" s="3">
        <f t="shared" si="1"/>
        <v>19.170075978959673</v>
      </c>
      <c r="N13" s="17">
        <f t="shared" si="8"/>
        <v>270</v>
      </c>
      <c r="P13" s="21">
        <v>4018</v>
      </c>
      <c r="Q13" s="21">
        <v>3913</v>
      </c>
      <c r="R13" s="21">
        <v>328</v>
      </c>
      <c r="S13" s="1">
        <f t="shared" si="3"/>
        <v>0.26250000000000001</v>
      </c>
      <c r="T13" s="3">
        <f t="shared" si="2"/>
        <v>24.029304029304029</v>
      </c>
      <c r="U13" s="17">
        <f t="shared" si="9"/>
        <v>262.5</v>
      </c>
      <c r="W13" s="21">
        <v>3918</v>
      </c>
      <c r="X13" s="21">
        <v>3585</v>
      </c>
      <c r="Y13" s="21">
        <v>328</v>
      </c>
      <c r="Z13" s="1">
        <v>0.74</v>
      </c>
      <c r="AA13" s="3">
        <f t="shared" si="4"/>
        <v>30.11937557392103</v>
      </c>
      <c r="AB13" s="17">
        <f t="shared" si="10"/>
        <v>740</v>
      </c>
      <c r="BT13" s="4"/>
      <c r="BU13" s="5"/>
    </row>
    <row r="14" spans="1:73">
      <c r="B14" s="21">
        <v>3993</v>
      </c>
      <c r="C14" s="21">
        <v>3927</v>
      </c>
      <c r="D14" s="21">
        <v>358</v>
      </c>
      <c r="E14" s="1">
        <f t="shared" si="5"/>
        <v>0.16500000000000001</v>
      </c>
      <c r="F14" s="3">
        <f t="shared" si="0"/>
        <v>20.294784580498867</v>
      </c>
      <c r="G14" s="17">
        <f t="shared" si="6"/>
        <v>165</v>
      </c>
      <c r="I14" s="21">
        <v>3975</v>
      </c>
      <c r="J14" s="21">
        <v>3865</v>
      </c>
      <c r="K14" s="21">
        <v>358</v>
      </c>
      <c r="L14" s="1">
        <f t="shared" si="7"/>
        <v>0.27500000000000002</v>
      </c>
      <c r="M14" s="3">
        <f t="shared" si="1"/>
        <v>20.92343658679135</v>
      </c>
      <c r="N14" s="17">
        <f t="shared" si="8"/>
        <v>275</v>
      </c>
      <c r="P14" s="21">
        <v>4007</v>
      </c>
      <c r="Q14" s="21">
        <v>3901</v>
      </c>
      <c r="R14" s="21">
        <v>358</v>
      </c>
      <c r="S14" s="1">
        <f t="shared" si="3"/>
        <v>0.26500000000000001</v>
      </c>
      <c r="T14" s="3">
        <f t="shared" si="2"/>
        <v>26.22710622710623</v>
      </c>
      <c r="U14" s="17">
        <f t="shared" si="9"/>
        <v>265</v>
      </c>
      <c r="W14" s="21">
        <v>3901</v>
      </c>
      <c r="X14" s="21">
        <v>3565</v>
      </c>
      <c r="Y14" s="21">
        <v>358</v>
      </c>
      <c r="Z14" s="1">
        <v>0.74250000000000005</v>
      </c>
      <c r="AA14" s="3">
        <f t="shared" si="4"/>
        <v>32.874196510560147</v>
      </c>
      <c r="AB14" s="17">
        <f t="shared" si="10"/>
        <v>742.5</v>
      </c>
      <c r="BT14" s="4"/>
      <c r="BU14" s="5"/>
    </row>
    <row r="15" spans="1:73">
      <c r="B15" s="21">
        <v>3980</v>
      </c>
      <c r="C15" s="21">
        <v>3914</v>
      </c>
      <c r="D15" s="21">
        <v>388</v>
      </c>
      <c r="E15" s="1">
        <f t="shared" si="5"/>
        <v>0.16500000000000001</v>
      </c>
      <c r="F15" s="3">
        <f t="shared" si="0"/>
        <v>21.995464852607711</v>
      </c>
      <c r="G15" s="17">
        <f t="shared" si="6"/>
        <v>165</v>
      </c>
      <c r="I15" s="21">
        <v>3964</v>
      </c>
      <c r="J15" s="21">
        <v>3852</v>
      </c>
      <c r="K15" s="21">
        <v>388</v>
      </c>
      <c r="L15" s="1">
        <f t="shared" si="7"/>
        <v>0.28000000000000003</v>
      </c>
      <c r="M15" s="3">
        <f t="shared" si="1"/>
        <v>22.676797194623028</v>
      </c>
      <c r="N15" s="17">
        <f t="shared" si="8"/>
        <v>280</v>
      </c>
      <c r="P15" s="21">
        <v>3998</v>
      </c>
      <c r="Q15" s="21">
        <v>3889</v>
      </c>
      <c r="R15" s="21">
        <v>388</v>
      </c>
      <c r="S15" s="1">
        <f t="shared" si="3"/>
        <v>0.27250000000000002</v>
      </c>
      <c r="T15" s="3">
        <f t="shared" si="2"/>
        <v>28.424908424908423</v>
      </c>
      <c r="U15" s="17">
        <f t="shared" si="9"/>
        <v>272.5</v>
      </c>
      <c r="W15" s="21">
        <v>3887</v>
      </c>
      <c r="X15" s="21">
        <v>3551</v>
      </c>
      <c r="Y15" s="21">
        <v>388</v>
      </c>
      <c r="Z15" s="1">
        <v>0.745</v>
      </c>
      <c r="AA15" s="3">
        <f t="shared" si="4"/>
        <v>35.62901744719926</v>
      </c>
      <c r="AB15" s="17">
        <f t="shared" si="10"/>
        <v>745</v>
      </c>
    </row>
    <row r="16" spans="1:73">
      <c r="B16" s="21">
        <v>3968</v>
      </c>
      <c r="C16" s="21">
        <v>3901</v>
      </c>
      <c r="D16" s="21">
        <v>418</v>
      </c>
      <c r="E16" s="1">
        <f t="shared" si="5"/>
        <v>0.16750000000000001</v>
      </c>
      <c r="F16" s="3">
        <f t="shared" si="0"/>
        <v>23.696145124716551</v>
      </c>
      <c r="G16" s="17">
        <f t="shared" si="6"/>
        <v>167.5</v>
      </c>
      <c r="I16" s="21">
        <v>3952</v>
      </c>
      <c r="J16" s="21">
        <v>3840</v>
      </c>
      <c r="K16" s="21">
        <v>418</v>
      </c>
      <c r="L16" s="1">
        <f t="shared" si="7"/>
        <v>0.28000000000000003</v>
      </c>
      <c r="M16" s="3">
        <f t="shared" si="1"/>
        <v>24.430157802454705</v>
      </c>
      <c r="N16" s="17">
        <f t="shared" si="8"/>
        <v>280</v>
      </c>
      <c r="P16" s="21">
        <v>3987</v>
      </c>
      <c r="Q16" s="21">
        <v>3877</v>
      </c>
      <c r="R16" s="21">
        <v>418</v>
      </c>
      <c r="S16" s="1">
        <f t="shared" si="3"/>
        <v>0.27500000000000002</v>
      </c>
      <c r="T16" s="3">
        <f t="shared" si="2"/>
        <v>30.622710622710624</v>
      </c>
      <c r="U16" s="17">
        <f t="shared" si="9"/>
        <v>275</v>
      </c>
      <c r="W16" s="21">
        <v>3875</v>
      </c>
      <c r="X16" s="21">
        <v>3538</v>
      </c>
      <c r="Y16" s="21">
        <v>418</v>
      </c>
      <c r="Z16" s="1">
        <v>0.75249999999999995</v>
      </c>
      <c r="AA16" s="3">
        <f t="shared" si="4"/>
        <v>38.383838383838381</v>
      </c>
      <c r="AB16" s="17">
        <f t="shared" si="10"/>
        <v>752.5</v>
      </c>
    </row>
    <row r="17" spans="2:28">
      <c r="B17" s="21">
        <v>3956</v>
      </c>
      <c r="C17" s="21">
        <v>3888</v>
      </c>
      <c r="D17" s="21">
        <v>448</v>
      </c>
      <c r="E17" s="1">
        <f t="shared" si="5"/>
        <v>0.17</v>
      </c>
      <c r="F17" s="3">
        <f t="shared" si="0"/>
        <v>25.396825396825395</v>
      </c>
      <c r="G17" s="17">
        <f t="shared" si="6"/>
        <v>170</v>
      </c>
      <c r="I17" s="21">
        <v>3941</v>
      </c>
      <c r="J17" s="21">
        <v>3828</v>
      </c>
      <c r="K17" s="21">
        <v>448</v>
      </c>
      <c r="L17" s="1">
        <f t="shared" si="7"/>
        <v>0.28249999999999997</v>
      </c>
      <c r="M17" s="3">
        <f t="shared" si="1"/>
        <v>26.183518410286382</v>
      </c>
      <c r="N17" s="17">
        <f t="shared" si="8"/>
        <v>282.5</v>
      </c>
      <c r="P17" s="21">
        <v>3976</v>
      </c>
      <c r="Q17" s="21">
        <v>3858</v>
      </c>
      <c r="R17" s="21">
        <v>448</v>
      </c>
      <c r="S17" s="1">
        <f t="shared" si="3"/>
        <v>0.29499999999999998</v>
      </c>
      <c r="T17" s="3">
        <f t="shared" si="2"/>
        <v>32.820512820512818</v>
      </c>
      <c r="U17" s="17">
        <f t="shared" si="9"/>
        <v>295</v>
      </c>
      <c r="W17" s="21">
        <v>3863</v>
      </c>
      <c r="X17" s="21">
        <v>3528</v>
      </c>
      <c r="Y17" s="21">
        <v>448</v>
      </c>
      <c r="Z17" s="1">
        <v>0.755</v>
      </c>
      <c r="AA17" s="3">
        <f t="shared" si="4"/>
        <v>41.138659320477501</v>
      </c>
      <c r="AB17" s="17">
        <f t="shared" si="10"/>
        <v>755</v>
      </c>
    </row>
    <row r="18" spans="2:28">
      <c r="B18" s="21">
        <v>3946</v>
      </c>
      <c r="C18" s="21">
        <v>3877</v>
      </c>
      <c r="D18" s="21">
        <v>478</v>
      </c>
      <c r="E18" s="1">
        <f t="shared" si="5"/>
        <v>0.17249999999999999</v>
      </c>
      <c r="F18" s="3">
        <f t="shared" si="0"/>
        <v>27.09750566893424</v>
      </c>
      <c r="G18" s="17">
        <f t="shared" si="6"/>
        <v>172.5</v>
      </c>
      <c r="I18" s="21">
        <v>3932</v>
      </c>
      <c r="J18" s="21">
        <v>3816</v>
      </c>
      <c r="K18" s="21">
        <v>478</v>
      </c>
      <c r="L18" s="1">
        <f t="shared" si="7"/>
        <v>0.28999999999999998</v>
      </c>
      <c r="M18" s="3">
        <f t="shared" si="1"/>
        <v>27.936879018118059</v>
      </c>
      <c r="N18" s="17">
        <f t="shared" si="8"/>
        <v>290</v>
      </c>
      <c r="P18" s="21">
        <v>3951</v>
      </c>
      <c r="Q18" s="21">
        <v>3811</v>
      </c>
      <c r="R18" s="21">
        <v>478</v>
      </c>
      <c r="S18" s="1">
        <f t="shared" si="3"/>
        <v>0.35</v>
      </c>
      <c r="T18" s="3">
        <f t="shared" si="2"/>
        <v>35.018315018315015</v>
      </c>
      <c r="U18" s="17">
        <f t="shared" si="9"/>
        <v>350</v>
      </c>
      <c r="W18" s="21">
        <v>3854</v>
      </c>
      <c r="X18" s="21">
        <v>3517</v>
      </c>
      <c r="Y18" s="21">
        <v>478</v>
      </c>
      <c r="Z18" s="1">
        <v>0.75749999999999995</v>
      </c>
      <c r="AA18" s="3">
        <f t="shared" si="4"/>
        <v>43.893480257116622</v>
      </c>
      <c r="AB18" s="17">
        <f t="shared" si="10"/>
        <v>757.5</v>
      </c>
    </row>
    <row r="19" spans="2:28">
      <c r="B19" s="21">
        <v>3934</v>
      </c>
      <c r="C19" s="21">
        <v>3864</v>
      </c>
      <c r="D19" s="21">
        <v>507</v>
      </c>
      <c r="E19" s="1">
        <f t="shared" si="5"/>
        <v>0.17499999999999999</v>
      </c>
      <c r="F19" s="3">
        <f t="shared" si="0"/>
        <v>28.741496598639454</v>
      </c>
      <c r="G19" s="17">
        <f t="shared" si="6"/>
        <v>175</v>
      </c>
      <c r="I19" s="21">
        <v>3921</v>
      </c>
      <c r="J19" s="21">
        <v>3804</v>
      </c>
      <c r="K19" s="21">
        <v>507</v>
      </c>
      <c r="L19" s="1">
        <f t="shared" si="7"/>
        <v>0.29249999999999998</v>
      </c>
      <c r="M19" s="3">
        <f t="shared" si="1"/>
        <v>29.63179427235535</v>
      </c>
      <c r="N19" s="17">
        <f t="shared" si="8"/>
        <v>292.5</v>
      </c>
      <c r="P19" s="21">
        <v>3879</v>
      </c>
      <c r="Q19" s="21">
        <v>3574</v>
      </c>
      <c r="R19" s="21">
        <v>507</v>
      </c>
      <c r="S19" s="1">
        <f t="shared" si="3"/>
        <v>0.76249999999999996</v>
      </c>
      <c r="T19" s="3">
        <f t="shared" si="2"/>
        <v>37.142857142857146</v>
      </c>
      <c r="U19" s="17">
        <f t="shared" si="9"/>
        <v>762.5</v>
      </c>
      <c r="W19" s="21">
        <v>3846</v>
      </c>
      <c r="X19" s="21">
        <v>3507</v>
      </c>
      <c r="Y19" s="21">
        <v>507</v>
      </c>
      <c r="Z19" s="1">
        <v>0.76</v>
      </c>
      <c r="AA19" s="3">
        <f t="shared" si="4"/>
        <v>46.556473829201103</v>
      </c>
      <c r="AB19" s="17">
        <f t="shared" si="10"/>
        <v>760</v>
      </c>
    </row>
    <row r="20" spans="2:28">
      <c r="B20" s="21">
        <v>3925</v>
      </c>
      <c r="C20" s="21">
        <v>3852</v>
      </c>
      <c r="D20" s="21">
        <v>537</v>
      </c>
      <c r="E20" s="1">
        <f t="shared" si="5"/>
        <v>0.1825</v>
      </c>
      <c r="F20" s="3">
        <f t="shared" si="0"/>
        <v>30.442176870748298</v>
      </c>
      <c r="G20" s="17">
        <f t="shared" si="6"/>
        <v>182.5</v>
      </c>
      <c r="I20" s="21">
        <v>3912</v>
      </c>
      <c r="J20" s="21">
        <v>3794</v>
      </c>
      <c r="K20" s="21">
        <v>537</v>
      </c>
      <c r="L20" s="1">
        <f t="shared" si="7"/>
        <v>0.29499999999999998</v>
      </c>
      <c r="M20" s="3">
        <f t="shared" si="1"/>
        <v>31.385154880187027</v>
      </c>
      <c r="N20" s="17">
        <f t="shared" si="8"/>
        <v>295</v>
      </c>
      <c r="P20" s="21">
        <v>3865</v>
      </c>
      <c r="Q20" s="21">
        <v>3538</v>
      </c>
      <c r="R20" s="21">
        <v>537</v>
      </c>
      <c r="S20" s="1">
        <f t="shared" si="3"/>
        <v>0.8175</v>
      </c>
      <c r="T20" s="3">
        <f t="shared" si="2"/>
        <v>39.340659340659343</v>
      </c>
      <c r="U20" s="17">
        <f t="shared" si="9"/>
        <v>817.5</v>
      </c>
      <c r="W20" s="21">
        <v>3837</v>
      </c>
      <c r="X20" s="21">
        <v>3497</v>
      </c>
      <c r="Y20" s="21">
        <v>537</v>
      </c>
      <c r="Z20" s="1">
        <v>0.76500000000000001</v>
      </c>
      <c r="AA20" s="3">
        <f t="shared" si="4"/>
        <v>49.311294765840216</v>
      </c>
      <c r="AB20" s="17">
        <f t="shared" si="10"/>
        <v>765</v>
      </c>
    </row>
    <row r="21" spans="2:28">
      <c r="B21" s="21">
        <v>3914</v>
      </c>
      <c r="C21" s="21">
        <v>3842</v>
      </c>
      <c r="D21" s="21">
        <v>567</v>
      </c>
      <c r="E21" s="1">
        <f t="shared" si="5"/>
        <v>0.18</v>
      </c>
      <c r="F21" s="3">
        <f t="shared" si="0"/>
        <v>32.142857142857146</v>
      </c>
      <c r="G21" s="17">
        <f t="shared" si="6"/>
        <v>180</v>
      </c>
      <c r="I21" s="21">
        <v>3903</v>
      </c>
      <c r="J21" s="21">
        <v>3783</v>
      </c>
      <c r="K21" s="21">
        <v>567</v>
      </c>
      <c r="L21" s="1">
        <f t="shared" si="7"/>
        <v>0.3</v>
      </c>
      <c r="M21" s="3">
        <f t="shared" si="1"/>
        <v>33.138515488018705</v>
      </c>
      <c r="N21" s="17">
        <f t="shared" si="8"/>
        <v>300</v>
      </c>
      <c r="P21" s="21">
        <v>3852</v>
      </c>
      <c r="Q21" s="21">
        <v>3525</v>
      </c>
      <c r="R21" s="21">
        <v>567</v>
      </c>
      <c r="S21" s="1">
        <f t="shared" si="3"/>
        <v>0.8175</v>
      </c>
      <c r="T21" s="3">
        <f t="shared" si="2"/>
        <v>41.53846153846154</v>
      </c>
      <c r="U21" s="17">
        <f t="shared" si="9"/>
        <v>817.5</v>
      </c>
      <c r="W21" s="21">
        <v>3831</v>
      </c>
      <c r="X21" s="21">
        <v>3488</v>
      </c>
      <c r="Y21" s="21">
        <v>567</v>
      </c>
      <c r="Z21" s="1">
        <v>0.77249999999999996</v>
      </c>
      <c r="AA21" s="3">
        <f t="shared" si="4"/>
        <v>52.066115702479344</v>
      </c>
      <c r="AB21" s="17">
        <f t="shared" si="10"/>
        <v>772.5</v>
      </c>
    </row>
    <row r="22" spans="2:28">
      <c r="B22" s="21">
        <v>3905</v>
      </c>
      <c r="C22" s="21">
        <v>3830</v>
      </c>
      <c r="D22" s="21">
        <v>597</v>
      </c>
      <c r="E22" s="1">
        <f t="shared" si="5"/>
        <v>0.1875</v>
      </c>
      <c r="F22" s="3">
        <f t="shared" si="0"/>
        <v>33.843537414965986</v>
      </c>
      <c r="G22" s="17">
        <f t="shared" si="6"/>
        <v>187.5</v>
      </c>
      <c r="I22" s="21">
        <v>3894</v>
      </c>
      <c r="J22" s="21">
        <v>3773</v>
      </c>
      <c r="K22" s="21">
        <v>597</v>
      </c>
      <c r="L22" s="1">
        <f t="shared" si="7"/>
        <v>0.30249999999999999</v>
      </c>
      <c r="M22" s="3">
        <f t="shared" si="1"/>
        <v>34.891876095850385</v>
      </c>
      <c r="N22" s="17">
        <f t="shared" si="8"/>
        <v>302.5</v>
      </c>
      <c r="P22" s="21">
        <v>3840</v>
      </c>
      <c r="Q22" s="21">
        <v>3515</v>
      </c>
      <c r="R22" s="21">
        <v>597</v>
      </c>
      <c r="S22" s="1">
        <f t="shared" si="3"/>
        <v>0.8125</v>
      </c>
      <c r="T22" s="3">
        <f t="shared" si="2"/>
        <v>43.736263736263737</v>
      </c>
      <c r="U22" s="17">
        <f t="shared" si="9"/>
        <v>812.5</v>
      </c>
      <c r="W22" s="21">
        <v>3822</v>
      </c>
      <c r="X22" s="21">
        <v>3479</v>
      </c>
      <c r="Y22" s="21">
        <v>597</v>
      </c>
      <c r="Z22" s="1">
        <v>0.77249999999999996</v>
      </c>
      <c r="AA22" s="3">
        <f t="shared" si="4"/>
        <v>54.820936639118457</v>
      </c>
      <c r="AB22" s="17">
        <f t="shared" si="10"/>
        <v>772.5</v>
      </c>
    </row>
    <row r="23" spans="2:28">
      <c r="B23" s="21">
        <v>3896</v>
      </c>
      <c r="C23" s="21">
        <v>3819</v>
      </c>
      <c r="D23" s="21">
        <v>627</v>
      </c>
      <c r="E23" s="1">
        <f t="shared" si="5"/>
        <v>0.1925</v>
      </c>
      <c r="F23" s="3">
        <f t="shared" si="0"/>
        <v>35.544217687074834</v>
      </c>
      <c r="G23" s="17">
        <f t="shared" si="6"/>
        <v>192.5</v>
      </c>
      <c r="I23" s="21">
        <v>3884</v>
      </c>
      <c r="J23" s="21">
        <v>3764</v>
      </c>
      <c r="K23" s="21">
        <v>627</v>
      </c>
      <c r="L23" s="1">
        <f t="shared" si="7"/>
        <v>0.3</v>
      </c>
      <c r="M23" s="3">
        <f t="shared" si="1"/>
        <v>36.645236703682052</v>
      </c>
      <c r="N23" s="17">
        <f t="shared" si="8"/>
        <v>300</v>
      </c>
      <c r="P23" s="21">
        <v>3829</v>
      </c>
      <c r="Q23" s="21">
        <v>3504</v>
      </c>
      <c r="R23" s="21">
        <v>627</v>
      </c>
      <c r="S23" s="1">
        <f t="shared" si="3"/>
        <v>0.8125</v>
      </c>
      <c r="T23" s="3">
        <f t="shared" si="2"/>
        <v>45.934065934065934</v>
      </c>
      <c r="U23" s="17">
        <f t="shared" si="9"/>
        <v>812.5</v>
      </c>
      <c r="W23" s="21">
        <v>3815</v>
      </c>
      <c r="X23" s="21">
        <v>3470</v>
      </c>
      <c r="Y23" s="21">
        <v>627</v>
      </c>
      <c r="Z23" s="1">
        <v>0.78</v>
      </c>
      <c r="AA23" s="3">
        <f t="shared" si="4"/>
        <v>57.575757575757578</v>
      </c>
      <c r="AB23" s="17">
        <f t="shared" si="10"/>
        <v>780</v>
      </c>
    </row>
    <row r="24" spans="2:28">
      <c r="B24" s="21">
        <v>3887</v>
      </c>
      <c r="C24" s="21">
        <v>3809</v>
      </c>
      <c r="D24" s="21">
        <v>657</v>
      </c>
      <c r="E24" s="1">
        <f t="shared" si="5"/>
        <v>0.19500000000000001</v>
      </c>
      <c r="F24" s="3">
        <f t="shared" si="0"/>
        <v>37.244897959183675</v>
      </c>
      <c r="G24" s="17">
        <f t="shared" si="6"/>
        <v>195</v>
      </c>
      <c r="I24" s="21">
        <v>3872</v>
      </c>
      <c r="J24" s="21">
        <v>3755</v>
      </c>
      <c r="K24" s="21">
        <v>657</v>
      </c>
      <c r="L24" s="1">
        <f t="shared" si="7"/>
        <v>0.29249999999999998</v>
      </c>
      <c r="M24" s="3">
        <f t="shared" si="1"/>
        <v>38.398597311513733</v>
      </c>
      <c r="N24" s="17">
        <f t="shared" si="8"/>
        <v>292.5</v>
      </c>
      <c r="P24" s="21">
        <v>3819</v>
      </c>
      <c r="Q24" s="21">
        <v>3496</v>
      </c>
      <c r="R24" s="21">
        <v>657</v>
      </c>
      <c r="S24" s="1">
        <f t="shared" si="3"/>
        <v>0.8075</v>
      </c>
      <c r="T24" s="3">
        <f t="shared" si="2"/>
        <v>48.131868131868131</v>
      </c>
      <c r="U24" s="17">
        <f t="shared" si="9"/>
        <v>807.5</v>
      </c>
      <c r="W24" s="21">
        <v>3807</v>
      </c>
      <c r="X24" s="21">
        <v>3460</v>
      </c>
      <c r="Y24" s="21">
        <v>657</v>
      </c>
      <c r="Z24" s="1">
        <v>0.78500000000000003</v>
      </c>
      <c r="AA24" s="3">
        <f t="shared" si="4"/>
        <v>60.330578512396691</v>
      </c>
      <c r="AB24" s="17">
        <f t="shared" si="10"/>
        <v>785</v>
      </c>
    </row>
    <row r="25" spans="2:28">
      <c r="B25" s="21">
        <v>3878</v>
      </c>
      <c r="C25" s="21">
        <v>3798</v>
      </c>
      <c r="D25" s="21">
        <v>686</v>
      </c>
      <c r="E25" s="1">
        <f t="shared" si="5"/>
        <v>0.2</v>
      </c>
      <c r="F25" s="3">
        <f t="shared" si="0"/>
        <v>38.888888888888893</v>
      </c>
      <c r="G25" s="17">
        <f t="shared" si="6"/>
        <v>200</v>
      </c>
      <c r="I25" s="21">
        <v>3859</v>
      </c>
      <c r="J25" s="21">
        <v>3747</v>
      </c>
      <c r="K25" s="21">
        <v>686</v>
      </c>
      <c r="L25" s="1">
        <f t="shared" si="7"/>
        <v>0.28000000000000003</v>
      </c>
      <c r="M25" s="3">
        <f t="shared" si="1"/>
        <v>40.09351256575102</v>
      </c>
      <c r="N25" s="17">
        <f t="shared" si="8"/>
        <v>280</v>
      </c>
      <c r="P25" s="21">
        <v>3811</v>
      </c>
      <c r="Q25" s="21">
        <v>3488</v>
      </c>
      <c r="R25" s="21">
        <v>686</v>
      </c>
      <c r="S25" s="1">
        <f t="shared" si="3"/>
        <v>0.8075</v>
      </c>
      <c r="T25" s="3">
        <f t="shared" si="2"/>
        <v>50.256410256410255</v>
      </c>
      <c r="U25" s="17">
        <f t="shared" si="9"/>
        <v>807.5</v>
      </c>
      <c r="W25" s="21">
        <v>3798</v>
      </c>
      <c r="X25" s="21">
        <v>3449</v>
      </c>
      <c r="Y25" s="21">
        <v>686</v>
      </c>
      <c r="Z25" s="1">
        <v>0.78749999999999998</v>
      </c>
      <c r="AA25" s="3">
        <f t="shared" si="4"/>
        <v>62.993572084481173</v>
      </c>
      <c r="AB25" s="17">
        <f t="shared" si="10"/>
        <v>787.5</v>
      </c>
    </row>
    <row r="26" spans="2:28">
      <c r="B26" s="21">
        <v>3870</v>
      </c>
      <c r="C26" s="21">
        <v>3788</v>
      </c>
      <c r="D26" s="21">
        <v>716</v>
      </c>
      <c r="E26" s="1">
        <f t="shared" si="5"/>
        <v>0.20499999999999999</v>
      </c>
      <c r="F26" s="3">
        <f t="shared" si="0"/>
        <v>40.589569160997733</v>
      </c>
      <c r="G26" s="17">
        <f t="shared" si="6"/>
        <v>205</v>
      </c>
      <c r="I26" s="21">
        <v>3843</v>
      </c>
      <c r="J26" s="21">
        <v>3739</v>
      </c>
      <c r="K26" s="21">
        <v>716</v>
      </c>
      <c r="L26" s="1">
        <f t="shared" si="7"/>
        <v>0.26</v>
      </c>
      <c r="M26" s="3">
        <f t="shared" si="1"/>
        <v>41.846873173582701</v>
      </c>
      <c r="N26" s="17">
        <f t="shared" si="8"/>
        <v>260</v>
      </c>
      <c r="P26" s="21">
        <v>3804</v>
      </c>
      <c r="Q26" s="21">
        <v>3480</v>
      </c>
      <c r="R26" s="21">
        <v>716</v>
      </c>
      <c r="S26" s="1">
        <f t="shared" si="3"/>
        <v>0.81</v>
      </c>
      <c r="T26" s="3">
        <f t="shared" si="2"/>
        <v>52.45421245421246</v>
      </c>
      <c r="U26" s="17">
        <f t="shared" si="9"/>
        <v>810</v>
      </c>
      <c r="W26" s="21">
        <v>3789</v>
      </c>
      <c r="X26" s="21">
        <v>3440</v>
      </c>
      <c r="Y26" s="21">
        <v>716</v>
      </c>
      <c r="Z26" s="1">
        <v>0.79500000000000004</v>
      </c>
      <c r="AA26" s="3">
        <f t="shared" si="4"/>
        <v>65.748393021120293</v>
      </c>
      <c r="AB26" s="17">
        <f t="shared" si="10"/>
        <v>795</v>
      </c>
    </row>
    <row r="27" spans="2:28">
      <c r="B27" s="21">
        <v>3857</v>
      </c>
      <c r="C27" s="21">
        <v>3779</v>
      </c>
      <c r="D27" s="21">
        <v>746</v>
      </c>
      <c r="E27" s="1">
        <f t="shared" si="5"/>
        <v>0.19500000000000001</v>
      </c>
      <c r="F27" s="3">
        <f t="shared" si="0"/>
        <v>42.290249433106574</v>
      </c>
      <c r="G27" s="17">
        <f t="shared" si="6"/>
        <v>195</v>
      </c>
      <c r="I27" s="21">
        <v>3831</v>
      </c>
      <c r="J27" s="21">
        <v>3731</v>
      </c>
      <c r="K27" s="21">
        <v>746</v>
      </c>
      <c r="L27" s="1">
        <f t="shared" si="7"/>
        <v>0.25</v>
      </c>
      <c r="M27" s="3">
        <f t="shared" si="1"/>
        <v>43.600233781414374</v>
      </c>
      <c r="N27" s="17">
        <f t="shared" si="8"/>
        <v>250</v>
      </c>
      <c r="P27" s="21">
        <v>3797</v>
      </c>
      <c r="Q27" s="21">
        <v>3473</v>
      </c>
      <c r="R27" s="21">
        <v>746</v>
      </c>
      <c r="S27" s="1">
        <f t="shared" si="3"/>
        <v>0.81</v>
      </c>
      <c r="T27" s="3">
        <f t="shared" si="2"/>
        <v>54.65201465201465</v>
      </c>
      <c r="U27" s="17">
        <f t="shared" si="9"/>
        <v>810</v>
      </c>
      <c r="W27" s="21">
        <v>3778</v>
      </c>
      <c r="X27" s="21">
        <v>3428</v>
      </c>
      <c r="Y27" s="21">
        <v>746</v>
      </c>
      <c r="Z27" s="1">
        <v>0.8</v>
      </c>
      <c r="AA27" s="3">
        <f t="shared" si="4"/>
        <v>68.503213957759414</v>
      </c>
      <c r="AB27" s="17">
        <f t="shared" si="10"/>
        <v>800</v>
      </c>
    </row>
    <row r="28" spans="2:28">
      <c r="B28" s="21">
        <v>3841</v>
      </c>
      <c r="C28" s="21">
        <v>3771</v>
      </c>
      <c r="D28" s="21">
        <v>776</v>
      </c>
      <c r="E28" s="1">
        <f t="shared" si="5"/>
        <v>0.17499999999999999</v>
      </c>
      <c r="F28" s="3">
        <f t="shared" si="0"/>
        <v>43.990929705215422</v>
      </c>
      <c r="G28" s="17">
        <f t="shared" si="6"/>
        <v>175</v>
      </c>
      <c r="I28" s="21">
        <v>3822</v>
      </c>
      <c r="J28" s="21">
        <v>3723</v>
      </c>
      <c r="K28" s="21">
        <v>776</v>
      </c>
      <c r="L28" s="1">
        <f t="shared" si="7"/>
        <v>0.2475</v>
      </c>
      <c r="M28" s="3">
        <f t="shared" si="1"/>
        <v>45.353594389246055</v>
      </c>
      <c r="N28" s="17">
        <f t="shared" si="8"/>
        <v>247.5</v>
      </c>
      <c r="P28" s="21">
        <v>3793</v>
      </c>
      <c r="Q28" s="21">
        <v>3467</v>
      </c>
      <c r="R28" s="21">
        <v>776</v>
      </c>
      <c r="S28" s="1">
        <f t="shared" si="3"/>
        <v>0.81499999999999995</v>
      </c>
      <c r="T28" s="3">
        <f t="shared" si="2"/>
        <v>56.849816849816847</v>
      </c>
      <c r="U28" s="17">
        <f t="shared" si="9"/>
        <v>815</v>
      </c>
      <c r="W28" s="21">
        <v>3767</v>
      </c>
      <c r="X28" s="21">
        <v>3415</v>
      </c>
      <c r="Y28" s="21">
        <v>776</v>
      </c>
      <c r="Z28" s="1">
        <v>0.80249999999999999</v>
      </c>
      <c r="AA28" s="3">
        <f t="shared" si="4"/>
        <v>71.25803489439852</v>
      </c>
      <c r="AB28" s="17">
        <f t="shared" si="10"/>
        <v>802.5</v>
      </c>
    </row>
    <row r="29" spans="2:28">
      <c r="B29" s="21">
        <v>3826</v>
      </c>
      <c r="C29" s="21">
        <v>3763</v>
      </c>
      <c r="D29" s="21">
        <v>806</v>
      </c>
      <c r="E29" s="1">
        <f t="shared" si="5"/>
        <v>0.1575</v>
      </c>
      <c r="F29" s="3">
        <f t="shared" si="0"/>
        <v>45.691609977324262</v>
      </c>
      <c r="G29" s="17">
        <f t="shared" si="6"/>
        <v>157.5</v>
      </c>
      <c r="I29" s="21">
        <v>3814</v>
      </c>
      <c r="J29" s="21">
        <v>3717</v>
      </c>
      <c r="K29" s="21">
        <v>806</v>
      </c>
      <c r="L29" s="1">
        <f t="shared" si="7"/>
        <v>0.24249999999999999</v>
      </c>
      <c r="M29" s="3">
        <f t="shared" si="1"/>
        <v>47.106954997077736</v>
      </c>
      <c r="N29" s="17">
        <f t="shared" si="8"/>
        <v>242.5</v>
      </c>
      <c r="P29" s="21">
        <v>3789</v>
      </c>
      <c r="Q29" s="21">
        <v>3461</v>
      </c>
      <c r="R29" s="21">
        <v>806</v>
      </c>
      <c r="S29" s="1">
        <f t="shared" si="3"/>
        <v>0.82</v>
      </c>
      <c r="T29" s="3">
        <f t="shared" si="2"/>
        <v>59.047619047619051</v>
      </c>
      <c r="U29" s="17">
        <f t="shared" si="9"/>
        <v>820</v>
      </c>
      <c r="W29" s="21">
        <v>3754</v>
      </c>
      <c r="X29" s="21">
        <v>3403</v>
      </c>
      <c r="Y29" s="21">
        <v>806</v>
      </c>
      <c r="Z29" s="1">
        <v>0.80500000000000005</v>
      </c>
      <c r="AA29" s="3">
        <f t="shared" si="4"/>
        <v>74.012855831037655</v>
      </c>
      <c r="AB29" s="17">
        <f t="shared" si="10"/>
        <v>805</v>
      </c>
    </row>
    <row r="30" spans="2:28">
      <c r="B30" s="21">
        <v>3817</v>
      </c>
      <c r="C30" s="21">
        <v>3755</v>
      </c>
      <c r="D30" s="21">
        <v>836</v>
      </c>
      <c r="E30" s="1">
        <f t="shared" si="5"/>
        <v>0.155</v>
      </c>
      <c r="F30" s="3">
        <f t="shared" si="0"/>
        <v>47.392290249433103</v>
      </c>
      <c r="G30" s="17">
        <f t="shared" si="6"/>
        <v>155</v>
      </c>
      <c r="I30" s="21">
        <v>3808</v>
      </c>
      <c r="J30" s="21">
        <v>3710</v>
      </c>
      <c r="K30" s="21">
        <v>836</v>
      </c>
      <c r="L30" s="1">
        <f t="shared" si="7"/>
        <v>0.245</v>
      </c>
      <c r="M30" s="3">
        <f t="shared" si="1"/>
        <v>48.86031560490941</v>
      </c>
      <c r="N30" s="17">
        <f t="shared" si="8"/>
        <v>245</v>
      </c>
      <c r="P30" s="21">
        <v>3785</v>
      </c>
      <c r="Q30" s="21">
        <v>3455</v>
      </c>
      <c r="R30" s="21">
        <v>836</v>
      </c>
      <c r="S30" s="1">
        <f t="shared" si="3"/>
        <v>0.82499999999999996</v>
      </c>
      <c r="T30" s="3">
        <f t="shared" si="2"/>
        <v>61.245421245421248</v>
      </c>
      <c r="U30" s="17">
        <f t="shared" si="9"/>
        <v>825</v>
      </c>
      <c r="W30" s="21">
        <v>3740</v>
      </c>
      <c r="X30" s="21">
        <v>3390</v>
      </c>
      <c r="Y30" s="21">
        <v>836</v>
      </c>
      <c r="Z30" s="1">
        <v>0.80500000000000005</v>
      </c>
      <c r="AA30" s="3">
        <f t="shared" si="4"/>
        <v>76.767676767676761</v>
      </c>
      <c r="AB30" s="17">
        <f t="shared" si="10"/>
        <v>805</v>
      </c>
    </row>
    <row r="31" spans="2:28">
      <c r="B31" s="21">
        <v>3810</v>
      </c>
      <c r="C31" s="21">
        <v>3749</v>
      </c>
      <c r="D31" s="21">
        <v>866</v>
      </c>
      <c r="E31" s="1">
        <f t="shared" si="5"/>
        <v>0.1525</v>
      </c>
      <c r="F31" s="3">
        <f t="shared" si="0"/>
        <v>49.09297052154195</v>
      </c>
      <c r="G31" s="17">
        <f t="shared" si="6"/>
        <v>152.5</v>
      </c>
      <c r="I31" s="21">
        <v>3802</v>
      </c>
      <c r="J31" s="21">
        <v>3704</v>
      </c>
      <c r="K31" s="21">
        <v>866</v>
      </c>
      <c r="L31" s="1">
        <f t="shared" si="7"/>
        <v>0.245</v>
      </c>
      <c r="M31" s="3">
        <f t="shared" si="1"/>
        <v>50.61367621274109</v>
      </c>
      <c r="N31" s="17">
        <f t="shared" si="8"/>
        <v>245</v>
      </c>
      <c r="P31" s="21">
        <v>3781</v>
      </c>
      <c r="Q31" s="21">
        <v>3449</v>
      </c>
      <c r="R31" s="21">
        <v>866</v>
      </c>
      <c r="S31" s="1">
        <f t="shared" si="3"/>
        <v>0.83</v>
      </c>
      <c r="T31" s="3">
        <f t="shared" si="2"/>
        <v>63.443223443223438</v>
      </c>
      <c r="U31" s="17">
        <f t="shared" si="9"/>
        <v>830</v>
      </c>
      <c r="W31" s="21">
        <v>3729</v>
      </c>
      <c r="X31" s="21">
        <v>3377</v>
      </c>
      <c r="Y31" s="21">
        <v>866</v>
      </c>
      <c r="Z31" s="1">
        <v>0.8125</v>
      </c>
      <c r="AA31" s="3">
        <f t="shared" si="4"/>
        <v>79.522497704315882</v>
      </c>
      <c r="AB31" s="17">
        <f t="shared" si="10"/>
        <v>812.5</v>
      </c>
    </row>
    <row r="32" spans="2:28">
      <c r="B32" s="21">
        <v>3804</v>
      </c>
      <c r="C32" s="21">
        <v>3742</v>
      </c>
      <c r="D32" s="21">
        <v>895</v>
      </c>
      <c r="E32" s="1">
        <f t="shared" si="5"/>
        <v>0.155</v>
      </c>
      <c r="F32" s="3">
        <f t="shared" si="0"/>
        <v>50.736961451247161</v>
      </c>
      <c r="G32" s="17">
        <f t="shared" si="6"/>
        <v>155</v>
      </c>
      <c r="I32" s="21">
        <v>3798</v>
      </c>
      <c r="J32" s="21">
        <v>3698</v>
      </c>
      <c r="K32" s="21">
        <v>895</v>
      </c>
      <c r="L32" s="1">
        <f t="shared" si="7"/>
        <v>0.25</v>
      </c>
      <c r="M32" s="3">
        <f t="shared" si="1"/>
        <v>52.30859146697837</v>
      </c>
      <c r="N32" s="17">
        <f t="shared" si="8"/>
        <v>250</v>
      </c>
      <c r="P32" s="21">
        <v>3779</v>
      </c>
      <c r="Q32" s="21">
        <v>3444</v>
      </c>
      <c r="R32" s="21">
        <v>895</v>
      </c>
      <c r="S32" s="1">
        <f t="shared" si="3"/>
        <v>0.83750000000000002</v>
      </c>
      <c r="T32" s="3">
        <f t="shared" si="2"/>
        <v>65.567765567765562</v>
      </c>
      <c r="U32" s="17">
        <f t="shared" si="9"/>
        <v>837.5</v>
      </c>
      <c r="W32" s="21">
        <v>3719</v>
      </c>
      <c r="X32" s="21">
        <v>3365</v>
      </c>
      <c r="Y32" s="21">
        <v>895</v>
      </c>
      <c r="Z32" s="1">
        <v>0.82</v>
      </c>
      <c r="AA32" s="3">
        <f t="shared" si="4"/>
        <v>82.18549127640037</v>
      </c>
      <c r="AB32" s="17">
        <f t="shared" si="10"/>
        <v>820</v>
      </c>
    </row>
    <row r="33" spans="2:28">
      <c r="B33" s="21">
        <v>3798</v>
      </c>
      <c r="C33" s="21">
        <v>3737</v>
      </c>
      <c r="D33" s="21">
        <v>925</v>
      </c>
      <c r="E33" s="1">
        <f t="shared" si="5"/>
        <v>0.1525</v>
      </c>
      <c r="F33" s="3">
        <f t="shared" si="0"/>
        <v>52.437641723356009</v>
      </c>
      <c r="G33" s="17">
        <f t="shared" si="6"/>
        <v>152.5</v>
      </c>
      <c r="I33" s="21">
        <v>3792</v>
      </c>
      <c r="J33" s="21">
        <v>3693</v>
      </c>
      <c r="K33" s="21">
        <v>925</v>
      </c>
      <c r="L33" s="1">
        <f t="shared" si="7"/>
        <v>0.2475</v>
      </c>
      <c r="M33" s="3">
        <f t="shared" si="1"/>
        <v>54.061952074810051</v>
      </c>
      <c r="N33" s="17">
        <f t="shared" si="8"/>
        <v>247.5</v>
      </c>
      <c r="P33" s="21">
        <v>3775</v>
      </c>
      <c r="Q33" s="21">
        <v>3437</v>
      </c>
      <c r="R33" s="21">
        <v>925</v>
      </c>
      <c r="S33" s="1">
        <f t="shared" si="3"/>
        <v>0.84499999999999997</v>
      </c>
      <c r="T33" s="3">
        <f t="shared" si="2"/>
        <v>67.765567765567766</v>
      </c>
      <c r="U33" s="17">
        <f t="shared" si="9"/>
        <v>845</v>
      </c>
      <c r="W33" s="21">
        <v>3711</v>
      </c>
      <c r="X33" s="21">
        <v>3353</v>
      </c>
      <c r="Y33" s="21">
        <v>925</v>
      </c>
      <c r="Z33" s="1">
        <v>0.82</v>
      </c>
      <c r="AA33" s="3">
        <f t="shared" si="4"/>
        <v>84.940312213039476</v>
      </c>
      <c r="AB33" s="17">
        <f t="shared" si="10"/>
        <v>820</v>
      </c>
    </row>
    <row r="34" spans="2:28">
      <c r="B34" s="21">
        <v>3793</v>
      </c>
      <c r="C34" s="21">
        <v>3731</v>
      </c>
      <c r="D34" s="21">
        <v>955</v>
      </c>
      <c r="E34" s="1">
        <f t="shared" si="5"/>
        <v>0.155</v>
      </c>
      <c r="F34" s="3">
        <f t="shared" ref="F34:F63" si="11">D34/$D$68*100</f>
        <v>54.138321995464857</v>
      </c>
      <c r="G34" s="17">
        <f t="shared" si="6"/>
        <v>155</v>
      </c>
      <c r="I34" s="21">
        <v>3788</v>
      </c>
      <c r="J34" s="21">
        <v>3688</v>
      </c>
      <c r="K34" s="21">
        <v>955</v>
      </c>
      <c r="L34" s="1">
        <f t="shared" si="7"/>
        <v>0.25</v>
      </c>
      <c r="M34" s="3">
        <f t="shared" ref="M34:M63" si="12">K34/$K$68*100</f>
        <v>55.815312682641725</v>
      </c>
      <c r="N34" s="17">
        <f t="shared" si="8"/>
        <v>250</v>
      </c>
      <c r="P34" s="21">
        <v>3772</v>
      </c>
      <c r="Q34" s="21">
        <v>3432</v>
      </c>
      <c r="R34" s="21">
        <v>955</v>
      </c>
      <c r="S34" s="1">
        <f t="shared" si="3"/>
        <v>0.85</v>
      </c>
      <c r="T34" s="3">
        <f t="shared" ref="T34:T63" si="13">R34/$R$68*100</f>
        <v>69.963369963369956</v>
      </c>
      <c r="U34" s="17">
        <f t="shared" si="9"/>
        <v>850</v>
      </c>
      <c r="W34" s="21">
        <v>3705</v>
      </c>
      <c r="X34" s="21">
        <v>3338</v>
      </c>
      <c r="Y34" s="21">
        <v>955</v>
      </c>
      <c r="Z34" s="1">
        <v>0.83</v>
      </c>
      <c r="AA34" s="3">
        <f t="shared" si="4"/>
        <v>87.695133149678611</v>
      </c>
      <c r="AB34" s="17">
        <f t="shared" si="10"/>
        <v>830</v>
      </c>
    </row>
    <row r="35" spans="2:28">
      <c r="B35" s="21">
        <v>3789</v>
      </c>
      <c r="C35" s="21">
        <v>3726</v>
      </c>
      <c r="D35" s="21">
        <v>985</v>
      </c>
      <c r="E35" s="1">
        <f t="shared" si="5"/>
        <v>0.1575</v>
      </c>
      <c r="F35" s="3">
        <f t="shared" si="11"/>
        <v>55.839002267573704</v>
      </c>
      <c r="G35" s="17">
        <f t="shared" si="6"/>
        <v>157.5</v>
      </c>
      <c r="I35" s="21">
        <v>3785</v>
      </c>
      <c r="J35" s="21">
        <v>3684</v>
      </c>
      <c r="K35" s="21">
        <v>985</v>
      </c>
      <c r="L35" s="1">
        <f t="shared" si="7"/>
        <v>0.2525</v>
      </c>
      <c r="M35" s="3">
        <f t="shared" si="12"/>
        <v>57.568673290473406</v>
      </c>
      <c r="N35" s="17">
        <f t="shared" si="8"/>
        <v>252.5</v>
      </c>
      <c r="P35" s="21">
        <v>3766</v>
      </c>
      <c r="Q35" s="21">
        <v>3427</v>
      </c>
      <c r="R35" s="21">
        <v>985</v>
      </c>
      <c r="S35" s="1">
        <f t="shared" ref="S35:S63" si="14">(P35-Q35)/400</f>
        <v>0.84750000000000003</v>
      </c>
      <c r="T35" s="3">
        <f t="shared" si="13"/>
        <v>72.161172161172161</v>
      </c>
      <c r="U35" s="17">
        <f t="shared" si="9"/>
        <v>847.5</v>
      </c>
      <c r="W35" s="21">
        <v>3696</v>
      </c>
      <c r="X35" s="21">
        <v>3318</v>
      </c>
      <c r="Y35" s="21">
        <v>985</v>
      </c>
      <c r="Z35" s="1">
        <v>0.83750000000000002</v>
      </c>
      <c r="AA35" s="3">
        <f t="shared" si="4"/>
        <v>90.449954086317717</v>
      </c>
      <c r="AB35" s="17">
        <f t="shared" si="10"/>
        <v>837.5</v>
      </c>
    </row>
    <row r="36" spans="2:28">
      <c r="B36" s="21">
        <v>3784</v>
      </c>
      <c r="C36" s="21">
        <v>3722</v>
      </c>
      <c r="D36" s="21">
        <v>1015</v>
      </c>
      <c r="E36" s="1">
        <f t="shared" si="5"/>
        <v>0.155</v>
      </c>
      <c r="F36" s="3">
        <f t="shared" si="11"/>
        <v>57.539682539682538</v>
      </c>
      <c r="G36" s="17">
        <f t="shared" si="6"/>
        <v>155</v>
      </c>
      <c r="I36" s="21">
        <v>3781</v>
      </c>
      <c r="J36" s="21">
        <v>3680</v>
      </c>
      <c r="K36" s="21">
        <v>1015</v>
      </c>
      <c r="L36" s="1">
        <f t="shared" si="7"/>
        <v>0.2525</v>
      </c>
      <c r="M36" s="3">
        <f t="shared" si="12"/>
        <v>59.322033898305079</v>
      </c>
      <c r="N36" s="17">
        <f t="shared" si="8"/>
        <v>252.5</v>
      </c>
      <c r="P36" s="21">
        <v>3760</v>
      </c>
      <c r="Q36" s="21">
        <v>3418</v>
      </c>
      <c r="R36" s="21">
        <v>1015</v>
      </c>
      <c r="S36" s="1">
        <f t="shared" si="14"/>
        <v>0.85499999999999998</v>
      </c>
      <c r="T36" s="3">
        <f t="shared" si="13"/>
        <v>74.358974358974365</v>
      </c>
      <c r="U36" s="17">
        <f t="shared" si="9"/>
        <v>855</v>
      </c>
      <c r="W36" s="21">
        <v>3681</v>
      </c>
      <c r="X36" s="21">
        <v>3288</v>
      </c>
      <c r="Y36" s="21">
        <v>1015</v>
      </c>
      <c r="Z36" s="1">
        <v>0.84499999999999997</v>
      </c>
      <c r="AA36" s="3">
        <f t="shared" si="4"/>
        <v>93.204775022956838</v>
      </c>
      <c r="AB36" s="17">
        <f t="shared" si="10"/>
        <v>845</v>
      </c>
    </row>
    <row r="37" spans="2:28">
      <c r="B37" s="21">
        <v>3780</v>
      </c>
      <c r="C37" s="21">
        <v>3717</v>
      </c>
      <c r="D37" s="21">
        <v>1045</v>
      </c>
      <c r="E37" s="1">
        <f t="shared" si="5"/>
        <v>0.1575</v>
      </c>
      <c r="F37" s="3">
        <f t="shared" si="11"/>
        <v>59.240362811791378</v>
      </c>
      <c r="G37" s="17">
        <f t="shared" si="6"/>
        <v>157.5</v>
      </c>
      <c r="I37" s="21">
        <v>3778</v>
      </c>
      <c r="J37" s="21">
        <v>3675</v>
      </c>
      <c r="K37" s="21">
        <v>1045</v>
      </c>
      <c r="L37" s="1">
        <f t="shared" si="7"/>
        <v>0.25750000000000001</v>
      </c>
      <c r="M37" s="3">
        <f t="shared" si="12"/>
        <v>61.07539450613676</v>
      </c>
      <c r="N37" s="17">
        <f t="shared" si="8"/>
        <v>257.5</v>
      </c>
      <c r="P37" s="21">
        <v>3753</v>
      </c>
      <c r="Q37" s="21">
        <v>3408</v>
      </c>
      <c r="R37" s="21">
        <v>1045</v>
      </c>
      <c r="S37" s="1">
        <f t="shared" si="14"/>
        <v>0.86250000000000004</v>
      </c>
      <c r="T37" s="3">
        <f t="shared" si="13"/>
        <v>76.556776556776555</v>
      </c>
      <c r="U37" s="17">
        <f t="shared" si="9"/>
        <v>862.5</v>
      </c>
      <c r="W37" s="21">
        <v>3642</v>
      </c>
      <c r="X37" s="21">
        <v>3232</v>
      </c>
      <c r="Y37" s="21">
        <v>1045</v>
      </c>
      <c r="Z37" s="1">
        <v>0.85750000000000004</v>
      </c>
      <c r="AA37" s="3">
        <f t="shared" si="4"/>
        <v>95.959595959595958</v>
      </c>
      <c r="AB37" s="17">
        <f t="shared" si="10"/>
        <v>857.5</v>
      </c>
    </row>
    <row r="38" spans="2:28">
      <c r="B38" s="21">
        <v>3776</v>
      </c>
      <c r="C38" s="21">
        <v>3712</v>
      </c>
      <c r="D38" s="21">
        <v>1074</v>
      </c>
      <c r="E38" s="1">
        <f t="shared" si="5"/>
        <v>0.16</v>
      </c>
      <c r="F38" s="3">
        <f t="shared" si="11"/>
        <v>60.884353741496597</v>
      </c>
      <c r="G38" s="17">
        <f t="shared" si="6"/>
        <v>160</v>
      </c>
      <c r="I38" s="21">
        <v>3775</v>
      </c>
      <c r="J38" s="21">
        <v>3672</v>
      </c>
      <c r="K38" s="21">
        <v>1074</v>
      </c>
      <c r="L38" s="1">
        <f t="shared" si="7"/>
        <v>0.25750000000000001</v>
      </c>
      <c r="M38" s="3">
        <f t="shared" si="12"/>
        <v>62.770309760374055</v>
      </c>
      <c r="N38" s="17">
        <f t="shared" si="8"/>
        <v>257.5</v>
      </c>
      <c r="P38" s="21">
        <v>3744</v>
      </c>
      <c r="Q38" s="21">
        <v>3398</v>
      </c>
      <c r="R38" s="21">
        <v>1074</v>
      </c>
      <c r="S38" s="1">
        <f t="shared" si="14"/>
        <v>0.86499999999999999</v>
      </c>
      <c r="T38" s="3">
        <f t="shared" si="13"/>
        <v>78.681318681318686</v>
      </c>
      <c r="U38" s="17">
        <f t="shared" si="9"/>
        <v>865</v>
      </c>
      <c r="W38" s="21">
        <v>3598</v>
      </c>
      <c r="X38" s="21">
        <v>3199</v>
      </c>
      <c r="Y38" s="21">
        <v>1063</v>
      </c>
      <c r="Z38" s="1">
        <v>0.88249999999999995</v>
      </c>
      <c r="AA38" s="3">
        <f t="shared" si="4"/>
        <v>97.612488521579436</v>
      </c>
      <c r="AB38" s="17">
        <f t="shared" si="10"/>
        <v>882.5</v>
      </c>
    </row>
    <row r="39" spans="2:28">
      <c r="B39" s="21">
        <v>3774</v>
      </c>
      <c r="C39" s="21">
        <v>3707</v>
      </c>
      <c r="D39" s="21">
        <v>1104</v>
      </c>
      <c r="E39" s="1">
        <f t="shared" si="5"/>
        <v>0.16750000000000001</v>
      </c>
      <c r="F39" s="3">
        <f t="shared" si="11"/>
        <v>62.585034013605444</v>
      </c>
      <c r="G39" s="17">
        <f t="shared" si="6"/>
        <v>167.5</v>
      </c>
      <c r="I39" s="21">
        <v>3773</v>
      </c>
      <c r="J39" s="21">
        <v>3668</v>
      </c>
      <c r="K39" s="21">
        <v>1104</v>
      </c>
      <c r="L39" s="1">
        <f t="shared" si="7"/>
        <v>0.26250000000000001</v>
      </c>
      <c r="M39" s="3">
        <f t="shared" si="12"/>
        <v>64.523670368205728</v>
      </c>
      <c r="N39" s="17">
        <f t="shared" si="8"/>
        <v>262.5</v>
      </c>
      <c r="P39" s="21">
        <v>3733</v>
      </c>
      <c r="Q39" s="21">
        <v>3385</v>
      </c>
      <c r="R39" s="21">
        <v>1104</v>
      </c>
      <c r="S39" s="1">
        <f t="shared" si="14"/>
        <v>0.87</v>
      </c>
      <c r="T39" s="3">
        <f t="shared" si="13"/>
        <v>80.879120879120876</v>
      </c>
      <c r="U39" s="17">
        <f t="shared" si="9"/>
        <v>870</v>
      </c>
      <c r="W39" s="21">
        <v>3574</v>
      </c>
      <c r="X39" s="21">
        <v>3200</v>
      </c>
      <c r="Y39" s="21">
        <v>1072</v>
      </c>
      <c r="Z39" s="1">
        <v>0.91749999999999998</v>
      </c>
      <c r="AA39" s="3">
        <f t="shared" si="4"/>
        <v>98.438934802571168</v>
      </c>
      <c r="AB39" s="17">
        <f t="shared" si="10"/>
        <v>917.5</v>
      </c>
    </row>
    <row r="40" spans="2:28">
      <c r="B40" s="21">
        <v>3771</v>
      </c>
      <c r="C40" s="21">
        <v>3704</v>
      </c>
      <c r="D40" s="21">
        <v>1134</v>
      </c>
      <c r="E40" s="1">
        <f t="shared" si="5"/>
        <v>0.16750000000000001</v>
      </c>
      <c r="F40" s="3">
        <f t="shared" si="11"/>
        <v>64.285714285714292</v>
      </c>
      <c r="G40" s="17">
        <f t="shared" si="6"/>
        <v>167.5</v>
      </c>
      <c r="I40" s="21">
        <v>3771</v>
      </c>
      <c r="J40" s="21">
        <v>3666</v>
      </c>
      <c r="K40" s="21">
        <v>1134</v>
      </c>
      <c r="L40" s="1">
        <f t="shared" si="7"/>
        <v>0.26250000000000001</v>
      </c>
      <c r="M40" s="3">
        <f t="shared" si="12"/>
        <v>66.277030976037409</v>
      </c>
      <c r="N40" s="17">
        <f t="shared" si="8"/>
        <v>262.5</v>
      </c>
      <c r="P40" s="21">
        <v>3721</v>
      </c>
      <c r="Q40" s="21">
        <v>3370</v>
      </c>
      <c r="R40" s="21">
        <v>1134</v>
      </c>
      <c r="S40" s="1">
        <f t="shared" si="14"/>
        <v>0.87749999999999995</v>
      </c>
      <c r="T40" s="3">
        <f t="shared" si="13"/>
        <v>83.07692307692308</v>
      </c>
      <c r="U40" s="17">
        <f t="shared" si="9"/>
        <v>877.5</v>
      </c>
      <c r="W40" s="21">
        <v>3558</v>
      </c>
      <c r="X40" s="21">
        <v>3200</v>
      </c>
      <c r="Y40" s="21">
        <v>1077</v>
      </c>
      <c r="Z40" s="1">
        <v>0.96250000000000002</v>
      </c>
      <c r="AA40" s="3">
        <f t="shared" si="4"/>
        <v>98.898071625344357</v>
      </c>
      <c r="AB40" s="17">
        <f t="shared" si="10"/>
        <v>962.5</v>
      </c>
    </row>
    <row r="41" spans="2:28">
      <c r="B41" s="21">
        <v>3769</v>
      </c>
      <c r="C41" s="21">
        <v>3701</v>
      </c>
      <c r="D41" s="21">
        <v>1164</v>
      </c>
      <c r="E41" s="1">
        <f t="shared" si="5"/>
        <v>0.17</v>
      </c>
      <c r="F41" s="3">
        <f t="shared" si="11"/>
        <v>65.986394557823118</v>
      </c>
      <c r="G41" s="17">
        <f t="shared" si="6"/>
        <v>170</v>
      </c>
      <c r="I41" s="21">
        <v>3769</v>
      </c>
      <c r="J41" s="21">
        <v>3663</v>
      </c>
      <c r="K41" s="21">
        <v>1164</v>
      </c>
      <c r="L41" s="1">
        <f t="shared" si="7"/>
        <v>0.26500000000000001</v>
      </c>
      <c r="M41" s="3">
        <f t="shared" si="12"/>
        <v>68.03039158386909</v>
      </c>
      <c r="N41" s="17">
        <f t="shared" si="8"/>
        <v>265</v>
      </c>
      <c r="P41" s="21">
        <v>3710</v>
      </c>
      <c r="Q41" s="21">
        <v>3354</v>
      </c>
      <c r="R41" s="21">
        <v>1164</v>
      </c>
      <c r="S41" s="1">
        <f t="shared" si="14"/>
        <v>0.89</v>
      </c>
      <c r="T41" s="3">
        <f t="shared" si="13"/>
        <v>85.27472527472527</v>
      </c>
      <c r="U41" s="17">
        <f t="shared" si="9"/>
        <v>890</v>
      </c>
      <c r="W41" s="21">
        <v>3550</v>
      </c>
      <c r="X41" s="21">
        <v>3200</v>
      </c>
      <c r="Y41" s="21">
        <v>1079</v>
      </c>
      <c r="Z41" s="1">
        <v>1.0149999999999999</v>
      </c>
      <c r="AA41" s="3">
        <f t="shared" si="4"/>
        <v>99.081726354453622</v>
      </c>
      <c r="AB41" s="17">
        <f t="shared" si="10"/>
        <v>1014.9999999999999</v>
      </c>
    </row>
    <row r="42" spans="2:28">
      <c r="B42" s="21">
        <v>3765</v>
      </c>
      <c r="C42" s="21">
        <v>3697</v>
      </c>
      <c r="D42" s="21">
        <v>1194</v>
      </c>
      <c r="E42" s="1">
        <f t="shared" si="5"/>
        <v>0.17</v>
      </c>
      <c r="F42" s="3">
        <f t="shared" si="11"/>
        <v>67.687074829931973</v>
      </c>
      <c r="G42" s="17">
        <f t="shared" si="6"/>
        <v>170</v>
      </c>
      <c r="I42" s="21">
        <v>3765</v>
      </c>
      <c r="J42" s="21">
        <v>3660</v>
      </c>
      <c r="K42" s="21">
        <v>1194</v>
      </c>
      <c r="L42" s="1">
        <f t="shared" si="7"/>
        <v>0.26250000000000001</v>
      </c>
      <c r="M42" s="3">
        <f t="shared" si="12"/>
        <v>69.783752191700771</v>
      </c>
      <c r="N42" s="17">
        <f t="shared" si="8"/>
        <v>262.5</v>
      </c>
      <c r="P42" s="21">
        <v>3700</v>
      </c>
      <c r="Q42" s="21">
        <v>3335</v>
      </c>
      <c r="R42" s="21">
        <v>1194</v>
      </c>
      <c r="S42" s="1">
        <f t="shared" si="14"/>
        <v>0.91249999999999998</v>
      </c>
      <c r="T42" s="3">
        <f t="shared" si="13"/>
        <v>87.472527472527474</v>
      </c>
      <c r="U42" s="17">
        <f t="shared" si="9"/>
        <v>912.5</v>
      </c>
      <c r="W42" s="21">
        <v>3544</v>
      </c>
      <c r="X42" s="21">
        <v>3198</v>
      </c>
      <c r="Y42" s="21">
        <v>1081</v>
      </c>
      <c r="Z42" s="1">
        <v>1.0774999999999999</v>
      </c>
      <c r="AA42" s="3">
        <f t="shared" si="4"/>
        <v>99.2653810835629</v>
      </c>
      <c r="AB42" s="17">
        <f t="shared" si="10"/>
        <v>1077.5</v>
      </c>
    </row>
    <row r="43" spans="2:28">
      <c r="B43" s="21">
        <v>3763</v>
      </c>
      <c r="C43" s="21">
        <v>3694</v>
      </c>
      <c r="D43" s="21">
        <v>1224</v>
      </c>
      <c r="E43" s="1">
        <f t="shared" si="5"/>
        <v>0.17249999999999999</v>
      </c>
      <c r="F43" s="3">
        <f t="shared" si="11"/>
        <v>69.387755102040813</v>
      </c>
      <c r="G43" s="17">
        <f t="shared" si="6"/>
        <v>172.5</v>
      </c>
      <c r="I43" s="21">
        <v>3762</v>
      </c>
      <c r="J43" s="21">
        <v>3656</v>
      </c>
      <c r="K43" s="21">
        <v>1224</v>
      </c>
      <c r="L43" s="1">
        <f t="shared" si="7"/>
        <v>0.26500000000000001</v>
      </c>
      <c r="M43" s="3">
        <f t="shared" si="12"/>
        <v>71.537112799532437</v>
      </c>
      <c r="N43" s="17">
        <f t="shared" si="8"/>
        <v>265</v>
      </c>
      <c r="P43" s="21">
        <v>3692</v>
      </c>
      <c r="Q43" s="21">
        <v>3312</v>
      </c>
      <c r="R43" s="21">
        <v>1224</v>
      </c>
      <c r="S43" s="1">
        <f t="shared" si="14"/>
        <v>0.95</v>
      </c>
      <c r="T43" s="3">
        <f t="shared" si="13"/>
        <v>89.670329670329679</v>
      </c>
      <c r="U43" s="17">
        <f t="shared" si="9"/>
        <v>950</v>
      </c>
      <c r="W43" s="21">
        <v>3539</v>
      </c>
      <c r="X43" s="21">
        <v>3199</v>
      </c>
      <c r="Y43" s="21">
        <v>1083</v>
      </c>
      <c r="Z43" s="1">
        <v>1.0874999999999999</v>
      </c>
      <c r="AA43" s="3">
        <f t="shared" si="4"/>
        <v>99.449035812672179</v>
      </c>
      <c r="AB43" s="17">
        <f t="shared" si="10"/>
        <v>1087.5</v>
      </c>
    </row>
    <row r="44" spans="2:28">
      <c r="B44" s="21">
        <v>3758</v>
      </c>
      <c r="C44" s="21">
        <v>3691</v>
      </c>
      <c r="D44" s="21">
        <v>1254</v>
      </c>
      <c r="E44" s="1">
        <f t="shared" si="5"/>
        <v>0.16750000000000001</v>
      </c>
      <c r="F44" s="3">
        <f t="shared" si="11"/>
        <v>71.088435374149668</v>
      </c>
      <c r="G44" s="17">
        <f t="shared" si="6"/>
        <v>167.5</v>
      </c>
      <c r="I44" s="21">
        <v>3758</v>
      </c>
      <c r="J44" s="21">
        <v>3652</v>
      </c>
      <c r="K44" s="21">
        <v>1254</v>
      </c>
      <c r="L44" s="1">
        <f t="shared" si="7"/>
        <v>0.26500000000000001</v>
      </c>
      <c r="M44" s="3">
        <f t="shared" si="12"/>
        <v>73.290473407364104</v>
      </c>
      <c r="N44" s="17">
        <f t="shared" si="8"/>
        <v>265</v>
      </c>
      <c r="P44" s="21">
        <v>3685</v>
      </c>
      <c r="Q44" s="21">
        <v>3285</v>
      </c>
      <c r="R44" s="21">
        <v>1254</v>
      </c>
      <c r="S44" s="1">
        <f t="shared" si="14"/>
        <v>1</v>
      </c>
      <c r="T44" s="3">
        <f t="shared" si="13"/>
        <v>91.868131868131869</v>
      </c>
      <c r="U44" s="17">
        <f t="shared" si="9"/>
        <v>1000</v>
      </c>
      <c r="W44" s="21">
        <v>3538</v>
      </c>
      <c r="X44" s="21">
        <v>3200</v>
      </c>
      <c r="Y44" s="21">
        <v>1083</v>
      </c>
      <c r="Z44" s="1">
        <v>1.0325</v>
      </c>
      <c r="AA44" s="3">
        <f t="shared" si="4"/>
        <v>99.449035812672179</v>
      </c>
      <c r="AB44" s="17">
        <f t="shared" si="10"/>
        <v>1032.5</v>
      </c>
    </row>
    <row r="45" spans="2:28">
      <c r="B45" s="21">
        <v>3749</v>
      </c>
      <c r="C45" s="21">
        <v>3686</v>
      </c>
      <c r="D45" s="21">
        <v>1283</v>
      </c>
      <c r="E45" s="1">
        <f t="shared" si="5"/>
        <v>0.1575</v>
      </c>
      <c r="F45" s="3">
        <f t="shared" si="11"/>
        <v>72.732426303854879</v>
      </c>
      <c r="G45" s="17">
        <f t="shared" si="6"/>
        <v>157.5</v>
      </c>
      <c r="I45" s="21">
        <v>3752</v>
      </c>
      <c r="J45" s="21">
        <v>3648</v>
      </c>
      <c r="K45" s="21">
        <v>1283</v>
      </c>
      <c r="L45" s="1">
        <f t="shared" si="7"/>
        <v>0.26</v>
      </c>
      <c r="M45" s="3">
        <f t="shared" si="12"/>
        <v>74.985388661601405</v>
      </c>
      <c r="N45" s="17">
        <f t="shared" si="8"/>
        <v>260</v>
      </c>
      <c r="P45" s="21">
        <v>3672</v>
      </c>
      <c r="Q45" s="21">
        <v>3249</v>
      </c>
      <c r="R45" s="21">
        <v>1283</v>
      </c>
      <c r="S45" s="1">
        <f t="shared" si="14"/>
        <v>1.0575000000000001</v>
      </c>
      <c r="T45" s="3">
        <f t="shared" si="13"/>
        <v>93.992673992673986</v>
      </c>
      <c r="U45" s="17">
        <f t="shared" si="9"/>
        <v>1057.5</v>
      </c>
      <c r="W45" s="21">
        <v>3536</v>
      </c>
      <c r="X45" s="21">
        <v>3199</v>
      </c>
      <c r="Y45" s="21">
        <v>1084</v>
      </c>
      <c r="Z45" s="1">
        <v>0.98250000000000004</v>
      </c>
      <c r="AA45" s="3">
        <f t="shared" si="4"/>
        <v>99.540863177226811</v>
      </c>
      <c r="AB45" s="17">
        <f t="shared" si="10"/>
        <v>982.5</v>
      </c>
    </row>
    <row r="46" spans="2:28">
      <c r="B46" s="21">
        <v>3741</v>
      </c>
      <c r="C46" s="21">
        <v>3679</v>
      </c>
      <c r="D46" s="21">
        <v>1313</v>
      </c>
      <c r="E46" s="1">
        <f t="shared" si="5"/>
        <v>0.155</v>
      </c>
      <c r="F46" s="3">
        <f t="shared" si="11"/>
        <v>74.43310657596372</v>
      </c>
      <c r="G46" s="17">
        <f t="shared" si="6"/>
        <v>155</v>
      </c>
      <c r="I46" s="21">
        <v>3747</v>
      </c>
      <c r="J46" s="21">
        <v>3643</v>
      </c>
      <c r="K46" s="21">
        <v>1313</v>
      </c>
      <c r="L46" s="1">
        <f t="shared" si="7"/>
        <v>0.26</v>
      </c>
      <c r="M46" s="3">
        <f t="shared" si="12"/>
        <v>76.738749269433086</v>
      </c>
      <c r="N46" s="17">
        <f t="shared" si="8"/>
        <v>260</v>
      </c>
      <c r="P46" s="21">
        <v>3648</v>
      </c>
      <c r="Q46" s="21">
        <v>3199</v>
      </c>
      <c r="R46" s="21">
        <v>1311</v>
      </c>
      <c r="S46" s="1">
        <f t="shared" si="14"/>
        <v>1.1225000000000001</v>
      </c>
      <c r="T46" s="3">
        <f t="shared" si="13"/>
        <v>96.043956043956044</v>
      </c>
      <c r="U46" s="17">
        <f t="shared" si="9"/>
        <v>1122.5</v>
      </c>
      <c r="W46" s="21">
        <v>3534</v>
      </c>
      <c r="X46" s="21">
        <v>3198</v>
      </c>
      <c r="Y46" s="21">
        <v>1085</v>
      </c>
      <c r="Z46" s="1">
        <v>0.9375</v>
      </c>
      <c r="AA46" s="3">
        <f t="shared" si="4"/>
        <v>99.632690541781457</v>
      </c>
      <c r="AB46" s="17">
        <f t="shared" si="10"/>
        <v>937.5</v>
      </c>
    </row>
    <row r="47" spans="2:28">
      <c r="B47" s="21">
        <v>3735</v>
      </c>
      <c r="C47" s="21">
        <v>3672</v>
      </c>
      <c r="D47" s="21">
        <v>1343</v>
      </c>
      <c r="E47" s="1">
        <f t="shared" si="5"/>
        <v>0.1575</v>
      </c>
      <c r="F47" s="3">
        <f t="shared" si="11"/>
        <v>76.13378684807256</v>
      </c>
      <c r="G47" s="17">
        <f t="shared" si="6"/>
        <v>157.5</v>
      </c>
      <c r="I47" s="21">
        <v>3740</v>
      </c>
      <c r="J47" s="21">
        <v>3636</v>
      </c>
      <c r="K47" s="21">
        <v>1343</v>
      </c>
      <c r="L47" s="1">
        <f t="shared" si="7"/>
        <v>0.26</v>
      </c>
      <c r="M47" s="3">
        <f t="shared" si="12"/>
        <v>78.492109877264767</v>
      </c>
      <c r="N47" s="17">
        <f t="shared" si="8"/>
        <v>260</v>
      </c>
      <c r="P47" s="21">
        <v>3628</v>
      </c>
      <c r="Q47" s="21">
        <v>3200</v>
      </c>
      <c r="R47" s="21">
        <v>1326</v>
      </c>
      <c r="S47" s="1">
        <f t="shared" si="14"/>
        <v>1.07</v>
      </c>
      <c r="T47" s="3">
        <f t="shared" si="13"/>
        <v>97.142857142857139</v>
      </c>
      <c r="U47" s="17">
        <f t="shared" si="9"/>
        <v>1070</v>
      </c>
      <c r="W47" s="21">
        <v>3533</v>
      </c>
      <c r="X47" s="21">
        <v>3198</v>
      </c>
      <c r="Y47" s="21">
        <v>1085</v>
      </c>
      <c r="Z47" s="1">
        <v>0.90500000000000003</v>
      </c>
      <c r="AA47" s="3">
        <f t="shared" si="4"/>
        <v>99.632690541781457</v>
      </c>
      <c r="AB47" s="17">
        <f t="shared" si="10"/>
        <v>905</v>
      </c>
    </row>
    <row r="48" spans="2:28">
      <c r="B48" s="21">
        <v>3729</v>
      </c>
      <c r="C48" s="21">
        <v>3666</v>
      </c>
      <c r="D48" s="21">
        <v>1373</v>
      </c>
      <c r="E48" s="1">
        <f t="shared" si="5"/>
        <v>0.1575</v>
      </c>
      <c r="F48" s="3">
        <f t="shared" si="11"/>
        <v>77.834467120181401</v>
      </c>
      <c r="G48" s="17">
        <f t="shared" si="6"/>
        <v>157.5</v>
      </c>
      <c r="I48" s="21">
        <v>3733</v>
      </c>
      <c r="J48" s="21">
        <v>3629</v>
      </c>
      <c r="K48" s="21">
        <v>1373</v>
      </c>
      <c r="L48" s="1">
        <f t="shared" si="7"/>
        <v>0.26</v>
      </c>
      <c r="M48" s="3">
        <f t="shared" si="12"/>
        <v>80.245470485096433</v>
      </c>
      <c r="N48" s="17">
        <f t="shared" si="8"/>
        <v>260</v>
      </c>
      <c r="P48" s="21">
        <v>3612</v>
      </c>
      <c r="Q48" s="21">
        <v>3199</v>
      </c>
      <c r="R48" s="21">
        <v>1335</v>
      </c>
      <c r="S48" s="1">
        <f t="shared" si="14"/>
        <v>1.0325</v>
      </c>
      <c r="T48" s="3">
        <f t="shared" si="13"/>
        <v>97.802197802197796</v>
      </c>
      <c r="U48" s="17">
        <f t="shared" si="9"/>
        <v>1032.5</v>
      </c>
      <c r="W48" s="21">
        <v>3532</v>
      </c>
      <c r="X48" s="21">
        <v>3197</v>
      </c>
      <c r="Y48" s="21">
        <v>1086</v>
      </c>
      <c r="Z48" s="1">
        <v>0.87749999999999995</v>
      </c>
      <c r="AA48" s="3">
        <f t="shared" si="4"/>
        <v>99.724517906336089</v>
      </c>
      <c r="AB48" s="17">
        <f t="shared" si="10"/>
        <v>877.5</v>
      </c>
    </row>
    <row r="49" spans="2:28">
      <c r="B49" s="21">
        <v>3722</v>
      </c>
      <c r="C49" s="21">
        <v>3659</v>
      </c>
      <c r="D49" s="21">
        <v>1403</v>
      </c>
      <c r="E49" s="1">
        <f t="shared" si="5"/>
        <v>0.1575</v>
      </c>
      <c r="F49" s="3">
        <f t="shared" si="11"/>
        <v>79.535147392290256</v>
      </c>
      <c r="G49" s="17">
        <f t="shared" si="6"/>
        <v>157.5</v>
      </c>
      <c r="I49" s="21">
        <v>3726</v>
      </c>
      <c r="J49" s="21">
        <v>3619</v>
      </c>
      <c r="K49" s="21">
        <v>1403</v>
      </c>
      <c r="L49" s="1">
        <f t="shared" si="7"/>
        <v>0.26750000000000002</v>
      </c>
      <c r="M49" s="3">
        <f t="shared" si="12"/>
        <v>81.998831092928114</v>
      </c>
      <c r="N49" s="17">
        <f t="shared" si="8"/>
        <v>267.5</v>
      </c>
      <c r="P49" s="21">
        <v>3599</v>
      </c>
      <c r="Q49" s="21">
        <v>3199</v>
      </c>
      <c r="R49" s="21">
        <v>1342</v>
      </c>
      <c r="S49" s="1">
        <f t="shared" si="14"/>
        <v>1</v>
      </c>
      <c r="T49" s="3">
        <f t="shared" si="13"/>
        <v>98.315018315018307</v>
      </c>
      <c r="U49" s="17">
        <f t="shared" si="9"/>
        <v>1000</v>
      </c>
      <c r="W49" s="21">
        <v>3530</v>
      </c>
      <c r="X49" s="21">
        <v>3196</v>
      </c>
      <c r="Y49" s="21">
        <v>1086</v>
      </c>
      <c r="Z49" s="1">
        <v>0.85250000000000004</v>
      </c>
      <c r="AA49" s="3">
        <f t="shared" si="4"/>
        <v>99.724517906336089</v>
      </c>
      <c r="AB49" s="17">
        <f t="shared" si="10"/>
        <v>852.5</v>
      </c>
    </row>
    <row r="50" spans="2:28">
      <c r="B50" s="21">
        <v>3716</v>
      </c>
      <c r="C50" s="21">
        <v>3651</v>
      </c>
      <c r="D50" s="21">
        <v>1433</v>
      </c>
      <c r="E50" s="1">
        <f t="shared" si="5"/>
        <v>0.16250000000000001</v>
      </c>
      <c r="F50" s="3">
        <f t="shared" si="11"/>
        <v>81.235827664399096</v>
      </c>
      <c r="G50" s="17">
        <f t="shared" si="6"/>
        <v>162.5</v>
      </c>
      <c r="I50" s="21">
        <v>3715</v>
      </c>
      <c r="J50" s="21">
        <v>3609</v>
      </c>
      <c r="K50" s="21">
        <v>1433</v>
      </c>
      <c r="L50" s="1">
        <f t="shared" si="7"/>
        <v>0.26500000000000001</v>
      </c>
      <c r="M50" s="3">
        <f t="shared" si="12"/>
        <v>83.752191700759795</v>
      </c>
      <c r="N50" s="17">
        <f t="shared" si="8"/>
        <v>265</v>
      </c>
      <c r="P50" s="21">
        <v>3589</v>
      </c>
      <c r="Q50" s="21">
        <v>3199</v>
      </c>
      <c r="R50" s="21">
        <v>1346</v>
      </c>
      <c r="S50" s="1">
        <f t="shared" si="14"/>
        <v>0.97499999999999998</v>
      </c>
      <c r="T50" s="3">
        <f t="shared" si="13"/>
        <v>98.608058608058613</v>
      </c>
      <c r="U50" s="17">
        <f t="shared" si="9"/>
        <v>975</v>
      </c>
      <c r="W50" s="21">
        <v>3530</v>
      </c>
      <c r="X50" s="21">
        <v>3196</v>
      </c>
      <c r="Y50" s="21">
        <v>1087</v>
      </c>
      <c r="Z50" s="1">
        <v>0.83250000000000002</v>
      </c>
      <c r="AA50" s="3">
        <f t="shared" si="4"/>
        <v>99.816345270890722</v>
      </c>
      <c r="AB50" s="17">
        <f t="shared" si="10"/>
        <v>832.5</v>
      </c>
    </row>
    <row r="51" spans="2:28">
      <c r="B51" s="21">
        <v>3708</v>
      </c>
      <c r="C51" s="21">
        <v>3643</v>
      </c>
      <c r="D51" s="21">
        <v>1462</v>
      </c>
      <c r="E51" s="1">
        <f t="shared" si="5"/>
        <v>0.16250000000000001</v>
      </c>
      <c r="F51" s="3">
        <f t="shared" si="11"/>
        <v>82.879818594104307</v>
      </c>
      <c r="G51" s="17">
        <f t="shared" si="6"/>
        <v>162.5</v>
      </c>
      <c r="I51" s="21">
        <v>3703</v>
      </c>
      <c r="J51" s="21">
        <v>3596</v>
      </c>
      <c r="K51" s="21">
        <v>1462</v>
      </c>
      <c r="L51" s="1">
        <f t="shared" si="7"/>
        <v>0.26750000000000002</v>
      </c>
      <c r="M51" s="3">
        <f t="shared" si="12"/>
        <v>85.447106954997082</v>
      </c>
      <c r="N51" s="17">
        <f t="shared" si="8"/>
        <v>267.5</v>
      </c>
      <c r="P51" s="21">
        <v>3582</v>
      </c>
      <c r="Q51" s="21">
        <v>3199</v>
      </c>
      <c r="R51" s="21">
        <v>1349</v>
      </c>
      <c r="S51" s="1">
        <f t="shared" si="14"/>
        <v>0.95750000000000002</v>
      </c>
      <c r="T51" s="3">
        <f t="shared" si="13"/>
        <v>98.827838827838832</v>
      </c>
      <c r="U51" s="17">
        <f t="shared" si="9"/>
        <v>957.5</v>
      </c>
      <c r="W51" s="21">
        <v>3528</v>
      </c>
      <c r="X51" s="21">
        <v>3198</v>
      </c>
      <c r="Y51" s="21">
        <v>1087</v>
      </c>
      <c r="Z51" s="1">
        <v>0.8175</v>
      </c>
      <c r="AA51" s="3">
        <f t="shared" si="4"/>
        <v>99.816345270890722</v>
      </c>
      <c r="AB51" s="17">
        <f t="shared" si="10"/>
        <v>817.5</v>
      </c>
    </row>
    <row r="52" spans="2:28">
      <c r="B52" s="21">
        <v>3698</v>
      </c>
      <c r="C52" s="21">
        <v>3633</v>
      </c>
      <c r="D52" s="21">
        <v>1492</v>
      </c>
      <c r="E52" s="1">
        <f t="shared" si="5"/>
        <v>0.16250000000000001</v>
      </c>
      <c r="F52" s="3">
        <f t="shared" si="11"/>
        <v>84.580498866213148</v>
      </c>
      <c r="G52" s="17">
        <f t="shared" si="6"/>
        <v>162.5</v>
      </c>
      <c r="I52" s="21">
        <v>3690</v>
      </c>
      <c r="J52" s="21">
        <v>3584</v>
      </c>
      <c r="K52" s="21">
        <v>1492</v>
      </c>
      <c r="L52" s="1">
        <f t="shared" si="7"/>
        <v>0.26500000000000001</v>
      </c>
      <c r="M52" s="3">
        <f t="shared" si="12"/>
        <v>87.200467562828749</v>
      </c>
      <c r="N52" s="17">
        <f t="shared" si="8"/>
        <v>265</v>
      </c>
      <c r="P52" s="21">
        <v>3576</v>
      </c>
      <c r="Q52" s="21">
        <v>3198</v>
      </c>
      <c r="R52" s="21">
        <v>1352</v>
      </c>
      <c r="S52" s="1">
        <f t="shared" si="14"/>
        <v>0.94499999999999995</v>
      </c>
      <c r="T52" s="3">
        <f t="shared" si="13"/>
        <v>99.047619047619051</v>
      </c>
      <c r="U52" s="17">
        <f t="shared" si="9"/>
        <v>945</v>
      </c>
      <c r="W52" s="21">
        <v>3527</v>
      </c>
      <c r="X52" s="21">
        <v>3196</v>
      </c>
      <c r="Y52" s="21">
        <v>1087</v>
      </c>
      <c r="Z52" s="1">
        <v>0.8</v>
      </c>
      <c r="AA52" s="3">
        <f t="shared" si="4"/>
        <v>99.816345270890722</v>
      </c>
      <c r="AB52" s="17">
        <f t="shared" si="10"/>
        <v>800</v>
      </c>
    </row>
    <row r="53" spans="2:28">
      <c r="B53" s="21">
        <v>3685</v>
      </c>
      <c r="C53" s="21">
        <v>3621</v>
      </c>
      <c r="D53" s="21">
        <v>1522</v>
      </c>
      <c r="E53" s="1">
        <f t="shared" si="5"/>
        <v>0.16</v>
      </c>
      <c r="F53" s="3">
        <f t="shared" si="11"/>
        <v>86.281179138321988</v>
      </c>
      <c r="G53" s="17">
        <f t="shared" si="6"/>
        <v>160</v>
      </c>
      <c r="I53" s="21">
        <v>3676</v>
      </c>
      <c r="J53" s="21">
        <v>3572</v>
      </c>
      <c r="K53" s="21">
        <v>1522</v>
      </c>
      <c r="L53" s="1">
        <f t="shared" si="7"/>
        <v>0.26</v>
      </c>
      <c r="M53" s="3">
        <f t="shared" si="12"/>
        <v>88.953828170660429</v>
      </c>
      <c r="N53" s="17">
        <f t="shared" si="8"/>
        <v>260</v>
      </c>
      <c r="P53" s="21">
        <v>3572</v>
      </c>
      <c r="Q53" s="21">
        <v>3200</v>
      </c>
      <c r="R53" s="21">
        <v>1354</v>
      </c>
      <c r="S53" s="1">
        <f t="shared" si="14"/>
        <v>0.93</v>
      </c>
      <c r="T53" s="3">
        <f t="shared" si="13"/>
        <v>99.194139194139197</v>
      </c>
      <c r="U53" s="17">
        <f t="shared" si="9"/>
        <v>930</v>
      </c>
      <c r="W53" s="21">
        <v>3527</v>
      </c>
      <c r="X53" s="21">
        <v>3195</v>
      </c>
      <c r="Y53" s="21">
        <v>1087</v>
      </c>
      <c r="Z53" s="1">
        <v>0.78500000000000003</v>
      </c>
      <c r="AA53" s="3">
        <f t="shared" si="4"/>
        <v>99.816345270890722</v>
      </c>
      <c r="AB53" s="17">
        <f t="shared" si="10"/>
        <v>785</v>
      </c>
    </row>
    <row r="54" spans="2:28">
      <c r="B54" s="21">
        <v>3672</v>
      </c>
      <c r="C54" s="21">
        <v>3608</v>
      </c>
      <c r="D54" s="21">
        <v>1552</v>
      </c>
      <c r="E54" s="1">
        <f t="shared" si="5"/>
        <v>0.16</v>
      </c>
      <c r="F54" s="3">
        <f t="shared" si="11"/>
        <v>87.981859410430843</v>
      </c>
      <c r="G54" s="17">
        <f t="shared" si="6"/>
        <v>160</v>
      </c>
      <c r="I54" s="21">
        <v>3670</v>
      </c>
      <c r="J54" s="21">
        <v>3561</v>
      </c>
      <c r="K54" s="21">
        <v>1552</v>
      </c>
      <c r="L54" s="1">
        <f t="shared" si="7"/>
        <v>0.27250000000000002</v>
      </c>
      <c r="M54" s="3">
        <f t="shared" si="12"/>
        <v>90.70718877849211</v>
      </c>
      <c r="N54" s="17">
        <f t="shared" si="8"/>
        <v>272.5</v>
      </c>
      <c r="P54" s="21">
        <v>3569</v>
      </c>
      <c r="Q54" s="21">
        <v>3199</v>
      </c>
      <c r="R54" s="21">
        <v>1356</v>
      </c>
      <c r="S54" s="1">
        <f t="shared" si="14"/>
        <v>0.92500000000000004</v>
      </c>
      <c r="T54" s="3">
        <f t="shared" si="13"/>
        <v>99.340659340659343</v>
      </c>
      <c r="U54" s="17">
        <f t="shared" si="9"/>
        <v>925</v>
      </c>
      <c r="W54" s="21">
        <v>3526</v>
      </c>
      <c r="X54" s="21">
        <v>3198</v>
      </c>
      <c r="Y54" s="21">
        <v>1087</v>
      </c>
      <c r="Z54" s="1">
        <v>0.78249999999999997</v>
      </c>
      <c r="AA54" s="3">
        <f t="shared" si="4"/>
        <v>99.816345270890722</v>
      </c>
      <c r="AB54" s="17">
        <f t="shared" si="10"/>
        <v>782.5</v>
      </c>
    </row>
    <row r="55" spans="2:28">
      <c r="B55" s="21">
        <v>3661</v>
      </c>
      <c r="C55" s="21">
        <v>3599</v>
      </c>
      <c r="D55" s="21">
        <v>1582</v>
      </c>
      <c r="E55" s="1">
        <f t="shared" si="5"/>
        <v>0.155</v>
      </c>
      <c r="F55" s="3">
        <f t="shared" si="11"/>
        <v>89.682539682539684</v>
      </c>
      <c r="G55" s="17">
        <f t="shared" si="6"/>
        <v>155</v>
      </c>
      <c r="I55" s="21">
        <v>3665</v>
      </c>
      <c r="J55" s="21">
        <v>3549</v>
      </c>
      <c r="K55" s="21">
        <v>1582</v>
      </c>
      <c r="L55" s="1">
        <f t="shared" si="7"/>
        <v>0.28999999999999998</v>
      </c>
      <c r="M55" s="3">
        <f t="shared" si="12"/>
        <v>92.460549386323791</v>
      </c>
      <c r="N55" s="17">
        <f t="shared" si="8"/>
        <v>290</v>
      </c>
      <c r="P55" s="21">
        <v>3567</v>
      </c>
      <c r="Q55" s="21">
        <v>3200</v>
      </c>
      <c r="R55" s="21">
        <v>1357</v>
      </c>
      <c r="S55" s="1">
        <f t="shared" si="14"/>
        <v>0.91749999999999998</v>
      </c>
      <c r="T55" s="3">
        <f t="shared" si="13"/>
        <v>99.413919413919416</v>
      </c>
      <c r="U55" s="17">
        <f t="shared" si="9"/>
        <v>917.5</v>
      </c>
      <c r="W55" s="21">
        <v>3525</v>
      </c>
      <c r="X55" s="21">
        <v>3193</v>
      </c>
      <c r="Y55" s="21">
        <v>1087</v>
      </c>
      <c r="Z55" s="1">
        <v>0.77249999999999996</v>
      </c>
      <c r="AA55" s="3">
        <f t="shared" si="4"/>
        <v>99.816345270890722</v>
      </c>
      <c r="AB55" s="17">
        <f t="shared" si="10"/>
        <v>772.5</v>
      </c>
    </row>
    <row r="56" spans="2:28">
      <c r="B56" s="21">
        <v>3658</v>
      </c>
      <c r="C56" s="21">
        <v>3592</v>
      </c>
      <c r="D56" s="21">
        <v>1612</v>
      </c>
      <c r="E56" s="1">
        <f t="shared" si="5"/>
        <v>0.16500000000000001</v>
      </c>
      <c r="F56" s="3">
        <f t="shared" si="11"/>
        <v>91.383219954648524</v>
      </c>
      <c r="G56" s="17">
        <f t="shared" si="6"/>
        <v>165</v>
      </c>
      <c r="I56" s="21">
        <v>3659</v>
      </c>
      <c r="J56" s="21">
        <v>3530</v>
      </c>
      <c r="K56" s="21">
        <v>1612</v>
      </c>
      <c r="L56" s="1">
        <f t="shared" si="7"/>
        <v>0.32250000000000001</v>
      </c>
      <c r="M56" s="3">
        <f t="shared" si="12"/>
        <v>94.213909994155472</v>
      </c>
      <c r="N56" s="17">
        <f t="shared" si="8"/>
        <v>322.5</v>
      </c>
      <c r="P56" s="21">
        <v>3565</v>
      </c>
      <c r="Q56" s="21">
        <v>3198</v>
      </c>
      <c r="R56" s="21">
        <v>1359</v>
      </c>
      <c r="S56" s="1">
        <f t="shared" si="14"/>
        <v>0.91749999999999998</v>
      </c>
      <c r="T56" s="3">
        <f t="shared" si="13"/>
        <v>99.560439560439562</v>
      </c>
      <c r="U56" s="17">
        <f t="shared" si="9"/>
        <v>917.5</v>
      </c>
      <c r="W56" s="21">
        <v>3524</v>
      </c>
      <c r="X56" s="21">
        <v>3193</v>
      </c>
      <c r="Y56" s="21">
        <v>1088</v>
      </c>
      <c r="Z56" s="1">
        <v>0.76</v>
      </c>
      <c r="AA56" s="3">
        <f t="shared" si="4"/>
        <v>99.908172635445354</v>
      </c>
      <c r="AB56" s="17">
        <f t="shared" si="10"/>
        <v>760</v>
      </c>
    </row>
    <row r="57" spans="2:28">
      <c r="B57" s="21">
        <v>3653</v>
      </c>
      <c r="C57" s="21">
        <v>3584</v>
      </c>
      <c r="D57" s="21">
        <v>1642</v>
      </c>
      <c r="E57" s="1">
        <f t="shared" si="5"/>
        <v>0.17249999999999999</v>
      </c>
      <c r="F57" s="3">
        <f t="shared" si="11"/>
        <v>93.083900226757365</v>
      </c>
      <c r="G57" s="17">
        <f t="shared" si="6"/>
        <v>172.5</v>
      </c>
      <c r="I57" s="21">
        <v>3639</v>
      </c>
      <c r="J57" s="21">
        <v>3496</v>
      </c>
      <c r="K57" s="21">
        <v>1642</v>
      </c>
      <c r="L57" s="1">
        <f t="shared" si="7"/>
        <v>0.35749999999999998</v>
      </c>
      <c r="M57" s="3">
        <f t="shared" si="12"/>
        <v>95.967270601987138</v>
      </c>
      <c r="N57" s="17">
        <f t="shared" si="8"/>
        <v>357.5</v>
      </c>
      <c r="P57" s="21">
        <v>3563</v>
      </c>
      <c r="Q57" s="21">
        <v>3199</v>
      </c>
      <c r="R57" s="21">
        <v>1360</v>
      </c>
      <c r="S57" s="1">
        <f t="shared" si="14"/>
        <v>0.91</v>
      </c>
      <c r="T57" s="3">
        <f t="shared" si="13"/>
        <v>99.633699633699635</v>
      </c>
      <c r="U57" s="17">
        <f t="shared" si="9"/>
        <v>910</v>
      </c>
      <c r="W57" s="21">
        <v>3523</v>
      </c>
      <c r="X57" s="21">
        <v>3197</v>
      </c>
      <c r="Y57" s="21">
        <v>1088</v>
      </c>
      <c r="Z57" s="1">
        <v>0.50749999999999995</v>
      </c>
      <c r="AA57" s="3">
        <f t="shared" si="4"/>
        <v>99.908172635445354</v>
      </c>
      <c r="AB57" s="17">
        <f t="shared" si="10"/>
        <v>507.49999999999994</v>
      </c>
    </row>
    <row r="58" spans="2:28">
      <c r="B58" s="21">
        <v>3646</v>
      </c>
      <c r="C58" s="21">
        <v>3571</v>
      </c>
      <c r="D58" s="21">
        <v>1671</v>
      </c>
      <c r="E58" s="1">
        <f t="shared" si="5"/>
        <v>0.1875</v>
      </c>
      <c r="F58" s="3">
        <f t="shared" si="11"/>
        <v>94.72789115646259</v>
      </c>
      <c r="G58" s="17">
        <f t="shared" si="6"/>
        <v>187.5</v>
      </c>
      <c r="I58" s="21">
        <v>3565</v>
      </c>
      <c r="J58" s="21">
        <v>3422</v>
      </c>
      <c r="K58" s="21">
        <v>1671</v>
      </c>
      <c r="L58" s="1">
        <f t="shared" si="7"/>
        <v>0.35749999999999998</v>
      </c>
      <c r="M58" s="3">
        <f t="shared" si="12"/>
        <v>97.662185856224426</v>
      </c>
      <c r="N58" s="17">
        <f t="shared" si="8"/>
        <v>357.5</v>
      </c>
      <c r="P58" s="21">
        <v>3562</v>
      </c>
      <c r="Q58" s="21">
        <v>3199</v>
      </c>
      <c r="R58" s="21">
        <v>1361</v>
      </c>
      <c r="S58" s="1">
        <f t="shared" si="14"/>
        <v>0.90749999999999997</v>
      </c>
      <c r="T58" s="3">
        <f t="shared" si="13"/>
        <v>99.706959706959708</v>
      </c>
      <c r="U58" s="17">
        <f t="shared" si="9"/>
        <v>907.5</v>
      </c>
      <c r="W58" s="21">
        <v>3522</v>
      </c>
      <c r="X58" s="21">
        <v>3192</v>
      </c>
      <c r="Y58" s="21">
        <v>1088</v>
      </c>
      <c r="Z58" s="1">
        <v>0.50749999999999995</v>
      </c>
      <c r="AA58" s="3">
        <f t="shared" si="4"/>
        <v>99.908172635445354</v>
      </c>
      <c r="AB58" s="17">
        <f t="shared" si="10"/>
        <v>507.49999999999994</v>
      </c>
    </row>
    <row r="59" spans="2:28">
      <c r="B59" s="21">
        <v>3617</v>
      </c>
      <c r="C59" s="21">
        <v>3542</v>
      </c>
      <c r="D59" s="21">
        <v>1701</v>
      </c>
      <c r="E59" s="1">
        <f t="shared" si="5"/>
        <v>0.1875</v>
      </c>
      <c r="F59" s="3">
        <f t="shared" si="11"/>
        <v>96.428571428571431</v>
      </c>
      <c r="G59" s="17">
        <f t="shared" si="6"/>
        <v>187.5</v>
      </c>
      <c r="I59" s="21">
        <v>3452</v>
      </c>
      <c r="J59" s="21">
        <v>3274</v>
      </c>
      <c r="K59" s="21">
        <v>1701</v>
      </c>
      <c r="L59" s="1">
        <f t="shared" si="7"/>
        <v>0.44500000000000001</v>
      </c>
      <c r="M59" s="3">
        <f t="shared" si="12"/>
        <v>99.415546464056106</v>
      </c>
      <c r="N59" s="17">
        <f t="shared" si="8"/>
        <v>445</v>
      </c>
      <c r="P59" s="21">
        <v>3560</v>
      </c>
      <c r="Q59" s="21">
        <v>3198</v>
      </c>
      <c r="R59" s="21">
        <v>1362</v>
      </c>
      <c r="S59" s="1">
        <f t="shared" si="14"/>
        <v>0.90500000000000003</v>
      </c>
      <c r="T59" s="3">
        <f t="shared" si="13"/>
        <v>99.780219780219781</v>
      </c>
      <c r="U59" s="17">
        <f t="shared" si="9"/>
        <v>905</v>
      </c>
      <c r="W59" s="21">
        <v>3522</v>
      </c>
      <c r="X59" s="21">
        <v>3197</v>
      </c>
      <c r="Y59" s="21">
        <v>1088</v>
      </c>
      <c r="Z59" s="1">
        <v>0.50749999999999995</v>
      </c>
      <c r="AA59" s="3">
        <f t="shared" si="4"/>
        <v>99.908172635445354</v>
      </c>
      <c r="AB59" s="17">
        <f t="shared" si="10"/>
        <v>507.49999999999994</v>
      </c>
    </row>
    <row r="60" spans="2:28">
      <c r="B60" s="21">
        <v>3540</v>
      </c>
      <c r="C60" s="21">
        <v>3463</v>
      </c>
      <c r="D60" s="21">
        <v>1731</v>
      </c>
      <c r="E60" s="1">
        <f t="shared" si="5"/>
        <v>0.1925</v>
      </c>
      <c r="F60" s="3">
        <f t="shared" si="11"/>
        <v>98.129251700680271</v>
      </c>
      <c r="G60" s="17">
        <f t="shared" si="6"/>
        <v>192.5</v>
      </c>
      <c r="I60" s="21">
        <v>3379</v>
      </c>
      <c r="J60" s="21">
        <v>3199</v>
      </c>
      <c r="K60" s="21">
        <v>1715</v>
      </c>
      <c r="L60" s="1">
        <f t="shared" si="7"/>
        <v>0.45</v>
      </c>
      <c r="M60" s="3">
        <f t="shared" si="12"/>
        <v>100.23378141437756</v>
      </c>
      <c r="N60" s="17">
        <f t="shared" si="8"/>
        <v>450</v>
      </c>
      <c r="P60" s="21">
        <v>3559</v>
      </c>
      <c r="Q60" s="21">
        <v>3200</v>
      </c>
      <c r="R60" s="21">
        <v>1362</v>
      </c>
      <c r="S60" s="1">
        <f t="shared" si="14"/>
        <v>0.89749999999999996</v>
      </c>
      <c r="T60" s="3">
        <f t="shared" si="13"/>
        <v>99.780219780219781</v>
      </c>
      <c r="U60" s="17">
        <f t="shared" si="9"/>
        <v>897.5</v>
      </c>
      <c r="W60" s="21">
        <v>3521</v>
      </c>
      <c r="X60" s="21">
        <v>3190</v>
      </c>
      <c r="Y60" s="21">
        <v>1088</v>
      </c>
      <c r="Z60" s="1">
        <v>0.50749999999999995</v>
      </c>
      <c r="AA60" s="3">
        <f t="shared" si="4"/>
        <v>99.908172635445354</v>
      </c>
      <c r="AB60" s="17">
        <f t="shared" si="10"/>
        <v>507.49999999999994</v>
      </c>
    </row>
    <row r="61" spans="2:28">
      <c r="B61" s="21">
        <v>3422</v>
      </c>
      <c r="C61" s="21">
        <v>3331</v>
      </c>
      <c r="D61" s="21">
        <v>1761</v>
      </c>
      <c r="E61" s="1">
        <f t="shared" si="5"/>
        <v>0.22750000000000001</v>
      </c>
      <c r="F61" s="3">
        <f t="shared" si="11"/>
        <v>99.829931972789126</v>
      </c>
      <c r="G61" s="17">
        <f t="shared" si="6"/>
        <v>227.5</v>
      </c>
      <c r="I61" s="21">
        <v>3347</v>
      </c>
      <c r="J61" s="21">
        <v>3199</v>
      </c>
      <c r="K61" s="21">
        <v>1720</v>
      </c>
      <c r="L61" s="1">
        <f t="shared" si="7"/>
        <v>0.37</v>
      </c>
      <c r="M61" s="3">
        <f t="shared" si="12"/>
        <v>100.52600818234951</v>
      </c>
      <c r="N61" s="17">
        <f t="shared" si="8"/>
        <v>370</v>
      </c>
      <c r="P61" s="21">
        <v>3558</v>
      </c>
      <c r="Q61" s="21">
        <v>3197</v>
      </c>
      <c r="R61" s="21">
        <v>1363</v>
      </c>
      <c r="S61" s="1">
        <f t="shared" si="14"/>
        <v>0.90249999999999997</v>
      </c>
      <c r="T61" s="3">
        <f t="shared" si="13"/>
        <v>99.853479853479854</v>
      </c>
      <c r="U61" s="17">
        <f t="shared" si="9"/>
        <v>902.5</v>
      </c>
      <c r="W61" s="21">
        <v>3520</v>
      </c>
      <c r="X61" s="21">
        <v>3191</v>
      </c>
      <c r="Y61" s="21">
        <v>1089</v>
      </c>
      <c r="Z61" s="1">
        <v>0.50749999999999995</v>
      </c>
      <c r="AA61" s="3">
        <f t="shared" si="4"/>
        <v>100</v>
      </c>
      <c r="AB61" s="17">
        <f t="shared" si="10"/>
        <v>507.49999999999994</v>
      </c>
    </row>
    <row r="62" spans="2:28">
      <c r="B62" s="21">
        <v>3300</v>
      </c>
      <c r="C62" s="21">
        <v>3199</v>
      </c>
      <c r="D62" s="21">
        <v>1780</v>
      </c>
      <c r="E62" s="1">
        <f t="shared" si="5"/>
        <v>0.2525</v>
      </c>
      <c r="F62" s="3">
        <f t="shared" si="11"/>
        <v>100.90702947845804</v>
      </c>
      <c r="G62" s="17">
        <f t="shared" si="6"/>
        <v>252.5</v>
      </c>
      <c r="I62" s="21">
        <v>3328</v>
      </c>
      <c r="J62" s="21">
        <v>3199</v>
      </c>
      <c r="K62" s="21">
        <v>1723</v>
      </c>
      <c r="L62" s="1">
        <f t="shared" si="7"/>
        <v>0.32250000000000001</v>
      </c>
      <c r="M62" s="3">
        <f t="shared" si="12"/>
        <v>100.70134424313267</v>
      </c>
      <c r="N62" s="17">
        <f t="shared" si="8"/>
        <v>322.5</v>
      </c>
      <c r="P62" s="21">
        <v>3557</v>
      </c>
      <c r="Q62" s="21">
        <v>3198</v>
      </c>
      <c r="R62" s="21">
        <v>1364</v>
      </c>
      <c r="S62" s="1">
        <f t="shared" si="14"/>
        <v>0.89749999999999996</v>
      </c>
      <c r="T62" s="3">
        <f t="shared" si="13"/>
        <v>99.926739926739927</v>
      </c>
      <c r="U62" s="17">
        <f t="shared" si="9"/>
        <v>897.5</v>
      </c>
      <c r="W62" s="21">
        <v>3518</v>
      </c>
      <c r="X62" s="21">
        <v>3189</v>
      </c>
      <c r="Y62" s="21">
        <v>1089</v>
      </c>
      <c r="Z62" s="1">
        <v>0.50749999999999995</v>
      </c>
      <c r="AA62" s="3">
        <f t="shared" si="4"/>
        <v>100</v>
      </c>
      <c r="AB62" s="17">
        <f t="shared" si="10"/>
        <v>507.49999999999994</v>
      </c>
    </row>
    <row r="63" spans="2:28">
      <c r="B63" s="21">
        <v>3300</v>
      </c>
      <c r="C63" s="21">
        <v>3199</v>
      </c>
      <c r="D63" s="21">
        <v>1783</v>
      </c>
      <c r="E63" s="1">
        <f t="shared" si="5"/>
        <v>0.2525</v>
      </c>
      <c r="F63" s="3">
        <f t="shared" si="11"/>
        <v>101.07709750566893</v>
      </c>
      <c r="G63" s="17">
        <f t="shared" si="6"/>
        <v>252.5</v>
      </c>
      <c r="I63" s="21">
        <v>3328</v>
      </c>
      <c r="J63" s="21">
        <v>3199</v>
      </c>
      <c r="K63" s="21">
        <v>1724</v>
      </c>
      <c r="L63" s="1">
        <f t="shared" si="7"/>
        <v>0.32250000000000001</v>
      </c>
      <c r="M63" s="3">
        <f t="shared" si="12"/>
        <v>100.75978959672707</v>
      </c>
      <c r="N63" s="17">
        <f t="shared" si="8"/>
        <v>322.5</v>
      </c>
      <c r="P63" s="21">
        <v>3400</v>
      </c>
      <c r="Q63" s="21">
        <v>3197</v>
      </c>
      <c r="R63" s="21">
        <v>1365</v>
      </c>
      <c r="S63" s="1">
        <f t="shared" si="14"/>
        <v>0.50749999999999995</v>
      </c>
      <c r="T63" s="3">
        <f t="shared" si="13"/>
        <v>100</v>
      </c>
      <c r="U63" s="17">
        <f t="shared" si="9"/>
        <v>507.49999999999994</v>
      </c>
      <c r="W63">
        <v>3400</v>
      </c>
      <c r="X63" s="21">
        <v>3188</v>
      </c>
      <c r="Y63" s="21">
        <v>1089</v>
      </c>
      <c r="Z63" s="1">
        <v>0.50749999999999995</v>
      </c>
      <c r="AA63" s="3">
        <f t="shared" si="4"/>
        <v>100</v>
      </c>
      <c r="AB63" s="17">
        <f t="shared" si="10"/>
        <v>507.49999999999994</v>
      </c>
    </row>
    <row r="64" spans="2:28" s="4" customFormat="1">
      <c r="B64" s="21"/>
      <c r="F64" s="18"/>
      <c r="G64" s="18"/>
      <c r="M64" s="18"/>
      <c r="N64" s="18"/>
      <c r="T64" s="18"/>
      <c r="U64" s="18"/>
      <c r="W64"/>
      <c r="X64"/>
      <c r="Z64"/>
      <c r="AA64" s="18"/>
      <c r="AB64" s="18"/>
    </row>
    <row r="65" spans="1:28" s="4" customFormat="1">
      <c r="B65" s="21"/>
      <c r="F65" s="18"/>
      <c r="G65" s="18"/>
      <c r="M65" s="18"/>
      <c r="N65" s="18"/>
      <c r="T65" s="18"/>
      <c r="U65" s="18"/>
      <c r="W65"/>
      <c r="AA65" s="18"/>
      <c r="AB65" s="18"/>
    </row>
    <row r="66" spans="1:28" s="4" customFormat="1">
      <c r="B66" s="21"/>
      <c r="F66" s="18"/>
      <c r="G66" s="18"/>
      <c r="M66" s="18"/>
      <c r="N66" s="18"/>
      <c r="T66" s="18"/>
      <c r="U66" s="18"/>
      <c r="AA66" s="18"/>
      <c r="AB66" s="18"/>
    </row>
    <row r="68" spans="1:28">
      <c r="B68" s="2" t="s">
        <v>8</v>
      </c>
      <c r="D68">
        <v>1764</v>
      </c>
      <c r="I68" s="2" t="s">
        <v>8</v>
      </c>
      <c r="K68">
        <v>1711</v>
      </c>
      <c r="P68" s="2" t="s">
        <v>8</v>
      </c>
      <c r="R68">
        <v>1365</v>
      </c>
      <c r="W68" s="2" t="s">
        <v>8</v>
      </c>
      <c r="Y68">
        <v>1089</v>
      </c>
    </row>
    <row r="69" spans="1:28">
      <c r="B69" s="2" t="s">
        <v>9</v>
      </c>
      <c r="D69">
        <v>1745</v>
      </c>
      <c r="I69" s="2" t="s">
        <v>9</v>
      </c>
      <c r="K69">
        <v>1675</v>
      </c>
      <c r="P69" s="2" t="s">
        <v>9</v>
      </c>
      <c r="R69">
        <v>1068</v>
      </c>
      <c r="W69" s="2" t="s">
        <v>9</v>
      </c>
      <c r="Y69">
        <v>806</v>
      </c>
    </row>
    <row r="71" spans="1:28">
      <c r="A71" s="6" t="s">
        <v>20</v>
      </c>
      <c r="B71" s="11" t="s">
        <v>12</v>
      </c>
      <c r="C71" s="11" t="s">
        <v>13</v>
      </c>
      <c r="D71" s="11" t="s">
        <v>14</v>
      </c>
      <c r="E71" s="11" t="s">
        <v>15</v>
      </c>
      <c r="F71" s="11" t="s">
        <v>16</v>
      </c>
      <c r="H71" s="6" t="s">
        <v>21</v>
      </c>
      <c r="I71" s="11" t="s">
        <v>12</v>
      </c>
      <c r="J71" s="11" t="s">
        <v>13</v>
      </c>
      <c r="K71" s="11" t="s">
        <v>14</v>
      </c>
      <c r="L71" s="11" t="s">
        <v>15</v>
      </c>
      <c r="M71" s="11" t="s">
        <v>17</v>
      </c>
      <c r="P71" s="19"/>
      <c r="Q71" s="19"/>
      <c r="R71" s="19"/>
      <c r="S71" s="19"/>
      <c r="T71" s="19"/>
    </row>
    <row r="72" spans="1:28">
      <c r="B72" s="22"/>
      <c r="C72" s="22"/>
      <c r="D72" s="22"/>
      <c r="E72" s="22"/>
      <c r="F72" s="14" t="e">
        <f>D72-((B72-E78*1000)*((D72-E72)/(B72-C72)))</f>
        <v>#DIV/0!</v>
      </c>
      <c r="I72" s="16">
        <v>3741</v>
      </c>
      <c r="J72" s="15">
        <v>3736</v>
      </c>
      <c r="K72" s="16">
        <v>80</v>
      </c>
      <c r="L72" s="15">
        <v>81</v>
      </c>
      <c r="M72" s="11">
        <f>K72-((I72-L78*1000)*((K72-L72)/(I72-J72)))</f>
        <v>80.452000000000041</v>
      </c>
      <c r="P72" s="19"/>
      <c r="Q72" s="19"/>
      <c r="R72" s="19"/>
      <c r="S72" s="19"/>
      <c r="T72" s="19"/>
    </row>
    <row r="73" spans="1:28">
      <c r="B73" s="22"/>
      <c r="C73" s="22"/>
      <c r="D73" s="22"/>
      <c r="E73" s="11"/>
      <c r="F73" s="11"/>
      <c r="I73" s="11"/>
      <c r="J73" s="11"/>
      <c r="K73" s="11"/>
      <c r="L73" s="11"/>
      <c r="M73" s="11">
        <f>100-M72</f>
        <v>19.547999999999959</v>
      </c>
      <c r="P73" s="19"/>
      <c r="Q73" s="19"/>
      <c r="R73" s="19"/>
      <c r="S73" s="19"/>
      <c r="T73" s="19"/>
    </row>
    <row r="74" spans="1:28">
      <c r="B74" s="22"/>
      <c r="C74" s="11"/>
      <c r="D74" s="11"/>
      <c r="E74" s="11"/>
      <c r="F74" s="11"/>
      <c r="I74" s="11"/>
      <c r="J74" s="11"/>
      <c r="K74" s="11"/>
      <c r="L74" s="11" t="s">
        <v>10</v>
      </c>
      <c r="M74" s="14">
        <f>M73-M72*0.0107</f>
        <v>18.687163599999959</v>
      </c>
      <c r="P74" s="19"/>
      <c r="Q74" s="19"/>
      <c r="R74" s="19"/>
      <c r="S74" s="19"/>
      <c r="T74" s="19"/>
    </row>
    <row r="75" spans="1:28">
      <c r="B75" s="22"/>
      <c r="C75" s="11"/>
      <c r="D75" s="11"/>
      <c r="E75" s="11"/>
      <c r="F75" s="11"/>
      <c r="I75" s="11"/>
      <c r="J75" s="11"/>
      <c r="K75" s="11"/>
      <c r="L75" s="11"/>
      <c r="M75" s="11"/>
      <c r="P75" s="19"/>
      <c r="Q75" s="19"/>
      <c r="R75" s="19"/>
      <c r="S75" s="19"/>
      <c r="T75" s="19"/>
    </row>
    <row r="76" spans="1:28">
      <c r="B76" s="11"/>
      <c r="C76" s="11"/>
      <c r="D76" s="11"/>
      <c r="E76" s="11"/>
      <c r="F76" s="11"/>
      <c r="I76" s="11"/>
      <c r="J76" s="11"/>
      <c r="K76" s="11"/>
      <c r="L76" s="11"/>
      <c r="M76" s="11"/>
      <c r="P76" s="19"/>
      <c r="Q76" s="19"/>
      <c r="R76" s="19"/>
      <c r="S76" s="19"/>
      <c r="T76" s="19"/>
    </row>
    <row r="77" spans="1:28">
      <c r="B77" s="11"/>
      <c r="C77" s="11"/>
      <c r="D77" s="11"/>
      <c r="E77" s="11"/>
      <c r="F77" s="11"/>
      <c r="I77" s="11"/>
      <c r="J77" s="11"/>
      <c r="K77" s="11"/>
      <c r="L77" s="11"/>
      <c r="M77" s="11"/>
      <c r="P77" s="19"/>
      <c r="Q77" s="19"/>
      <c r="R77" s="19"/>
      <c r="S77" s="19"/>
      <c r="T77" s="19"/>
    </row>
    <row r="78" spans="1:28">
      <c r="B78" s="11"/>
      <c r="C78" s="11"/>
      <c r="D78" s="12" t="s">
        <v>19</v>
      </c>
      <c r="E78" s="11">
        <v>3.4</v>
      </c>
      <c r="F78" s="11"/>
      <c r="I78" s="11"/>
      <c r="J78" s="11"/>
      <c r="K78" s="11" t="s">
        <v>11</v>
      </c>
      <c r="L78" s="13">
        <v>3.73874</v>
      </c>
      <c r="M78" s="11"/>
      <c r="P78" s="19"/>
      <c r="Q78" s="19"/>
      <c r="R78" s="20"/>
      <c r="S78" s="19"/>
      <c r="T78" s="19"/>
    </row>
    <row r="79" spans="1:28">
      <c r="P79" s="19"/>
      <c r="Q79" s="19"/>
      <c r="R79" s="19"/>
      <c r="S79" s="19"/>
      <c r="T79" s="19"/>
    </row>
    <row r="80" spans="1:28">
      <c r="B80" s="23" t="s">
        <v>23</v>
      </c>
      <c r="C80" s="23"/>
      <c r="D80" s="23"/>
      <c r="E80" s="23"/>
      <c r="F80" s="23"/>
      <c r="I80" s="24" t="s">
        <v>22</v>
      </c>
      <c r="J80" s="24"/>
      <c r="K80" s="24"/>
      <c r="L80" s="24"/>
      <c r="M80" s="24"/>
    </row>
    <row r="81" spans="2:13">
      <c r="B81" s="23"/>
      <c r="C81" s="23"/>
      <c r="D81" s="23"/>
      <c r="E81" s="23"/>
      <c r="F81" s="23"/>
      <c r="I81" s="24"/>
      <c r="J81" s="24"/>
      <c r="K81" s="24"/>
      <c r="L81" s="24"/>
      <c r="M81" s="24"/>
    </row>
  </sheetData>
  <mergeCells count="2">
    <mergeCell ref="B80:F81"/>
    <mergeCell ref="I80:M81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ZCV</vt:lpstr>
    </vt:vector>
  </TitlesOfParts>
  <Company>MediaTek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Mediatek</dc:creator>
  <cp:lastModifiedBy>mtk71008</cp:lastModifiedBy>
  <dcterms:created xsi:type="dcterms:W3CDTF">2010-09-15T00:55:10Z</dcterms:created>
  <dcterms:modified xsi:type="dcterms:W3CDTF">2013-01-04T07:49:37Z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-42988143</vt:i4>
  </property>
  <property fmtid="{D5CDD505-2E9C-101B-9397-08002B2CF9AE}" pid="3" name="_NewReviewCycle">
    <vt:lpwstr/>
  </property>
  <property fmtid="{D5CDD505-2E9C-101B-9397-08002B2CF9AE}" pid="4" name="_EmailSubject">
    <vt:lpwstr>聯想ＺＣＶ</vt:lpwstr>
  </property>
  <property fmtid="{D5CDD505-2E9C-101B-9397-08002B2CF9AE}" pid="5" name="_AuthorEmail">
    <vt:lpwstr>Ricky.Wu@mediatek.com</vt:lpwstr>
  </property>
  <property fmtid="{D5CDD505-2E9C-101B-9397-08002B2CF9AE}" pid="6" name="_AuthorEmailDisplayName">
    <vt:lpwstr>Ricky Wu (吳瑞騏)</vt:lpwstr>
  </property>
  <property fmtid="{D5CDD505-2E9C-101B-9397-08002B2CF9AE}" pid="7" name="_PreviousAdHocReviewCycleID">
    <vt:i4>1208888307</vt:i4>
  </property>
  <property fmtid="{D5CDD505-2E9C-101B-9397-08002B2CF9AE}" pid="8" name="_ReviewingToolsShownOnce">
    <vt:lpwstr/>
  </property>
</Properties>
</file>