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490" windowHeight="7965" tabRatio="358"/>
  </bookViews>
  <sheets>
    <sheet name="ZCV" sheetId="25" r:id="rId1"/>
  </sheets>
  <calcPr calcId="125725"/>
</workbook>
</file>

<file path=xl/calcChain.xml><?xml version="1.0" encoding="utf-8"?>
<calcChain xmlns="http://schemas.openxmlformats.org/spreadsheetml/2006/main">
  <c r="M61" i="25"/>
  <c r="F2"/>
  <c r="Z3"/>
  <c r="AB3" s="1"/>
  <c r="S3"/>
  <c r="U3" s="1"/>
  <c r="E3"/>
  <c r="G3" s="1"/>
  <c r="L4"/>
  <c r="N4" s="1"/>
  <c r="L5"/>
  <c r="N5" s="1"/>
  <c r="L6"/>
  <c r="N6" s="1"/>
  <c r="L7"/>
  <c r="N7" s="1"/>
  <c r="L8"/>
  <c r="N8" s="1"/>
  <c r="L9"/>
  <c r="N9" s="1"/>
  <c r="L10"/>
  <c r="N10" s="1"/>
  <c r="L11"/>
  <c r="N11" s="1"/>
  <c r="L12"/>
  <c r="N12" s="1"/>
  <c r="L13"/>
  <c r="N13" s="1"/>
  <c r="L14"/>
  <c r="N14" s="1"/>
  <c r="L15"/>
  <c r="N15" s="1"/>
  <c r="L16"/>
  <c r="N16" s="1"/>
  <c r="L17"/>
  <c r="N17" s="1"/>
  <c r="L18"/>
  <c r="N18" s="1"/>
  <c r="L19"/>
  <c r="N19" s="1"/>
  <c r="L20"/>
  <c r="N20" s="1"/>
  <c r="L21"/>
  <c r="N21" s="1"/>
  <c r="L22"/>
  <c r="N22" s="1"/>
  <c r="L23"/>
  <c r="N23" s="1"/>
  <c r="L24"/>
  <c r="N24" s="1"/>
  <c r="L25"/>
  <c r="N25" s="1"/>
  <c r="L26"/>
  <c r="N26" s="1"/>
  <c r="L27"/>
  <c r="N27" s="1"/>
  <c r="L28"/>
  <c r="N28" s="1"/>
  <c r="L29"/>
  <c r="N29" s="1"/>
  <c r="L30"/>
  <c r="N30" s="1"/>
  <c r="L31"/>
  <c r="N31" s="1"/>
  <c r="L32"/>
  <c r="N32" s="1"/>
  <c r="L33"/>
  <c r="N33" s="1"/>
  <c r="L34"/>
  <c r="N34" s="1"/>
  <c r="L35"/>
  <c r="N35" s="1"/>
  <c r="L36"/>
  <c r="N36" s="1"/>
  <c r="L37"/>
  <c r="N37" s="1"/>
  <c r="L38"/>
  <c r="N38" s="1"/>
  <c r="L39"/>
  <c r="N39" s="1"/>
  <c r="L40"/>
  <c r="N40" s="1"/>
  <c r="L41"/>
  <c r="N41" s="1"/>
  <c r="L42"/>
  <c r="N42" s="1"/>
  <c r="L43"/>
  <c r="N43" s="1"/>
  <c r="L44"/>
  <c r="N44" s="1"/>
  <c r="L45"/>
  <c r="N45" s="1"/>
  <c r="L46"/>
  <c r="N46" s="1"/>
  <c r="L47"/>
  <c r="N47" s="1"/>
  <c r="L48"/>
  <c r="N48" s="1"/>
  <c r="L49"/>
  <c r="N49" s="1"/>
  <c r="L50"/>
  <c r="N50" s="1"/>
  <c r="L51"/>
  <c r="N51" s="1"/>
  <c r="L52"/>
  <c r="N52" s="1"/>
  <c r="L53"/>
  <c r="N53" s="1"/>
  <c r="L54"/>
  <c r="N54" s="1"/>
  <c r="L55"/>
  <c r="N55" s="1"/>
  <c r="L56"/>
  <c r="N56" s="1"/>
  <c r="L57"/>
  <c r="N57" s="1"/>
  <c r="L58"/>
  <c r="N58" s="1"/>
  <c r="L59"/>
  <c r="N59" s="1"/>
  <c r="L60"/>
  <c r="N60" s="1"/>
  <c r="L61"/>
  <c r="N61" s="1"/>
  <c r="L62"/>
  <c r="N62" s="1"/>
  <c r="L63"/>
  <c r="N63" s="1"/>
  <c r="L64"/>
  <c r="N64" s="1"/>
  <c r="L65"/>
  <c r="N65" s="1"/>
  <c r="L66"/>
  <c r="N66" s="1"/>
  <c r="L67"/>
  <c r="N67" s="1"/>
  <c r="L68"/>
  <c r="N68" s="1"/>
  <c r="L69"/>
  <c r="N69" s="1"/>
  <c r="L70"/>
  <c r="N70" s="1"/>
  <c r="L3"/>
  <c r="N3" s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3"/>
  <c r="Z4"/>
  <c r="AB4" s="1"/>
  <c r="Z5"/>
  <c r="AB5" s="1"/>
  <c r="Z6"/>
  <c r="AB6" s="1"/>
  <c r="Z7"/>
  <c r="AB7" s="1"/>
  <c r="Z8"/>
  <c r="AB8" s="1"/>
  <c r="Z9"/>
  <c r="AB9" s="1"/>
  <c r="Z10"/>
  <c r="AB10" s="1"/>
  <c r="Z11"/>
  <c r="AB11" s="1"/>
  <c r="Z12"/>
  <c r="AB12" s="1"/>
  <c r="Z13"/>
  <c r="AB13" s="1"/>
  <c r="Z14"/>
  <c r="AB14" s="1"/>
  <c r="Z15"/>
  <c r="AB15" s="1"/>
  <c r="Z16"/>
  <c r="AB16" s="1"/>
  <c r="Z17"/>
  <c r="AB17" s="1"/>
  <c r="Z18"/>
  <c r="AB18" s="1"/>
  <c r="Z19"/>
  <c r="AB19" s="1"/>
  <c r="Z20"/>
  <c r="AB20" s="1"/>
  <c r="Z21"/>
  <c r="AB21" s="1"/>
  <c r="Z22"/>
  <c r="AB22" s="1"/>
  <c r="Z23"/>
  <c r="AB23" s="1"/>
  <c r="Z24"/>
  <c r="AB24" s="1"/>
  <c r="Z25"/>
  <c r="AB25" s="1"/>
  <c r="Z26"/>
  <c r="AB26" s="1"/>
  <c r="Z27"/>
  <c r="AB27" s="1"/>
  <c r="Z28"/>
  <c r="AB28" s="1"/>
  <c r="Z29"/>
  <c r="AB29" s="1"/>
  <c r="Z30"/>
  <c r="AB30" s="1"/>
  <c r="Z31"/>
  <c r="AB31" s="1"/>
  <c r="Z32"/>
  <c r="AB32" s="1"/>
  <c r="Z33"/>
  <c r="AB33" s="1"/>
  <c r="Z34"/>
  <c r="AB34" s="1"/>
  <c r="Z35"/>
  <c r="AB35" s="1"/>
  <c r="Z36"/>
  <c r="AB36" s="1"/>
  <c r="Z37"/>
  <c r="AB37" s="1"/>
  <c r="Z38"/>
  <c r="AB38" s="1"/>
  <c r="Z39"/>
  <c r="AB39" s="1"/>
  <c r="Z40"/>
  <c r="AB40" s="1"/>
  <c r="Z41"/>
  <c r="AB41" s="1"/>
  <c r="Z42"/>
  <c r="AB42" s="1"/>
  <c r="Z43"/>
  <c r="AB43" s="1"/>
  <c r="Z44"/>
  <c r="AB44" s="1"/>
  <c r="Z45"/>
  <c r="AB45" s="1"/>
  <c r="Z46"/>
  <c r="AB46" s="1"/>
  <c r="Z47"/>
  <c r="AB47" s="1"/>
  <c r="Z48"/>
  <c r="AB48" s="1"/>
  <c r="Z49"/>
  <c r="AB49" s="1"/>
  <c r="Z50"/>
  <c r="AB50" s="1"/>
  <c r="Z51"/>
  <c r="AB51" s="1"/>
  <c r="Z52"/>
  <c r="AB52" s="1"/>
  <c r="Z53"/>
  <c r="AB53" s="1"/>
  <c r="Z54"/>
  <c r="AB54" s="1"/>
  <c r="Z55"/>
  <c r="AB55" s="1"/>
  <c r="Z56"/>
  <c r="AB56" s="1"/>
  <c r="Z57"/>
  <c r="AB57" s="1"/>
  <c r="Z58"/>
  <c r="AB58" s="1"/>
  <c r="Z59"/>
  <c r="AB59" s="1"/>
  <c r="Z60"/>
  <c r="AB60" s="1"/>
  <c r="Z61"/>
  <c r="AB61" s="1"/>
  <c r="Z62"/>
  <c r="AB62" s="1"/>
  <c r="Z63"/>
  <c r="AB63" s="1"/>
  <c r="Z64"/>
  <c r="AB64" s="1"/>
  <c r="Z65"/>
  <c r="AB65" s="1"/>
  <c r="Z66"/>
  <c r="AB66" s="1"/>
  <c r="Z67"/>
  <c r="AB67" s="1"/>
  <c r="Z68"/>
  <c r="AB68" s="1"/>
  <c r="Z69"/>
  <c r="AB69" s="1"/>
  <c r="Z70"/>
  <c r="AB70" s="1"/>
  <c r="S4"/>
  <c r="U4" s="1"/>
  <c r="S5"/>
  <c r="U5" s="1"/>
  <c r="S6"/>
  <c r="U6" s="1"/>
  <c r="S7"/>
  <c r="U7" s="1"/>
  <c r="S8"/>
  <c r="U8" s="1"/>
  <c r="S9"/>
  <c r="U9" s="1"/>
  <c r="S10"/>
  <c r="U10" s="1"/>
  <c r="S11"/>
  <c r="U11" s="1"/>
  <c r="S12"/>
  <c r="U12" s="1"/>
  <c r="S13"/>
  <c r="U13" s="1"/>
  <c r="S14"/>
  <c r="U14" s="1"/>
  <c r="S15"/>
  <c r="U15" s="1"/>
  <c r="S16"/>
  <c r="U16" s="1"/>
  <c r="S17"/>
  <c r="U17" s="1"/>
  <c r="S18"/>
  <c r="U18" s="1"/>
  <c r="S19"/>
  <c r="U19" s="1"/>
  <c r="S20"/>
  <c r="U20" s="1"/>
  <c r="S21"/>
  <c r="U21" s="1"/>
  <c r="S22"/>
  <c r="U22" s="1"/>
  <c r="S23"/>
  <c r="U23" s="1"/>
  <c r="S24"/>
  <c r="U24" s="1"/>
  <c r="S25"/>
  <c r="U25" s="1"/>
  <c r="S26"/>
  <c r="U26" s="1"/>
  <c r="S27"/>
  <c r="U27" s="1"/>
  <c r="S28"/>
  <c r="U28" s="1"/>
  <c r="S29"/>
  <c r="U29" s="1"/>
  <c r="S30"/>
  <c r="U30" s="1"/>
  <c r="S31"/>
  <c r="U31" s="1"/>
  <c r="S32"/>
  <c r="U32" s="1"/>
  <c r="S33"/>
  <c r="U33" s="1"/>
  <c r="S34"/>
  <c r="U34" s="1"/>
  <c r="S35"/>
  <c r="U35" s="1"/>
  <c r="S36"/>
  <c r="U36" s="1"/>
  <c r="S37"/>
  <c r="U37" s="1"/>
  <c r="S38"/>
  <c r="U38" s="1"/>
  <c r="S39"/>
  <c r="U39" s="1"/>
  <c r="S40"/>
  <c r="U40" s="1"/>
  <c r="S41"/>
  <c r="U41" s="1"/>
  <c r="S42"/>
  <c r="U42" s="1"/>
  <c r="S43"/>
  <c r="U43" s="1"/>
  <c r="S44"/>
  <c r="U44" s="1"/>
  <c r="S45"/>
  <c r="U45" s="1"/>
  <c r="S46"/>
  <c r="U46" s="1"/>
  <c r="S47"/>
  <c r="U47" s="1"/>
  <c r="S48"/>
  <c r="U48" s="1"/>
  <c r="S49"/>
  <c r="U49" s="1"/>
  <c r="S50"/>
  <c r="U50" s="1"/>
  <c r="S51"/>
  <c r="U51" s="1"/>
  <c r="S52"/>
  <c r="U52" s="1"/>
  <c r="S53"/>
  <c r="U53" s="1"/>
  <c r="S54"/>
  <c r="U54" s="1"/>
  <c r="S55"/>
  <c r="U55" s="1"/>
  <c r="S56"/>
  <c r="U56" s="1"/>
  <c r="S57"/>
  <c r="U57" s="1"/>
  <c r="S58"/>
  <c r="U58" s="1"/>
  <c r="S59"/>
  <c r="U59" s="1"/>
  <c r="S60"/>
  <c r="U60" s="1"/>
  <c r="S61"/>
  <c r="U61" s="1"/>
  <c r="S62"/>
  <c r="U62" s="1"/>
  <c r="S63"/>
  <c r="U63" s="1"/>
  <c r="S64"/>
  <c r="U64" s="1"/>
  <c r="S65"/>
  <c r="U65" s="1"/>
  <c r="S66"/>
  <c r="U66" s="1"/>
  <c r="S67"/>
  <c r="U67" s="1"/>
  <c r="S68"/>
  <c r="U68" s="1"/>
  <c r="S69"/>
  <c r="U69" s="1"/>
  <c r="S70"/>
  <c r="U70" s="1"/>
  <c r="E4"/>
  <c r="G4" s="1"/>
  <c r="E5"/>
  <c r="G5" s="1"/>
  <c r="E6"/>
  <c r="G6" s="1"/>
  <c r="E7"/>
  <c r="G7" s="1"/>
  <c r="E8"/>
  <c r="G8" s="1"/>
  <c r="E9"/>
  <c r="G9" s="1"/>
  <c r="E10"/>
  <c r="G10" s="1"/>
  <c r="E11"/>
  <c r="G11" s="1"/>
  <c r="E12"/>
  <c r="G12" s="1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 s="1"/>
  <c r="E26"/>
  <c r="G26" s="1"/>
  <c r="E27"/>
  <c r="G27" s="1"/>
  <c r="E28"/>
  <c r="G28" s="1"/>
  <c r="E29"/>
  <c r="G29" s="1"/>
  <c r="E30"/>
  <c r="G30" s="1"/>
  <c r="E31"/>
  <c r="G31" s="1"/>
  <c r="E32"/>
  <c r="G32" s="1"/>
  <c r="E33"/>
  <c r="G33" s="1"/>
  <c r="E34"/>
  <c r="G34" s="1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46"/>
  <c r="G46" s="1"/>
  <c r="E47"/>
  <c r="G47" s="1"/>
  <c r="E48"/>
  <c r="G48" s="1"/>
  <c r="E49"/>
  <c r="G49" s="1"/>
  <c r="E50"/>
  <c r="G50" s="1"/>
  <c r="E51"/>
  <c r="G51" s="1"/>
  <c r="E52"/>
  <c r="G52" s="1"/>
  <c r="E53"/>
  <c r="G53" s="1"/>
  <c r="E54"/>
  <c r="G54" s="1"/>
  <c r="E55"/>
  <c r="G55" s="1"/>
  <c r="E56"/>
  <c r="G56" s="1"/>
  <c r="E57"/>
  <c r="G57" s="1"/>
  <c r="E58"/>
  <c r="G58" s="1"/>
  <c r="E59"/>
  <c r="G59" s="1"/>
  <c r="E60"/>
  <c r="G60" s="1"/>
  <c r="E61"/>
  <c r="G61" s="1"/>
  <c r="E62"/>
  <c r="G62" s="1"/>
  <c r="E63"/>
  <c r="G63" s="1"/>
  <c r="E64"/>
  <c r="G64" s="1"/>
  <c r="E65"/>
  <c r="G65" s="1"/>
  <c r="E66"/>
  <c r="G66" s="1"/>
  <c r="E67"/>
  <c r="G67" s="1"/>
  <c r="E68"/>
  <c r="G68" s="1"/>
  <c r="E69"/>
  <c r="G69" s="1"/>
  <c r="E70"/>
  <c r="G70" s="1"/>
  <c r="M79"/>
  <c r="M80" s="1"/>
  <c r="M81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2"/>
  <c r="M63"/>
  <c r="M64"/>
  <c r="M65"/>
  <c r="M66"/>
  <c r="M67"/>
  <c r="M68"/>
  <c r="M69"/>
  <c r="M70"/>
  <c r="M2"/>
  <c r="F79"/>
</calcChain>
</file>

<file path=xl/sharedStrings.xml><?xml version="1.0" encoding="utf-8"?>
<sst xmlns="http://schemas.openxmlformats.org/spreadsheetml/2006/main" count="53" uniqueCount="25">
  <si>
    <t xml:space="preserve">OCV </t>
  </si>
  <si>
    <t>VC</t>
  </si>
  <si>
    <t>mAh</t>
  </si>
  <si>
    <t>DOD</t>
  </si>
  <si>
    <t>50度</t>
  </si>
  <si>
    <t>25度</t>
  </si>
  <si>
    <t>0度</t>
  </si>
  <si>
    <t>負10度</t>
  </si>
  <si>
    <t>Cmax</t>
  </si>
  <si>
    <t>Cmax_400mA</t>
  </si>
  <si>
    <t>指示百分比</t>
  </si>
  <si>
    <t>30分钟之后量测的电压值：</t>
  </si>
  <si>
    <t>x1(max)</t>
  </si>
  <si>
    <t>x2(min)</t>
  </si>
  <si>
    <t>y1(max)</t>
  </si>
  <si>
    <t>y2(min)</t>
  </si>
  <si>
    <t>y(result)</t>
  </si>
  <si>
    <t>y( result)</t>
  </si>
  <si>
    <t>R(battery)</t>
  </si>
  <si>
    <t>关机电压(V)</t>
  </si>
  <si>
    <t>電量計算</t>
  </si>
  <si>
    <t>常溫驗證</t>
  </si>
  <si>
    <t>注意：常溫下測試，查表請參考25度時量測的ZCV表</t>
  </si>
  <si>
    <t>注意：該表用於3.4V關機時電量的計算，result表示3.4V對應的最大電量值 Cmax</t>
  </si>
  <si>
    <t>R(x1000)</t>
  </si>
</sst>
</file>

<file path=xl/styles.xml><?xml version="1.0" encoding="utf-8"?>
<styleSheet xmlns="http://schemas.openxmlformats.org/spreadsheetml/2006/main">
  <numFmts count="1">
    <numFmt numFmtId="176" formatCode="0.0000"/>
  </numFmts>
  <fonts count="5">
    <font>
      <sz val="12"/>
      <color theme="1"/>
      <name val="宋体"/>
      <family val="2"/>
      <charset val="136"/>
      <scheme val="minor"/>
    </font>
    <font>
      <b/>
      <sz val="12"/>
      <color theme="1"/>
      <name val="宋体"/>
      <family val="2"/>
      <scheme val="minor"/>
    </font>
    <font>
      <sz val="10"/>
      <color theme="1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" fontId="0" fillId="4" borderId="0" xfId="0" applyNumberFormat="1" applyFill="1"/>
    <xf numFmtId="0" fontId="0" fillId="0" borderId="0" xfId="0" applyFill="1"/>
    <xf numFmtId="176" fontId="0" fillId="0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1" fontId="0" fillId="0" borderId="0" xfId="0" applyNumberFormat="1"/>
    <xf numFmtId="1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/>
    <xf numFmtId="0" fontId="3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ZCV!$F$2:$F$72</c:f>
              <c:numCache>
                <c:formatCode>0</c:formatCode>
                <c:ptCount val="71"/>
                <c:pt idx="0">
                  <c:v>0</c:v>
                </c:pt>
                <c:pt idx="1">
                  <c:v>1.7692852087756548</c:v>
                </c:pt>
                <c:pt idx="2">
                  <c:v>3.5385704175513095</c:v>
                </c:pt>
                <c:pt idx="3">
                  <c:v>5.3078556263269645</c:v>
                </c:pt>
                <c:pt idx="4">
                  <c:v>7.077140835102619</c:v>
                </c:pt>
                <c:pt idx="5">
                  <c:v>8.8464260438782727</c:v>
                </c:pt>
                <c:pt idx="6">
                  <c:v>10.615711252653929</c:v>
                </c:pt>
                <c:pt idx="7">
                  <c:v>12.384996461429584</c:v>
                </c:pt>
                <c:pt idx="8">
                  <c:v>14.154281670205238</c:v>
                </c:pt>
                <c:pt idx="9">
                  <c:v>15.923566878980891</c:v>
                </c:pt>
                <c:pt idx="10">
                  <c:v>17.692852087756545</c:v>
                </c:pt>
                <c:pt idx="11">
                  <c:v>19.462137296532202</c:v>
                </c:pt>
                <c:pt idx="12">
                  <c:v>21.231422505307858</c:v>
                </c:pt>
                <c:pt idx="13">
                  <c:v>23.000707714083511</c:v>
                </c:pt>
                <c:pt idx="14">
                  <c:v>24.769992922859167</c:v>
                </c:pt>
                <c:pt idx="15">
                  <c:v>26.53927813163482</c:v>
                </c:pt>
                <c:pt idx="16">
                  <c:v>28.308563340410476</c:v>
                </c:pt>
                <c:pt idx="17">
                  <c:v>30.077848549186132</c:v>
                </c:pt>
                <c:pt idx="18">
                  <c:v>31.847133757961782</c:v>
                </c:pt>
                <c:pt idx="19">
                  <c:v>33.616418966737442</c:v>
                </c:pt>
                <c:pt idx="20">
                  <c:v>35.385704175513091</c:v>
                </c:pt>
                <c:pt idx="21">
                  <c:v>37.154989384288747</c:v>
                </c:pt>
                <c:pt idx="22">
                  <c:v>38.924274593064403</c:v>
                </c:pt>
                <c:pt idx="23">
                  <c:v>40.69355980184006</c:v>
                </c:pt>
                <c:pt idx="24">
                  <c:v>42.462845010615716</c:v>
                </c:pt>
                <c:pt idx="25">
                  <c:v>44.232130219391365</c:v>
                </c:pt>
                <c:pt idx="26">
                  <c:v>46.001415428167022</c:v>
                </c:pt>
                <c:pt idx="27">
                  <c:v>47.735314932767167</c:v>
                </c:pt>
                <c:pt idx="28">
                  <c:v>49.504600141542817</c:v>
                </c:pt>
                <c:pt idx="29">
                  <c:v>51.273885350318473</c:v>
                </c:pt>
                <c:pt idx="30">
                  <c:v>53.043170559094122</c:v>
                </c:pt>
                <c:pt idx="31">
                  <c:v>54.812455767869785</c:v>
                </c:pt>
                <c:pt idx="32">
                  <c:v>56.581740976645435</c:v>
                </c:pt>
                <c:pt idx="33">
                  <c:v>58.351026185421098</c:v>
                </c:pt>
                <c:pt idx="34">
                  <c:v>60.120311394196747</c:v>
                </c:pt>
                <c:pt idx="35">
                  <c:v>61.889596602972397</c:v>
                </c:pt>
                <c:pt idx="36">
                  <c:v>63.65888181174806</c:v>
                </c:pt>
                <c:pt idx="37">
                  <c:v>65.428167020523702</c:v>
                </c:pt>
                <c:pt idx="38">
                  <c:v>67.197452229299358</c:v>
                </c:pt>
                <c:pt idx="39">
                  <c:v>68.966737438075015</c:v>
                </c:pt>
                <c:pt idx="40">
                  <c:v>70.736022646850671</c:v>
                </c:pt>
                <c:pt idx="41">
                  <c:v>72.505307855626327</c:v>
                </c:pt>
                <c:pt idx="42">
                  <c:v>74.274593064401984</c:v>
                </c:pt>
                <c:pt idx="43">
                  <c:v>76.04387827317764</c:v>
                </c:pt>
                <c:pt idx="44">
                  <c:v>77.813163481953296</c:v>
                </c:pt>
                <c:pt idx="45">
                  <c:v>79.582448690728953</c:v>
                </c:pt>
                <c:pt idx="46">
                  <c:v>81.351733899504595</c:v>
                </c:pt>
                <c:pt idx="47">
                  <c:v>83.121019108280265</c:v>
                </c:pt>
                <c:pt idx="48">
                  <c:v>84.854918612880397</c:v>
                </c:pt>
                <c:pt idx="49">
                  <c:v>86.624203821656053</c:v>
                </c:pt>
                <c:pt idx="50">
                  <c:v>88.393489030431709</c:v>
                </c:pt>
                <c:pt idx="51">
                  <c:v>90.162774239207351</c:v>
                </c:pt>
                <c:pt idx="52">
                  <c:v>91.932059447983022</c:v>
                </c:pt>
                <c:pt idx="53">
                  <c:v>93.701344656758664</c:v>
                </c:pt>
                <c:pt idx="54">
                  <c:v>95.470629865534335</c:v>
                </c:pt>
                <c:pt idx="55">
                  <c:v>97.239915074309977</c:v>
                </c:pt>
                <c:pt idx="56">
                  <c:v>99.009200283085633</c:v>
                </c:pt>
                <c:pt idx="57">
                  <c:v>100.77848549186128</c:v>
                </c:pt>
                <c:pt idx="58">
                  <c:v>101.20311394196744</c:v>
                </c:pt>
                <c:pt idx="59">
                  <c:v>101.27388535031847</c:v>
                </c:pt>
                <c:pt idx="60">
                  <c:v>101.30927105449399</c:v>
                </c:pt>
                <c:pt idx="61">
                  <c:v>101.30927105449399</c:v>
                </c:pt>
                <c:pt idx="62">
                  <c:v>101.30927105449399</c:v>
                </c:pt>
                <c:pt idx="63">
                  <c:v>101.3446567586695</c:v>
                </c:pt>
                <c:pt idx="64">
                  <c:v>101.3446567586695</c:v>
                </c:pt>
                <c:pt idx="65">
                  <c:v>101.3446567586695</c:v>
                </c:pt>
                <c:pt idx="66">
                  <c:v>101.3446567586695</c:v>
                </c:pt>
                <c:pt idx="67">
                  <c:v>101.3446567586695</c:v>
                </c:pt>
                <c:pt idx="68">
                  <c:v>101.3446567586695</c:v>
                </c:pt>
              </c:numCache>
            </c:numRef>
          </c:xVal>
          <c:yVal>
            <c:numRef>
              <c:f>ZCV!$B$2:$B$72</c:f>
              <c:numCache>
                <c:formatCode>General</c:formatCode>
                <c:ptCount val="71"/>
                <c:pt idx="0">
                  <c:v>4193</c:v>
                </c:pt>
                <c:pt idx="1">
                  <c:v>4174</c:v>
                </c:pt>
                <c:pt idx="2">
                  <c:v>4157</c:v>
                </c:pt>
                <c:pt idx="3">
                  <c:v>4140</c:v>
                </c:pt>
                <c:pt idx="4">
                  <c:v>4125</c:v>
                </c:pt>
                <c:pt idx="5">
                  <c:v>4109</c:v>
                </c:pt>
                <c:pt idx="6">
                  <c:v>4094</c:v>
                </c:pt>
                <c:pt idx="7">
                  <c:v>4078</c:v>
                </c:pt>
                <c:pt idx="8">
                  <c:v>4064</c:v>
                </c:pt>
                <c:pt idx="9">
                  <c:v>4052</c:v>
                </c:pt>
                <c:pt idx="10">
                  <c:v>4037</c:v>
                </c:pt>
                <c:pt idx="11">
                  <c:v>4020</c:v>
                </c:pt>
                <c:pt idx="12">
                  <c:v>4007</c:v>
                </c:pt>
                <c:pt idx="13">
                  <c:v>3996</c:v>
                </c:pt>
                <c:pt idx="14">
                  <c:v>3983</c:v>
                </c:pt>
                <c:pt idx="15">
                  <c:v>3971</c:v>
                </c:pt>
                <c:pt idx="16">
                  <c:v>3959</c:v>
                </c:pt>
                <c:pt idx="17">
                  <c:v>3947</c:v>
                </c:pt>
                <c:pt idx="18">
                  <c:v>3936</c:v>
                </c:pt>
                <c:pt idx="19">
                  <c:v>3924</c:v>
                </c:pt>
                <c:pt idx="20">
                  <c:v>3913</c:v>
                </c:pt>
                <c:pt idx="21">
                  <c:v>3901</c:v>
                </c:pt>
                <c:pt idx="22">
                  <c:v>3888</c:v>
                </c:pt>
                <c:pt idx="23">
                  <c:v>3875</c:v>
                </c:pt>
                <c:pt idx="24">
                  <c:v>3863</c:v>
                </c:pt>
                <c:pt idx="25">
                  <c:v>3852</c:v>
                </c:pt>
                <c:pt idx="26">
                  <c:v>3843</c:v>
                </c:pt>
                <c:pt idx="27">
                  <c:v>3835</c:v>
                </c:pt>
                <c:pt idx="28">
                  <c:v>3827</c:v>
                </c:pt>
                <c:pt idx="29">
                  <c:v>3821</c:v>
                </c:pt>
                <c:pt idx="30">
                  <c:v>3814</c:v>
                </c:pt>
                <c:pt idx="31">
                  <c:v>3808</c:v>
                </c:pt>
                <c:pt idx="32">
                  <c:v>3802</c:v>
                </c:pt>
                <c:pt idx="33">
                  <c:v>3797</c:v>
                </c:pt>
                <c:pt idx="34">
                  <c:v>3792</c:v>
                </c:pt>
                <c:pt idx="35">
                  <c:v>3788</c:v>
                </c:pt>
                <c:pt idx="36">
                  <c:v>3782</c:v>
                </c:pt>
                <c:pt idx="37">
                  <c:v>3778</c:v>
                </c:pt>
                <c:pt idx="38">
                  <c:v>3773</c:v>
                </c:pt>
                <c:pt idx="39">
                  <c:v>3768</c:v>
                </c:pt>
                <c:pt idx="40">
                  <c:v>3758</c:v>
                </c:pt>
                <c:pt idx="41">
                  <c:v>3749</c:v>
                </c:pt>
                <c:pt idx="42">
                  <c:v>3742</c:v>
                </c:pt>
                <c:pt idx="43">
                  <c:v>3737</c:v>
                </c:pt>
                <c:pt idx="44">
                  <c:v>3730</c:v>
                </c:pt>
                <c:pt idx="45">
                  <c:v>3725</c:v>
                </c:pt>
                <c:pt idx="46">
                  <c:v>3718</c:v>
                </c:pt>
                <c:pt idx="47">
                  <c:v>3709</c:v>
                </c:pt>
                <c:pt idx="48">
                  <c:v>3700</c:v>
                </c:pt>
                <c:pt idx="49">
                  <c:v>3689</c:v>
                </c:pt>
                <c:pt idx="50">
                  <c:v>3679</c:v>
                </c:pt>
                <c:pt idx="51">
                  <c:v>3677</c:v>
                </c:pt>
                <c:pt idx="52">
                  <c:v>3676</c:v>
                </c:pt>
                <c:pt idx="53">
                  <c:v>3672</c:v>
                </c:pt>
                <c:pt idx="54">
                  <c:v>3652</c:v>
                </c:pt>
                <c:pt idx="55">
                  <c:v>3591</c:v>
                </c:pt>
                <c:pt idx="56">
                  <c:v>3495</c:v>
                </c:pt>
                <c:pt idx="57">
                  <c:v>3324</c:v>
                </c:pt>
                <c:pt idx="58">
                  <c:v>3252</c:v>
                </c:pt>
                <c:pt idx="59">
                  <c:v>3244</c:v>
                </c:pt>
                <c:pt idx="60">
                  <c:v>3240</c:v>
                </c:pt>
                <c:pt idx="61">
                  <c:v>3239</c:v>
                </c:pt>
                <c:pt idx="62">
                  <c:v>3238</c:v>
                </c:pt>
                <c:pt idx="63">
                  <c:v>3237</c:v>
                </c:pt>
                <c:pt idx="64">
                  <c:v>3237</c:v>
                </c:pt>
                <c:pt idx="65">
                  <c:v>3236</c:v>
                </c:pt>
                <c:pt idx="66">
                  <c:v>3236</c:v>
                </c:pt>
                <c:pt idx="67">
                  <c:v>3235</c:v>
                </c:pt>
                <c:pt idx="68">
                  <c:v>3235</c:v>
                </c:pt>
              </c:numCache>
            </c:numRef>
          </c:yVal>
        </c:ser>
        <c:ser>
          <c:idx val="1"/>
          <c:order val="1"/>
          <c:tx>
            <c:v>OCV 25度</c:v>
          </c:tx>
          <c:xVal>
            <c:numRef>
              <c:f>ZCV!$M$2:$M$72</c:f>
              <c:numCache>
                <c:formatCode>0</c:formatCode>
                <c:ptCount val="71"/>
                <c:pt idx="0">
                  <c:v>0</c:v>
                </c:pt>
                <c:pt idx="1">
                  <c:v>1.7882689556509301</c:v>
                </c:pt>
                <c:pt idx="2">
                  <c:v>3.5765379113018603</c:v>
                </c:pt>
                <c:pt idx="3">
                  <c:v>5.3648068669527902</c:v>
                </c:pt>
                <c:pt idx="4">
                  <c:v>7.1530758226037205</c:v>
                </c:pt>
                <c:pt idx="5">
                  <c:v>8.9413447782546491</c:v>
                </c:pt>
                <c:pt idx="6">
                  <c:v>10.72961373390558</c:v>
                </c:pt>
                <c:pt idx="7">
                  <c:v>12.482117310443492</c:v>
                </c:pt>
                <c:pt idx="8">
                  <c:v>14.27038626609442</c:v>
                </c:pt>
                <c:pt idx="9">
                  <c:v>16.058655221745351</c:v>
                </c:pt>
                <c:pt idx="10">
                  <c:v>17.846924177396282</c:v>
                </c:pt>
                <c:pt idx="11">
                  <c:v>19.63519313304721</c:v>
                </c:pt>
                <c:pt idx="12">
                  <c:v>21.423462088698138</c:v>
                </c:pt>
                <c:pt idx="13">
                  <c:v>23.211731044349072</c:v>
                </c:pt>
                <c:pt idx="14">
                  <c:v>25</c:v>
                </c:pt>
                <c:pt idx="15">
                  <c:v>26.788268955650928</c:v>
                </c:pt>
                <c:pt idx="16">
                  <c:v>28.576537911301859</c:v>
                </c:pt>
                <c:pt idx="17">
                  <c:v>30.364806866952787</c:v>
                </c:pt>
                <c:pt idx="18">
                  <c:v>32.153075822603725</c:v>
                </c:pt>
                <c:pt idx="19">
                  <c:v>33.941344778254653</c:v>
                </c:pt>
                <c:pt idx="20">
                  <c:v>35.72961373390558</c:v>
                </c:pt>
                <c:pt idx="21">
                  <c:v>37.517882689556508</c:v>
                </c:pt>
                <c:pt idx="22">
                  <c:v>39.306151645207436</c:v>
                </c:pt>
                <c:pt idx="23">
                  <c:v>41.094420600858363</c:v>
                </c:pt>
                <c:pt idx="24">
                  <c:v>42.882689556509298</c:v>
                </c:pt>
                <c:pt idx="25">
                  <c:v>44.670958512160233</c:v>
                </c:pt>
                <c:pt idx="26">
                  <c:v>46.459227467811161</c:v>
                </c:pt>
                <c:pt idx="27">
                  <c:v>48.247496423462088</c:v>
                </c:pt>
                <c:pt idx="28">
                  <c:v>50.035765379113016</c:v>
                </c:pt>
                <c:pt idx="29">
                  <c:v>51.824034334763944</c:v>
                </c:pt>
                <c:pt idx="30">
                  <c:v>53.612303290414879</c:v>
                </c:pt>
                <c:pt idx="31">
                  <c:v>55.400572246065806</c:v>
                </c:pt>
                <c:pt idx="32">
                  <c:v>57.188841201716734</c:v>
                </c:pt>
                <c:pt idx="33">
                  <c:v>58.977110157367662</c:v>
                </c:pt>
                <c:pt idx="34">
                  <c:v>60.765379113018604</c:v>
                </c:pt>
                <c:pt idx="35">
                  <c:v>62.517882689556515</c:v>
                </c:pt>
                <c:pt idx="36">
                  <c:v>64.30615164520745</c:v>
                </c:pt>
                <c:pt idx="37">
                  <c:v>66.094420600858371</c:v>
                </c:pt>
                <c:pt idx="38">
                  <c:v>67.882689556509305</c:v>
                </c:pt>
                <c:pt idx="39">
                  <c:v>69.670958512160226</c:v>
                </c:pt>
                <c:pt idx="40">
                  <c:v>71.459227467811161</c:v>
                </c:pt>
                <c:pt idx="41">
                  <c:v>73.247496423462081</c:v>
                </c:pt>
                <c:pt idx="42">
                  <c:v>75.035765379113016</c:v>
                </c:pt>
                <c:pt idx="43">
                  <c:v>76.824034334763951</c:v>
                </c:pt>
                <c:pt idx="44">
                  <c:v>78.612303290414872</c:v>
                </c:pt>
                <c:pt idx="45">
                  <c:v>80.400572246065806</c:v>
                </c:pt>
                <c:pt idx="46">
                  <c:v>82.188841201716727</c:v>
                </c:pt>
                <c:pt idx="47">
                  <c:v>83.977110157367662</c:v>
                </c:pt>
                <c:pt idx="48">
                  <c:v>85.765379113018597</c:v>
                </c:pt>
                <c:pt idx="49">
                  <c:v>87.553648068669531</c:v>
                </c:pt>
                <c:pt idx="50">
                  <c:v>89.341917024320466</c:v>
                </c:pt>
                <c:pt idx="51">
                  <c:v>91.130185979971387</c:v>
                </c:pt>
                <c:pt idx="52">
                  <c:v>92.918454935622321</c:v>
                </c:pt>
                <c:pt idx="53">
                  <c:v>94.706723891273242</c:v>
                </c:pt>
                <c:pt idx="54">
                  <c:v>96.494992846924177</c:v>
                </c:pt>
                <c:pt idx="55">
                  <c:v>98.283261802575112</c:v>
                </c:pt>
                <c:pt idx="56">
                  <c:v>100.07153075822603</c:v>
                </c:pt>
                <c:pt idx="57">
                  <c:v>100.89413447782547</c:v>
                </c:pt>
                <c:pt idx="58">
                  <c:v>100.96566523605151</c:v>
                </c:pt>
                <c:pt idx="59">
                  <c:v>101.00143061516451</c:v>
                </c:pt>
                <c:pt idx="60">
                  <c:v>101.00143061516451</c:v>
                </c:pt>
                <c:pt idx="61">
                  <c:v>101.03719599427754</c:v>
                </c:pt>
                <c:pt idx="62">
                  <c:v>101.03719599427754</c:v>
                </c:pt>
                <c:pt idx="63">
                  <c:v>101.03719599427754</c:v>
                </c:pt>
                <c:pt idx="64">
                  <c:v>101.03719599427754</c:v>
                </c:pt>
                <c:pt idx="65">
                  <c:v>101.03719599427754</c:v>
                </c:pt>
                <c:pt idx="66">
                  <c:v>101.07296137339057</c:v>
                </c:pt>
                <c:pt idx="67">
                  <c:v>101.07296137339057</c:v>
                </c:pt>
                <c:pt idx="68">
                  <c:v>101.07296137339057</c:v>
                </c:pt>
              </c:numCache>
            </c:numRef>
          </c:xVal>
          <c:yVal>
            <c:numRef>
              <c:f>ZCV!$I$2:$I$72</c:f>
              <c:numCache>
                <c:formatCode>General</c:formatCode>
                <c:ptCount val="71"/>
                <c:pt idx="0">
                  <c:v>4190</c:v>
                </c:pt>
                <c:pt idx="1">
                  <c:v>4172</c:v>
                </c:pt>
                <c:pt idx="2">
                  <c:v>4154</c:v>
                </c:pt>
                <c:pt idx="3">
                  <c:v>4138</c:v>
                </c:pt>
                <c:pt idx="4">
                  <c:v>4122</c:v>
                </c:pt>
                <c:pt idx="5">
                  <c:v>4107</c:v>
                </c:pt>
                <c:pt idx="6">
                  <c:v>4092</c:v>
                </c:pt>
                <c:pt idx="7">
                  <c:v>4080</c:v>
                </c:pt>
                <c:pt idx="8">
                  <c:v>4072</c:v>
                </c:pt>
                <c:pt idx="9">
                  <c:v>4057</c:v>
                </c:pt>
                <c:pt idx="10">
                  <c:v>4033</c:v>
                </c:pt>
                <c:pt idx="11">
                  <c:v>4010</c:v>
                </c:pt>
                <c:pt idx="12">
                  <c:v>3993</c:v>
                </c:pt>
                <c:pt idx="13">
                  <c:v>3981</c:v>
                </c:pt>
                <c:pt idx="14">
                  <c:v>3973</c:v>
                </c:pt>
                <c:pt idx="15">
                  <c:v>3966</c:v>
                </c:pt>
                <c:pt idx="16">
                  <c:v>3955</c:v>
                </c:pt>
                <c:pt idx="17">
                  <c:v>3944</c:v>
                </c:pt>
                <c:pt idx="18">
                  <c:v>3933</c:v>
                </c:pt>
                <c:pt idx="19">
                  <c:v>3922</c:v>
                </c:pt>
                <c:pt idx="20">
                  <c:v>3910</c:v>
                </c:pt>
                <c:pt idx="21">
                  <c:v>3897</c:v>
                </c:pt>
                <c:pt idx="22">
                  <c:v>3884</c:v>
                </c:pt>
                <c:pt idx="23">
                  <c:v>3872</c:v>
                </c:pt>
                <c:pt idx="24">
                  <c:v>3861</c:v>
                </c:pt>
                <c:pt idx="25">
                  <c:v>3852</c:v>
                </c:pt>
                <c:pt idx="26">
                  <c:v>3843</c:v>
                </c:pt>
                <c:pt idx="27">
                  <c:v>3836</c:v>
                </c:pt>
                <c:pt idx="28">
                  <c:v>3828</c:v>
                </c:pt>
                <c:pt idx="29">
                  <c:v>3822</c:v>
                </c:pt>
                <c:pt idx="30">
                  <c:v>3816</c:v>
                </c:pt>
                <c:pt idx="31">
                  <c:v>3810</c:v>
                </c:pt>
                <c:pt idx="32">
                  <c:v>3804</c:v>
                </c:pt>
                <c:pt idx="33">
                  <c:v>3800</c:v>
                </c:pt>
                <c:pt idx="34">
                  <c:v>3795</c:v>
                </c:pt>
                <c:pt idx="35">
                  <c:v>3791</c:v>
                </c:pt>
                <c:pt idx="36">
                  <c:v>3786</c:v>
                </c:pt>
                <c:pt idx="37">
                  <c:v>3782</c:v>
                </c:pt>
                <c:pt idx="38">
                  <c:v>3777</c:v>
                </c:pt>
                <c:pt idx="39">
                  <c:v>3772</c:v>
                </c:pt>
                <c:pt idx="40">
                  <c:v>3767</c:v>
                </c:pt>
                <c:pt idx="41">
                  <c:v>3762</c:v>
                </c:pt>
                <c:pt idx="42">
                  <c:v>3755</c:v>
                </c:pt>
                <c:pt idx="43">
                  <c:v>3749</c:v>
                </c:pt>
                <c:pt idx="44">
                  <c:v>3743</c:v>
                </c:pt>
                <c:pt idx="45">
                  <c:v>3736</c:v>
                </c:pt>
                <c:pt idx="46">
                  <c:v>3727</c:v>
                </c:pt>
                <c:pt idx="47">
                  <c:v>3718</c:v>
                </c:pt>
                <c:pt idx="48">
                  <c:v>3707</c:v>
                </c:pt>
                <c:pt idx="49">
                  <c:v>3695</c:v>
                </c:pt>
                <c:pt idx="50">
                  <c:v>3692</c:v>
                </c:pt>
                <c:pt idx="51">
                  <c:v>3691</c:v>
                </c:pt>
                <c:pt idx="52">
                  <c:v>3688</c:v>
                </c:pt>
                <c:pt idx="53">
                  <c:v>3677</c:v>
                </c:pt>
                <c:pt idx="54">
                  <c:v>3626</c:v>
                </c:pt>
                <c:pt idx="55">
                  <c:v>3541</c:v>
                </c:pt>
                <c:pt idx="56">
                  <c:v>3394</c:v>
                </c:pt>
                <c:pt idx="57">
                  <c:v>3269</c:v>
                </c:pt>
                <c:pt idx="58">
                  <c:v>3254</c:v>
                </c:pt>
                <c:pt idx="59">
                  <c:v>3250</c:v>
                </c:pt>
                <c:pt idx="60">
                  <c:v>3247</c:v>
                </c:pt>
                <c:pt idx="61">
                  <c:v>3247</c:v>
                </c:pt>
                <c:pt idx="62">
                  <c:v>3246</c:v>
                </c:pt>
                <c:pt idx="63">
                  <c:v>3245</c:v>
                </c:pt>
                <c:pt idx="64">
                  <c:v>3244</c:v>
                </c:pt>
                <c:pt idx="65">
                  <c:v>3244</c:v>
                </c:pt>
                <c:pt idx="66">
                  <c:v>3243</c:v>
                </c:pt>
                <c:pt idx="67">
                  <c:v>3242</c:v>
                </c:pt>
                <c:pt idx="68">
                  <c:v>3242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ZCV!$T$2:$T$73</c:f>
              <c:numCache>
                <c:formatCode>0</c:formatCode>
                <c:ptCount val="72"/>
                <c:pt idx="0">
                  <c:v>0</c:v>
                </c:pt>
                <c:pt idx="1">
                  <c:v>1.8155410312273059</c:v>
                </c:pt>
                <c:pt idx="2">
                  <c:v>3.6310820624546118</c:v>
                </c:pt>
                <c:pt idx="3">
                  <c:v>5.4466230936819171</c:v>
                </c:pt>
                <c:pt idx="4">
                  <c:v>7.2621641249092237</c:v>
                </c:pt>
                <c:pt idx="5">
                  <c:v>9.0777051561365276</c:v>
                </c:pt>
                <c:pt idx="6">
                  <c:v>10.893246187363834</c:v>
                </c:pt>
                <c:pt idx="7">
                  <c:v>12.672476397966594</c:v>
                </c:pt>
                <c:pt idx="8">
                  <c:v>14.488017429193899</c:v>
                </c:pt>
                <c:pt idx="9">
                  <c:v>16.303558460421204</c:v>
                </c:pt>
                <c:pt idx="10">
                  <c:v>18.119099491648509</c:v>
                </c:pt>
                <c:pt idx="11">
                  <c:v>19.934640522875817</c:v>
                </c:pt>
                <c:pt idx="12">
                  <c:v>21.750181554103122</c:v>
                </c:pt>
                <c:pt idx="13">
                  <c:v>23.565722585330427</c:v>
                </c:pt>
                <c:pt idx="14">
                  <c:v>25.381263616557735</c:v>
                </c:pt>
                <c:pt idx="15">
                  <c:v>27.19680464778504</c:v>
                </c:pt>
                <c:pt idx="16">
                  <c:v>29.012345679012348</c:v>
                </c:pt>
                <c:pt idx="17">
                  <c:v>30.82788671023965</c:v>
                </c:pt>
                <c:pt idx="18">
                  <c:v>32.607116920842408</c:v>
                </c:pt>
                <c:pt idx="19">
                  <c:v>34.42265795206972</c:v>
                </c:pt>
                <c:pt idx="20">
                  <c:v>36.238198983297018</c:v>
                </c:pt>
                <c:pt idx="21">
                  <c:v>38.05374001452433</c:v>
                </c:pt>
                <c:pt idx="22">
                  <c:v>39.869281045751634</c:v>
                </c:pt>
                <c:pt idx="23">
                  <c:v>41.684822076978939</c:v>
                </c:pt>
                <c:pt idx="24">
                  <c:v>43.500363108206244</c:v>
                </c:pt>
                <c:pt idx="25">
                  <c:v>45.315904139433549</c:v>
                </c:pt>
                <c:pt idx="26">
                  <c:v>47.131445170660854</c:v>
                </c:pt>
                <c:pt idx="27">
                  <c:v>48.946986201888166</c:v>
                </c:pt>
                <c:pt idx="28">
                  <c:v>50.76252723311547</c:v>
                </c:pt>
                <c:pt idx="29">
                  <c:v>52.578068264342768</c:v>
                </c:pt>
                <c:pt idx="30">
                  <c:v>54.39360929557008</c:v>
                </c:pt>
                <c:pt idx="31">
                  <c:v>56.172839506172842</c:v>
                </c:pt>
                <c:pt idx="32">
                  <c:v>57.98838053740014</c:v>
                </c:pt>
                <c:pt idx="33">
                  <c:v>59.803921568627452</c:v>
                </c:pt>
                <c:pt idx="34">
                  <c:v>61.619462599854756</c:v>
                </c:pt>
                <c:pt idx="35">
                  <c:v>63.435003631082068</c:v>
                </c:pt>
                <c:pt idx="36">
                  <c:v>65.25054466230938</c:v>
                </c:pt>
                <c:pt idx="37">
                  <c:v>67.066085693536664</c:v>
                </c:pt>
                <c:pt idx="38">
                  <c:v>68.881626724763976</c:v>
                </c:pt>
                <c:pt idx="39">
                  <c:v>70.697167755991288</c:v>
                </c:pt>
                <c:pt idx="40">
                  <c:v>72.5127087872186</c:v>
                </c:pt>
                <c:pt idx="41">
                  <c:v>74.328249818445897</c:v>
                </c:pt>
                <c:pt idx="42">
                  <c:v>76.143790849673195</c:v>
                </c:pt>
                <c:pt idx="43">
                  <c:v>77.959331880900507</c:v>
                </c:pt>
                <c:pt idx="44">
                  <c:v>79.774872912127819</c:v>
                </c:pt>
                <c:pt idx="45">
                  <c:v>81.590413943355117</c:v>
                </c:pt>
                <c:pt idx="46">
                  <c:v>83.405954974582428</c:v>
                </c:pt>
                <c:pt idx="47">
                  <c:v>85.221496005809726</c:v>
                </c:pt>
                <c:pt idx="48">
                  <c:v>87.037037037037038</c:v>
                </c:pt>
                <c:pt idx="49">
                  <c:v>88.852578068264336</c:v>
                </c:pt>
                <c:pt idx="50">
                  <c:v>90.631808278867098</c:v>
                </c:pt>
                <c:pt idx="51">
                  <c:v>92.44734931009441</c:v>
                </c:pt>
                <c:pt idx="52">
                  <c:v>94.262890341321707</c:v>
                </c:pt>
                <c:pt idx="53">
                  <c:v>96.078431372549019</c:v>
                </c:pt>
                <c:pt idx="54">
                  <c:v>97.893972403776331</c:v>
                </c:pt>
                <c:pt idx="55">
                  <c:v>99.019607843137265</c:v>
                </c:pt>
                <c:pt idx="56">
                  <c:v>99.564270152505458</c:v>
                </c:pt>
                <c:pt idx="57">
                  <c:v>99.891067538126364</c:v>
                </c:pt>
                <c:pt idx="58">
                  <c:v>100.14524328249819</c:v>
                </c:pt>
                <c:pt idx="59">
                  <c:v>100.29048656499637</c:v>
                </c:pt>
                <c:pt idx="60">
                  <c:v>100.43572984749456</c:v>
                </c:pt>
                <c:pt idx="61">
                  <c:v>100.54466230936818</c:v>
                </c:pt>
                <c:pt idx="62">
                  <c:v>100.61728395061729</c:v>
                </c:pt>
                <c:pt idx="63">
                  <c:v>100.68990559186636</c:v>
                </c:pt>
                <c:pt idx="64">
                  <c:v>100.72621641249093</c:v>
                </c:pt>
                <c:pt idx="65">
                  <c:v>100.76252723311548</c:v>
                </c:pt>
                <c:pt idx="66">
                  <c:v>100.79883805374001</c:v>
                </c:pt>
                <c:pt idx="67">
                  <c:v>100.83514887436455</c:v>
                </c:pt>
                <c:pt idx="68">
                  <c:v>100.8714596949891</c:v>
                </c:pt>
              </c:numCache>
            </c:numRef>
          </c:xVal>
          <c:yVal>
            <c:numRef>
              <c:f>ZCV!$P$2:$P$73</c:f>
              <c:numCache>
                <c:formatCode>General</c:formatCode>
                <c:ptCount val="72"/>
                <c:pt idx="0">
                  <c:v>4176</c:v>
                </c:pt>
                <c:pt idx="1">
                  <c:v>4140</c:v>
                </c:pt>
                <c:pt idx="2">
                  <c:v>4107</c:v>
                </c:pt>
                <c:pt idx="3">
                  <c:v>4091</c:v>
                </c:pt>
                <c:pt idx="4">
                  <c:v>4080</c:v>
                </c:pt>
                <c:pt idx="5">
                  <c:v>4056</c:v>
                </c:pt>
                <c:pt idx="6">
                  <c:v>4022</c:v>
                </c:pt>
                <c:pt idx="7">
                  <c:v>3999</c:v>
                </c:pt>
                <c:pt idx="8">
                  <c:v>3983</c:v>
                </c:pt>
                <c:pt idx="9">
                  <c:v>3972</c:v>
                </c:pt>
                <c:pt idx="10">
                  <c:v>3964</c:v>
                </c:pt>
                <c:pt idx="11">
                  <c:v>3956</c:v>
                </c:pt>
                <c:pt idx="12">
                  <c:v>3950</c:v>
                </c:pt>
                <c:pt idx="13">
                  <c:v>3942</c:v>
                </c:pt>
                <c:pt idx="14">
                  <c:v>3933</c:v>
                </c:pt>
                <c:pt idx="15">
                  <c:v>3922</c:v>
                </c:pt>
                <c:pt idx="16">
                  <c:v>3911</c:v>
                </c:pt>
                <c:pt idx="17">
                  <c:v>3899</c:v>
                </c:pt>
                <c:pt idx="18">
                  <c:v>3886</c:v>
                </c:pt>
                <c:pt idx="19">
                  <c:v>3874</c:v>
                </c:pt>
                <c:pt idx="20">
                  <c:v>3862</c:v>
                </c:pt>
                <c:pt idx="21">
                  <c:v>3852</c:v>
                </c:pt>
                <c:pt idx="22">
                  <c:v>3842</c:v>
                </c:pt>
                <c:pt idx="23">
                  <c:v>3834</c:v>
                </c:pt>
                <c:pt idx="24">
                  <c:v>3827</c:v>
                </c:pt>
                <c:pt idx="25">
                  <c:v>3820</c:v>
                </c:pt>
                <c:pt idx="26">
                  <c:v>3815</c:v>
                </c:pt>
                <c:pt idx="27">
                  <c:v>3809</c:v>
                </c:pt>
                <c:pt idx="28">
                  <c:v>3804</c:v>
                </c:pt>
                <c:pt idx="29">
                  <c:v>3799</c:v>
                </c:pt>
                <c:pt idx="30">
                  <c:v>3795</c:v>
                </c:pt>
                <c:pt idx="31">
                  <c:v>3791</c:v>
                </c:pt>
                <c:pt idx="32">
                  <c:v>3788</c:v>
                </c:pt>
                <c:pt idx="33">
                  <c:v>3785</c:v>
                </c:pt>
                <c:pt idx="34">
                  <c:v>3782</c:v>
                </c:pt>
                <c:pt idx="35">
                  <c:v>3781</c:v>
                </c:pt>
                <c:pt idx="36">
                  <c:v>3778</c:v>
                </c:pt>
                <c:pt idx="37">
                  <c:v>3776</c:v>
                </c:pt>
                <c:pt idx="38">
                  <c:v>3774</c:v>
                </c:pt>
                <c:pt idx="39">
                  <c:v>3771</c:v>
                </c:pt>
                <c:pt idx="40">
                  <c:v>3766</c:v>
                </c:pt>
                <c:pt idx="41">
                  <c:v>3762</c:v>
                </c:pt>
                <c:pt idx="42">
                  <c:v>3757</c:v>
                </c:pt>
                <c:pt idx="43">
                  <c:v>3751</c:v>
                </c:pt>
                <c:pt idx="44">
                  <c:v>3744</c:v>
                </c:pt>
                <c:pt idx="45">
                  <c:v>3737</c:v>
                </c:pt>
                <c:pt idx="46">
                  <c:v>3727</c:v>
                </c:pt>
                <c:pt idx="47">
                  <c:v>3716</c:v>
                </c:pt>
                <c:pt idx="48">
                  <c:v>3708</c:v>
                </c:pt>
                <c:pt idx="49">
                  <c:v>3703</c:v>
                </c:pt>
                <c:pt idx="50">
                  <c:v>3699</c:v>
                </c:pt>
                <c:pt idx="51">
                  <c:v>3694</c:v>
                </c:pt>
                <c:pt idx="52">
                  <c:v>3679</c:v>
                </c:pt>
                <c:pt idx="53">
                  <c:v>3631</c:v>
                </c:pt>
                <c:pt idx="54">
                  <c:v>3547</c:v>
                </c:pt>
                <c:pt idx="55">
                  <c:v>3475</c:v>
                </c:pt>
                <c:pt idx="56">
                  <c:v>3435</c:v>
                </c:pt>
                <c:pt idx="57">
                  <c:v>3408</c:v>
                </c:pt>
                <c:pt idx="58">
                  <c:v>3390</c:v>
                </c:pt>
                <c:pt idx="59">
                  <c:v>3377</c:v>
                </c:pt>
                <c:pt idx="60">
                  <c:v>3368</c:v>
                </c:pt>
                <c:pt idx="61">
                  <c:v>3362</c:v>
                </c:pt>
                <c:pt idx="62">
                  <c:v>3356</c:v>
                </c:pt>
                <c:pt idx="63">
                  <c:v>3351</c:v>
                </c:pt>
                <c:pt idx="64">
                  <c:v>3346</c:v>
                </c:pt>
                <c:pt idx="65">
                  <c:v>3342</c:v>
                </c:pt>
                <c:pt idx="66">
                  <c:v>3338</c:v>
                </c:pt>
                <c:pt idx="67">
                  <c:v>3335</c:v>
                </c:pt>
                <c:pt idx="68">
                  <c:v>3335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ZCV!$AA$2:$AA$73</c:f>
              <c:numCache>
                <c:formatCode>0</c:formatCode>
                <c:ptCount val="72"/>
                <c:pt idx="0">
                  <c:v>0</c:v>
                </c:pt>
                <c:pt idx="1">
                  <c:v>2.1542438604049976</c:v>
                </c:pt>
                <c:pt idx="2">
                  <c:v>4.3084877208099952</c:v>
                </c:pt>
                <c:pt idx="3">
                  <c:v>6.4627315812149932</c:v>
                </c:pt>
                <c:pt idx="4">
                  <c:v>8.6169754416199904</c:v>
                </c:pt>
                <c:pt idx="5">
                  <c:v>10.77121930202499</c:v>
                </c:pt>
                <c:pt idx="6">
                  <c:v>12.925463162429986</c:v>
                </c:pt>
                <c:pt idx="7">
                  <c:v>15.079707022834985</c:v>
                </c:pt>
                <c:pt idx="8">
                  <c:v>17.233950883239981</c:v>
                </c:pt>
                <c:pt idx="9">
                  <c:v>19.388194743644981</c:v>
                </c:pt>
                <c:pt idx="10">
                  <c:v>21.54243860404998</c:v>
                </c:pt>
                <c:pt idx="11">
                  <c:v>23.653597587246878</c:v>
                </c:pt>
                <c:pt idx="12">
                  <c:v>25.807841447651874</c:v>
                </c:pt>
                <c:pt idx="13">
                  <c:v>27.962085308056871</c:v>
                </c:pt>
                <c:pt idx="14">
                  <c:v>30.116329168461871</c:v>
                </c:pt>
                <c:pt idx="15">
                  <c:v>32.270573028866863</c:v>
                </c:pt>
                <c:pt idx="16">
                  <c:v>34.424816889271867</c:v>
                </c:pt>
                <c:pt idx="17">
                  <c:v>36.579060749676863</c:v>
                </c:pt>
                <c:pt idx="18">
                  <c:v>38.733304610081859</c:v>
                </c:pt>
                <c:pt idx="19">
                  <c:v>40.887548470486855</c:v>
                </c:pt>
                <c:pt idx="20">
                  <c:v>43.041792330891859</c:v>
                </c:pt>
                <c:pt idx="21">
                  <c:v>45.196036191296855</c:v>
                </c:pt>
                <c:pt idx="22">
                  <c:v>47.350280051701851</c:v>
                </c:pt>
                <c:pt idx="23">
                  <c:v>49.504523912106855</c:v>
                </c:pt>
                <c:pt idx="24">
                  <c:v>51.658767772511851</c:v>
                </c:pt>
                <c:pt idx="25">
                  <c:v>53.81301163291684</c:v>
                </c:pt>
                <c:pt idx="26">
                  <c:v>55.967255493321844</c:v>
                </c:pt>
                <c:pt idx="27">
                  <c:v>58.121499353726847</c:v>
                </c:pt>
                <c:pt idx="28">
                  <c:v>60.275743214131836</c:v>
                </c:pt>
                <c:pt idx="29">
                  <c:v>62.429987074536839</c:v>
                </c:pt>
                <c:pt idx="30">
                  <c:v>64.584230934941829</c:v>
                </c:pt>
                <c:pt idx="31">
                  <c:v>66.738474795346832</c:v>
                </c:pt>
                <c:pt idx="32">
                  <c:v>68.849633778543733</c:v>
                </c:pt>
                <c:pt idx="33">
                  <c:v>71.003877638948737</c:v>
                </c:pt>
                <c:pt idx="34">
                  <c:v>73.158121499353726</c:v>
                </c:pt>
                <c:pt idx="35">
                  <c:v>75.312365359758729</c:v>
                </c:pt>
                <c:pt idx="36">
                  <c:v>77.466609220163718</c:v>
                </c:pt>
                <c:pt idx="37">
                  <c:v>79.620853080568722</c:v>
                </c:pt>
                <c:pt idx="38">
                  <c:v>81.775096940973711</c:v>
                </c:pt>
                <c:pt idx="39">
                  <c:v>83.929340801378714</c:v>
                </c:pt>
                <c:pt idx="40">
                  <c:v>86.083584661783718</c:v>
                </c:pt>
                <c:pt idx="41">
                  <c:v>88.194743644980605</c:v>
                </c:pt>
                <c:pt idx="42">
                  <c:v>90.348987505385608</c:v>
                </c:pt>
                <c:pt idx="43">
                  <c:v>92.503231365790612</c:v>
                </c:pt>
                <c:pt idx="44">
                  <c:v>94.657475226195615</c:v>
                </c:pt>
                <c:pt idx="45">
                  <c:v>96.122361051271</c:v>
                </c:pt>
                <c:pt idx="46">
                  <c:v>96.984058595432998</c:v>
                </c:pt>
                <c:pt idx="47">
                  <c:v>97.587246876346398</c:v>
                </c:pt>
                <c:pt idx="48">
                  <c:v>98.018095648427405</c:v>
                </c:pt>
                <c:pt idx="49">
                  <c:v>98.362774666092207</c:v>
                </c:pt>
                <c:pt idx="50">
                  <c:v>98.621283929340791</c:v>
                </c:pt>
                <c:pt idx="51">
                  <c:v>98.836708315381301</c:v>
                </c:pt>
                <c:pt idx="52">
                  <c:v>99.00904782421371</c:v>
                </c:pt>
                <c:pt idx="53">
                  <c:v>99.138302455838001</c:v>
                </c:pt>
                <c:pt idx="54">
                  <c:v>99.267557087462293</c:v>
                </c:pt>
                <c:pt idx="55">
                  <c:v>99.353726841878498</c:v>
                </c:pt>
                <c:pt idx="56">
                  <c:v>99.439896596294702</c:v>
                </c:pt>
                <c:pt idx="57">
                  <c:v>99.526066350710892</c:v>
                </c:pt>
                <c:pt idx="58">
                  <c:v>99.569151227918994</c:v>
                </c:pt>
                <c:pt idx="59">
                  <c:v>99.655320982335212</c:v>
                </c:pt>
                <c:pt idx="60">
                  <c:v>99.6984058595433</c:v>
                </c:pt>
                <c:pt idx="61">
                  <c:v>99.741490736751402</c:v>
                </c:pt>
                <c:pt idx="62">
                  <c:v>99.784575613959504</c:v>
                </c:pt>
                <c:pt idx="63">
                  <c:v>99.827660491167606</c:v>
                </c:pt>
                <c:pt idx="64">
                  <c:v>99.870745368375708</c:v>
                </c:pt>
                <c:pt idx="65">
                  <c:v>99.913830245583796</c:v>
                </c:pt>
                <c:pt idx="66">
                  <c:v>99.956915122791898</c:v>
                </c:pt>
                <c:pt idx="67">
                  <c:v>99.956915122791898</c:v>
                </c:pt>
                <c:pt idx="68">
                  <c:v>100</c:v>
                </c:pt>
              </c:numCache>
            </c:numRef>
          </c:xVal>
          <c:yVal>
            <c:numRef>
              <c:f>ZCV!$W$2:$W$73</c:f>
              <c:numCache>
                <c:formatCode>General</c:formatCode>
                <c:ptCount val="72"/>
                <c:pt idx="0">
                  <c:v>4149</c:v>
                </c:pt>
                <c:pt idx="1">
                  <c:v>4103</c:v>
                </c:pt>
                <c:pt idx="2">
                  <c:v>4070</c:v>
                </c:pt>
                <c:pt idx="3">
                  <c:v>4048</c:v>
                </c:pt>
                <c:pt idx="4">
                  <c:v>4024</c:v>
                </c:pt>
                <c:pt idx="5">
                  <c:v>3998</c:v>
                </c:pt>
                <c:pt idx="6">
                  <c:v>3971</c:v>
                </c:pt>
                <c:pt idx="7">
                  <c:v>3954</c:v>
                </c:pt>
                <c:pt idx="8">
                  <c:v>3942</c:v>
                </c:pt>
                <c:pt idx="9">
                  <c:v>3934</c:v>
                </c:pt>
                <c:pt idx="10">
                  <c:v>3923</c:v>
                </c:pt>
                <c:pt idx="11">
                  <c:v>3912</c:v>
                </c:pt>
                <c:pt idx="12">
                  <c:v>3900</c:v>
                </c:pt>
                <c:pt idx="13">
                  <c:v>3887</c:v>
                </c:pt>
                <c:pt idx="14">
                  <c:v>3874</c:v>
                </c:pt>
                <c:pt idx="15">
                  <c:v>3863</c:v>
                </c:pt>
                <c:pt idx="16">
                  <c:v>3851</c:v>
                </c:pt>
                <c:pt idx="17">
                  <c:v>3841</c:v>
                </c:pt>
                <c:pt idx="18">
                  <c:v>3832</c:v>
                </c:pt>
                <c:pt idx="19">
                  <c:v>3824</c:v>
                </c:pt>
                <c:pt idx="20">
                  <c:v>3818</c:v>
                </c:pt>
                <c:pt idx="21">
                  <c:v>3811</c:v>
                </c:pt>
                <c:pt idx="22">
                  <c:v>3806</c:v>
                </c:pt>
                <c:pt idx="23">
                  <c:v>3801</c:v>
                </c:pt>
                <c:pt idx="24">
                  <c:v>3796</c:v>
                </c:pt>
                <c:pt idx="25">
                  <c:v>3792</c:v>
                </c:pt>
                <c:pt idx="26">
                  <c:v>3789</c:v>
                </c:pt>
                <c:pt idx="27">
                  <c:v>3787</c:v>
                </c:pt>
                <c:pt idx="28">
                  <c:v>3784</c:v>
                </c:pt>
                <c:pt idx="29">
                  <c:v>3782</c:v>
                </c:pt>
                <c:pt idx="30">
                  <c:v>3778</c:v>
                </c:pt>
                <c:pt idx="31">
                  <c:v>3774</c:v>
                </c:pt>
                <c:pt idx="32">
                  <c:v>3770</c:v>
                </c:pt>
                <c:pt idx="33">
                  <c:v>3765</c:v>
                </c:pt>
                <c:pt idx="34">
                  <c:v>3758</c:v>
                </c:pt>
                <c:pt idx="35">
                  <c:v>3752</c:v>
                </c:pt>
                <c:pt idx="36">
                  <c:v>3744</c:v>
                </c:pt>
                <c:pt idx="37">
                  <c:v>3735</c:v>
                </c:pt>
                <c:pt idx="38">
                  <c:v>3726</c:v>
                </c:pt>
                <c:pt idx="39">
                  <c:v>3717</c:v>
                </c:pt>
                <c:pt idx="40">
                  <c:v>3709</c:v>
                </c:pt>
                <c:pt idx="41">
                  <c:v>3702</c:v>
                </c:pt>
                <c:pt idx="42">
                  <c:v>3693</c:v>
                </c:pt>
                <c:pt idx="43">
                  <c:v>3677</c:v>
                </c:pt>
                <c:pt idx="44">
                  <c:v>3645</c:v>
                </c:pt>
                <c:pt idx="45">
                  <c:v>3611</c:v>
                </c:pt>
                <c:pt idx="46">
                  <c:v>3583</c:v>
                </c:pt>
                <c:pt idx="47">
                  <c:v>3561</c:v>
                </c:pt>
                <c:pt idx="48">
                  <c:v>3542</c:v>
                </c:pt>
                <c:pt idx="49">
                  <c:v>3526</c:v>
                </c:pt>
                <c:pt idx="50">
                  <c:v>3511</c:v>
                </c:pt>
                <c:pt idx="51">
                  <c:v>3500</c:v>
                </c:pt>
                <c:pt idx="52">
                  <c:v>3491</c:v>
                </c:pt>
                <c:pt idx="53">
                  <c:v>3483</c:v>
                </c:pt>
                <c:pt idx="54">
                  <c:v>3476</c:v>
                </c:pt>
                <c:pt idx="55">
                  <c:v>3470</c:v>
                </c:pt>
                <c:pt idx="56">
                  <c:v>3465</c:v>
                </c:pt>
                <c:pt idx="57">
                  <c:v>3460</c:v>
                </c:pt>
                <c:pt idx="58">
                  <c:v>3455</c:v>
                </c:pt>
                <c:pt idx="59">
                  <c:v>3450</c:v>
                </c:pt>
                <c:pt idx="60">
                  <c:v>3446</c:v>
                </c:pt>
                <c:pt idx="61">
                  <c:v>3443</c:v>
                </c:pt>
                <c:pt idx="62">
                  <c:v>3439</c:v>
                </c:pt>
                <c:pt idx="63">
                  <c:v>3435</c:v>
                </c:pt>
                <c:pt idx="64">
                  <c:v>3432</c:v>
                </c:pt>
                <c:pt idx="65">
                  <c:v>3428</c:v>
                </c:pt>
                <c:pt idx="66">
                  <c:v>3424</c:v>
                </c:pt>
                <c:pt idx="67">
                  <c:v>3421</c:v>
                </c:pt>
                <c:pt idx="68">
                  <c:v>3400</c:v>
                </c:pt>
              </c:numCache>
            </c:numRef>
          </c:yVal>
        </c:ser>
        <c:axId val="116622464"/>
        <c:axId val="116624768"/>
      </c:scatterChart>
      <c:valAx>
        <c:axId val="116622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</c:title>
        <c:numFmt formatCode="0" sourceLinked="1"/>
        <c:majorTickMark val="none"/>
        <c:tickLblPos val="nextTo"/>
        <c:crossAx val="116624768"/>
        <c:crosses val="autoZero"/>
        <c:crossBetween val="midCat"/>
      </c:valAx>
      <c:valAx>
        <c:axId val="116624768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</c:title>
        <c:numFmt formatCode="General" sourceLinked="1"/>
        <c:majorTickMark val="none"/>
        <c:tickLblPos val="nextTo"/>
        <c:crossAx val="1166224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TW"/>
              <a:t>OCV</a:t>
            </a:r>
            <a:endParaRPr lang="zh-TW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OCV 50度</c:v>
          </c:tx>
          <c:xVal>
            <c:numRef>
              <c:f>ZCV!$D$2:$D$72</c:f>
              <c:numCache>
                <c:formatCode>General</c:formatCode>
                <c:ptCount val="7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1349</c:v>
                </c:pt>
                <c:pt idx="28">
                  <c:v>1399</c:v>
                </c:pt>
                <c:pt idx="29">
                  <c:v>1449</c:v>
                </c:pt>
                <c:pt idx="30">
                  <c:v>1499</c:v>
                </c:pt>
                <c:pt idx="31">
                  <c:v>1549</c:v>
                </c:pt>
                <c:pt idx="32">
                  <c:v>1599</c:v>
                </c:pt>
                <c:pt idx="33">
                  <c:v>1649</c:v>
                </c:pt>
                <c:pt idx="34">
                  <c:v>1699</c:v>
                </c:pt>
                <c:pt idx="35">
                  <c:v>1749</c:v>
                </c:pt>
                <c:pt idx="36">
                  <c:v>1799</c:v>
                </c:pt>
                <c:pt idx="37">
                  <c:v>1849</c:v>
                </c:pt>
                <c:pt idx="38">
                  <c:v>1899</c:v>
                </c:pt>
                <c:pt idx="39">
                  <c:v>1949</c:v>
                </c:pt>
                <c:pt idx="40">
                  <c:v>1999</c:v>
                </c:pt>
                <c:pt idx="41">
                  <c:v>2049</c:v>
                </c:pt>
                <c:pt idx="42">
                  <c:v>2099</c:v>
                </c:pt>
                <c:pt idx="43">
                  <c:v>2149</c:v>
                </c:pt>
                <c:pt idx="44">
                  <c:v>2199</c:v>
                </c:pt>
                <c:pt idx="45">
                  <c:v>2249</c:v>
                </c:pt>
                <c:pt idx="46">
                  <c:v>2299</c:v>
                </c:pt>
                <c:pt idx="47">
                  <c:v>2349</c:v>
                </c:pt>
                <c:pt idx="48">
                  <c:v>2398</c:v>
                </c:pt>
                <c:pt idx="49">
                  <c:v>2448</c:v>
                </c:pt>
                <c:pt idx="50">
                  <c:v>2498</c:v>
                </c:pt>
                <c:pt idx="51">
                  <c:v>2548</c:v>
                </c:pt>
                <c:pt idx="52">
                  <c:v>2598</c:v>
                </c:pt>
                <c:pt idx="53">
                  <c:v>2648</c:v>
                </c:pt>
                <c:pt idx="54">
                  <c:v>2698</c:v>
                </c:pt>
                <c:pt idx="55">
                  <c:v>2748</c:v>
                </c:pt>
                <c:pt idx="56">
                  <c:v>2798</c:v>
                </c:pt>
                <c:pt idx="57">
                  <c:v>2848</c:v>
                </c:pt>
                <c:pt idx="58">
                  <c:v>2860</c:v>
                </c:pt>
                <c:pt idx="59">
                  <c:v>2862</c:v>
                </c:pt>
                <c:pt idx="60">
                  <c:v>2863</c:v>
                </c:pt>
                <c:pt idx="61">
                  <c:v>2863</c:v>
                </c:pt>
                <c:pt idx="62">
                  <c:v>2863</c:v>
                </c:pt>
                <c:pt idx="63">
                  <c:v>2864</c:v>
                </c:pt>
                <c:pt idx="64">
                  <c:v>2864</c:v>
                </c:pt>
                <c:pt idx="65">
                  <c:v>2864</c:v>
                </c:pt>
                <c:pt idx="66">
                  <c:v>2864</c:v>
                </c:pt>
                <c:pt idx="67">
                  <c:v>2864</c:v>
                </c:pt>
                <c:pt idx="68">
                  <c:v>2864</c:v>
                </c:pt>
              </c:numCache>
            </c:numRef>
          </c:xVal>
          <c:yVal>
            <c:numRef>
              <c:f>ZCV!$B$2:$B$72</c:f>
              <c:numCache>
                <c:formatCode>General</c:formatCode>
                <c:ptCount val="71"/>
                <c:pt idx="0">
                  <c:v>4193</c:v>
                </c:pt>
                <c:pt idx="1">
                  <c:v>4174</c:v>
                </c:pt>
                <c:pt idx="2">
                  <c:v>4157</c:v>
                </c:pt>
                <c:pt idx="3">
                  <c:v>4140</c:v>
                </c:pt>
                <c:pt idx="4">
                  <c:v>4125</c:v>
                </c:pt>
                <c:pt idx="5">
                  <c:v>4109</c:v>
                </c:pt>
                <c:pt idx="6">
                  <c:v>4094</c:v>
                </c:pt>
                <c:pt idx="7">
                  <c:v>4078</c:v>
                </c:pt>
                <c:pt idx="8">
                  <c:v>4064</c:v>
                </c:pt>
                <c:pt idx="9">
                  <c:v>4052</c:v>
                </c:pt>
                <c:pt idx="10">
                  <c:v>4037</c:v>
                </c:pt>
                <c:pt idx="11">
                  <c:v>4020</c:v>
                </c:pt>
                <c:pt idx="12">
                  <c:v>4007</c:v>
                </c:pt>
                <c:pt idx="13">
                  <c:v>3996</c:v>
                </c:pt>
                <c:pt idx="14">
                  <c:v>3983</c:v>
                </c:pt>
                <c:pt idx="15">
                  <c:v>3971</c:v>
                </c:pt>
                <c:pt idx="16">
                  <c:v>3959</c:v>
                </c:pt>
                <c:pt idx="17">
                  <c:v>3947</c:v>
                </c:pt>
                <c:pt idx="18">
                  <c:v>3936</c:v>
                </c:pt>
                <c:pt idx="19">
                  <c:v>3924</c:v>
                </c:pt>
                <c:pt idx="20">
                  <c:v>3913</c:v>
                </c:pt>
                <c:pt idx="21">
                  <c:v>3901</c:v>
                </c:pt>
                <c:pt idx="22">
                  <c:v>3888</c:v>
                </c:pt>
                <c:pt idx="23">
                  <c:v>3875</c:v>
                </c:pt>
                <c:pt idx="24">
                  <c:v>3863</c:v>
                </c:pt>
                <c:pt idx="25">
                  <c:v>3852</c:v>
                </c:pt>
                <c:pt idx="26">
                  <c:v>3843</c:v>
                </c:pt>
                <c:pt idx="27">
                  <c:v>3835</c:v>
                </c:pt>
                <c:pt idx="28">
                  <c:v>3827</c:v>
                </c:pt>
                <c:pt idx="29">
                  <c:v>3821</c:v>
                </c:pt>
                <c:pt idx="30">
                  <c:v>3814</c:v>
                </c:pt>
                <c:pt idx="31">
                  <c:v>3808</c:v>
                </c:pt>
                <c:pt idx="32">
                  <c:v>3802</c:v>
                </c:pt>
                <c:pt idx="33">
                  <c:v>3797</c:v>
                </c:pt>
                <c:pt idx="34">
                  <c:v>3792</c:v>
                </c:pt>
                <c:pt idx="35">
                  <c:v>3788</c:v>
                </c:pt>
                <c:pt idx="36">
                  <c:v>3782</c:v>
                </c:pt>
                <c:pt idx="37">
                  <c:v>3778</c:v>
                </c:pt>
                <c:pt idx="38">
                  <c:v>3773</c:v>
                </c:pt>
                <c:pt idx="39">
                  <c:v>3768</c:v>
                </c:pt>
                <c:pt idx="40">
                  <c:v>3758</c:v>
                </c:pt>
                <c:pt idx="41">
                  <c:v>3749</c:v>
                </c:pt>
                <c:pt idx="42">
                  <c:v>3742</c:v>
                </c:pt>
                <c:pt idx="43">
                  <c:v>3737</c:v>
                </c:pt>
                <c:pt idx="44">
                  <c:v>3730</c:v>
                </c:pt>
                <c:pt idx="45">
                  <c:v>3725</c:v>
                </c:pt>
                <c:pt idx="46">
                  <c:v>3718</c:v>
                </c:pt>
                <c:pt idx="47">
                  <c:v>3709</c:v>
                </c:pt>
                <c:pt idx="48">
                  <c:v>3700</c:v>
                </c:pt>
                <c:pt idx="49">
                  <c:v>3689</c:v>
                </c:pt>
                <c:pt idx="50">
                  <c:v>3679</c:v>
                </c:pt>
                <c:pt idx="51">
                  <c:v>3677</c:v>
                </c:pt>
                <c:pt idx="52">
                  <c:v>3676</c:v>
                </c:pt>
                <c:pt idx="53">
                  <c:v>3672</c:v>
                </c:pt>
                <c:pt idx="54">
                  <c:v>3652</c:v>
                </c:pt>
                <c:pt idx="55">
                  <c:v>3591</c:v>
                </c:pt>
                <c:pt idx="56">
                  <c:v>3495</c:v>
                </c:pt>
                <c:pt idx="57">
                  <c:v>3324</c:v>
                </c:pt>
                <c:pt idx="58">
                  <c:v>3252</c:v>
                </c:pt>
                <c:pt idx="59">
                  <c:v>3244</c:v>
                </c:pt>
                <c:pt idx="60">
                  <c:v>3240</c:v>
                </c:pt>
                <c:pt idx="61">
                  <c:v>3239</c:v>
                </c:pt>
                <c:pt idx="62">
                  <c:v>3238</c:v>
                </c:pt>
                <c:pt idx="63">
                  <c:v>3237</c:v>
                </c:pt>
                <c:pt idx="64">
                  <c:v>3237</c:v>
                </c:pt>
                <c:pt idx="65">
                  <c:v>3236</c:v>
                </c:pt>
                <c:pt idx="66">
                  <c:v>3236</c:v>
                </c:pt>
                <c:pt idx="67">
                  <c:v>3235</c:v>
                </c:pt>
                <c:pt idx="68">
                  <c:v>3235</c:v>
                </c:pt>
              </c:numCache>
            </c:numRef>
          </c:yVal>
        </c:ser>
        <c:ser>
          <c:idx val="1"/>
          <c:order val="1"/>
          <c:tx>
            <c:v>OCV 25度</c:v>
          </c:tx>
          <c:xVal>
            <c:numRef>
              <c:f>ZCV!$K$2:$K$72</c:f>
              <c:numCache>
                <c:formatCode>General</c:formatCode>
                <c:ptCount val="7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349</c:v>
                </c:pt>
                <c:pt idx="8">
                  <c:v>399</c:v>
                </c:pt>
                <c:pt idx="9">
                  <c:v>449</c:v>
                </c:pt>
                <c:pt idx="10">
                  <c:v>499</c:v>
                </c:pt>
                <c:pt idx="11">
                  <c:v>549</c:v>
                </c:pt>
                <c:pt idx="12">
                  <c:v>599</c:v>
                </c:pt>
                <c:pt idx="13">
                  <c:v>649</c:v>
                </c:pt>
                <c:pt idx="14">
                  <c:v>699</c:v>
                </c:pt>
                <c:pt idx="15">
                  <c:v>749</c:v>
                </c:pt>
                <c:pt idx="16">
                  <c:v>799</c:v>
                </c:pt>
                <c:pt idx="17">
                  <c:v>849</c:v>
                </c:pt>
                <c:pt idx="18">
                  <c:v>899</c:v>
                </c:pt>
                <c:pt idx="19">
                  <c:v>949</c:v>
                </c:pt>
                <c:pt idx="20">
                  <c:v>999</c:v>
                </c:pt>
                <c:pt idx="21">
                  <c:v>1049</c:v>
                </c:pt>
                <c:pt idx="22">
                  <c:v>1099</c:v>
                </c:pt>
                <c:pt idx="23">
                  <c:v>1149</c:v>
                </c:pt>
                <c:pt idx="24">
                  <c:v>1199</c:v>
                </c:pt>
                <c:pt idx="25">
                  <c:v>1249</c:v>
                </c:pt>
                <c:pt idx="26">
                  <c:v>1299</c:v>
                </c:pt>
                <c:pt idx="27">
                  <c:v>1349</c:v>
                </c:pt>
                <c:pt idx="28">
                  <c:v>1399</c:v>
                </c:pt>
                <c:pt idx="29">
                  <c:v>1449</c:v>
                </c:pt>
                <c:pt idx="30">
                  <c:v>1499</c:v>
                </c:pt>
                <c:pt idx="31">
                  <c:v>1549</c:v>
                </c:pt>
                <c:pt idx="32">
                  <c:v>1599</c:v>
                </c:pt>
                <c:pt idx="33">
                  <c:v>1649</c:v>
                </c:pt>
                <c:pt idx="34">
                  <c:v>1699</c:v>
                </c:pt>
                <c:pt idx="35">
                  <c:v>1748</c:v>
                </c:pt>
                <c:pt idx="36">
                  <c:v>1798</c:v>
                </c:pt>
                <c:pt idx="37">
                  <c:v>1848</c:v>
                </c:pt>
                <c:pt idx="38">
                  <c:v>1898</c:v>
                </c:pt>
                <c:pt idx="39">
                  <c:v>1948</c:v>
                </c:pt>
                <c:pt idx="40">
                  <c:v>1998</c:v>
                </c:pt>
                <c:pt idx="41">
                  <c:v>2048</c:v>
                </c:pt>
                <c:pt idx="42">
                  <c:v>2098</c:v>
                </c:pt>
                <c:pt idx="43">
                  <c:v>2148</c:v>
                </c:pt>
                <c:pt idx="44">
                  <c:v>2198</c:v>
                </c:pt>
                <c:pt idx="45">
                  <c:v>2248</c:v>
                </c:pt>
                <c:pt idx="46">
                  <c:v>2298</c:v>
                </c:pt>
                <c:pt idx="47">
                  <c:v>2348</c:v>
                </c:pt>
                <c:pt idx="48">
                  <c:v>2398</c:v>
                </c:pt>
                <c:pt idx="49">
                  <c:v>2448</c:v>
                </c:pt>
                <c:pt idx="50">
                  <c:v>2498</c:v>
                </c:pt>
                <c:pt idx="51">
                  <c:v>2548</c:v>
                </c:pt>
                <c:pt idx="52">
                  <c:v>2598</c:v>
                </c:pt>
                <c:pt idx="53">
                  <c:v>2648</c:v>
                </c:pt>
                <c:pt idx="54">
                  <c:v>2698</c:v>
                </c:pt>
                <c:pt idx="55">
                  <c:v>2748</c:v>
                </c:pt>
                <c:pt idx="56">
                  <c:v>2798</c:v>
                </c:pt>
                <c:pt idx="57">
                  <c:v>2821</c:v>
                </c:pt>
                <c:pt idx="58">
                  <c:v>2823</c:v>
                </c:pt>
                <c:pt idx="59">
                  <c:v>2824</c:v>
                </c:pt>
                <c:pt idx="60">
                  <c:v>2824</c:v>
                </c:pt>
                <c:pt idx="61">
                  <c:v>2825</c:v>
                </c:pt>
                <c:pt idx="62">
                  <c:v>2825</c:v>
                </c:pt>
                <c:pt idx="63">
                  <c:v>2825</c:v>
                </c:pt>
                <c:pt idx="64">
                  <c:v>2825</c:v>
                </c:pt>
                <c:pt idx="65">
                  <c:v>2825</c:v>
                </c:pt>
                <c:pt idx="66">
                  <c:v>2826</c:v>
                </c:pt>
                <c:pt idx="67">
                  <c:v>2826</c:v>
                </c:pt>
                <c:pt idx="68">
                  <c:v>2826</c:v>
                </c:pt>
              </c:numCache>
            </c:numRef>
          </c:xVal>
          <c:yVal>
            <c:numRef>
              <c:f>ZCV!$I$2:$I$72</c:f>
              <c:numCache>
                <c:formatCode>General</c:formatCode>
                <c:ptCount val="71"/>
                <c:pt idx="0">
                  <c:v>4190</c:v>
                </c:pt>
                <c:pt idx="1">
                  <c:v>4172</c:v>
                </c:pt>
                <c:pt idx="2">
                  <c:v>4154</c:v>
                </c:pt>
                <c:pt idx="3">
                  <c:v>4138</c:v>
                </c:pt>
                <c:pt idx="4">
                  <c:v>4122</c:v>
                </c:pt>
                <c:pt idx="5">
                  <c:v>4107</c:v>
                </c:pt>
                <c:pt idx="6">
                  <c:v>4092</c:v>
                </c:pt>
                <c:pt idx="7">
                  <c:v>4080</c:v>
                </c:pt>
                <c:pt idx="8">
                  <c:v>4072</c:v>
                </c:pt>
                <c:pt idx="9">
                  <c:v>4057</c:v>
                </c:pt>
                <c:pt idx="10">
                  <c:v>4033</c:v>
                </c:pt>
                <c:pt idx="11">
                  <c:v>4010</c:v>
                </c:pt>
                <c:pt idx="12">
                  <c:v>3993</c:v>
                </c:pt>
                <c:pt idx="13">
                  <c:v>3981</c:v>
                </c:pt>
                <c:pt idx="14">
                  <c:v>3973</c:v>
                </c:pt>
                <c:pt idx="15">
                  <c:v>3966</c:v>
                </c:pt>
                <c:pt idx="16">
                  <c:v>3955</c:v>
                </c:pt>
                <c:pt idx="17">
                  <c:v>3944</c:v>
                </c:pt>
                <c:pt idx="18">
                  <c:v>3933</c:v>
                </c:pt>
                <c:pt idx="19">
                  <c:v>3922</c:v>
                </c:pt>
                <c:pt idx="20">
                  <c:v>3910</c:v>
                </c:pt>
                <c:pt idx="21">
                  <c:v>3897</c:v>
                </c:pt>
                <c:pt idx="22">
                  <c:v>3884</c:v>
                </c:pt>
                <c:pt idx="23">
                  <c:v>3872</c:v>
                </c:pt>
                <c:pt idx="24">
                  <c:v>3861</c:v>
                </c:pt>
                <c:pt idx="25">
                  <c:v>3852</c:v>
                </c:pt>
                <c:pt idx="26">
                  <c:v>3843</c:v>
                </c:pt>
                <c:pt idx="27">
                  <c:v>3836</c:v>
                </c:pt>
                <c:pt idx="28">
                  <c:v>3828</c:v>
                </c:pt>
                <c:pt idx="29">
                  <c:v>3822</c:v>
                </c:pt>
                <c:pt idx="30">
                  <c:v>3816</c:v>
                </c:pt>
                <c:pt idx="31">
                  <c:v>3810</c:v>
                </c:pt>
                <c:pt idx="32">
                  <c:v>3804</c:v>
                </c:pt>
                <c:pt idx="33">
                  <c:v>3800</c:v>
                </c:pt>
                <c:pt idx="34">
                  <c:v>3795</c:v>
                </c:pt>
                <c:pt idx="35">
                  <c:v>3791</c:v>
                </c:pt>
                <c:pt idx="36">
                  <c:v>3786</c:v>
                </c:pt>
                <c:pt idx="37">
                  <c:v>3782</c:v>
                </c:pt>
                <c:pt idx="38">
                  <c:v>3777</c:v>
                </c:pt>
                <c:pt idx="39">
                  <c:v>3772</c:v>
                </c:pt>
                <c:pt idx="40">
                  <c:v>3767</c:v>
                </c:pt>
                <c:pt idx="41">
                  <c:v>3762</c:v>
                </c:pt>
                <c:pt idx="42">
                  <c:v>3755</c:v>
                </c:pt>
                <c:pt idx="43">
                  <c:v>3749</c:v>
                </c:pt>
                <c:pt idx="44">
                  <c:v>3743</c:v>
                </c:pt>
                <c:pt idx="45">
                  <c:v>3736</c:v>
                </c:pt>
                <c:pt idx="46">
                  <c:v>3727</c:v>
                </c:pt>
                <c:pt idx="47">
                  <c:v>3718</c:v>
                </c:pt>
                <c:pt idx="48">
                  <c:v>3707</c:v>
                </c:pt>
                <c:pt idx="49">
                  <c:v>3695</c:v>
                </c:pt>
                <c:pt idx="50">
                  <c:v>3692</c:v>
                </c:pt>
                <c:pt idx="51">
                  <c:v>3691</c:v>
                </c:pt>
                <c:pt idx="52">
                  <c:v>3688</c:v>
                </c:pt>
                <c:pt idx="53">
                  <c:v>3677</c:v>
                </c:pt>
                <c:pt idx="54">
                  <c:v>3626</c:v>
                </c:pt>
                <c:pt idx="55">
                  <c:v>3541</c:v>
                </c:pt>
                <c:pt idx="56">
                  <c:v>3394</c:v>
                </c:pt>
                <c:pt idx="57">
                  <c:v>3269</c:v>
                </c:pt>
                <c:pt idx="58">
                  <c:v>3254</c:v>
                </c:pt>
                <c:pt idx="59">
                  <c:v>3250</c:v>
                </c:pt>
                <c:pt idx="60">
                  <c:v>3247</c:v>
                </c:pt>
                <c:pt idx="61">
                  <c:v>3247</c:v>
                </c:pt>
                <c:pt idx="62">
                  <c:v>3246</c:v>
                </c:pt>
                <c:pt idx="63">
                  <c:v>3245</c:v>
                </c:pt>
                <c:pt idx="64">
                  <c:v>3244</c:v>
                </c:pt>
                <c:pt idx="65">
                  <c:v>3244</c:v>
                </c:pt>
                <c:pt idx="66">
                  <c:v>3243</c:v>
                </c:pt>
                <c:pt idx="67">
                  <c:v>3242</c:v>
                </c:pt>
                <c:pt idx="68">
                  <c:v>3242</c:v>
                </c:pt>
              </c:numCache>
            </c:numRef>
          </c:yVal>
        </c:ser>
        <c:ser>
          <c:idx val="2"/>
          <c:order val="2"/>
          <c:tx>
            <c:v>OCV 0度</c:v>
          </c:tx>
          <c:xVal>
            <c:numRef>
              <c:f>ZCV!$R$2:$R$73</c:f>
              <c:numCache>
                <c:formatCode>General</c:formatCode>
                <c:ptCount val="7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349</c:v>
                </c:pt>
                <c:pt idx="8">
                  <c:v>399</c:v>
                </c:pt>
                <c:pt idx="9">
                  <c:v>449</c:v>
                </c:pt>
                <c:pt idx="10">
                  <c:v>499</c:v>
                </c:pt>
                <c:pt idx="11">
                  <c:v>549</c:v>
                </c:pt>
                <c:pt idx="12">
                  <c:v>599</c:v>
                </c:pt>
                <c:pt idx="13">
                  <c:v>649</c:v>
                </c:pt>
                <c:pt idx="14">
                  <c:v>699</c:v>
                </c:pt>
                <c:pt idx="15">
                  <c:v>749</c:v>
                </c:pt>
                <c:pt idx="16">
                  <c:v>799</c:v>
                </c:pt>
                <c:pt idx="17">
                  <c:v>849</c:v>
                </c:pt>
                <c:pt idx="18">
                  <c:v>898</c:v>
                </c:pt>
                <c:pt idx="19">
                  <c:v>948</c:v>
                </c:pt>
                <c:pt idx="20">
                  <c:v>998</c:v>
                </c:pt>
                <c:pt idx="21">
                  <c:v>1048</c:v>
                </c:pt>
                <c:pt idx="22">
                  <c:v>1098</c:v>
                </c:pt>
                <c:pt idx="23">
                  <c:v>1148</c:v>
                </c:pt>
                <c:pt idx="24">
                  <c:v>1198</c:v>
                </c:pt>
                <c:pt idx="25">
                  <c:v>1248</c:v>
                </c:pt>
                <c:pt idx="26">
                  <c:v>1298</c:v>
                </c:pt>
                <c:pt idx="27">
                  <c:v>1348</c:v>
                </c:pt>
                <c:pt idx="28">
                  <c:v>1398</c:v>
                </c:pt>
                <c:pt idx="29">
                  <c:v>1448</c:v>
                </c:pt>
                <c:pt idx="30">
                  <c:v>1498</c:v>
                </c:pt>
                <c:pt idx="31">
                  <c:v>1547</c:v>
                </c:pt>
                <c:pt idx="32">
                  <c:v>1597</c:v>
                </c:pt>
                <c:pt idx="33">
                  <c:v>1647</c:v>
                </c:pt>
                <c:pt idx="34">
                  <c:v>1697</c:v>
                </c:pt>
                <c:pt idx="35">
                  <c:v>1747</c:v>
                </c:pt>
                <c:pt idx="36">
                  <c:v>1797</c:v>
                </c:pt>
                <c:pt idx="37">
                  <c:v>1847</c:v>
                </c:pt>
                <c:pt idx="38">
                  <c:v>1897</c:v>
                </c:pt>
                <c:pt idx="39">
                  <c:v>1947</c:v>
                </c:pt>
                <c:pt idx="40">
                  <c:v>1997</c:v>
                </c:pt>
                <c:pt idx="41">
                  <c:v>2047</c:v>
                </c:pt>
                <c:pt idx="42">
                  <c:v>2097</c:v>
                </c:pt>
                <c:pt idx="43">
                  <c:v>2147</c:v>
                </c:pt>
                <c:pt idx="44">
                  <c:v>2197</c:v>
                </c:pt>
                <c:pt idx="45">
                  <c:v>2247</c:v>
                </c:pt>
                <c:pt idx="46">
                  <c:v>2297</c:v>
                </c:pt>
                <c:pt idx="47">
                  <c:v>2347</c:v>
                </c:pt>
                <c:pt idx="48">
                  <c:v>2397</c:v>
                </c:pt>
                <c:pt idx="49">
                  <c:v>2447</c:v>
                </c:pt>
                <c:pt idx="50">
                  <c:v>2496</c:v>
                </c:pt>
                <c:pt idx="51">
                  <c:v>2546</c:v>
                </c:pt>
                <c:pt idx="52">
                  <c:v>2596</c:v>
                </c:pt>
                <c:pt idx="53">
                  <c:v>2646</c:v>
                </c:pt>
                <c:pt idx="54">
                  <c:v>2696</c:v>
                </c:pt>
                <c:pt idx="55">
                  <c:v>2727</c:v>
                </c:pt>
                <c:pt idx="56">
                  <c:v>2742</c:v>
                </c:pt>
                <c:pt idx="57">
                  <c:v>2751</c:v>
                </c:pt>
                <c:pt idx="58">
                  <c:v>2758</c:v>
                </c:pt>
                <c:pt idx="59">
                  <c:v>2762</c:v>
                </c:pt>
                <c:pt idx="60">
                  <c:v>2766</c:v>
                </c:pt>
                <c:pt idx="61">
                  <c:v>2769</c:v>
                </c:pt>
                <c:pt idx="62">
                  <c:v>2771</c:v>
                </c:pt>
                <c:pt idx="63">
                  <c:v>2773</c:v>
                </c:pt>
                <c:pt idx="64">
                  <c:v>2774</c:v>
                </c:pt>
                <c:pt idx="65">
                  <c:v>2775</c:v>
                </c:pt>
                <c:pt idx="66">
                  <c:v>2776</c:v>
                </c:pt>
                <c:pt idx="67">
                  <c:v>2777</c:v>
                </c:pt>
                <c:pt idx="68">
                  <c:v>2778</c:v>
                </c:pt>
              </c:numCache>
            </c:numRef>
          </c:xVal>
          <c:yVal>
            <c:numRef>
              <c:f>ZCV!$P$2:$P$73</c:f>
              <c:numCache>
                <c:formatCode>General</c:formatCode>
                <c:ptCount val="72"/>
                <c:pt idx="0">
                  <c:v>4176</c:v>
                </c:pt>
                <c:pt idx="1">
                  <c:v>4140</c:v>
                </c:pt>
                <c:pt idx="2">
                  <c:v>4107</c:v>
                </c:pt>
                <c:pt idx="3">
                  <c:v>4091</c:v>
                </c:pt>
                <c:pt idx="4">
                  <c:v>4080</c:v>
                </c:pt>
                <c:pt idx="5">
                  <c:v>4056</c:v>
                </c:pt>
                <c:pt idx="6">
                  <c:v>4022</c:v>
                </c:pt>
                <c:pt idx="7">
                  <c:v>3999</c:v>
                </c:pt>
                <c:pt idx="8">
                  <c:v>3983</c:v>
                </c:pt>
                <c:pt idx="9">
                  <c:v>3972</c:v>
                </c:pt>
                <c:pt idx="10">
                  <c:v>3964</c:v>
                </c:pt>
                <c:pt idx="11">
                  <c:v>3956</c:v>
                </c:pt>
                <c:pt idx="12">
                  <c:v>3950</c:v>
                </c:pt>
                <c:pt idx="13">
                  <c:v>3942</c:v>
                </c:pt>
                <c:pt idx="14">
                  <c:v>3933</c:v>
                </c:pt>
                <c:pt idx="15">
                  <c:v>3922</c:v>
                </c:pt>
                <c:pt idx="16">
                  <c:v>3911</c:v>
                </c:pt>
                <c:pt idx="17">
                  <c:v>3899</c:v>
                </c:pt>
                <c:pt idx="18">
                  <c:v>3886</c:v>
                </c:pt>
                <c:pt idx="19">
                  <c:v>3874</c:v>
                </c:pt>
                <c:pt idx="20">
                  <c:v>3862</c:v>
                </c:pt>
                <c:pt idx="21">
                  <c:v>3852</c:v>
                </c:pt>
                <c:pt idx="22">
                  <c:v>3842</c:v>
                </c:pt>
                <c:pt idx="23">
                  <c:v>3834</c:v>
                </c:pt>
                <c:pt idx="24">
                  <c:v>3827</c:v>
                </c:pt>
                <c:pt idx="25">
                  <c:v>3820</c:v>
                </c:pt>
                <c:pt idx="26">
                  <c:v>3815</c:v>
                </c:pt>
                <c:pt idx="27">
                  <c:v>3809</c:v>
                </c:pt>
                <c:pt idx="28">
                  <c:v>3804</c:v>
                </c:pt>
                <c:pt idx="29">
                  <c:v>3799</c:v>
                </c:pt>
                <c:pt idx="30">
                  <c:v>3795</c:v>
                </c:pt>
                <c:pt idx="31">
                  <c:v>3791</c:v>
                </c:pt>
                <c:pt idx="32">
                  <c:v>3788</c:v>
                </c:pt>
                <c:pt idx="33">
                  <c:v>3785</c:v>
                </c:pt>
                <c:pt idx="34">
                  <c:v>3782</c:v>
                </c:pt>
                <c:pt idx="35">
                  <c:v>3781</c:v>
                </c:pt>
                <c:pt idx="36">
                  <c:v>3778</c:v>
                </c:pt>
                <c:pt idx="37">
                  <c:v>3776</c:v>
                </c:pt>
                <c:pt idx="38">
                  <c:v>3774</c:v>
                </c:pt>
                <c:pt idx="39">
                  <c:v>3771</c:v>
                </c:pt>
                <c:pt idx="40">
                  <c:v>3766</c:v>
                </c:pt>
                <c:pt idx="41">
                  <c:v>3762</c:v>
                </c:pt>
                <c:pt idx="42">
                  <c:v>3757</c:v>
                </c:pt>
                <c:pt idx="43">
                  <c:v>3751</c:v>
                </c:pt>
                <c:pt idx="44">
                  <c:v>3744</c:v>
                </c:pt>
                <c:pt idx="45">
                  <c:v>3737</c:v>
                </c:pt>
                <c:pt idx="46">
                  <c:v>3727</c:v>
                </c:pt>
                <c:pt idx="47">
                  <c:v>3716</c:v>
                </c:pt>
                <c:pt idx="48">
                  <c:v>3708</c:v>
                </c:pt>
                <c:pt idx="49">
                  <c:v>3703</c:v>
                </c:pt>
                <c:pt idx="50">
                  <c:v>3699</c:v>
                </c:pt>
                <c:pt idx="51">
                  <c:v>3694</c:v>
                </c:pt>
                <c:pt idx="52">
                  <c:v>3679</c:v>
                </c:pt>
                <c:pt idx="53">
                  <c:v>3631</c:v>
                </c:pt>
                <c:pt idx="54">
                  <c:v>3547</c:v>
                </c:pt>
                <c:pt idx="55">
                  <c:v>3475</c:v>
                </c:pt>
                <c:pt idx="56">
                  <c:v>3435</c:v>
                </c:pt>
                <c:pt idx="57">
                  <c:v>3408</c:v>
                </c:pt>
                <c:pt idx="58">
                  <c:v>3390</c:v>
                </c:pt>
                <c:pt idx="59">
                  <c:v>3377</c:v>
                </c:pt>
                <c:pt idx="60">
                  <c:v>3368</c:v>
                </c:pt>
                <c:pt idx="61">
                  <c:v>3362</c:v>
                </c:pt>
                <c:pt idx="62">
                  <c:v>3356</c:v>
                </c:pt>
                <c:pt idx="63">
                  <c:v>3351</c:v>
                </c:pt>
                <c:pt idx="64">
                  <c:v>3346</c:v>
                </c:pt>
                <c:pt idx="65">
                  <c:v>3342</c:v>
                </c:pt>
                <c:pt idx="66">
                  <c:v>3338</c:v>
                </c:pt>
                <c:pt idx="67">
                  <c:v>3335</c:v>
                </c:pt>
                <c:pt idx="68">
                  <c:v>3335</c:v>
                </c:pt>
              </c:numCache>
            </c:numRef>
          </c:yVal>
        </c:ser>
        <c:ser>
          <c:idx val="3"/>
          <c:order val="3"/>
          <c:tx>
            <c:v>OCV-10度</c:v>
          </c:tx>
          <c:xVal>
            <c:numRef>
              <c:f>ZCV!$Y$2:$Y$73</c:f>
              <c:numCache>
                <c:formatCode>General</c:formatCode>
                <c:ptCount val="7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549</c:v>
                </c:pt>
                <c:pt idx="12">
                  <c:v>599</c:v>
                </c:pt>
                <c:pt idx="13">
                  <c:v>649</c:v>
                </c:pt>
                <c:pt idx="14">
                  <c:v>699</c:v>
                </c:pt>
                <c:pt idx="15">
                  <c:v>749</c:v>
                </c:pt>
                <c:pt idx="16">
                  <c:v>799</c:v>
                </c:pt>
                <c:pt idx="17">
                  <c:v>849</c:v>
                </c:pt>
                <c:pt idx="18">
                  <c:v>899</c:v>
                </c:pt>
                <c:pt idx="19">
                  <c:v>949</c:v>
                </c:pt>
                <c:pt idx="20">
                  <c:v>999</c:v>
                </c:pt>
                <c:pt idx="21">
                  <c:v>1049</c:v>
                </c:pt>
                <c:pt idx="22">
                  <c:v>1099</c:v>
                </c:pt>
                <c:pt idx="23">
                  <c:v>1149</c:v>
                </c:pt>
                <c:pt idx="24">
                  <c:v>1199</c:v>
                </c:pt>
                <c:pt idx="25">
                  <c:v>1249</c:v>
                </c:pt>
                <c:pt idx="26">
                  <c:v>1299</c:v>
                </c:pt>
                <c:pt idx="27">
                  <c:v>1349</c:v>
                </c:pt>
                <c:pt idx="28">
                  <c:v>1399</c:v>
                </c:pt>
                <c:pt idx="29">
                  <c:v>1449</c:v>
                </c:pt>
                <c:pt idx="30">
                  <c:v>1499</c:v>
                </c:pt>
                <c:pt idx="31">
                  <c:v>1549</c:v>
                </c:pt>
                <c:pt idx="32">
                  <c:v>1598</c:v>
                </c:pt>
                <c:pt idx="33">
                  <c:v>1648</c:v>
                </c:pt>
                <c:pt idx="34">
                  <c:v>1698</c:v>
                </c:pt>
                <c:pt idx="35">
                  <c:v>1748</c:v>
                </c:pt>
                <c:pt idx="36">
                  <c:v>1798</c:v>
                </c:pt>
                <c:pt idx="37">
                  <c:v>1848</c:v>
                </c:pt>
                <c:pt idx="38">
                  <c:v>1898</c:v>
                </c:pt>
                <c:pt idx="39">
                  <c:v>1948</c:v>
                </c:pt>
                <c:pt idx="40">
                  <c:v>1998</c:v>
                </c:pt>
                <c:pt idx="41">
                  <c:v>2047</c:v>
                </c:pt>
                <c:pt idx="42">
                  <c:v>2097</c:v>
                </c:pt>
                <c:pt idx="43">
                  <c:v>2147</c:v>
                </c:pt>
                <c:pt idx="44">
                  <c:v>2197</c:v>
                </c:pt>
                <c:pt idx="45">
                  <c:v>2231</c:v>
                </c:pt>
                <c:pt idx="46">
                  <c:v>2251</c:v>
                </c:pt>
                <c:pt idx="47">
                  <c:v>2265</c:v>
                </c:pt>
                <c:pt idx="48">
                  <c:v>2275</c:v>
                </c:pt>
                <c:pt idx="49">
                  <c:v>2283</c:v>
                </c:pt>
                <c:pt idx="50">
                  <c:v>2289</c:v>
                </c:pt>
                <c:pt idx="51">
                  <c:v>2294</c:v>
                </c:pt>
                <c:pt idx="52">
                  <c:v>2298</c:v>
                </c:pt>
                <c:pt idx="53">
                  <c:v>2301</c:v>
                </c:pt>
                <c:pt idx="54">
                  <c:v>2304</c:v>
                </c:pt>
                <c:pt idx="55">
                  <c:v>2306</c:v>
                </c:pt>
                <c:pt idx="56">
                  <c:v>2308</c:v>
                </c:pt>
                <c:pt idx="57">
                  <c:v>2310</c:v>
                </c:pt>
                <c:pt idx="58">
                  <c:v>2311</c:v>
                </c:pt>
                <c:pt idx="59">
                  <c:v>2313</c:v>
                </c:pt>
                <c:pt idx="60">
                  <c:v>2314</c:v>
                </c:pt>
                <c:pt idx="61">
                  <c:v>2315</c:v>
                </c:pt>
                <c:pt idx="62">
                  <c:v>2316</c:v>
                </c:pt>
                <c:pt idx="63">
                  <c:v>2317</c:v>
                </c:pt>
                <c:pt idx="64">
                  <c:v>2318</c:v>
                </c:pt>
                <c:pt idx="65">
                  <c:v>2319</c:v>
                </c:pt>
                <c:pt idx="66">
                  <c:v>2320</c:v>
                </c:pt>
                <c:pt idx="67">
                  <c:v>2320</c:v>
                </c:pt>
                <c:pt idx="68">
                  <c:v>2321</c:v>
                </c:pt>
              </c:numCache>
            </c:numRef>
          </c:xVal>
          <c:yVal>
            <c:numRef>
              <c:f>ZCV!$W$2:$W$73</c:f>
              <c:numCache>
                <c:formatCode>General</c:formatCode>
                <c:ptCount val="72"/>
                <c:pt idx="0">
                  <c:v>4149</c:v>
                </c:pt>
                <c:pt idx="1">
                  <c:v>4103</c:v>
                </c:pt>
                <c:pt idx="2">
                  <c:v>4070</c:v>
                </c:pt>
                <c:pt idx="3">
                  <c:v>4048</c:v>
                </c:pt>
                <c:pt idx="4">
                  <c:v>4024</c:v>
                </c:pt>
                <c:pt idx="5">
                  <c:v>3998</c:v>
                </c:pt>
                <c:pt idx="6">
                  <c:v>3971</c:v>
                </c:pt>
                <c:pt idx="7">
                  <c:v>3954</c:v>
                </c:pt>
                <c:pt idx="8">
                  <c:v>3942</c:v>
                </c:pt>
                <c:pt idx="9">
                  <c:v>3934</c:v>
                </c:pt>
                <c:pt idx="10">
                  <c:v>3923</c:v>
                </c:pt>
                <c:pt idx="11">
                  <c:v>3912</c:v>
                </c:pt>
                <c:pt idx="12">
                  <c:v>3900</c:v>
                </c:pt>
                <c:pt idx="13">
                  <c:v>3887</c:v>
                </c:pt>
                <c:pt idx="14">
                  <c:v>3874</c:v>
                </c:pt>
                <c:pt idx="15">
                  <c:v>3863</c:v>
                </c:pt>
                <c:pt idx="16">
                  <c:v>3851</c:v>
                </c:pt>
                <c:pt idx="17">
                  <c:v>3841</c:v>
                </c:pt>
                <c:pt idx="18">
                  <c:v>3832</c:v>
                </c:pt>
                <c:pt idx="19">
                  <c:v>3824</c:v>
                </c:pt>
                <c:pt idx="20">
                  <c:v>3818</c:v>
                </c:pt>
                <c:pt idx="21">
                  <c:v>3811</c:v>
                </c:pt>
                <c:pt idx="22">
                  <c:v>3806</c:v>
                </c:pt>
                <c:pt idx="23">
                  <c:v>3801</c:v>
                </c:pt>
                <c:pt idx="24">
                  <c:v>3796</c:v>
                </c:pt>
                <c:pt idx="25">
                  <c:v>3792</c:v>
                </c:pt>
                <c:pt idx="26">
                  <c:v>3789</c:v>
                </c:pt>
                <c:pt idx="27">
                  <c:v>3787</c:v>
                </c:pt>
                <c:pt idx="28">
                  <c:v>3784</c:v>
                </c:pt>
                <c:pt idx="29">
                  <c:v>3782</c:v>
                </c:pt>
                <c:pt idx="30">
                  <c:v>3778</c:v>
                </c:pt>
                <c:pt idx="31">
                  <c:v>3774</c:v>
                </c:pt>
                <c:pt idx="32">
                  <c:v>3770</c:v>
                </c:pt>
                <c:pt idx="33">
                  <c:v>3765</c:v>
                </c:pt>
                <c:pt idx="34">
                  <c:v>3758</c:v>
                </c:pt>
                <c:pt idx="35">
                  <c:v>3752</c:v>
                </c:pt>
                <c:pt idx="36">
                  <c:v>3744</c:v>
                </c:pt>
                <c:pt idx="37">
                  <c:v>3735</c:v>
                </c:pt>
                <c:pt idx="38">
                  <c:v>3726</c:v>
                </c:pt>
                <c:pt idx="39">
                  <c:v>3717</c:v>
                </c:pt>
                <c:pt idx="40">
                  <c:v>3709</c:v>
                </c:pt>
                <c:pt idx="41">
                  <c:v>3702</c:v>
                </c:pt>
                <c:pt idx="42">
                  <c:v>3693</c:v>
                </c:pt>
                <c:pt idx="43">
                  <c:v>3677</c:v>
                </c:pt>
                <c:pt idx="44">
                  <c:v>3645</c:v>
                </c:pt>
                <c:pt idx="45">
                  <c:v>3611</c:v>
                </c:pt>
                <c:pt idx="46">
                  <c:v>3583</c:v>
                </c:pt>
                <c:pt idx="47">
                  <c:v>3561</c:v>
                </c:pt>
                <c:pt idx="48">
                  <c:v>3542</c:v>
                </c:pt>
                <c:pt idx="49">
                  <c:v>3526</c:v>
                </c:pt>
                <c:pt idx="50">
                  <c:v>3511</c:v>
                </c:pt>
                <c:pt idx="51">
                  <c:v>3500</c:v>
                </c:pt>
                <c:pt idx="52">
                  <c:v>3491</c:v>
                </c:pt>
                <c:pt idx="53">
                  <c:v>3483</c:v>
                </c:pt>
                <c:pt idx="54">
                  <c:v>3476</c:v>
                </c:pt>
                <c:pt idx="55">
                  <c:v>3470</c:v>
                </c:pt>
                <c:pt idx="56">
                  <c:v>3465</c:v>
                </c:pt>
                <c:pt idx="57">
                  <c:v>3460</c:v>
                </c:pt>
                <c:pt idx="58">
                  <c:v>3455</c:v>
                </c:pt>
                <c:pt idx="59">
                  <c:v>3450</c:v>
                </c:pt>
                <c:pt idx="60">
                  <c:v>3446</c:v>
                </c:pt>
                <c:pt idx="61">
                  <c:v>3443</c:v>
                </c:pt>
                <c:pt idx="62">
                  <c:v>3439</c:v>
                </c:pt>
                <c:pt idx="63">
                  <c:v>3435</c:v>
                </c:pt>
                <c:pt idx="64">
                  <c:v>3432</c:v>
                </c:pt>
                <c:pt idx="65">
                  <c:v>3428</c:v>
                </c:pt>
                <c:pt idx="66">
                  <c:v>3424</c:v>
                </c:pt>
                <c:pt idx="67">
                  <c:v>3421</c:v>
                </c:pt>
                <c:pt idx="68">
                  <c:v>3400</c:v>
                </c:pt>
              </c:numCache>
            </c:numRef>
          </c:yVal>
        </c:ser>
        <c:axId val="116696960"/>
        <c:axId val="116711424"/>
      </c:scatterChart>
      <c:valAx>
        <c:axId val="116696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16711424"/>
        <c:crosses val="autoZero"/>
        <c:crossBetween val="midCat"/>
      </c:valAx>
      <c:valAx>
        <c:axId val="116711424"/>
        <c:scaling>
          <c:orientation val="minMax"/>
          <c:min val="3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mV</a:t>
                </a:r>
                <a:endParaRPr lang="zh-TW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16696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677634</xdr:colOff>
      <xdr:row>2</xdr:row>
      <xdr:rowOff>10886</xdr:rowOff>
    </xdr:from>
    <xdr:to>
      <xdr:col>40</xdr:col>
      <xdr:colOff>439509</xdr:colOff>
      <xdr:row>27</xdr:row>
      <xdr:rowOff>176894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13607</xdr:colOff>
      <xdr:row>30</xdr:row>
      <xdr:rowOff>27215</xdr:rowOff>
    </xdr:from>
    <xdr:to>
      <xdr:col>40</xdr:col>
      <xdr:colOff>465223</xdr:colOff>
      <xdr:row>55</xdr:row>
      <xdr:rowOff>186185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topLeftCell="A31" zoomScale="70" zoomScaleNormal="70" workbookViewId="0">
      <selection activeCell="M99" sqref="M99"/>
    </sheetView>
  </sheetViews>
  <sheetFormatPr defaultRowHeight="14.25"/>
  <cols>
    <col min="2" max="2" width="12.375" customWidth="1"/>
    <col min="9" max="9" width="12.25" customWidth="1"/>
    <col min="16" max="16" width="12.375" customWidth="1"/>
    <col min="23" max="23" width="12.375" customWidth="1"/>
  </cols>
  <sheetData>
    <row r="1" spans="1:73">
      <c r="A1" s="7" t="s">
        <v>4</v>
      </c>
      <c r="B1" s="8" t="s">
        <v>0</v>
      </c>
      <c r="C1" s="9" t="s">
        <v>1</v>
      </c>
      <c r="D1" s="9" t="s">
        <v>2</v>
      </c>
      <c r="E1" s="8" t="s">
        <v>18</v>
      </c>
      <c r="F1" s="10" t="s">
        <v>3</v>
      </c>
      <c r="G1" s="9" t="s">
        <v>24</v>
      </c>
      <c r="H1" s="7" t="s">
        <v>5</v>
      </c>
      <c r="I1" s="8" t="s">
        <v>0</v>
      </c>
      <c r="J1" s="9" t="s">
        <v>1</v>
      </c>
      <c r="K1" s="9" t="s">
        <v>2</v>
      </c>
      <c r="L1" s="8" t="s">
        <v>18</v>
      </c>
      <c r="M1" s="10" t="s">
        <v>3</v>
      </c>
      <c r="N1" s="9" t="s">
        <v>24</v>
      </c>
      <c r="O1" s="7" t="s">
        <v>6</v>
      </c>
      <c r="P1" s="8" t="s">
        <v>0</v>
      </c>
      <c r="Q1" s="9" t="s">
        <v>1</v>
      </c>
      <c r="R1" s="9" t="s">
        <v>2</v>
      </c>
      <c r="S1" s="8" t="s">
        <v>18</v>
      </c>
      <c r="T1" s="10" t="s">
        <v>3</v>
      </c>
      <c r="U1" s="9" t="s">
        <v>24</v>
      </c>
      <c r="V1" s="7" t="s">
        <v>7</v>
      </c>
      <c r="W1" s="8" t="s">
        <v>0</v>
      </c>
      <c r="X1" s="9" t="s">
        <v>1</v>
      </c>
      <c r="Y1" s="9" t="s">
        <v>2</v>
      </c>
      <c r="Z1" s="8" t="s">
        <v>18</v>
      </c>
      <c r="AA1" s="10" t="s">
        <v>3</v>
      </c>
      <c r="AB1" s="9" t="s">
        <v>24</v>
      </c>
      <c r="BT1" s="4"/>
      <c r="BU1" s="4"/>
    </row>
    <row r="2" spans="1:73">
      <c r="B2">
        <v>4193</v>
      </c>
      <c r="D2">
        <v>0</v>
      </c>
      <c r="E2" s="1"/>
      <c r="F2" s="3">
        <f>D2/$D$75*100</f>
        <v>0</v>
      </c>
      <c r="G2">
        <v>103</v>
      </c>
      <c r="I2">
        <v>4190</v>
      </c>
      <c r="K2">
        <v>0</v>
      </c>
      <c r="L2" s="1"/>
      <c r="M2" s="3">
        <f t="shared" ref="M2:M33" si="0">K2/$K$75*100</f>
        <v>0</v>
      </c>
      <c r="N2">
        <v>125</v>
      </c>
      <c r="P2">
        <v>4176</v>
      </c>
      <c r="R2">
        <v>0</v>
      </c>
      <c r="S2" s="1"/>
      <c r="T2" s="3">
        <f>R2/$R$75*100</f>
        <v>0</v>
      </c>
      <c r="U2">
        <v>213</v>
      </c>
      <c r="W2">
        <v>4149</v>
      </c>
      <c r="Y2">
        <v>0</v>
      </c>
      <c r="Z2" s="1"/>
      <c r="AA2" s="3">
        <f>(Y2)/$Y$75*100</f>
        <v>0</v>
      </c>
      <c r="AB2">
        <v>285</v>
      </c>
      <c r="BT2" s="4"/>
      <c r="BU2" s="5"/>
    </row>
    <row r="3" spans="1:73">
      <c r="B3">
        <v>4174</v>
      </c>
      <c r="C3">
        <v>4133</v>
      </c>
      <c r="D3">
        <v>50</v>
      </c>
      <c r="E3" s="1">
        <f>(B3-C3)/400</f>
        <v>0.10249999999999999</v>
      </c>
      <c r="F3" s="3">
        <f>D3/$D$75*100</f>
        <v>1.7692852087756548</v>
      </c>
      <c r="G3" s="17">
        <f>E3*1000</f>
        <v>102.5</v>
      </c>
      <c r="I3">
        <v>4172</v>
      </c>
      <c r="J3">
        <v>4122</v>
      </c>
      <c r="K3">
        <v>50</v>
      </c>
      <c r="L3" s="1">
        <f>(I3-J3)/400</f>
        <v>0.125</v>
      </c>
      <c r="M3" s="3">
        <f t="shared" si="0"/>
        <v>1.7882689556509301</v>
      </c>
      <c r="N3" s="17">
        <f>L3*1000</f>
        <v>125</v>
      </c>
      <c r="P3">
        <v>4140</v>
      </c>
      <c r="Q3">
        <v>4055</v>
      </c>
      <c r="R3">
        <v>50</v>
      </c>
      <c r="S3" s="1">
        <f>(P3-Q3)/400</f>
        <v>0.21249999999999999</v>
      </c>
      <c r="T3" s="3">
        <f t="shared" ref="T3:T66" si="1">R3/$R$75*100</f>
        <v>1.8155410312273059</v>
      </c>
      <c r="U3" s="17">
        <f>S3*1000</f>
        <v>212.5</v>
      </c>
      <c r="W3">
        <v>4103</v>
      </c>
      <c r="X3">
        <v>3989</v>
      </c>
      <c r="Y3">
        <v>50</v>
      </c>
      <c r="Z3" s="1">
        <f>(W3-X3)/400</f>
        <v>0.28499999999999998</v>
      </c>
      <c r="AA3" s="3">
        <f t="shared" ref="AA3:AA66" si="2">(Y3)/$Y$75*100</f>
        <v>2.1542438604049976</v>
      </c>
      <c r="AB3" s="17">
        <f>Z3*1000</f>
        <v>285</v>
      </c>
      <c r="BT3" s="4"/>
      <c r="BU3" s="5"/>
    </row>
    <row r="4" spans="1:73">
      <c r="B4">
        <v>4157</v>
      </c>
      <c r="C4">
        <v>4116</v>
      </c>
      <c r="D4">
        <v>100</v>
      </c>
      <c r="E4" s="1">
        <f t="shared" ref="E4:E67" si="3">(B4-C4)/400</f>
        <v>0.10249999999999999</v>
      </c>
      <c r="F4" s="3">
        <f t="shared" ref="F4:F67" si="4">D4/$D$75*100</f>
        <v>3.5385704175513095</v>
      </c>
      <c r="G4" s="17">
        <f t="shared" ref="G4:G67" si="5">E4*1000</f>
        <v>102.5</v>
      </c>
      <c r="I4">
        <v>4154</v>
      </c>
      <c r="J4">
        <v>4104</v>
      </c>
      <c r="K4">
        <v>100</v>
      </c>
      <c r="L4" s="1">
        <f t="shared" ref="L4:L67" si="6">(I4-J4)/400</f>
        <v>0.125</v>
      </c>
      <c r="M4" s="3">
        <f t="shared" si="0"/>
        <v>3.5765379113018603</v>
      </c>
      <c r="N4" s="17">
        <f t="shared" ref="N4:N67" si="7">L4*1000</f>
        <v>125</v>
      </c>
      <c r="P4">
        <v>4107</v>
      </c>
      <c r="Q4">
        <v>4005</v>
      </c>
      <c r="R4">
        <v>100</v>
      </c>
      <c r="S4" s="1">
        <f t="shared" ref="S4:S67" si="8">(P4-Q4)/400</f>
        <v>0.255</v>
      </c>
      <c r="T4" s="3">
        <f t="shared" si="1"/>
        <v>3.6310820624546118</v>
      </c>
      <c r="U4" s="17">
        <f t="shared" ref="U4:U67" si="9">S4*1000</f>
        <v>255</v>
      </c>
      <c r="W4">
        <v>4070</v>
      </c>
      <c r="X4">
        <v>3950</v>
      </c>
      <c r="Y4">
        <v>100</v>
      </c>
      <c r="Z4" s="1">
        <f t="shared" ref="Z4:Z67" si="10">(W4-X4)/400</f>
        <v>0.3</v>
      </c>
      <c r="AA4" s="3">
        <f t="shared" si="2"/>
        <v>4.3084877208099952</v>
      </c>
      <c r="AB4" s="17">
        <f t="shared" ref="AB4:AB67" si="11">Z4*1000</f>
        <v>300</v>
      </c>
      <c r="BT4" s="4"/>
      <c r="BU4" s="5"/>
    </row>
    <row r="5" spans="1:73">
      <c r="B5">
        <v>4140</v>
      </c>
      <c r="C5">
        <v>4099</v>
      </c>
      <c r="D5">
        <v>150</v>
      </c>
      <c r="E5" s="1">
        <f t="shared" si="3"/>
        <v>0.10249999999999999</v>
      </c>
      <c r="F5" s="3">
        <f t="shared" si="4"/>
        <v>5.3078556263269645</v>
      </c>
      <c r="G5" s="17">
        <f t="shared" si="5"/>
        <v>102.5</v>
      </c>
      <c r="I5">
        <v>4138</v>
      </c>
      <c r="J5">
        <v>4087</v>
      </c>
      <c r="K5">
        <v>150</v>
      </c>
      <c r="L5" s="1">
        <f t="shared" si="6"/>
        <v>0.1275</v>
      </c>
      <c r="M5" s="3">
        <f t="shared" si="0"/>
        <v>5.3648068669527902</v>
      </c>
      <c r="N5" s="17">
        <f t="shared" si="7"/>
        <v>127.5</v>
      </c>
      <c r="P5">
        <v>4091</v>
      </c>
      <c r="Q5">
        <v>3977</v>
      </c>
      <c r="R5">
        <v>150</v>
      </c>
      <c r="S5" s="1">
        <f t="shared" si="8"/>
        <v>0.28499999999999998</v>
      </c>
      <c r="T5" s="3">
        <f t="shared" si="1"/>
        <v>5.4466230936819171</v>
      </c>
      <c r="U5" s="17">
        <f t="shared" si="9"/>
        <v>285</v>
      </c>
      <c r="W5">
        <v>4048</v>
      </c>
      <c r="X5">
        <v>3920</v>
      </c>
      <c r="Y5">
        <v>150</v>
      </c>
      <c r="Z5" s="1">
        <f t="shared" si="10"/>
        <v>0.32</v>
      </c>
      <c r="AA5" s="3">
        <f t="shared" si="2"/>
        <v>6.4627315812149932</v>
      </c>
      <c r="AB5" s="17">
        <f t="shared" si="11"/>
        <v>320</v>
      </c>
      <c r="BT5" s="4"/>
      <c r="BU5" s="5"/>
    </row>
    <row r="6" spans="1:73">
      <c r="B6">
        <v>4125</v>
      </c>
      <c r="C6">
        <v>4081</v>
      </c>
      <c r="D6">
        <v>200</v>
      </c>
      <c r="E6" s="1">
        <f t="shared" si="3"/>
        <v>0.11</v>
      </c>
      <c r="F6" s="3">
        <f t="shared" si="4"/>
        <v>7.077140835102619</v>
      </c>
      <c r="G6" s="17">
        <f t="shared" si="5"/>
        <v>110</v>
      </c>
      <c r="I6">
        <v>4122</v>
      </c>
      <c r="J6">
        <v>4070</v>
      </c>
      <c r="K6">
        <v>200</v>
      </c>
      <c r="L6" s="1">
        <f t="shared" si="6"/>
        <v>0.13</v>
      </c>
      <c r="M6" s="3">
        <f t="shared" si="0"/>
        <v>7.1530758226037205</v>
      </c>
      <c r="N6" s="17">
        <f t="shared" si="7"/>
        <v>130</v>
      </c>
      <c r="P6">
        <v>4080</v>
      </c>
      <c r="Q6">
        <v>3959</v>
      </c>
      <c r="R6">
        <v>200</v>
      </c>
      <c r="S6" s="1">
        <f t="shared" si="8"/>
        <v>0.30249999999999999</v>
      </c>
      <c r="T6" s="3">
        <f t="shared" si="1"/>
        <v>7.2621641249092237</v>
      </c>
      <c r="U6" s="17">
        <f t="shared" si="9"/>
        <v>302.5</v>
      </c>
      <c r="W6">
        <v>4024</v>
      </c>
      <c r="X6">
        <v>3885</v>
      </c>
      <c r="Y6">
        <v>200</v>
      </c>
      <c r="Z6" s="1">
        <f t="shared" si="10"/>
        <v>0.34749999999999998</v>
      </c>
      <c r="AA6" s="3">
        <f t="shared" si="2"/>
        <v>8.6169754416199904</v>
      </c>
      <c r="AB6" s="17">
        <f t="shared" si="11"/>
        <v>347.5</v>
      </c>
      <c r="BT6" s="4"/>
      <c r="BU6" s="5"/>
    </row>
    <row r="7" spans="1:73">
      <c r="B7">
        <v>4109</v>
      </c>
      <c r="C7">
        <v>4066</v>
      </c>
      <c r="D7">
        <v>250</v>
      </c>
      <c r="E7" s="1">
        <f t="shared" si="3"/>
        <v>0.1075</v>
      </c>
      <c r="F7" s="3">
        <f t="shared" si="4"/>
        <v>8.8464260438782727</v>
      </c>
      <c r="G7" s="17">
        <f t="shared" si="5"/>
        <v>107.5</v>
      </c>
      <c r="I7">
        <v>4107</v>
      </c>
      <c r="J7">
        <v>4054</v>
      </c>
      <c r="K7">
        <v>250</v>
      </c>
      <c r="L7" s="1">
        <f t="shared" si="6"/>
        <v>0.13250000000000001</v>
      </c>
      <c r="M7" s="3">
        <f t="shared" si="0"/>
        <v>8.9413447782546491</v>
      </c>
      <c r="N7" s="17">
        <f t="shared" si="7"/>
        <v>132.5</v>
      </c>
      <c r="P7">
        <v>4056</v>
      </c>
      <c r="Q7">
        <v>3933</v>
      </c>
      <c r="R7">
        <v>250</v>
      </c>
      <c r="S7" s="1">
        <f t="shared" si="8"/>
        <v>0.3075</v>
      </c>
      <c r="T7" s="3">
        <f t="shared" si="1"/>
        <v>9.0777051561365276</v>
      </c>
      <c r="U7" s="17">
        <f t="shared" si="9"/>
        <v>307.5</v>
      </c>
      <c r="W7">
        <v>3998</v>
      </c>
      <c r="X7">
        <v>3840</v>
      </c>
      <c r="Y7">
        <v>250</v>
      </c>
      <c r="Z7" s="1">
        <f t="shared" si="10"/>
        <v>0.39500000000000002</v>
      </c>
      <c r="AA7" s="3">
        <f t="shared" si="2"/>
        <v>10.77121930202499</v>
      </c>
      <c r="AB7" s="17">
        <f t="shared" si="11"/>
        <v>395</v>
      </c>
      <c r="BT7" s="4"/>
      <c r="BU7" s="5"/>
    </row>
    <row r="8" spans="1:73">
      <c r="B8">
        <v>4094</v>
      </c>
      <c r="C8">
        <v>4050</v>
      </c>
      <c r="D8">
        <v>300</v>
      </c>
      <c r="E8" s="1">
        <f t="shared" si="3"/>
        <v>0.11</v>
      </c>
      <c r="F8" s="3">
        <f t="shared" si="4"/>
        <v>10.615711252653929</v>
      </c>
      <c r="G8" s="17">
        <f t="shared" si="5"/>
        <v>110</v>
      </c>
      <c r="I8">
        <v>4092</v>
      </c>
      <c r="J8">
        <v>4038</v>
      </c>
      <c r="K8">
        <v>300</v>
      </c>
      <c r="L8" s="1">
        <f t="shared" si="6"/>
        <v>0.13500000000000001</v>
      </c>
      <c r="M8" s="3">
        <f t="shared" si="0"/>
        <v>10.72961373390558</v>
      </c>
      <c r="N8" s="17">
        <f t="shared" si="7"/>
        <v>135</v>
      </c>
      <c r="P8">
        <v>4022</v>
      </c>
      <c r="Q8">
        <v>3903</v>
      </c>
      <c r="R8">
        <v>300</v>
      </c>
      <c r="S8" s="1">
        <f t="shared" si="8"/>
        <v>0.29749999999999999</v>
      </c>
      <c r="T8" s="3">
        <f t="shared" si="1"/>
        <v>10.893246187363834</v>
      </c>
      <c r="U8" s="17">
        <f t="shared" si="9"/>
        <v>297.5</v>
      </c>
      <c r="W8">
        <v>3971</v>
      </c>
      <c r="X8">
        <v>3788</v>
      </c>
      <c r="Y8">
        <v>300</v>
      </c>
      <c r="Z8" s="1">
        <f t="shared" si="10"/>
        <v>0.45750000000000002</v>
      </c>
      <c r="AA8" s="3">
        <f t="shared" si="2"/>
        <v>12.925463162429986</v>
      </c>
      <c r="AB8" s="17">
        <f t="shared" si="11"/>
        <v>457.5</v>
      </c>
      <c r="BT8" s="4"/>
      <c r="BU8" s="5"/>
    </row>
    <row r="9" spans="1:73">
      <c r="B9">
        <v>4078</v>
      </c>
      <c r="C9">
        <v>4035</v>
      </c>
      <c r="D9">
        <v>350</v>
      </c>
      <c r="E9" s="1">
        <f t="shared" si="3"/>
        <v>0.1075</v>
      </c>
      <c r="F9" s="3">
        <f t="shared" si="4"/>
        <v>12.384996461429584</v>
      </c>
      <c r="G9" s="17">
        <f t="shared" si="5"/>
        <v>107.5</v>
      </c>
      <c r="I9">
        <v>4080</v>
      </c>
      <c r="J9">
        <v>4025</v>
      </c>
      <c r="K9">
        <v>349</v>
      </c>
      <c r="L9" s="1">
        <f t="shared" si="6"/>
        <v>0.13750000000000001</v>
      </c>
      <c r="M9" s="3">
        <f t="shared" si="0"/>
        <v>12.482117310443492</v>
      </c>
      <c r="N9" s="17">
        <f t="shared" si="7"/>
        <v>137.5</v>
      </c>
      <c r="P9">
        <v>3999</v>
      </c>
      <c r="Q9">
        <v>3877</v>
      </c>
      <c r="R9">
        <v>349</v>
      </c>
      <c r="S9" s="1">
        <f t="shared" si="8"/>
        <v>0.30499999999999999</v>
      </c>
      <c r="T9" s="3">
        <f t="shared" si="1"/>
        <v>12.672476397966594</v>
      </c>
      <c r="U9" s="17">
        <f t="shared" si="9"/>
        <v>305</v>
      </c>
      <c r="W9">
        <v>3954</v>
      </c>
      <c r="X9">
        <v>3745</v>
      </c>
      <c r="Y9">
        <v>350</v>
      </c>
      <c r="Z9" s="1">
        <f t="shared" si="10"/>
        <v>0.52249999999999996</v>
      </c>
      <c r="AA9" s="3">
        <f t="shared" si="2"/>
        <v>15.079707022834985</v>
      </c>
      <c r="AB9" s="17">
        <f t="shared" si="11"/>
        <v>522.5</v>
      </c>
      <c r="BT9" s="4"/>
      <c r="BU9" s="5"/>
    </row>
    <row r="10" spans="1:73">
      <c r="B10">
        <v>4064</v>
      </c>
      <c r="C10">
        <v>4020</v>
      </c>
      <c r="D10">
        <v>400</v>
      </c>
      <c r="E10" s="1">
        <f t="shared" si="3"/>
        <v>0.11</v>
      </c>
      <c r="F10" s="3">
        <f t="shared" si="4"/>
        <v>14.154281670205238</v>
      </c>
      <c r="G10" s="17">
        <f t="shared" si="5"/>
        <v>110</v>
      </c>
      <c r="I10">
        <v>4072</v>
      </c>
      <c r="J10">
        <v>4014</v>
      </c>
      <c r="K10">
        <v>399</v>
      </c>
      <c r="L10" s="1">
        <f t="shared" si="6"/>
        <v>0.14499999999999999</v>
      </c>
      <c r="M10" s="3">
        <f t="shared" si="0"/>
        <v>14.27038626609442</v>
      </c>
      <c r="N10" s="17">
        <f t="shared" si="7"/>
        <v>145</v>
      </c>
      <c r="P10">
        <v>3983</v>
      </c>
      <c r="Q10">
        <v>3859</v>
      </c>
      <c r="R10">
        <v>399</v>
      </c>
      <c r="S10" s="1">
        <f t="shared" si="8"/>
        <v>0.31</v>
      </c>
      <c r="T10" s="3">
        <f t="shared" si="1"/>
        <v>14.488017429193899</v>
      </c>
      <c r="U10" s="17">
        <f t="shared" si="9"/>
        <v>310</v>
      </c>
      <c r="W10">
        <v>3942</v>
      </c>
      <c r="X10">
        <v>3721</v>
      </c>
      <c r="Y10">
        <v>400</v>
      </c>
      <c r="Z10" s="1">
        <f t="shared" si="10"/>
        <v>0.55249999999999999</v>
      </c>
      <c r="AA10" s="3">
        <f t="shared" si="2"/>
        <v>17.233950883239981</v>
      </c>
      <c r="AB10" s="17">
        <f t="shared" si="11"/>
        <v>552.5</v>
      </c>
      <c r="BT10" s="4"/>
      <c r="BU10" s="5"/>
    </row>
    <row r="11" spans="1:73">
      <c r="B11">
        <v>4052</v>
      </c>
      <c r="C11">
        <v>4007</v>
      </c>
      <c r="D11">
        <v>450</v>
      </c>
      <c r="E11" s="1">
        <f t="shared" si="3"/>
        <v>0.1125</v>
      </c>
      <c r="F11" s="3">
        <f t="shared" si="4"/>
        <v>15.923566878980891</v>
      </c>
      <c r="G11" s="17">
        <f t="shared" si="5"/>
        <v>112.5</v>
      </c>
      <c r="I11">
        <v>4057</v>
      </c>
      <c r="J11">
        <v>4000</v>
      </c>
      <c r="K11">
        <v>449</v>
      </c>
      <c r="L11" s="1">
        <f t="shared" si="6"/>
        <v>0.14249999999999999</v>
      </c>
      <c r="M11" s="3">
        <f t="shared" si="0"/>
        <v>16.058655221745351</v>
      </c>
      <c r="N11" s="17">
        <f t="shared" si="7"/>
        <v>142.5</v>
      </c>
      <c r="P11">
        <v>3972</v>
      </c>
      <c r="Q11">
        <v>3845</v>
      </c>
      <c r="R11">
        <v>449</v>
      </c>
      <c r="S11" s="1">
        <f t="shared" si="8"/>
        <v>0.3175</v>
      </c>
      <c r="T11" s="3">
        <f t="shared" si="1"/>
        <v>16.303558460421204</v>
      </c>
      <c r="U11" s="17">
        <f t="shared" si="9"/>
        <v>317.5</v>
      </c>
      <c r="W11">
        <v>3934</v>
      </c>
      <c r="X11">
        <v>3702</v>
      </c>
      <c r="Y11">
        <v>450</v>
      </c>
      <c r="Z11" s="1">
        <f t="shared" si="10"/>
        <v>0.57999999999999996</v>
      </c>
      <c r="AA11" s="3">
        <f t="shared" si="2"/>
        <v>19.388194743644981</v>
      </c>
      <c r="AB11" s="17">
        <f t="shared" si="11"/>
        <v>580</v>
      </c>
      <c r="BT11" s="4"/>
      <c r="BU11" s="5"/>
    </row>
    <row r="12" spans="1:73">
      <c r="B12">
        <v>4037</v>
      </c>
      <c r="C12">
        <v>3992</v>
      </c>
      <c r="D12">
        <v>500</v>
      </c>
      <c r="E12" s="1">
        <f t="shared" si="3"/>
        <v>0.1125</v>
      </c>
      <c r="F12" s="3">
        <f t="shared" si="4"/>
        <v>17.692852087756545</v>
      </c>
      <c r="G12" s="17">
        <f t="shared" si="5"/>
        <v>112.5</v>
      </c>
      <c r="I12">
        <v>4033</v>
      </c>
      <c r="J12">
        <v>3977</v>
      </c>
      <c r="K12">
        <v>499</v>
      </c>
      <c r="L12" s="1">
        <f t="shared" si="6"/>
        <v>0.14000000000000001</v>
      </c>
      <c r="M12" s="3">
        <f t="shared" si="0"/>
        <v>17.846924177396282</v>
      </c>
      <c r="N12" s="17">
        <f t="shared" si="7"/>
        <v>140</v>
      </c>
      <c r="P12">
        <v>3964</v>
      </c>
      <c r="Q12">
        <v>3834</v>
      </c>
      <c r="R12">
        <v>499</v>
      </c>
      <c r="S12" s="1">
        <f t="shared" si="8"/>
        <v>0.32500000000000001</v>
      </c>
      <c r="T12" s="3">
        <f t="shared" si="1"/>
        <v>18.119099491648509</v>
      </c>
      <c r="U12" s="17">
        <f t="shared" si="9"/>
        <v>325</v>
      </c>
      <c r="W12">
        <v>3923</v>
      </c>
      <c r="X12">
        <v>3689</v>
      </c>
      <c r="Y12">
        <v>500</v>
      </c>
      <c r="Z12" s="1">
        <f t="shared" si="10"/>
        <v>0.58499999999999996</v>
      </c>
      <c r="AA12" s="3">
        <f t="shared" si="2"/>
        <v>21.54243860404998</v>
      </c>
      <c r="AB12" s="17">
        <f t="shared" si="11"/>
        <v>585</v>
      </c>
      <c r="BT12" s="4"/>
      <c r="BU12" s="5"/>
    </row>
    <row r="13" spans="1:73">
      <c r="B13">
        <v>4020</v>
      </c>
      <c r="C13">
        <v>3976</v>
      </c>
      <c r="D13">
        <v>550</v>
      </c>
      <c r="E13" s="1">
        <f t="shared" si="3"/>
        <v>0.11</v>
      </c>
      <c r="F13" s="3">
        <f t="shared" si="4"/>
        <v>19.462137296532202</v>
      </c>
      <c r="G13" s="17">
        <f t="shared" si="5"/>
        <v>110</v>
      </c>
      <c r="I13">
        <v>4010</v>
      </c>
      <c r="J13">
        <v>3954</v>
      </c>
      <c r="K13">
        <v>549</v>
      </c>
      <c r="L13" s="1">
        <f t="shared" si="6"/>
        <v>0.14000000000000001</v>
      </c>
      <c r="M13" s="3">
        <f t="shared" si="0"/>
        <v>19.63519313304721</v>
      </c>
      <c r="N13" s="17">
        <f t="shared" si="7"/>
        <v>140</v>
      </c>
      <c r="P13">
        <v>3956</v>
      </c>
      <c r="Q13">
        <v>3824</v>
      </c>
      <c r="R13">
        <v>549</v>
      </c>
      <c r="S13" s="1">
        <f t="shared" si="8"/>
        <v>0.33</v>
      </c>
      <c r="T13" s="3">
        <f t="shared" si="1"/>
        <v>19.934640522875817</v>
      </c>
      <c r="U13" s="17">
        <f t="shared" si="9"/>
        <v>330</v>
      </c>
      <c r="W13">
        <v>3912</v>
      </c>
      <c r="X13">
        <v>3676</v>
      </c>
      <c r="Y13">
        <v>549</v>
      </c>
      <c r="Z13" s="1">
        <f t="shared" si="10"/>
        <v>0.59</v>
      </c>
      <c r="AA13" s="3">
        <f t="shared" si="2"/>
        <v>23.653597587246878</v>
      </c>
      <c r="AB13" s="17">
        <f t="shared" si="11"/>
        <v>590</v>
      </c>
      <c r="BT13" s="4"/>
      <c r="BU13" s="5"/>
    </row>
    <row r="14" spans="1:73">
      <c r="B14">
        <v>4007</v>
      </c>
      <c r="C14">
        <v>3961</v>
      </c>
      <c r="D14">
        <v>600</v>
      </c>
      <c r="E14" s="1">
        <f t="shared" si="3"/>
        <v>0.115</v>
      </c>
      <c r="F14" s="3">
        <f t="shared" si="4"/>
        <v>21.231422505307858</v>
      </c>
      <c r="G14" s="17">
        <f t="shared" si="5"/>
        <v>115</v>
      </c>
      <c r="I14">
        <v>3993</v>
      </c>
      <c r="J14">
        <v>3936</v>
      </c>
      <c r="K14">
        <v>599</v>
      </c>
      <c r="L14" s="1">
        <f t="shared" si="6"/>
        <v>0.14249999999999999</v>
      </c>
      <c r="M14" s="3">
        <f t="shared" si="0"/>
        <v>21.423462088698138</v>
      </c>
      <c r="N14" s="17">
        <f t="shared" si="7"/>
        <v>142.5</v>
      </c>
      <c r="P14">
        <v>3950</v>
      </c>
      <c r="Q14">
        <v>3816</v>
      </c>
      <c r="R14">
        <v>599</v>
      </c>
      <c r="S14" s="1">
        <f t="shared" si="8"/>
        <v>0.33500000000000002</v>
      </c>
      <c r="T14" s="3">
        <f t="shared" si="1"/>
        <v>21.750181554103122</v>
      </c>
      <c r="U14" s="17">
        <f t="shared" si="9"/>
        <v>335</v>
      </c>
      <c r="W14">
        <v>3900</v>
      </c>
      <c r="X14">
        <v>3663</v>
      </c>
      <c r="Y14">
        <v>599</v>
      </c>
      <c r="Z14" s="1">
        <f t="shared" si="10"/>
        <v>0.59250000000000003</v>
      </c>
      <c r="AA14" s="3">
        <f t="shared" si="2"/>
        <v>25.807841447651874</v>
      </c>
      <c r="AB14" s="17">
        <f t="shared" si="11"/>
        <v>592.5</v>
      </c>
      <c r="BT14" s="4"/>
      <c r="BU14" s="5"/>
    </row>
    <row r="15" spans="1:73">
      <c r="B15">
        <v>3996</v>
      </c>
      <c r="C15">
        <v>3950</v>
      </c>
      <c r="D15">
        <v>650</v>
      </c>
      <c r="E15" s="1">
        <f t="shared" si="3"/>
        <v>0.115</v>
      </c>
      <c r="F15" s="3">
        <f t="shared" si="4"/>
        <v>23.000707714083511</v>
      </c>
      <c r="G15" s="17">
        <f t="shared" si="5"/>
        <v>115</v>
      </c>
      <c r="I15">
        <v>3981</v>
      </c>
      <c r="J15">
        <v>3923</v>
      </c>
      <c r="K15">
        <v>649</v>
      </c>
      <c r="L15" s="1">
        <f t="shared" si="6"/>
        <v>0.14499999999999999</v>
      </c>
      <c r="M15" s="3">
        <f t="shared" si="0"/>
        <v>23.211731044349072</v>
      </c>
      <c r="N15" s="17">
        <f t="shared" si="7"/>
        <v>145</v>
      </c>
      <c r="P15">
        <v>3942</v>
      </c>
      <c r="Q15">
        <v>3806</v>
      </c>
      <c r="R15">
        <v>649</v>
      </c>
      <c r="S15" s="1">
        <f t="shared" si="8"/>
        <v>0.34</v>
      </c>
      <c r="T15" s="3">
        <f t="shared" si="1"/>
        <v>23.565722585330427</v>
      </c>
      <c r="U15" s="17">
        <f t="shared" si="9"/>
        <v>340</v>
      </c>
      <c r="W15">
        <v>3887</v>
      </c>
      <c r="X15">
        <v>3650</v>
      </c>
      <c r="Y15">
        <v>649</v>
      </c>
      <c r="Z15" s="1">
        <f t="shared" si="10"/>
        <v>0.59250000000000003</v>
      </c>
      <c r="AA15" s="3">
        <f t="shared" si="2"/>
        <v>27.962085308056871</v>
      </c>
      <c r="AB15" s="17">
        <f t="shared" si="11"/>
        <v>592.5</v>
      </c>
    </row>
    <row r="16" spans="1:73">
      <c r="B16">
        <v>3983</v>
      </c>
      <c r="C16">
        <v>3936</v>
      </c>
      <c r="D16">
        <v>700</v>
      </c>
      <c r="E16" s="1">
        <f t="shared" si="3"/>
        <v>0.11749999999999999</v>
      </c>
      <c r="F16" s="3">
        <f t="shared" si="4"/>
        <v>24.769992922859167</v>
      </c>
      <c r="G16" s="17">
        <f t="shared" si="5"/>
        <v>117.5</v>
      </c>
      <c r="I16">
        <v>3973</v>
      </c>
      <c r="J16">
        <v>3913</v>
      </c>
      <c r="K16">
        <v>699</v>
      </c>
      <c r="L16" s="1">
        <f t="shared" si="6"/>
        <v>0.15</v>
      </c>
      <c r="M16" s="3">
        <f t="shared" si="0"/>
        <v>25</v>
      </c>
      <c r="N16" s="17">
        <f t="shared" si="7"/>
        <v>150</v>
      </c>
      <c r="P16">
        <v>3933</v>
      </c>
      <c r="Q16">
        <v>3797</v>
      </c>
      <c r="R16">
        <v>699</v>
      </c>
      <c r="S16" s="1">
        <f t="shared" si="8"/>
        <v>0.34</v>
      </c>
      <c r="T16" s="3">
        <f t="shared" si="1"/>
        <v>25.381263616557735</v>
      </c>
      <c r="U16" s="17">
        <f t="shared" si="9"/>
        <v>340</v>
      </c>
      <c r="W16">
        <v>3874</v>
      </c>
      <c r="X16">
        <v>3638</v>
      </c>
      <c r="Y16">
        <v>699</v>
      </c>
      <c r="Z16" s="1">
        <f t="shared" si="10"/>
        <v>0.59</v>
      </c>
      <c r="AA16" s="3">
        <f t="shared" si="2"/>
        <v>30.116329168461871</v>
      </c>
      <c r="AB16" s="17">
        <f t="shared" si="11"/>
        <v>590</v>
      </c>
    </row>
    <row r="17" spans="2:28">
      <c r="B17">
        <v>3971</v>
      </c>
      <c r="C17">
        <v>3924</v>
      </c>
      <c r="D17">
        <v>750</v>
      </c>
      <c r="E17" s="1">
        <f t="shared" si="3"/>
        <v>0.11749999999999999</v>
      </c>
      <c r="F17" s="3">
        <f t="shared" si="4"/>
        <v>26.53927813163482</v>
      </c>
      <c r="G17" s="17">
        <f t="shared" si="5"/>
        <v>117.5</v>
      </c>
      <c r="I17">
        <v>3966</v>
      </c>
      <c r="J17">
        <v>3904</v>
      </c>
      <c r="K17">
        <v>749</v>
      </c>
      <c r="L17" s="1">
        <f t="shared" si="6"/>
        <v>0.155</v>
      </c>
      <c r="M17" s="3">
        <f t="shared" si="0"/>
        <v>26.788268955650928</v>
      </c>
      <c r="N17" s="17">
        <f t="shared" si="7"/>
        <v>155</v>
      </c>
      <c r="P17">
        <v>3922</v>
      </c>
      <c r="Q17">
        <v>3787</v>
      </c>
      <c r="R17">
        <v>749</v>
      </c>
      <c r="S17" s="1">
        <f t="shared" si="8"/>
        <v>0.33750000000000002</v>
      </c>
      <c r="T17" s="3">
        <f t="shared" si="1"/>
        <v>27.19680464778504</v>
      </c>
      <c r="U17" s="17">
        <f t="shared" si="9"/>
        <v>337.5</v>
      </c>
      <c r="W17">
        <v>3863</v>
      </c>
      <c r="X17">
        <v>3626</v>
      </c>
      <c r="Y17">
        <v>749</v>
      </c>
      <c r="Z17" s="1">
        <f t="shared" si="10"/>
        <v>0.59250000000000003</v>
      </c>
      <c r="AA17" s="3">
        <f t="shared" si="2"/>
        <v>32.270573028866863</v>
      </c>
      <c r="AB17" s="17">
        <f t="shared" si="11"/>
        <v>592.5</v>
      </c>
    </row>
    <row r="18" spans="2:28">
      <c r="B18">
        <v>3959</v>
      </c>
      <c r="C18">
        <v>3912</v>
      </c>
      <c r="D18">
        <v>800</v>
      </c>
      <c r="E18" s="1">
        <f t="shared" si="3"/>
        <v>0.11749999999999999</v>
      </c>
      <c r="F18" s="3">
        <f t="shared" si="4"/>
        <v>28.308563340410476</v>
      </c>
      <c r="G18" s="17">
        <f t="shared" si="5"/>
        <v>117.5</v>
      </c>
      <c r="I18">
        <v>3955</v>
      </c>
      <c r="J18">
        <v>3894</v>
      </c>
      <c r="K18">
        <v>799</v>
      </c>
      <c r="L18" s="1">
        <f t="shared" si="6"/>
        <v>0.1525</v>
      </c>
      <c r="M18" s="3">
        <f t="shared" si="0"/>
        <v>28.576537911301859</v>
      </c>
      <c r="N18" s="17">
        <f t="shared" si="7"/>
        <v>152.5</v>
      </c>
      <c r="P18">
        <v>3911</v>
      </c>
      <c r="Q18">
        <v>3776</v>
      </c>
      <c r="R18">
        <v>799</v>
      </c>
      <c r="S18" s="1">
        <f t="shared" si="8"/>
        <v>0.33750000000000002</v>
      </c>
      <c r="T18" s="3">
        <f t="shared" si="1"/>
        <v>29.012345679012348</v>
      </c>
      <c r="U18" s="17">
        <f t="shared" si="9"/>
        <v>337.5</v>
      </c>
      <c r="W18">
        <v>3851</v>
      </c>
      <c r="X18">
        <v>3615</v>
      </c>
      <c r="Y18">
        <v>799</v>
      </c>
      <c r="Z18" s="1">
        <f t="shared" si="10"/>
        <v>0.59</v>
      </c>
      <c r="AA18" s="3">
        <f t="shared" si="2"/>
        <v>34.424816889271867</v>
      </c>
      <c r="AB18" s="17">
        <f t="shared" si="11"/>
        <v>590</v>
      </c>
    </row>
    <row r="19" spans="2:28">
      <c r="B19">
        <v>3947</v>
      </c>
      <c r="C19">
        <v>3899</v>
      </c>
      <c r="D19">
        <v>850</v>
      </c>
      <c r="E19" s="1">
        <f t="shared" si="3"/>
        <v>0.12</v>
      </c>
      <c r="F19" s="3">
        <f t="shared" si="4"/>
        <v>30.077848549186132</v>
      </c>
      <c r="G19" s="17">
        <f t="shared" si="5"/>
        <v>120</v>
      </c>
      <c r="I19">
        <v>3944</v>
      </c>
      <c r="J19">
        <v>3882</v>
      </c>
      <c r="K19">
        <v>849</v>
      </c>
      <c r="L19" s="1">
        <f t="shared" si="6"/>
        <v>0.155</v>
      </c>
      <c r="M19" s="3">
        <f t="shared" si="0"/>
        <v>30.364806866952787</v>
      </c>
      <c r="N19" s="17">
        <f t="shared" si="7"/>
        <v>155</v>
      </c>
      <c r="P19">
        <v>3899</v>
      </c>
      <c r="Q19">
        <v>3766</v>
      </c>
      <c r="R19">
        <v>849</v>
      </c>
      <c r="S19" s="1">
        <f t="shared" si="8"/>
        <v>0.33250000000000002</v>
      </c>
      <c r="T19" s="3">
        <f t="shared" si="1"/>
        <v>30.82788671023965</v>
      </c>
      <c r="U19" s="17">
        <f t="shared" si="9"/>
        <v>332.5</v>
      </c>
      <c r="W19">
        <v>3841</v>
      </c>
      <c r="X19">
        <v>3604</v>
      </c>
      <c r="Y19">
        <v>849</v>
      </c>
      <c r="Z19" s="1">
        <f t="shared" si="10"/>
        <v>0.59250000000000003</v>
      </c>
      <c r="AA19" s="3">
        <f t="shared" si="2"/>
        <v>36.579060749676863</v>
      </c>
      <c r="AB19" s="17">
        <f t="shared" si="11"/>
        <v>592.5</v>
      </c>
    </row>
    <row r="20" spans="2:28">
      <c r="B20">
        <v>3936</v>
      </c>
      <c r="C20">
        <v>3887</v>
      </c>
      <c r="D20">
        <v>900</v>
      </c>
      <c r="E20" s="1">
        <f t="shared" si="3"/>
        <v>0.1225</v>
      </c>
      <c r="F20" s="3">
        <f t="shared" si="4"/>
        <v>31.847133757961782</v>
      </c>
      <c r="G20" s="17">
        <f t="shared" si="5"/>
        <v>122.5</v>
      </c>
      <c r="I20">
        <v>3933</v>
      </c>
      <c r="J20">
        <v>3871</v>
      </c>
      <c r="K20">
        <v>899</v>
      </c>
      <c r="L20" s="1">
        <f t="shared" si="6"/>
        <v>0.155</v>
      </c>
      <c r="M20" s="3">
        <f t="shared" si="0"/>
        <v>32.153075822603725</v>
      </c>
      <c r="N20" s="17">
        <f t="shared" si="7"/>
        <v>155</v>
      </c>
      <c r="P20">
        <v>3886</v>
      </c>
      <c r="Q20">
        <v>3755</v>
      </c>
      <c r="R20">
        <v>898</v>
      </c>
      <c r="S20" s="1">
        <f t="shared" si="8"/>
        <v>0.32750000000000001</v>
      </c>
      <c r="T20" s="3">
        <f t="shared" si="1"/>
        <v>32.607116920842408</v>
      </c>
      <c r="U20" s="17">
        <f t="shared" si="9"/>
        <v>327.5</v>
      </c>
      <c r="W20">
        <v>3832</v>
      </c>
      <c r="X20">
        <v>3594</v>
      </c>
      <c r="Y20">
        <v>899</v>
      </c>
      <c r="Z20" s="1">
        <f t="shared" si="10"/>
        <v>0.59499999999999997</v>
      </c>
      <c r="AA20" s="3">
        <f t="shared" si="2"/>
        <v>38.733304610081859</v>
      </c>
      <c r="AB20" s="17">
        <f t="shared" si="11"/>
        <v>595</v>
      </c>
    </row>
    <row r="21" spans="2:28">
      <c r="B21">
        <v>3924</v>
      </c>
      <c r="C21">
        <v>3875</v>
      </c>
      <c r="D21">
        <v>950</v>
      </c>
      <c r="E21" s="1">
        <f t="shared" si="3"/>
        <v>0.1225</v>
      </c>
      <c r="F21" s="3">
        <f t="shared" si="4"/>
        <v>33.616418966737442</v>
      </c>
      <c r="G21" s="17">
        <f t="shared" si="5"/>
        <v>122.5</v>
      </c>
      <c r="I21">
        <v>3922</v>
      </c>
      <c r="J21">
        <v>3860</v>
      </c>
      <c r="K21">
        <v>949</v>
      </c>
      <c r="L21" s="1">
        <f t="shared" si="6"/>
        <v>0.155</v>
      </c>
      <c r="M21" s="3">
        <f t="shared" si="0"/>
        <v>33.941344778254653</v>
      </c>
      <c r="N21" s="17">
        <f t="shared" si="7"/>
        <v>155</v>
      </c>
      <c r="P21">
        <v>3874</v>
      </c>
      <c r="Q21">
        <v>3745</v>
      </c>
      <c r="R21">
        <v>948</v>
      </c>
      <c r="S21" s="1">
        <f t="shared" si="8"/>
        <v>0.32250000000000001</v>
      </c>
      <c r="T21" s="3">
        <f t="shared" si="1"/>
        <v>34.42265795206972</v>
      </c>
      <c r="U21" s="17">
        <f t="shared" si="9"/>
        <v>322.5</v>
      </c>
      <c r="W21">
        <v>3824</v>
      </c>
      <c r="X21">
        <v>3584</v>
      </c>
      <c r="Y21">
        <v>949</v>
      </c>
      <c r="Z21" s="1">
        <f t="shared" si="10"/>
        <v>0.6</v>
      </c>
      <c r="AA21" s="3">
        <f t="shared" si="2"/>
        <v>40.887548470486855</v>
      </c>
      <c r="AB21" s="17">
        <f t="shared" si="11"/>
        <v>600</v>
      </c>
    </row>
    <row r="22" spans="2:28">
      <c r="B22">
        <v>3913</v>
      </c>
      <c r="C22">
        <v>3863</v>
      </c>
      <c r="D22">
        <v>1000</v>
      </c>
      <c r="E22" s="1">
        <f t="shared" si="3"/>
        <v>0.125</v>
      </c>
      <c r="F22" s="3">
        <f t="shared" si="4"/>
        <v>35.385704175513091</v>
      </c>
      <c r="G22" s="17">
        <f t="shared" si="5"/>
        <v>125</v>
      </c>
      <c r="I22">
        <v>3910</v>
      </c>
      <c r="J22">
        <v>3848</v>
      </c>
      <c r="K22">
        <v>999</v>
      </c>
      <c r="L22" s="1">
        <f t="shared" si="6"/>
        <v>0.155</v>
      </c>
      <c r="M22" s="3">
        <f t="shared" si="0"/>
        <v>35.72961373390558</v>
      </c>
      <c r="N22" s="17">
        <f t="shared" si="7"/>
        <v>155</v>
      </c>
      <c r="P22">
        <v>3862</v>
      </c>
      <c r="Q22">
        <v>3735</v>
      </c>
      <c r="R22">
        <v>998</v>
      </c>
      <c r="S22" s="1">
        <f t="shared" si="8"/>
        <v>0.3175</v>
      </c>
      <c r="T22" s="3">
        <f t="shared" si="1"/>
        <v>36.238198983297018</v>
      </c>
      <c r="U22" s="17">
        <f t="shared" si="9"/>
        <v>317.5</v>
      </c>
      <c r="W22">
        <v>3818</v>
      </c>
      <c r="X22">
        <v>3575</v>
      </c>
      <c r="Y22">
        <v>999</v>
      </c>
      <c r="Z22" s="1">
        <f t="shared" si="10"/>
        <v>0.60750000000000004</v>
      </c>
      <c r="AA22" s="3">
        <f t="shared" si="2"/>
        <v>43.041792330891859</v>
      </c>
      <c r="AB22" s="17">
        <f t="shared" si="11"/>
        <v>607.5</v>
      </c>
    </row>
    <row r="23" spans="2:28">
      <c r="B23">
        <v>3901</v>
      </c>
      <c r="C23">
        <v>3851</v>
      </c>
      <c r="D23">
        <v>1050</v>
      </c>
      <c r="E23" s="1">
        <f t="shared" si="3"/>
        <v>0.125</v>
      </c>
      <c r="F23" s="3">
        <f t="shared" si="4"/>
        <v>37.154989384288747</v>
      </c>
      <c r="G23" s="17">
        <f t="shared" si="5"/>
        <v>125</v>
      </c>
      <c r="I23">
        <v>3897</v>
      </c>
      <c r="J23">
        <v>3837</v>
      </c>
      <c r="K23">
        <v>1049</v>
      </c>
      <c r="L23" s="1">
        <f t="shared" si="6"/>
        <v>0.15</v>
      </c>
      <c r="M23" s="3">
        <f t="shared" si="0"/>
        <v>37.517882689556508</v>
      </c>
      <c r="N23" s="17">
        <f t="shared" si="7"/>
        <v>150</v>
      </c>
      <c r="P23">
        <v>3852</v>
      </c>
      <c r="Q23">
        <v>3726</v>
      </c>
      <c r="R23">
        <v>1048</v>
      </c>
      <c r="S23" s="1">
        <f t="shared" si="8"/>
        <v>0.315</v>
      </c>
      <c r="T23" s="3">
        <f t="shared" si="1"/>
        <v>38.05374001452433</v>
      </c>
      <c r="U23" s="17">
        <f t="shared" si="9"/>
        <v>315</v>
      </c>
      <c r="W23">
        <v>3811</v>
      </c>
      <c r="X23">
        <v>3567</v>
      </c>
      <c r="Y23">
        <v>1049</v>
      </c>
      <c r="Z23" s="1">
        <f t="shared" si="10"/>
        <v>0.61</v>
      </c>
      <c r="AA23" s="3">
        <f t="shared" si="2"/>
        <v>45.196036191296855</v>
      </c>
      <c r="AB23" s="17">
        <f t="shared" si="11"/>
        <v>610</v>
      </c>
    </row>
    <row r="24" spans="2:28">
      <c r="B24">
        <v>3888</v>
      </c>
      <c r="C24">
        <v>3840</v>
      </c>
      <c r="D24">
        <v>1100</v>
      </c>
      <c r="E24" s="1">
        <f t="shared" si="3"/>
        <v>0.12</v>
      </c>
      <c r="F24" s="3">
        <f t="shared" si="4"/>
        <v>38.924274593064403</v>
      </c>
      <c r="G24" s="17">
        <f t="shared" si="5"/>
        <v>120</v>
      </c>
      <c r="I24">
        <v>3884</v>
      </c>
      <c r="J24">
        <v>3827</v>
      </c>
      <c r="K24">
        <v>1099</v>
      </c>
      <c r="L24" s="1">
        <f t="shared" si="6"/>
        <v>0.14249999999999999</v>
      </c>
      <c r="M24" s="3">
        <f t="shared" si="0"/>
        <v>39.306151645207436</v>
      </c>
      <c r="N24" s="17">
        <f t="shared" si="7"/>
        <v>142.5</v>
      </c>
      <c r="P24">
        <v>3842</v>
      </c>
      <c r="Q24">
        <v>3717</v>
      </c>
      <c r="R24">
        <v>1098</v>
      </c>
      <c r="S24" s="1">
        <f t="shared" si="8"/>
        <v>0.3125</v>
      </c>
      <c r="T24" s="3">
        <f t="shared" si="1"/>
        <v>39.869281045751634</v>
      </c>
      <c r="U24" s="17">
        <f t="shared" si="9"/>
        <v>312.5</v>
      </c>
      <c r="W24">
        <v>3806</v>
      </c>
      <c r="X24">
        <v>3559</v>
      </c>
      <c r="Y24">
        <v>1099</v>
      </c>
      <c r="Z24" s="1">
        <f t="shared" si="10"/>
        <v>0.61750000000000005</v>
      </c>
      <c r="AA24" s="3">
        <f t="shared" si="2"/>
        <v>47.350280051701851</v>
      </c>
      <c r="AB24" s="17">
        <f t="shared" si="11"/>
        <v>617.5</v>
      </c>
    </row>
    <row r="25" spans="2:28">
      <c r="B25">
        <v>3875</v>
      </c>
      <c r="C25">
        <v>3828</v>
      </c>
      <c r="D25">
        <v>1150</v>
      </c>
      <c r="E25" s="1">
        <f t="shared" si="3"/>
        <v>0.11749999999999999</v>
      </c>
      <c r="F25" s="3">
        <f t="shared" si="4"/>
        <v>40.69355980184006</v>
      </c>
      <c r="G25" s="17">
        <f t="shared" si="5"/>
        <v>117.5</v>
      </c>
      <c r="I25">
        <v>3872</v>
      </c>
      <c r="J25">
        <v>3816</v>
      </c>
      <c r="K25">
        <v>1149</v>
      </c>
      <c r="L25" s="1">
        <f t="shared" si="6"/>
        <v>0.14000000000000001</v>
      </c>
      <c r="M25" s="3">
        <f t="shared" si="0"/>
        <v>41.094420600858363</v>
      </c>
      <c r="N25" s="17">
        <f t="shared" si="7"/>
        <v>140</v>
      </c>
      <c r="P25">
        <v>3834</v>
      </c>
      <c r="Q25">
        <v>3710</v>
      </c>
      <c r="R25">
        <v>1148</v>
      </c>
      <c r="S25" s="1">
        <f t="shared" si="8"/>
        <v>0.31</v>
      </c>
      <c r="T25" s="3">
        <f t="shared" si="1"/>
        <v>41.684822076978939</v>
      </c>
      <c r="U25" s="17">
        <f t="shared" si="9"/>
        <v>310</v>
      </c>
      <c r="W25">
        <v>3801</v>
      </c>
      <c r="X25">
        <v>3553</v>
      </c>
      <c r="Y25">
        <v>1149</v>
      </c>
      <c r="Z25" s="1">
        <f t="shared" si="10"/>
        <v>0.62</v>
      </c>
      <c r="AA25" s="3">
        <f t="shared" si="2"/>
        <v>49.504523912106855</v>
      </c>
      <c r="AB25" s="17">
        <f t="shared" si="11"/>
        <v>620</v>
      </c>
    </row>
    <row r="26" spans="2:28">
      <c r="B26">
        <v>3863</v>
      </c>
      <c r="C26">
        <v>3819</v>
      </c>
      <c r="D26">
        <v>1200</v>
      </c>
      <c r="E26" s="1">
        <f t="shared" si="3"/>
        <v>0.11</v>
      </c>
      <c r="F26" s="3">
        <f t="shared" si="4"/>
        <v>42.462845010615716</v>
      </c>
      <c r="G26" s="17">
        <f t="shared" si="5"/>
        <v>110</v>
      </c>
      <c r="I26">
        <v>3861</v>
      </c>
      <c r="J26">
        <v>3806</v>
      </c>
      <c r="K26">
        <v>1199</v>
      </c>
      <c r="L26" s="1">
        <f t="shared" si="6"/>
        <v>0.13750000000000001</v>
      </c>
      <c r="M26" s="3">
        <f t="shared" si="0"/>
        <v>42.882689556509298</v>
      </c>
      <c r="N26" s="17">
        <f t="shared" si="7"/>
        <v>137.5</v>
      </c>
      <c r="P26">
        <v>3827</v>
      </c>
      <c r="Q26">
        <v>3701</v>
      </c>
      <c r="R26">
        <v>1198</v>
      </c>
      <c r="S26" s="1">
        <f t="shared" si="8"/>
        <v>0.315</v>
      </c>
      <c r="T26" s="3">
        <f t="shared" si="1"/>
        <v>43.500363108206244</v>
      </c>
      <c r="U26" s="17">
        <f t="shared" si="9"/>
        <v>315</v>
      </c>
      <c r="W26">
        <v>3796</v>
      </c>
      <c r="X26">
        <v>3545</v>
      </c>
      <c r="Y26">
        <v>1199</v>
      </c>
      <c r="Z26" s="1">
        <f t="shared" si="10"/>
        <v>0.62749999999999995</v>
      </c>
      <c r="AA26" s="3">
        <f t="shared" si="2"/>
        <v>51.658767772511851</v>
      </c>
      <c r="AB26" s="17">
        <f t="shared" si="11"/>
        <v>627.5</v>
      </c>
    </row>
    <row r="27" spans="2:28">
      <c r="B27">
        <v>3852</v>
      </c>
      <c r="C27">
        <v>3808</v>
      </c>
      <c r="D27">
        <v>1250</v>
      </c>
      <c r="E27" s="1">
        <f t="shared" si="3"/>
        <v>0.11</v>
      </c>
      <c r="F27" s="3">
        <f t="shared" si="4"/>
        <v>44.232130219391365</v>
      </c>
      <c r="G27" s="17">
        <f t="shared" si="5"/>
        <v>110</v>
      </c>
      <c r="I27">
        <v>3852</v>
      </c>
      <c r="J27">
        <v>3798</v>
      </c>
      <c r="K27">
        <v>1249</v>
      </c>
      <c r="L27" s="1">
        <f t="shared" si="6"/>
        <v>0.13500000000000001</v>
      </c>
      <c r="M27" s="3">
        <f t="shared" si="0"/>
        <v>44.670958512160233</v>
      </c>
      <c r="N27" s="17">
        <f t="shared" si="7"/>
        <v>135</v>
      </c>
      <c r="P27">
        <v>3820</v>
      </c>
      <c r="Q27">
        <v>3694</v>
      </c>
      <c r="R27">
        <v>1248</v>
      </c>
      <c r="S27" s="1">
        <f t="shared" si="8"/>
        <v>0.315</v>
      </c>
      <c r="T27" s="3">
        <f t="shared" si="1"/>
        <v>45.315904139433549</v>
      </c>
      <c r="U27" s="17">
        <f t="shared" si="9"/>
        <v>315</v>
      </c>
      <c r="W27">
        <v>3792</v>
      </c>
      <c r="X27">
        <v>3538</v>
      </c>
      <c r="Y27">
        <v>1249</v>
      </c>
      <c r="Z27" s="1">
        <f t="shared" si="10"/>
        <v>0.63500000000000001</v>
      </c>
      <c r="AA27" s="3">
        <f t="shared" si="2"/>
        <v>53.81301163291684</v>
      </c>
      <c r="AB27" s="17">
        <f t="shared" si="11"/>
        <v>635</v>
      </c>
    </row>
    <row r="28" spans="2:28">
      <c r="B28">
        <v>3843</v>
      </c>
      <c r="C28">
        <v>3799</v>
      </c>
      <c r="D28">
        <v>1300</v>
      </c>
      <c r="E28" s="1">
        <f t="shared" si="3"/>
        <v>0.11</v>
      </c>
      <c r="F28" s="3">
        <f t="shared" si="4"/>
        <v>46.001415428167022</v>
      </c>
      <c r="G28" s="17">
        <f t="shared" si="5"/>
        <v>110</v>
      </c>
      <c r="I28">
        <v>3843</v>
      </c>
      <c r="J28">
        <v>3791</v>
      </c>
      <c r="K28">
        <v>1299</v>
      </c>
      <c r="L28" s="1">
        <f t="shared" si="6"/>
        <v>0.13</v>
      </c>
      <c r="M28" s="3">
        <f t="shared" si="0"/>
        <v>46.459227467811161</v>
      </c>
      <c r="N28" s="17">
        <f t="shared" si="7"/>
        <v>130</v>
      </c>
      <c r="P28">
        <v>3815</v>
      </c>
      <c r="Q28">
        <v>3687</v>
      </c>
      <c r="R28">
        <v>1298</v>
      </c>
      <c r="S28" s="1">
        <f t="shared" si="8"/>
        <v>0.32</v>
      </c>
      <c r="T28" s="3">
        <f t="shared" si="1"/>
        <v>47.131445170660854</v>
      </c>
      <c r="U28" s="17">
        <f t="shared" si="9"/>
        <v>320</v>
      </c>
      <c r="W28">
        <v>3789</v>
      </c>
      <c r="X28">
        <v>3532</v>
      </c>
      <c r="Y28">
        <v>1299</v>
      </c>
      <c r="Z28" s="1">
        <f t="shared" si="10"/>
        <v>0.64249999999999996</v>
      </c>
      <c r="AA28" s="3">
        <f t="shared" si="2"/>
        <v>55.967255493321844</v>
      </c>
      <c r="AB28" s="17">
        <f t="shared" si="11"/>
        <v>642.5</v>
      </c>
    </row>
    <row r="29" spans="2:28">
      <c r="B29">
        <v>3835</v>
      </c>
      <c r="C29">
        <v>3791</v>
      </c>
      <c r="D29">
        <v>1349</v>
      </c>
      <c r="E29" s="1">
        <f t="shared" si="3"/>
        <v>0.11</v>
      </c>
      <c r="F29" s="3">
        <f t="shared" si="4"/>
        <v>47.735314932767167</v>
      </c>
      <c r="G29" s="17">
        <f t="shared" si="5"/>
        <v>110</v>
      </c>
      <c r="I29">
        <v>3836</v>
      </c>
      <c r="J29">
        <v>3782</v>
      </c>
      <c r="K29">
        <v>1349</v>
      </c>
      <c r="L29" s="1">
        <f t="shared" si="6"/>
        <v>0.13500000000000001</v>
      </c>
      <c r="M29" s="3">
        <f t="shared" si="0"/>
        <v>48.247496423462088</v>
      </c>
      <c r="N29" s="17">
        <f t="shared" si="7"/>
        <v>135</v>
      </c>
      <c r="P29">
        <v>3809</v>
      </c>
      <c r="Q29">
        <v>3681</v>
      </c>
      <c r="R29">
        <v>1348</v>
      </c>
      <c r="S29" s="1">
        <f t="shared" si="8"/>
        <v>0.32</v>
      </c>
      <c r="T29" s="3">
        <f t="shared" si="1"/>
        <v>48.946986201888166</v>
      </c>
      <c r="U29" s="17">
        <f t="shared" si="9"/>
        <v>320</v>
      </c>
      <c r="W29">
        <v>3787</v>
      </c>
      <c r="X29">
        <v>3527</v>
      </c>
      <c r="Y29">
        <v>1349</v>
      </c>
      <c r="Z29" s="1">
        <f t="shared" si="10"/>
        <v>0.65</v>
      </c>
      <c r="AA29" s="3">
        <f t="shared" si="2"/>
        <v>58.121499353726847</v>
      </c>
      <c r="AB29" s="17">
        <f t="shared" si="11"/>
        <v>650</v>
      </c>
    </row>
    <row r="30" spans="2:28">
      <c r="B30">
        <v>3827</v>
      </c>
      <c r="C30">
        <v>3784</v>
      </c>
      <c r="D30">
        <v>1399</v>
      </c>
      <c r="E30" s="1">
        <f t="shared" si="3"/>
        <v>0.1075</v>
      </c>
      <c r="F30" s="3">
        <f t="shared" si="4"/>
        <v>49.504600141542817</v>
      </c>
      <c r="G30" s="17">
        <f t="shared" si="5"/>
        <v>107.5</v>
      </c>
      <c r="I30">
        <v>3828</v>
      </c>
      <c r="J30">
        <v>3775</v>
      </c>
      <c r="K30">
        <v>1399</v>
      </c>
      <c r="L30" s="1">
        <f t="shared" si="6"/>
        <v>0.13250000000000001</v>
      </c>
      <c r="M30" s="3">
        <f t="shared" si="0"/>
        <v>50.035765379113016</v>
      </c>
      <c r="N30" s="17">
        <f t="shared" si="7"/>
        <v>132.5</v>
      </c>
      <c r="P30">
        <v>3804</v>
      </c>
      <c r="Q30">
        <v>3675</v>
      </c>
      <c r="R30">
        <v>1398</v>
      </c>
      <c r="S30" s="1">
        <f t="shared" si="8"/>
        <v>0.32250000000000001</v>
      </c>
      <c r="T30" s="3">
        <f t="shared" si="1"/>
        <v>50.76252723311547</v>
      </c>
      <c r="U30" s="17">
        <f t="shared" si="9"/>
        <v>322.5</v>
      </c>
      <c r="W30">
        <v>3784</v>
      </c>
      <c r="X30">
        <v>3523</v>
      </c>
      <c r="Y30">
        <v>1399</v>
      </c>
      <c r="Z30" s="1">
        <f t="shared" si="10"/>
        <v>0.65249999999999997</v>
      </c>
      <c r="AA30" s="3">
        <f t="shared" si="2"/>
        <v>60.275743214131836</v>
      </c>
      <c r="AB30" s="17">
        <f t="shared" si="11"/>
        <v>652.5</v>
      </c>
    </row>
    <row r="31" spans="2:28">
      <c r="B31">
        <v>3821</v>
      </c>
      <c r="C31">
        <v>3777</v>
      </c>
      <c r="D31">
        <v>1449</v>
      </c>
      <c r="E31" s="1">
        <f t="shared" si="3"/>
        <v>0.11</v>
      </c>
      <c r="F31" s="3">
        <f t="shared" si="4"/>
        <v>51.273885350318473</v>
      </c>
      <c r="G31" s="17">
        <f t="shared" si="5"/>
        <v>110</v>
      </c>
      <c r="I31">
        <v>3822</v>
      </c>
      <c r="J31">
        <v>3769</v>
      </c>
      <c r="K31">
        <v>1449</v>
      </c>
      <c r="L31" s="1">
        <f t="shared" si="6"/>
        <v>0.13250000000000001</v>
      </c>
      <c r="M31" s="3">
        <f t="shared" si="0"/>
        <v>51.824034334763944</v>
      </c>
      <c r="N31" s="17">
        <f t="shared" si="7"/>
        <v>132.5</v>
      </c>
      <c r="P31">
        <v>3799</v>
      </c>
      <c r="Q31">
        <v>3669</v>
      </c>
      <c r="R31">
        <v>1448</v>
      </c>
      <c r="S31" s="1">
        <f t="shared" si="8"/>
        <v>0.32500000000000001</v>
      </c>
      <c r="T31" s="3">
        <f t="shared" si="1"/>
        <v>52.578068264342768</v>
      </c>
      <c r="U31" s="17">
        <f t="shared" si="9"/>
        <v>325</v>
      </c>
      <c r="W31">
        <v>3782</v>
      </c>
      <c r="X31">
        <v>3517</v>
      </c>
      <c r="Y31">
        <v>1449</v>
      </c>
      <c r="Z31" s="1">
        <f t="shared" si="10"/>
        <v>0.66249999999999998</v>
      </c>
      <c r="AA31" s="3">
        <f t="shared" si="2"/>
        <v>62.429987074536839</v>
      </c>
      <c r="AB31" s="17">
        <f t="shared" si="11"/>
        <v>662.5</v>
      </c>
    </row>
    <row r="32" spans="2:28">
      <c r="B32">
        <v>3814</v>
      </c>
      <c r="C32">
        <v>3770</v>
      </c>
      <c r="D32">
        <v>1499</v>
      </c>
      <c r="E32" s="1">
        <f t="shared" si="3"/>
        <v>0.11</v>
      </c>
      <c r="F32" s="3">
        <f t="shared" si="4"/>
        <v>53.043170559094122</v>
      </c>
      <c r="G32" s="17">
        <f t="shared" si="5"/>
        <v>110</v>
      </c>
      <c r="I32">
        <v>3816</v>
      </c>
      <c r="J32">
        <v>3762</v>
      </c>
      <c r="K32">
        <v>1499</v>
      </c>
      <c r="L32" s="1">
        <f t="shared" si="6"/>
        <v>0.13500000000000001</v>
      </c>
      <c r="M32" s="3">
        <f t="shared" si="0"/>
        <v>53.612303290414879</v>
      </c>
      <c r="N32" s="17">
        <f t="shared" si="7"/>
        <v>135</v>
      </c>
      <c r="P32">
        <v>3795</v>
      </c>
      <c r="Q32">
        <v>3664</v>
      </c>
      <c r="R32">
        <v>1498</v>
      </c>
      <c r="S32" s="1">
        <f t="shared" si="8"/>
        <v>0.32750000000000001</v>
      </c>
      <c r="T32" s="3">
        <f t="shared" si="1"/>
        <v>54.39360929557008</v>
      </c>
      <c r="U32" s="17">
        <f t="shared" si="9"/>
        <v>327.5</v>
      </c>
      <c r="W32">
        <v>3778</v>
      </c>
      <c r="X32">
        <v>3510</v>
      </c>
      <c r="Y32">
        <v>1499</v>
      </c>
      <c r="Z32" s="1">
        <f t="shared" si="10"/>
        <v>0.67</v>
      </c>
      <c r="AA32" s="3">
        <f t="shared" si="2"/>
        <v>64.584230934941829</v>
      </c>
      <c r="AB32" s="17">
        <f t="shared" si="11"/>
        <v>670</v>
      </c>
    </row>
    <row r="33" spans="2:28">
      <c r="B33">
        <v>3808</v>
      </c>
      <c r="C33">
        <v>3764</v>
      </c>
      <c r="D33">
        <v>1549</v>
      </c>
      <c r="E33" s="1">
        <f t="shared" si="3"/>
        <v>0.11</v>
      </c>
      <c r="F33" s="3">
        <f t="shared" si="4"/>
        <v>54.812455767869785</v>
      </c>
      <c r="G33" s="17">
        <f t="shared" si="5"/>
        <v>110</v>
      </c>
      <c r="I33">
        <v>3810</v>
      </c>
      <c r="J33">
        <v>3756</v>
      </c>
      <c r="K33">
        <v>1549</v>
      </c>
      <c r="L33" s="1">
        <f t="shared" si="6"/>
        <v>0.13500000000000001</v>
      </c>
      <c r="M33" s="3">
        <f t="shared" si="0"/>
        <v>55.400572246065806</v>
      </c>
      <c r="N33" s="17">
        <f t="shared" si="7"/>
        <v>135</v>
      </c>
      <c r="P33">
        <v>3791</v>
      </c>
      <c r="Q33">
        <v>3659</v>
      </c>
      <c r="R33">
        <v>1547</v>
      </c>
      <c r="S33" s="1">
        <f t="shared" si="8"/>
        <v>0.33</v>
      </c>
      <c r="T33" s="3">
        <f t="shared" si="1"/>
        <v>56.172839506172842</v>
      </c>
      <c r="U33" s="17">
        <f t="shared" si="9"/>
        <v>330</v>
      </c>
      <c r="W33">
        <v>3774</v>
      </c>
      <c r="X33">
        <v>3504</v>
      </c>
      <c r="Y33">
        <v>1549</v>
      </c>
      <c r="Z33" s="1">
        <f t="shared" si="10"/>
        <v>0.67500000000000004</v>
      </c>
      <c r="AA33" s="3">
        <f t="shared" si="2"/>
        <v>66.738474795346832</v>
      </c>
      <c r="AB33" s="17">
        <f t="shared" si="11"/>
        <v>675</v>
      </c>
    </row>
    <row r="34" spans="2:28">
      <c r="B34">
        <v>3802</v>
      </c>
      <c r="C34">
        <v>3758</v>
      </c>
      <c r="D34">
        <v>1599</v>
      </c>
      <c r="E34" s="1">
        <f t="shared" si="3"/>
        <v>0.11</v>
      </c>
      <c r="F34" s="3">
        <f t="shared" si="4"/>
        <v>56.581740976645435</v>
      </c>
      <c r="G34" s="17">
        <f t="shared" si="5"/>
        <v>110</v>
      </c>
      <c r="I34">
        <v>3804</v>
      </c>
      <c r="J34">
        <v>3750</v>
      </c>
      <c r="K34">
        <v>1599</v>
      </c>
      <c r="L34" s="1">
        <f t="shared" si="6"/>
        <v>0.13500000000000001</v>
      </c>
      <c r="M34" s="3">
        <f t="shared" ref="M34:M65" si="12">K34/$K$75*100</f>
        <v>57.188841201716734</v>
      </c>
      <c r="N34" s="17">
        <f t="shared" si="7"/>
        <v>135</v>
      </c>
      <c r="P34">
        <v>3788</v>
      </c>
      <c r="Q34">
        <v>3655</v>
      </c>
      <c r="R34">
        <v>1597</v>
      </c>
      <c r="S34" s="1">
        <f t="shared" si="8"/>
        <v>0.33250000000000002</v>
      </c>
      <c r="T34" s="3">
        <f t="shared" si="1"/>
        <v>57.98838053740014</v>
      </c>
      <c r="U34" s="17">
        <f t="shared" si="9"/>
        <v>332.5</v>
      </c>
      <c r="W34">
        <v>3770</v>
      </c>
      <c r="X34">
        <v>3496</v>
      </c>
      <c r="Y34">
        <v>1598</v>
      </c>
      <c r="Z34" s="1">
        <f t="shared" si="10"/>
        <v>0.68500000000000005</v>
      </c>
      <c r="AA34" s="3">
        <f t="shared" si="2"/>
        <v>68.849633778543733</v>
      </c>
      <c r="AB34" s="17">
        <f t="shared" si="11"/>
        <v>685</v>
      </c>
    </row>
    <row r="35" spans="2:28">
      <c r="B35">
        <v>3797</v>
      </c>
      <c r="C35">
        <v>3752</v>
      </c>
      <c r="D35">
        <v>1649</v>
      </c>
      <c r="E35" s="1">
        <f t="shared" si="3"/>
        <v>0.1125</v>
      </c>
      <c r="F35" s="3">
        <f t="shared" si="4"/>
        <v>58.351026185421098</v>
      </c>
      <c r="G35" s="17">
        <f t="shared" si="5"/>
        <v>112.5</v>
      </c>
      <c r="I35">
        <v>3800</v>
      </c>
      <c r="J35">
        <v>3745</v>
      </c>
      <c r="K35">
        <v>1649</v>
      </c>
      <c r="L35" s="1">
        <f t="shared" si="6"/>
        <v>0.13750000000000001</v>
      </c>
      <c r="M35" s="3">
        <f t="shared" si="12"/>
        <v>58.977110157367662</v>
      </c>
      <c r="N35" s="17">
        <f t="shared" si="7"/>
        <v>137.5</v>
      </c>
      <c r="P35">
        <v>3785</v>
      </c>
      <c r="Q35">
        <v>3650</v>
      </c>
      <c r="R35">
        <v>1647</v>
      </c>
      <c r="S35" s="1">
        <f t="shared" si="8"/>
        <v>0.33750000000000002</v>
      </c>
      <c r="T35" s="3">
        <f t="shared" si="1"/>
        <v>59.803921568627452</v>
      </c>
      <c r="U35" s="17">
        <f t="shared" si="9"/>
        <v>337.5</v>
      </c>
      <c r="W35">
        <v>3765</v>
      </c>
      <c r="X35">
        <v>3487</v>
      </c>
      <c r="Y35">
        <v>1648</v>
      </c>
      <c r="Z35" s="1">
        <f t="shared" si="10"/>
        <v>0.69499999999999995</v>
      </c>
      <c r="AA35" s="3">
        <f t="shared" si="2"/>
        <v>71.003877638948737</v>
      </c>
      <c r="AB35" s="17">
        <f t="shared" si="11"/>
        <v>695</v>
      </c>
    </row>
    <row r="36" spans="2:28">
      <c r="B36">
        <v>3792</v>
      </c>
      <c r="C36">
        <v>3746</v>
      </c>
      <c r="D36">
        <v>1699</v>
      </c>
      <c r="E36" s="1">
        <f t="shared" si="3"/>
        <v>0.115</v>
      </c>
      <c r="F36" s="3">
        <f t="shared" si="4"/>
        <v>60.120311394196747</v>
      </c>
      <c r="G36" s="17">
        <f t="shared" si="5"/>
        <v>115</v>
      </c>
      <c r="I36">
        <v>3795</v>
      </c>
      <c r="J36">
        <v>3739</v>
      </c>
      <c r="K36">
        <v>1699</v>
      </c>
      <c r="L36" s="1">
        <f t="shared" si="6"/>
        <v>0.14000000000000001</v>
      </c>
      <c r="M36" s="3">
        <f t="shared" si="12"/>
        <v>60.765379113018604</v>
      </c>
      <c r="N36" s="17">
        <f t="shared" si="7"/>
        <v>140</v>
      </c>
      <c r="P36">
        <v>3782</v>
      </c>
      <c r="Q36">
        <v>3648</v>
      </c>
      <c r="R36">
        <v>1697</v>
      </c>
      <c r="S36" s="1">
        <f t="shared" si="8"/>
        <v>0.33500000000000002</v>
      </c>
      <c r="T36" s="3">
        <f t="shared" si="1"/>
        <v>61.619462599854756</v>
      </c>
      <c r="U36" s="17">
        <f t="shared" si="9"/>
        <v>335</v>
      </c>
      <c r="W36">
        <v>3758</v>
      </c>
      <c r="X36">
        <v>3478</v>
      </c>
      <c r="Y36">
        <v>1698</v>
      </c>
      <c r="Z36" s="1">
        <f t="shared" si="10"/>
        <v>0.7</v>
      </c>
      <c r="AA36" s="3">
        <f t="shared" si="2"/>
        <v>73.158121499353726</v>
      </c>
      <c r="AB36" s="17">
        <f t="shared" si="11"/>
        <v>700</v>
      </c>
    </row>
    <row r="37" spans="2:28">
      <c r="B37">
        <v>3788</v>
      </c>
      <c r="C37">
        <v>3741</v>
      </c>
      <c r="D37">
        <v>1749</v>
      </c>
      <c r="E37" s="1">
        <f t="shared" si="3"/>
        <v>0.11749999999999999</v>
      </c>
      <c r="F37" s="3">
        <f t="shared" si="4"/>
        <v>61.889596602972397</v>
      </c>
      <c r="G37" s="17">
        <f t="shared" si="5"/>
        <v>117.5</v>
      </c>
      <c r="I37">
        <v>3791</v>
      </c>
      <c r="J37">
        <v>3734</v>
      </c>
      <c r="K37">
        <v>1748</v>
      </c>
      <c r="L37" s="1">
        <f t="shared" si="6"/>
        <v>0.14249999999999999</v>
      </c>
      <c r="M37" s="3">
        <f t="shared" si="12"/>
        <v>62.517882689556515</v>
      </c>
      <c r="N37" s="17">
        <f t="shared" si="7"/>
        <v>142.5</v>
      </c>
      <c r="P37">
        <v>3781</v>
      </c>
      <c r="Q37">
        <v>3644</v>
      </c>
      <c r="R37">
        <v>1747</v>
      </c>
      <c r="S37" s="1">
        <f t="shared" si="8"/>
        <v>0.34250000000000003</v>
      </c>
      <c r="T37" s="3">
        <f t="shared" si="1"/>
        <v>63.435003631082068</v>
      </c>
      <c r="U37" s="17">
        <f t="shared" si="9"/>
        <v>342.5</v>
      </c>
      <c r="W37">
        <v>3752</v>
      </c>
      <c r="X37">
        <v>3466</v>
      </c>
      <c r="Y37">
        <v>1748</v>
      </c>
      <c r="Z37" s="1">
        <f t="shared" si="10"/>
        <v>0.71499999999999997</v>
      </c>
      <c r="AA37" s="3">
        <f t="shared" si="2"/>
        <v>75.312365359758729</v>
      </c>
      <c r="AB37" s="17">
        <f t="shared" si="11"/>
        <v>715</v>
      </c>
    </row>
    <row r="38" spans="2:28">
      <c r="B38">
        <v>3782</v>
      </c>
      <c r="C38">
        <v>3736</v>
      </c>
      <c r="D38">
        <v>1799</v>
      </c>
      <c r="E38" s="1">
        <f t="shared" si="3"/>
        <v>0.115</v>
      </c>
      <c r="F38" s="3">
        <f t="shared" si="4"/>
        <v>63.65888181174806</v>
      </c>
      <c r="G38" s="17">
        <f t="shared" si="5"/>
        <v>115</v>
      </c>
      <c r="I38">
        <v>3786</v>
      </c>
      <c r="J38">
        <v>3729</v>
      </c>
      <c r="K38">
        <v>1798</v>
      </c>
      <c r="L38" s="1">
        <f t="shared" si="6"/>
        <v>0.14249999999999999</v>
      </c>
      <c r="M38" s="3">
        <f t="shared" si="12"/>
        <v>64.30615164520745</v>
      </c>
      <c r="N38" s="17">
        <f t="shared" si="7"/>
        <v>142.5</v>
      </c>
      <c r="P38">
        <v>3778</v>
      </c>
      <c r="Q38">
        <v>3641</v>
      </c>
      <c r="R38">
        <v>1797</v>
      </c>
      <c r="S38" s="1">
        <f t="shared" si="8"/>
        <v>0.34250000000000003</v>
      </c>
      <c r="T38" s="3">
        <f t="shared" si="1"/>
        <v>65.25054466230938</v>
      </c>
      <c r="U38" s="17">
        <f t="shared" si="9"/>
        <v>342.5</v>
      </c>
      <c r="W38">
        <v>3744</v>
      </c>
      <c r="X38">
        <v>3453</v>
      </c>
      <c r="Y38">
        <v>1798</v>
      </c>
      <c r="Z38" s="1">
        <f t="shared" si="10"/>
        <v>0.72750000000000004</v>
      </c>
      <c r="AA38" s="3">
        <f t="shared" si="2"/>
        <v>77.466609220163718</v>
      </c>
      <c r="AB38" s="17">
        <f t="shared" si="11"/>
        <v>727.5</v>
      </c>
    </row>
    <row r="39" spans="2:28">
      <c r="B39">
        <v>3778</v>
      </c>
      <c r="C39">
        <v>3730</v>
      </c>
      <c r="D39">
        <v>1849</v>
      </c>
      <c r="E39" s="1">
        <f t="shared" si="3"/>
        <v>0.12</v>
      </c>
      <c r="F39" s="3">
        <f t="shared" si="4"/>
        <v>65.428167020523702</v>
      </c>
      <c r="G39" s="17">
        <f t="shared" si="5"/>
        <v>120</v>
      </c>
      <c r="I39">
        <v>3782</v>
      </c>
      <c r="J39">
        <v>3725</v>
      </c>
      <c r="K39">
        <v>1848</v>
      </c>
      <c r="L39" s="1">
        <f t="shared" si="6"/>
        <v>0.14249999999999999</v>
      </c>
      <c r="M39" s="3">
        <f t="shared" si="12"/>
        <v>66.094420600858371</v>
      </c>
      <c r="N39" s="17">
        <f t="shared" si="7"/>
        <v>142.5</v>
      </c>
      <c r="P39">
        <v>3776</v>
      </c>
      <c r="Q39">
        <v>3638</v>
      </c>
      <c r="R39">
        <v>1847</v>
      </c>
      <c r="S39" s="1">
        <f t="shared" si="8"/>
        <v>0.34499999999999997</v>
      </c>
      <c r="T39" s="3">
        <f t="shared" si="1"/>
        <v>67.066085693536664</v>
      </c>
      <c r="U39" s="17">
        <f t="shared" si="9"/>
        <v>345</v>
      </c>
      <c r="W39">
        <v>3735</v>
      </c>
      <c r="X39">
        <v>3440</v>
      </c>
      <c r="Y39">
        <v>1848</v>
      </c>
      <c r="Z39" s="1">
        <f t="shared" si="10"/>
        <v>0.73750000000000004</v>
      </c>
      <c r="AA39" s="3">
        <f t="shared" si="2"/>
        <v>79.620853080568722</v>
      </c>
      <c r="AB39" s="17">
        <f t="shared" si="11"/>
        <v>737.5</v>
      </c>
    </row>
    <row r="40" spans="2:28">
      <c r="B40">
        <v>3773</v>
      </c>
      <c r="C40">
        <v>3725</v>
      </c>
      <c r="D40">
        <v>1899</v>
      </c>
      <c r="E40" s="1">
        <f t="shared" si="3"/>
        <v>0.12</v>
      </c>
      <c r="F40" s="3">
        <f t="shared" si="4"/>
        <v>67.197452229299358</v>
      </c>
      <c r="G40" s="17">
        <f t="shared" si="5"/>
        <v>120</v>
      </c>
      <c r="I40">
        <v>3777</v>
      </c>
      <c r="J40">
        <v>3720</v>
      </c>
      <c r="K40">
        <v>1898</v>
      </c>
      <c r="L40" s="1">
        <f t="shared" si="6"/>
        <v>0.14249999999999999</v>
      </c>
      <c r="M40" s="3">
        <f t="shared" si="12"/>
        <v>67.882689556509305</v>
      </c>
      <c r="N40" s="17">
        <f t="shared" si="7"/>
        <v>142.5</v>
      </c>
      <c r="P40">
        <v>3774</v>
      </c>
      <c r="Q40">
        <v>3634</v>
      </c>
      <c r="R40">
        <v>1897</v>
      </c>
      <c r="S40" s="1">
        <f t="shared" si="8"/>
        <v>0.35</v>
      </c>
      <c r="T40" s="3">
        <f t="shared" si="1"/>
        <v>68.881626724763976</v>
      </c>
      <c r="U40" s="17">
        <f t="shared" si="9"/>
        <v>350</v>
      </c>
      <c r="W40">
        <v>3726</v>
      </c>
      <c r="X40">
        <v>3423</v>
      </c>
      <c r="Y40">
        <v>1898</v>
      </c>
      <c r="Z40" s="1">
        <f t="shared" si="10"/>
        <v>0.75749999999999995</v>
      </c>
      <c r="AA40" s="3">
        <f t="shared" si="2"/>
        <v>81.775096940973711</v>
      </c>
      <c r="AB40" s="17">
        <f t="shared" si="11"/>
        <v>757.5</v>
      </c>
    </row>
    <row r="41" spans="2:28">
      <c r="B41">
        <v>3768</v>
      </c>
      <c r="C41">
        <v>3720</v>
      </c>
      <c r="D41">
        <v>1949</v>
      </c>
      <c r="E41" s="1">
        <f t="shared" si="3"/>
        <v>0.12</v>
      </c>
      <c r="F41" s="3">
        <f t="shared" si="4"/>
        <v>68.966737438075015</v>
      </c>
      <c r="G41" s="17">
        <f t="shared" si="5"/>
        <v>120</v>
      </c>
      <c r="I41">
        <v>3772</v>
      </c>
      <c r="J41">
        <v>3716</v>
      </c>
      <c r="K41">
        <v>1948</v>
      </c>
      <c r="L41" s="1">
        <f t="shared" si="6"/>
        <v>0.14000000000000001</v>
      </c>
      <c r="M41" s="3">
        <f t="shared" si="12"/>
        <v>69.670958512160226</v>
      </c>
      <c r="N41" s="17">
        <f t="shared" si="7"/>
        <v>140</v>
      </c>
      <c r="P41">
        <v>3771</v>
      </c>
      <c r="Q41">
        <v>3631</v>
      </c>
      <c r="R41">
        <v>1947</v>
      </c>
      <c r="S41" s="1">
        <f t="shared" si="8"/>
        <v>0.35</v>
      </c>
      <c r="T41" s="3">
        <f t="shared" si="1"/>
        <v>70.697167755991288</v>
      </c>
      <c r="U41" s="17">
        <f t="shared" si="9"/>
        <v>350</v>
      </c>
      <c r="W41">
        <v>3717</v>
      </c>
      <c r="X41">
        <v>3405</v>
      </c>
      <c r="Y41">
        <v>1948</v>
      </c>
      <c r="Z41" s="1">
        <f t="shared" si="10"/>
        <v>0.78</v>
      </c>
      <c r="AA41" s="3">
        <f t="shared" si="2"/>
        <v>83.929340801378714</v>
      </c>
      <c r="AB41" s="17">
        <f t="shared" si="11"/>
        <v>780</v>
      </c>
    </row>
    <row r="42" spans="2:28">
      <c r="B42">
        <v>3758</v>
      </c>
      <c r="C42">
        <v>3714</v>
      </c>
      <c r="D42">
        <v>1999</v>
      </c>
      <c r="E42" s="1">
        <f t="shared" si="3"/>
        <v>0.11</v>
      </c>
      <c r="F42" s="3">
        <f t="shared" si="4"/>
        <v>70.736022646850671</v>
      </c>
      <c r="G42" s="17">
        <f t="shared" si="5"/>
        <v>110</v>
      </c>
      <c r="I42">
        <v>3767</v>
      </c>
      <c r="J42">
        <v>3712</v>
      </c>
      <c r="K42">
        <v>1998</v>
      </c>
      <c r="L42" s="1">
        <f t="shared" si="6"/>
        <v>0.13750000000000001</v>
      </c>
      <c r="M42" s="3">
        <f t="shared" si="12"/>
        <v>71.459227467811161</v>
      </c>
      <c r="N42" s="17">
        <f t="shared" si="7"/>
        <v>137.5</v>
      </c>
      <c r="P42">
        <v>3766</v>
      </c>
      <c r="Q42">
        <v>3625</v>
      </c>
      <c r="R42">
        <v>1997</v>
      </c>
      <c r="S42" s="1">
        <f t="shared" si="8"/>
        <v>0.35249999999999998</v>
      </c>
      <c r="T42" s="3">
        <f t="shared" si="1"/>
        <v>72.5127087872186</v>
      </c>
      <c r="U42" s="17">
        <f t="shared" si="9"/>
        <v>352.5</v>
      </c>
      <c r="W42">
        <v>3709</v>
      </c>
      <c r="X42">
        <v>3384</v>
      </c>
      <c r="Y42">
        <v>1998</v>
      </c>
      <c r="Z42" s="1">
        <f t="shared" si="10"/>
        <v>0.8125</v>
      </c>
      <c r="AA42" s="3">
        <f t="shared" si="2"/>
        <v>86.083584661783718</v>
      </c>
      <c r="AB42" s="17">
        <f t="shared" si="11"/>
        <v>812.5</v>
      </c>
    </row>
    <row r="43" spans="2:28">
      <c r="B43">
        <v>3749</v>
      </c>
      <c r="C43">
        <v>3706</v>
      </c>
      <c r="D43">
        <v>2049</v>
      </c>
      <c r="E43" s="1">
        <f t="shared" si="3"/>
        <v>0.1075</v>
      </c>
      <c r="F43" s="3">
        <f t="shared" si="4"/>
        <v>72.505307855626327</v>
      </c>
      <c r="G43" s="17">
        <f t="shared" si="5"/>
        <v>107.5</v>
      </c>
      <c r="I43">
        <v>3762</v>
      </c>
      <c r="J43">
        <v>3708</v>
      </c>
      <c r="K43">
        <v>2048</v>
      </c>
      <c r="L43" s="1">
        <f t="shared" si="6"/>
        <v>0.13500000000000001</v>
      </c>
      <c r="M43" s="3">
        <f t="shared" si="12"/>
        <v>73.247496423462081</v>
      </c>
      <c r="N43" s="17">
        <f t="shared" si="7"/>
        <v>135</v>
      </c>
      <c r="P43">
        <v>3762</v>
      </c>
      <c r="Q43">
        <v>3620</v>
      </c>
      <c r="R43">
        <v>2047</v>
      </c>
      <c r="S43" s="1">
        <f t="shared" si="8"/>
        <v>0.35499999999999998</v>
      </c>
      <c r="T43" s="3">
        <f t="shared" si="1"/>
        <v>74.328249818445897</v>
      </c>
      <c r="U43" s="17">
        <f t="shared" si="9"/>
        <v>355</v>
      </c>
      <c r="W43">
        <v>3702</v>
      </c>
      <c r="X43">
        <v>3360</v>
      </c>
      <c r="Y43">
        <v>2047</v>
      </c>
      <c r="Z43" s="1">
        <f t="shared" si="10"/>
        <v>0.85499999999999998</v>
      </c>
      <c r="AA43" s="3">
        <f t="shared" si="2"/>
        <v>88.194743644980605</v>
      </c>
      <c r="AB43" s="17">
        <f t="shared" si="11"/>
        <v>855</v>
      </c>
    </row>
    <row r="44" spans="2:28">
      <c r="B44">
        <v>3742</v>
      </c>
      <c r="C44">
        <v>3700</v>
      </c>
      <c r="D44">
        <v>2099</v>
      </c>
      <c r="E44" s="1">
        <f t="shared" si="3"/>
        <v>0.105</v>
      </c>
      <c r="F44" s="3">
        <f t="shared" si="4"/>
        <v>74.274593064401984</v>
      </c>
      <c r="G44" s="17">
        <f t="shared" si="5"/>
        <v>105</v>
      </c>
      <c r="I44">
        <v>3755</v>
      </c>
      <c r="J44">
        <v>3702</v>
      </c>
      <c r="K44">
        <v>2098</v>
      </c>
      <c r="L44" s="1">
        <f t="shared" si="6"/>
        <v>0.13250000000000001</v>
      </c>
      <c r="M44" s="3">
        <f t="shared" si="12"/>
        <v>75.035765379113016</v>
      </c>
      <c r="N44" s="17">
        <f t="shared" si="7"/>
        <v>132.5</v>
      </c>
      <c r="P44">
        <v>3757</v>
      </c>
      <c r="Q44">
        <v>3613</v>
      </c>
      <c r="R44">
        <v>2097</v>
      </c>
      <c r="S44" s="1">
        <f t="shared" si="8"/>
        <v>0.36</v>
      </c>
      <c r="T44" s="3">
        <f t="shared" si="1"/>
        <v>76.143790849673195</v>
      </c>
      <c r="U44" s="17">
        <f t="shared" si="9"/>
        <v>360</v>
      </c>
      <c r="W44">
        <v>3693</v>
      </c>
      <c r="X44">
        <v>3329</v>
      </c>
      <c r="Y44">
        <v>2097</v>
      </c>
      <c r="Z44" s="1">
        <f t="shared" si="10"/>
        <v>0.91</v>
      </c>
      <c r="AA44" s="3">
        <f t="shared" si="2"/>
        <v>90.348987505385608</v>
      </c>
      <c r="AB44" s="17">
        <f t="shared" si="11"/>
        <v>910</v>
      </c>
    </row>
    <row r="45" spans="2:28">
      <c r="B45">
        <v>3737</v>
      </c>
      <c r="C45">
        <v>3693</v>
      </c>
      <c r="D45">
        <v>2149</v>
      </c>
      <c r="E45" s="1">
        <f t="shared" si="3"/>
        <v>0.11</v>
      </c>
      <c r="F45" s="3">
        <f t="shared" si="4"/>
        <v>76.04387827317764</v>
      </c>
      <c r="G45" s="17">
        <f t="shared" si="5"/>
        <v>110</v>
      </c>
      <c r="I45">
        <v>3749</v>
      </c>
      <c r="J45">
        <v>3695</v>
      </c>
      <c r="K45">
        <v>2148</v>
      </c>
      <c r="L45" s="1">
        <f t="shared" si="6"/>
        <v>0.13500000000000001</v>
      </c>
      <c r="M45" s="3">
        <f t="shared" si="12"/>
        <v>76.824034334763951</v>
      </c>
      <c r="N45" s="17">
        <f t="shared" si="7"/>
        <v>135</v>
      </c>
      <c r="P45">
        <v>3751</v>
      </c>
      <c r="Q45">
        <v>3605</v>
      </c>
      <c r="R45">
        <v>2147</v>
      </c>
      <c r="S45" s="1">
        <f t="shared" si="8"/>
        <v>0.36499999999999999</v>
      </c>
      <c r="T45" s="3">
        <f t="shared" si="1"/>
        <v>77.959331880900507</v>
      </c>
      <c r="U45" s="17">
        <f t="shared" si="9"/>
        <v>365</v>
      </c>
      <c r="W45">
        <v>3677</v>
      </c>
      <c r="X45">
        <v>3288</v>
      </c>
      <c r="Y45">
        <v>2147</v>
      </c>
      <c r="Z45" s="1">
        <f t="shared" si="10"/>
        <v>0.97250000000000003</v>
      </c>
      <c r="AA45" s="3">
        <f t="shared" si="2"/>
        <v>92.503231365790612</v>
      </c>
      <c r="AB45" s="17">
        <f t="shared" si="11"/>
        <v>972.5</v>
      </c>
    </row>
    <row r="46" spans="2:28">
      <c r="B46">
        <v>3730</v>
      </c>
      <c r="C46">
        <v>3687</v>
      </c>
      <c r="D46">
        <v>2199</v>
      </c>
      <c r="E46" s="1">
        <f t="shared" si="3"/>
        <v>0.1075</v>
      </c>
      <c r="F46" s="3">
        <f t="shared" si="4"/>
        <v>77.813163481953296</v>
      </c>
      <c r="G46" s="17">
        <f t="shared" si="5"/>
        <v>107.5</v>
      </c>
      <c r="I46">
        <v>3743</v>
      </c>
      <c r="J46">
        <v>3690</v>
      </c>
      <c r="K46">
        <v>2198</v>
      </c>
      <c r="L46" s="1">
        <f t="shared" si="6"/>
        <v>0.13250000000000001</v>
      </c>
      <c r="M46" s="3">
        <f t="shared" si="12"/>
        <v>78.612303290414872</v>
      </c>
      <c r="N46" s="17">
        <f t="shared" si="7"/>
        <v>132.5</v>
      </c>
      <c r="P46">
        <v>3744</v>
      </c>
      <c r="Q46">
        <v>3597</v>
      </c>
      <c r="R46">
        <v>2197</v>
      </c>
      <c r="S46" s="1">
        <f t="shared" si="8"/>
        <v>0.36749999999999999</v>
      </c>
      <c r="T46" s="3">
        <f t="shared" si="1"/>
        <v>79.774872912127819</v>
      </c>
      <c r="U46" s="17">
        <f t="shared" si="9"/>
        <v>367.5</v>
      </c>
      <c r="W46">
        <v>3645</v>
      </c>
      <c r="X46">
        <v>3230</v>
      </c>
      <c r="Y46">
        <v>2197</v>
      </c>
      <c r="Z46" s="1">
        <f t="shared" si="10"/>
        <v>1.0375000000000001</v>
      </c>
      <c r="AA46" s="3">
        <f t="shared" si="2"/>
        <v>94.657475226195615</v>
      </c>
      <c r="AB46" s="17">
        <f t="shared" si="11"/>
        <v>1037.5</v>
      </c>
    </row>
    <row r="47" spans="2:28">
      <c r="B47">
        <v>3725</v>
      </c>
      <c r="C47">
        <v>3680</v>
      </c>
      <c r="D47">
        <v>2249</v>
      </c>
      <c r="E47" s="1">
        <f t="shared" si="3"/>
        <v>0.1125</v>
      </c>
      <c r="F47" s="3">
        <f t="shared" si="4"/>
        <v>79.582448690728953</v>
      </c>
      <c r="G47" s="17">
        <f t="shared" si="5"/>
        <v>112.5</v>
      </c>
      <c r="I47">
        <v>3736</v>
      </c>
      <c r="J47">
        <v>3682</v>
      </c>
      <c r="K47">
        <v>2248</v>
      </c>
      <c r="L47" s="1">
        <f t="shared" si="6"/>
        <v>0.13500000000000001</v>
      </c>
      <c r="M47" s="3">
        <f t="shared" si="12"/>
        <v>80.400572246065806</v>
      </c>
      <c r="N47" s="17">
        <f t="shared" si="7"/>
        <v>135</v>
      </c>
      <c r="P47">
        <v>3737</v>
      </c>
      <c r="Q47">
        <v>3587</v>
      </c>
      <c r="R47">
        <v>2247</v>
      </c>
      <c r="S47" s="1">
        <f t="shared" si="8"/>
        <v>0.375</v>
      </c>
      <c r="T47" s="3">
        <f t="shared" si="1"/>
        <v>81.590413943355117</v>
      </c>
      <c r="U47" s="17">
        <f t="shared" si="9"/>
        <v>375</v>
      </c>
      <c r="W47">
        <v>3611</v>
      </c>
      <c r="X47">
        <v>3199</v>
      </c>
      <c r="Y47">
        <v>2231</v>
      </c>
      <c r="Z47" s="1">
        <f t="shared" si="10"/>
        <v>1.03</v>
      </c>
      <c r="AA47" s="3">
        <f t="shared" si="2"/>
        <v>96.122361051271</v>
      </c>
      <c r="AB47" s="17">
        <f t="shared" si="11"/>
        <v>1030</v>
      </c>
    </row>
    <row r="48" spans="2:28">
      <c r="B48">
        <v>3718</v>
      </c>
      <c r="C48">
        <v>3673</v>
      </c>
      <c r="D48">
        <v>2299</v>
      </c>
      <c r="E48" s="1">
        <f t="shared" si="3"/>
        <v>0.1125</v>
      </c>
      <c r="F48" s="3">
        <f t="shared" si="4"/>
        <v>81.351733899504595</v>
      </c>
      <c r="G48" s="17">
        <f t="shared" si="5"/>
        <v>112.5</v>
      </c>
      <c r="I48">
        <v>3727</v>
      </c>
      <c r="J48">
        <v>3673</v>
      </c>
      <c r="K48">
        <v>2298</v>
      </c>
      <c r="L48" s="1">
        <f t="shared" si="6"/>
        <v>0.13500000000000001</v>
      </c>
      <c r="M48" s="3">
        <f t="shared" si="12"/>
        <v>82.188841201716727</v>
      </c>
      <c r="N48" s="17">
        <f t="shared" si="7"/>
        <v>135</v>
      </c>
      <c r="P48">
        <v>3727</v>
      </c>
      <c r="Q48">
        <v>3575</v>
      </c>
      <c r="R48">
        <v>2297</v>
      </c>
      <c r="S48" s="1">
        <f t="shared" si="8"/>
        <v>0.38</v>
      </c>
      <c r="T48" s="3">
        <f t="shared" si="1"/>
        <v>83.405954974582428</v>
      </c>
      <c r="U48" s="17">
        <f t="shared" si="9"/>
        <v>380</v>
      </c>
      <c r="W48">
        <v>3583</v>
      </c>
      <c r="X48">
        <v>3200</v>
      </c>
      <c r="Y48">
        <v>2251</v>
      </c>
      <c r="Z48" s="1">
        <f t="shared" si="10"/>
        <v>0.95750000000000002</v>
      </c>
      <c r="AA48" s="3">
        <f t="shared" si="2"/>
        <v>96.984058595432998</v>
      </c>
      <c r="AB48" s="17">
        <f t="shared" si="11"/>
        <v>957.5</v>
      </c>
    </row>
    <row r="49" spans="2:28">
      <c r="B49">
        <v>3709</v>
      </c>
      <c r="C49">
        <v>3665</v>
      </c>
      <c r="D49">
        <v>2349</v>
      </c>
      <c r="E49" s="1">
        <f t="shared" si="3"/>
        <v>0.11</v>
      </c>
      <c r="F49" s="3">
        <f t="shared" si="4"/>
        <v>83.121019108280265</v>
      </c>
      <c r="G49" s="17">
        <f t="shared" si="5"/>
        <v>110</v>
      </c>
      <c r="I49">
        <v>3718</v>
      </c>
      <c r="J49">
        <v>3664</v>
      </c>
      <c r="K49">
        <v>2348</v>
      </c>
      <c r="L49" s="1">
        <f t="shared" si="6"/>
        <v>0.13500000000000001</v>
      </c>
      <c r="M49" s="3">
        <f t="shared" si="12"/>
        <v>83.977110157367662</v>
      </c>
      <c r="N49" s="17">
        <f t="shared" si="7"/>
        <v>135</v>
      </c>
      <c r="P49">
        <v>3716</v>
      </c>
      <c r="Q49">
        <v>3563</v>
      </c>
      <c r="R49">
        <v>2347</v>
      </c>
      <c r="S49" s="1">
        <f t="shared" si="8"/>
        <v>0.38250000000000001</v>
      </c>
      <c r="T49" s="3">
        <f t="shared" si="1"/>
        <v>85.221496005809726</v>
      </c>
      <c r="U49" s="17">
        <f t="shared" si="9"/>
        <v>382.5</v>
      </c>
      <c r="W49">
        <v>3561</v>
      </c>
      <c r="X49">
        <v>3199</v>
      </c>
      <c r="Y49">
        <v>2265</v>
      </c>
      <c r="Z49" s="1">
        <f t="shared" si="10"/>
        <v>0.90500000000000003</v>
      </c>
      <c r="AA49" s="3">
        <f t="shared" si="2"/>
        <v>97.587246876346398</v>
      </c>
      <c r="AB49" s="17">
        <f t="shared" si="11"/>
        <v>905</v>
      </c>
    </row>
    <row r="50" spans="2:28">
      <c r="B50">
        <v>3700</v>
      </c>
      <c r="C50">
        <v>3655</v>
      </c>
      <c r="D50">
        <v>2398</v>
      </c>
      <c r="E50" s="1">
        <f t="shared" si="3"/>
        <v>0.1125</v>
      </c>
      <c r="F50" s="3">
        <f t="shared" si="4"/>
        <v>84.854918612880397</v>
      </c>
      <c r="G50" s="17">
        <f t="shared" si="5"/>
        <v>112.5</v>
      </c>
      <c r="I50">
        <v>3707</v>
      </c>
      <c r="J50">
        <v>3654</v>
      </c>
      <c r="K50">
        <v>2398</v>
      </c>
      <c r="L50" s="1">
        <f t="shared" si="6"/>
        <v>0.13250000000000001</v>
      </c>
      <c r="M50" s="3">
        <f t="shared" si="12"/>
        <v>85.765379113018597</v>
      </c>
      <c r="N50" s="17">
        <f t="shared" si="7"/>
        <v>132.5</v>
      </c>
      <c r="P50">
        <v>3708</v>
      </c>
      <c r="Q50">
        <v>3551</v>
      </c>
      <c r="R50">
        <v>2397</v>
      </c>
      <c r="S50" s="1">
        <f t="shared" si="8"/>
        <v>0.39250000000000002</v>
      </c>
      <c r="T50" s="3">
        <f t="shared" si="1"/>
        <v>87.037037037037038</v>
      </c>
      <c r="U50" s="17">
        <f t="shared" si="9"/>
        <v>392.5</v>
      </c>
      <c r="W50">
        <v>3542</v>
      </c>
      <c r="X50">
        <v>3199</v>
      </c>
      <c r="Y50">
        <v>2275</v>
      </c>
      <c r="Z50" s="1">
        <f t="shared" si="10"/>
        <v>0.85750000000000004</v>
      </c>
      <c r="AA50" s="3">
        <f t="shared" si="2"/>
        <v>98.018095648427405</v>
      </c>
      <c r="AB50" s="17">
        <f t="shared" si="11"/>
        <v>857.5</v>
      </c>
    </row>
    <row r="51" spans="2:28">
      <c r="B51">
        <v>3689</v>
      </c>
      <c r="C51">
        <v>3646</v>
      </c>
      <c r="D51">
        <v>2448</v>
      </c>
      <c r="E51" s="1">
        <f t="shared" si="3"/>
        <v>0.1075</v>
      </c>
      <c r="F51" s="3">
        <f t="shared" si="4"/>
        <v>86.624203821656053</v>
      </c>
      <c r="G51" s="17">
        <f t="shared" si="5"/>
        <v>107.5</v>
      </c>
      <c r="I51">
        <v>3695</v>
      </c>
      <c r="J51">
        <v>3644</v>
      </c>
      <c r="K51">
        <v>2448</v>
      </c>
      <c r="L51" s="1">
        <f t="shared" si="6"/>
        <v>0.1275</v>
      </c>
      <c r="M51" s="3">
        <f t="shared" si="12"/>
        <v>87.553648068669531</v>
      </c>
      <c r="N51" s="17">
        <f t="shared" si="7"/>
        <v>127.5</v>
      </c>
      <c r="P51">
        <v>3703</v>
      </c>
      <c r="Q51">
        <v>3537</v>
      </c>
      <c r="R51">
        <v>2447</v>
      </c>
      <c r="S51" s="1">
        <f t="shared" si="8"/>
        <v>0.41499999999999998</v>
      </c>
      <c r="T51" s="3">
        <f t="shared" si="1"/>
        <v>88.852578068264336</v>
      </c>
      <c r="U51" s="17">
        <f t="shared" si="9"/>
        <v>415</v>
      </c>
      <c r="W51">
        <v>3526</v>
      </c>
      <c r="X51">
        <v>3199</v>
      </c>
      <c r="Y51">
        <v>2283</v>
      </c>
      <c r="Z51" s="1">
        <f t="shared" si="10"/>
        <v>0.8175</v>
      </c>
      <c r="AA51" s="3">
        <f t="shared" si="2"/>
        <v>98.362774666092207</v>
      </c>
      <c r="AB51" s="17">
        <f t="shared" si="11"/>
        <v>817.5</v>
      </c>
    </row>
    <row r="52" spans="2:28">
      <c r="B52">
        <v>3679</v>
      </c>
      <c r="C52">
        <v>3637</v>
      </c>
      <c r="D52">
        <v>2498</v>
      </c>
      <c r="E52" s="1">
        <f t="shared" si="3"/>
        <v>0.105</v>
      </c>
      <c r="F52" s="3">
        <f t="shared" si="4"/>
        <v>88.393489030431709</v>
      </c>
      <c r="G52" s="17">
        <f t="shared" si="5"/>
        <v>105</v>
      </c>
      <c r="I52">
        <v>3692</v>
      </c>
      <c r="J52">
        <v>3639</v>
      </c>
      <c r="K52">
        <v>2498</v>
      </c>
      <c r="L52" s="1">
        <f t="shared" si="6"/>
        <v>0.13250000000000001</v>
      </c>
      <c r="M52" s="3">
        <f t="shared" si="12"/>
        <v>89.341917024320466</v>
      </c>
      <c r="N52" s="17">
        <f t="shared" si="7"/>
        <v>132.5</v>
      </c>
      <c r="P52">
        <v>3699</v>
      </c>
      <c r="Q52">
        <v>3518</v>
      </c>
      <c r="R52">
        <v>2496</v>
      </c>
      <c r="S52" s="1">
        <f t="shared" si="8"/>
        <v>0.45250000000000001</v>
      </c>
      <c r="T52" s="3">
        <f t="shared" si="1"/>
        <v>90.631808278867098</v>
      </c>
      <c r="U52" s="17">
        <f t="shared" si="9"/>
        <v>452.5</v>
      </c>
      <c r="W52">
        <v>3511</v>
      </c>
      <c r="X52">
        <v>3199</v>
      </c>
      <c r="Y52">
        <v>2289</v>
      </c>
      <c r="Z52" s="1">
        <f t="shared" si="10"/>
        <v>0.78</v>
      </c>
      <c r="AA52" s="3">
        <f t="shared" si="2"/>
        <v>98.621283929340791</v>
      </c>
      <c r="AB52" s="17">
        <f t="shared" si="11"/>
        <v>780</v>
      </c>
    </row>
    <row r="53" spans="2:28">
      <c r="B53">
        <v>3677</v>
      </c>
      <c r="C53">
        <v>3634</v>
      </c>
      <c r="D53">
        <v>2548</v>
      </c>
      <c r="E53" s="1">
        <f t="shared" si="3"/>
        <v>0.1075</v>
      </c>
      <c r="F53" s="3">
        <f t="shared" si="4"/>
        <v>90.162774239207351</v>
      </c>
      <c r="G53" s="17">
        <f t="shared" si="5"/>
        <v>107.5</v>
      </c>
      <c r="I53">
        <v>3691</v>
      </c>
      <c r="J53">
        <v>3635</v>
      </c>
      <c r="K53">
        <v>2548</v>
      </c>
      <c r="L53" s="1">
        <f t="shared" si="6"/>
        <v>0.14000000000000001</v>
      </c>
      <c r="M53" s="3">
        <f t="shared" si="12"/>
        <v>91.130185979971387</v>
      </c>
      <c r="N53" s="17">
        <f t="shared" si="7"/>
        <v>140</v>
      </c>
      <c r="P53">
        <v>3694</v>
      </c>
      <c r="Q53">
        <v>3490</v>
      </c>
      <c r="R53">
        <v>2546</v>
      </c>
      <c r="S53" s="1">
        <f t="shared" si="8"/>
        <v>0.51</v>
      </c>
      <c r="T53" s="3">
        <f t="shared" si="1"/>
        <v>92.44734931009441</v>
      </c>
      <c r="U53" s="17">
        <f t="shared" si="9"/>
        <v>510</v>
      </c>
      <c r="W53">
        <v>3500</v>
      </c>
      <c r="X53">
        <v>3198</v>
      </c>
      <c r="Y53">
        <v>2294</v>
      </c>
      <c r="Z53" s="1">
        <f t="shared" si="10"/>
        <v>0.755</v>
      </c>
      <c r="AA53" s="3">
        <f t="shared" si="2"/>
        <v>98.836708315381301</v>
      </c>
      <c r="AB53" s="17">
        <f t="shared" si="11"/>
        <v>755</v>
      </c>
    </row>
    <row r="54" spans="2:28">
      <c r="B54">
        <v>3676</v>
      </c>
      <c r="C54">
        <v>3629</v>
      </c>
      <c r="D54">
        <v>2598</v>
      </c>
      <c r="E54" s="1">
        <f t="shared" si="3"/>
        <v>0.11749999999999999</v>
      </c>
      <c r="F54" s="3">
        <f t="shared" si="4"/>
        <v>91.932059447983022</v>
      </c>
      <c r="G54" s="17">
        <f t="shared" si="5"/>
        <v>117.5</v>
      </c>
      <c r="I54">
        <v>3688</v>
      </c>
      <c r="J54">
        <v>3628</v>
      </c>
      <c r="K54">
        <v>2598</v>
      </c>
      <c r="L54" s="1">
        <f t="shared" si="6"/>
        <v>0.15</v>
      </c>
      <c r="M54" s="3">
        <f t="shared" si="12"/>
        <v>92.918454935622321</v>
      </c>
      <c r="N54" s="17">
        <f t="shared" si="7"/>
        <v>150</v>
      </c>
      <c r="P54">
        <v>3679</v>
      </c>
      <c r="Q54">
        <v>3449</v>
      </c>
      <c r="R54">
        <v>2596</v>
      </c>
      <c r="S54" s="1">
        <f t="shared" si="8"/>
        <v>0.57499999999999996</v>
      </c>
      <c r="T54" s="3">
        <f t="shared" si="1"/>
        <v>94.262890341321707</v>
      </c>
      <c r="U54" s="17">
        <f t="shared" si="9"/>
        <v>575</v>
      </c>
      <c r="W54">
        <v>3491</v>
      </c>
      <c r="X54">
        <v>3200</v>
      </c>
      <c r="Y54">
        <v>2298</v>
      </c>
      <c r="Z54" s="1">
        <f t="shared" si="10"/>
        <v>0.72750000000000004</v>
      </c>
      <c r="AA54" s="3">
        <f t="shared" si="2"/>
        <v>99.00904782421371</v>
      </c>
      <c r="AB54" s="17">
        <f t="shared" si="11"/>
        <v>727.5</v>
      </c>
    </row>
    <row r="55" spans="2:28">
      <c r="B55">
        <v>3672</v>
      </c>
      <c r="C55">
        <v>3622</v>
      </c>
      <c r="D55">
        <v>2648</v>
      </c>
      <c r="E55" s="1">
        <f t="shared" si="3"/>
        <v>0.125</v>
      </c>
      <c r="F55" s="3">
        <f t="shared" si="4"/>
        <v>93.701344656758664</v>
      </c>
      <c r="G55" s="17">
        <f t="shared" si="5"/>
        <v>125</v>
      </c>
      <c r="I55">
        <v>3677</v>
      </c>
      <c r="J55">
        <v>3615</v>
      </c>
      <c r="K55">
        <v>2648</v>
      </c>
      <c r="L55" s="1">
        <f t="shared" si="6"/>
        <v>0.155</v>
      </c>
      <c r="M55" s="3">
        <f t="shared" si="12"/>
        <v>94.706723891273242</v>
      </c>
      <c r="N55" s="17">
        <f t="shared" si="7"/>
        <v>155</v>
      </c>
      <c r="P55">
        <v>3631</v>
      </c>
      <c r="Q55">
        <v>3384</v>
      </c>
      <c r="R55">
        <v>2646</v>
      </c>
      <c r="S55" s="1">
        <f t="shared" si="8"/>
        <v>0.61750000000000005</v>
      </c>
      <c r="T55" s="3">
        <f t="shared" si="1"/>
        <v>96.078431372549019</v>
      </c>
      <c r="U55" s="17">
        <f t="shared" si="9"/>
        <v>617.5</v>
      </c>
      <c r="W55">
        <v>3483</v>
      </c>
      <c r="X55">
        <v>3200</v>
      </c>
      <c r="Y55">
        <v>2301</v>
      </c>
      <c r="Z55" s="1">
        <f t="shared" si="10"/>
        <v>0.70750000000000002</v>
      </c>
      <c r="AA55" s="3">
        <f t="shared" si="2"/>
        <v>99.138302455838001</v>
      </c>
      <c r="AB55" s="17">
        <f t="shared" si="11"/>
        <v>707.5</v>
      </c>
    </row>
    <row r="56" spans="2:28">
      <c r="B56">
        <v>3652</v>
      </c>
      <c r="C56">
        <v>3603</v>
      </c>
      <c r="D56">
        <v>2698</v>
      </c>
      <c r="E56" s="1">
        <f t="shared" si="3"/>
        <v>0.1225</v>
      </c>
      <c r="F56" s="3">
        <f t="shared" si="4"/>
        <v>95.470629865534335</v>
      </c>
      <c r="G56" s="17">
        <f t="shared" si="5"/>
        <v>122.5</v>
      </c>
      <c r="I56">
        <v>3626</v>
      </c>
      <c r="J56">
        <v>3567</v>
      </c>
      <c r="K56">
        <v>2698</v>
      </c>
      <c r="L56" s="1">
        <f t="shared" si="6"/>
        <v>0.14749999999999999</v>
      </c>
      <c r="M56" s="3">
        <f t="shared" si="12"/>
        <v>96.494992846924177</v>
      </c>
      <c r="N56" s="17">
        <f t="shared" si="7"/>
        <v>147.5</v>
      </c>
      <c r="P56">
        <v>3547</v>
      </c>
      <c r="Q56">
        <v>3270</v>
      </c>
      <c r="R56">
        <v>2696</v>
      </c>
      <c r="S56" s="1">
        <f t="shared" si="8"/>
        <v>0.6925</v>
      </c>
      <c r="T56" s="3">
        <f t="shared" si="1"/>
        <v>97.893972403776331</v>
      </c>
      <c r="U56" s="17">
        <f t="shared" si="9"/>
        <v>692.5</v>
      </c>
      <c r="W56">
        <v>3476</v>
      </c>
      <c r="X56">
        <v>3198</v>
      </c>
      <c r="Y56">
        <v>2304</v>
      </c>
      <c r="Z56" s="1">
        <f t="shared" si="10"/>
        <v>0.69499999999999995</v>
      </c>
      <c r="AA56" s="3">
        <f t="shared" si="2"/>
        <v>99.267557087462293</v>
      </c>
      <c r="AB56" s="17">
        <f t="shared" si="11"/>
        <v>695</v>
      </c>
    </row>
    <row r="57" spans="2:28">
      <c r="B57">
        <v>3591</v>
      </c>
      <c r="C57">
        <v>3542</v>
      </c>
      <c r="D57">
        <v>2748</v>
      </c>
      <c r="E57" s="1">
        <f t="shared" si="3"/>
        <v>0.1225</v>
      </c>
      <c r="F57" s="3">
        <f t="shared" si="4"/>
        <v>97.239915074309977</v>
      </c>
      <c r="G57" s="17">
        <f t="shared" si="5"/>
        <v>122.5</v>
      </c>
      <c r="I57">
        <v>3541</v>
      </c>
      <c r="J57">
        <v>3478</v>
      </c>
      <c r="K57">
        <v>2748</v>
      </c>
      <c r="L57" s="1">
        <f t="shared" si="6"/>
        <v>0.1575</v>
      </c>
      <c r="M57" s="3">
        <f t="shared" si="12"/>
        <v>98.283261802575112</v>
      </c>
      <c r="N57" s="17">
        <f t="shared" si="7"/>
        <v>157.5</v>
      </c>
      <c r="P57">
        <v>3475</v>
      </c>
      <c r="Q57">
        <v>3199</v>
      </c>
      <c r="R57">
        <v>2727</v>
      </c>
      <c r="S57" s="1">
        <f t="shared" si="8"/>
        <v>0.69</v>
      </c>
      <c r="T57" s="3">
        <f t="shared" si="1"/>
        <v>99.019607843137265</v>
      </c>
      <c r="U57" s="17">
        <f t="shared" si="9"/>
        <v>690</v>
      </c>
      <c r="W57">
        <v>3470</v>
      </c>
      <c r="X57">
        <v>3199</v>
      </c>
      <c r="Y57">
        <v>2306</v>
      </c>
      <c r="Z57" s="1">
        <f t="shared" si="10"/>
        <v>0.67749999999999999</v>
      </c>
      <c r="AA57" s="3">
        <f t="shared" si="2"/>
        <v>99.353726841878498</v>
      </c>
      <c r="AB57" s="17">
        <f t="shared" si="11"/>
        <v>677.5</v>
      </c>
    </row>
    <row r="58" spans="2:28">
      <c r="B58">
        <v>3495</v>
      </c>
      <c r="C58">
        <v>3445</v>
      </c>
      <c r="D58">
        <v>2798</v>
      </c>
      <c r="E58" s="1">
        <f t="shared" si="3"/>
        <v>0.125</v>
      </c>
      <c r="F58" s="3">
        <f t="shared" si="4"/>
        <v>99.009200283085633</v>
      </c>
      <c r="G58" s="17">
        <f t="shared" si="5"/>
        <v>125</v>
      </c>
      <c r="I58">
        <v>3394</v>
      </c>
      <c r="J58">
        <v>3328</v>
      </c>
      <c r="K58">
        <v>2798</v>
      </c>
      <c r="L58" s="1">
        <f t="shared" si="6"/>
        <v>0.16500000000000001</v>
      </c>
      <c r="M58" s="3">
        <f t="shared" si="12"/>
        <v>100.07153075822603</v>
      </c>
      <c r="N58" s="17">
        <f t="shared" si="7"/>
        <v>165</v>
      </c>
      <c r="P58">
        <v>3435</v>
      </c>
      <c r="Q58">
        <v>3198</v>
      </c>
      <c r="R58">
        <v>2742</v>
      </c>
      <c r="S58" s="1">
        <f t="shared" si="8"/>
        <v>0.59250000000000003</v>
      </c>
      <c r="T58" s="3">
        <f t="shared" si="1"/>
        <v>99.564270152505458</v>
      </c>
      <c r="U58" s="17">
        <f t="shared" si="9"/>
        <v>592.5</v>
      </c>
      <c r="W58">
        <v>3465</v>
      </c>
      <c r="X58">
        <v>3199</v>
      </c>
      <c r="Y58">
        <v>2308</v>
      </c>
      <c r="Z58" s="1">
        <f t="shared" si="10"/>
        <v>0.66500000000000004</v>
      </c>
      <c r="AA58" s="3">
        <f t="shared" si="2"/>
        <v>99.439896596294702</v>
      </c>
      <c r="AB58" s="17">
        <f t="shared" si="11"/>
        <v>665</v>
      </c>
    </row>
    <row r="59" spans="2:28">
      <c r="B59">
        <v>3324</v>
      </c>
      <c r="C59">
        <v>3268</v>
      </c>
      <c r="D59">
        <v>2848</v>
      </c>
      <c r="E59" s="1">
        <f t="shared" si="3"/>
        <v>0.14000000000000001</v>
      </c>
      <c r="F59" s="3">
        <f t="shared" si="4"/>
        <v>100.77848549186128</v>
      </c>
      <c r="G59" s="17">
        <f t="shared" si="5"/>
        <v>140</v>
      </c>
      <c r="I59">
        <v>3269</v>
      </c>
      <c r="J59">
        <v>3199</v>
      </c>
      <c r="K59">
        <v>2821</v>
      </c>
      <c r="L59" s="1">
        <f t="shared" si="6"/>
        <v>0.17499999999999999</v>
      </c>
      <c r="M59" s="3">
        <f t="shared" si="12"/>
        <v>100.89413447782547</v>
      </c>
      <c r="N59" s="17">
        <f t="shared" si="7"/>
        <v>175</v>
      </c>
      <c r="P59">
        <v>3408</v>
      </c>
      <c r="Q59">
        <v>3199</v>
      </c>
      <c r="R59">
        <v>2751</v>
      </c>
      <c r="S59" s="1">
        <f t="shared" si="8"/>
        <v>0.52249999999999996</v>
      </c>
      <c r="T59" s="3">
        <f t="shared" si="1"/>
        <v>99.891067538126364</v>
      </c>
      <c r="U59" s="17">
        <f t="shared" si="9"/>
        <v>522.5</v>
      </c>
      <c r="W59">
        <v>3460</v>
      </c>
      <c r="X59">
        <v>3199</v>
      </c>
      <c r="Y59">
        <v>2310</v>
      </c>
      <c r="Z59" s="1">
        <f t="shared" si="10"/>
        <v>0.65249999999999997</v>
      </c>
      <c r="AA59" s="3">
        <f t="shared" si="2"/>
        <v>99.526066350710892</v>
      </c>
      <c r="AB59" s="17">
        <f t="shared" si="11"/>
        <v>652.5</v>
      </c>
    </row>
    <row r="60" spans="2:28">
      <c r="B60">
        <v>3252</v>
      </c>
      <c r="C60">
        <v>3199</v>
      </c>
      <c r="D60">
        <v>2860</v>
      </c>
      <c r="E60" s="1">
        <f t="shared" si="3"/>
        <v>0.13250000000000001</v>
      </c>
      <c r="F60" s="3">
        <f t="shared" si="4"/>
        <v>101.20311394196744</v>
      </c>
      <c r="G60" s="17">
        <f t="shared" si="5"/>
        <v>132.5</v>
      </c>
      <c r="I60">
        <v>3254</v>
      </c>
      <c r="J60">
        <v>3199</v>
      </c>
      <c r="K60">
        <v>2823</v>
      </c>
      <c r="L60" s="1">
        <f t="shared" si="6"/>
        <v>0.13750000000000001</v>
      </c>
      <c r="M60" s="3">
        <f t="shared" si="12"/>
        <v>100.96566523605151</v>
      </c>
      <c r="N60" s="17">
        <f t="shared" si="7"/>
        <v>137.5</v>
      </c>
      <c r="P60">
        <v>3390</v>
      </c>
      <c r="Q60">
        <v>3200</v>
      </c>
      <c r="R60">
        <v>2758</v>
      </c>
      <c r="S60" s="1">
        <f t="shared" si="8"/>
        <v>0.47499999999999998</v>
      </c>
      <c r="T60" s="3">
        <f t="shared" si="1"/>
        <v>100.14524328249819</v>
      </c>
      <c r="U60" s="17">
        <f t="shared" si="9"/>
        <v>475</v>
      </c>
      <c r="W60">
        <v>3455</v>
      </c>
      <c r="X60">
        <v>3197</v>
      </c>
      <c r="Y60">
        <v>2311</v>
      </c>
      <c r="Z60" s="1">
        <f t="shared" si="10"/>
        <v>0.64500000000000002</v>
      </c>
      <c r="AA60" s="3">
        <f t="shared" si="2"/>
        <v>99.569151227918994</v>
      </c>
      <c r="AB60" s="17">
        <f t="shared" si="11"/>
        <v>645</v>
      </c>
    </row>
    <row r="61" spans="2:28">
      <c r="B61">
        <v>3244</v>
      </c>
      <c r="C61">
        <v>3198</v>
      </c>
      <c r="D61">
        <v>2862</v>
      </c>
      <c r="E61" s="1">
        <f t="shared" si="3"/>
        <v>0.115</v>
      </c>
      <c r="F61" s="3">
        <f t="shared" si="4"/>
        <v>101.27388535031847</v>
      </c>
      <c r="G61" s="17">
        <f t="shared" si="5"/>
        <v>115</v>
      </c>
      <c r="I61">
        <v>3250</v>
      </c>
      <c r="J61">
        <v>3200</v>
      </c>
      <c r="K61">
        <v>2824</v>
      </c>
      <c r="L61" s="1">
        <f t="shared" si="6"/>
        <v>0.125</v>
      </c>
      <c r="M61" s="3">
        <f t="shared" si="12"/>
        <v>101.00143061516451</v>
      </c>
      <c r="N61" s="17">
        <f t="shared" si="7"/>
        <v>125</v>
      </c>
      <c r="P61">
        <v>3377</v>
      </c>
      <c r="Q61">
        <v>3199</v>
      </c>
      <c r="R61">
        <v>2762</v>
      </c>
      <c r="S61" s="1">
        <f t="shared" si="8"/>
        <v>0.44500000000000001</v>
      </c>
      <c r="T61" s="3">
        <f t="shared" si="1"/>
        <v>100.29048656499637</v>
      </c>
      <c r="U61" s="17">
        <f t="shared" si="9"/>
        <v>445</v>
      </c>
      <c r="W61">
        <v>3450</v>
      </c>
      <c r="X61">
        <v>3199</v>
      </c>
      <c r="Y61">
        <v>2313</v>
      </c>
      <c r="Z61" s="1">
        <f t="shared" si="10"/>
        <v>0.62749999999999995</v>
      </c>
      <c r="AA61" s="3">
        <f t="shared" si="2"/>
        <v>99.655320982335212</v>
      </c>
      <c r="AB61" s="17">
        <f t="shared" si="11"/>
        <v>627.5</v>
      </c>
    </row>
    <row r="62" spans="2:28">
      <c r="B62">
        <v>3240</v>
      </c>
      <c r="C62">
        <v>3199</v>
      </c>
      <c r="D62">
        <v>2863</v>
      </c>
      <c r="E62" s="1">
        <f t="shared" si="3"/>
        <v>0.10249999999999999</v>
      </c>
      <c r="F62" s="3">
        <f t="shared" si="4"/>
        <v>101.30927105449399</v>
      </c>
      <c r="G62" s="17">
        <f t="shared" si="5"/>
        <v>102.5</v>
      </c>
      <c r="I62">
        <v>3247</v>
      </c>
      <c r="J62">
        <v>3199</v>
      </c>
      <c r="K62">
        <v>2824</v>
      </c>
      <c r="L62" s="1">
        <f t="shared" si="6"/>
        <v>0.12</v>
      </c>
      <c r="M62" s="3">
        <f t="shared" si="12"/>
        <v>101.00143061516451</v>
      </c>
      <c r="N62" s="17">
        <f t="shared" si="7"/>
        <v>120</v>
      </c>
      <c r="P62">
        <v>3368</v>
      </c>
      <c r="Q62">
        <v>3198</v>
      </c>
      <c r="R62">
        <v>2766</v>
      </c>
      <c r="S62" s="1">
        <f t="shared" si="8"/>
        <v>0.42499999999999999</v>
      </c>
      <c r="T62" s="3">
        <f t="shared" si="1"/>
        <v>100.43572984749456</v>
      </c>
      <c r="U62" s="17">
        <f t="shared" si="9"/>
        <v>425</v>
      </c>
      <c r="W62">
        <v>3446</v>
      </c>
      <c r="X62">
        <v>3195</v>
      </c>
      <c r="Y62">
        <v>2314</v>
      </c>
      <c r="Z62" s="1">
        <f t="shared" si="10"/>
        <v>0.62749999999999995</v>
      </c>
      <c r="AA62" s="3">
        <f t="shared" si="2"/>
        <v>99.6984058595433</v>
      </c>
      <c r="AB62" s="17">
        <f t="shared" si="11"/>
        <v>627.5</v>
      </c>
    </row>
    <row r="63" spans="2:28">
      <c r="B63">
        <v>3239</v>
      </c>
      <c r="C63">
        <v>3198</v>
      </c>
      <c r="D63">
        <v>2863</v>
      </c>
      <c r="E63" s="1">
        <f t="shared" si="3"/>
        <v>0.10249999999999999</v>
      </c>
      <c r="F63" s="3">
        <f t="shared" si="4"/>
        <v>101.30927105449399</v>
      </c>
      <c r="G63" s="17">
        <f t="shared" si="5"/>
        <v>102.5</v>
      </c>
      <c r="I63">
        <v>3247</v>
      </c>
      <c r="J63">
        <v>3199</v>
      </c>
      <c r="K63">
        <v>2825</v>
      </c>
      <c r="L63" s="1">
        <f t="shared" si="6"/>
        <v>0.12</v>
      </c>
      <c r="M63" s="3">
        <f t="shared" si="12"/>
        <v>101.03719599427754</v>
      </c>
      <c r="N63" s="17">
        <f t="shared" si="7"/>
        <v>120</v>
      </c>
      <c r="P63">
        <v>3362</v>
      </c>
      <c r="Q63">
        <v>3200</v>
      </c>
      <c r="R63">
        <v>2769</v>
      </c>
      <c r="S63" s="1">
        <f t="shared" si="8"/>
        <v>0.40500000000000003</v>
      </c>
      <c r="T63" s="3">
        <f t="shared" si="1"/>
        <v>100.54466230936818</v>
      </c>
      <c r="U63" s="17">
        <f t="shared" si="9"/>
        <v>405</v>
      </c>
      <c r="W63">
        <v>3443</v>
      </c>
      <c r="X63">
        <v>3195</v>
      </c>
      <c r="Y63">
        <v>2315</v>
      </c>
      <c r="Z63" s="1">
        <f t="shared" si="10"/>
        <v>0.62</v>
      </c>
      <c r="AA63" s="3">
        <f t="shared" si="2"/>
        <v>99.741490736751402</v>
      </c>
      <c r="AB63" s="17">
        <f t="shared" si="11"/>
        <v>620</v>
      </c>
    </row>
    <row r="64" spans="2:28">
      <c r="B64">
        <v>3238</v>
      </c>
      <c r="C64">
        <v>3199</v>
      </c>
      <c r="D64">
        <v>2863</v>
      </c>
      <c r="E64" s="1">
        <f t="shared" si="3"/>
        <v>9.7500000000000003E-2</v>
      </c>
      <c r="F64" s="3">
        <f t="shared" si="4"/>
        <v>101.30927105449399</v>
      </c>
      <c r="G64" s="17">
        <f t="shared" si="5"/>
        <v>97.5</v>
      </c>
      <c r="I64">
        <v>3246</v>
      </c>
      <c r="J64">
        <v>3200</v>
      </c>
      <c r="K64">
        <v>2825</v>
      </c>
      <c r="L64" s="1">
        <f t="shared" si="6"/>
        <v>0.115</v>
      </c>
      <c r="M64" s="3">
        <f t="shared" si="12"/>
        <v>101.03719599427754</v>
      </c>
      <c r="N64" s="17">
        <f t="shared" si="7"/>
        <v>115</v>
      </c>
      <c r="P64">
        <v>3356</v>
      </c>
      <c r="Q64">
        <v>3200</v>
      </c>
      <c r="R64">
        <v>2771</v>
      </c>
      <c r="S64" s="1">
        <f t="shared" si="8"/>
        <v>0.39</v>
      </c>
      <c r="T64" s="3">
        <f t="shared" si="1"/>
        <v>100.61728395061729</v>
      </c>
      <c r="U64" s="17">
        <f t="shared" si="9"/>
        <v>390</v>
      </c>
      <c r="W64">
        <v>3439</v>
      </c>
      <c r="X64">
        <v>3195</v>
      </c>
      <c r="Y64">
        <v>2316</v>
      </c>
      <c r="Z64" s="1">
        <f t="shared" si="10"/>
        <v>0.61</v>
      </c>
      <c r="AA64" s="3">
        <f t="shared" si="2"/>
        <v>99.784575613959504</v>
      </c>
      <c r="AB64" s="17">
        <f t="shared" si="11"/>
        <v>610</v>
      </c>
    </row>
    <row r="65" spans="1:29">
      <c r="B65">
        <v>3237</v>
      </c>
      <c r="C65">
        <v>3198</v>
      </c>
      <c r="D65">
        <v>2864</v>
      </c>
      <c r="E65" s="1">
        <f t="shared" si="3"/>
        <v>9.7500000000000003E-2</v>
      </c>
      <c r="F65" s="3">
        <f t="shared" si="4"/>
        <v>101.3446567586695</v>
      </c>
      <c r="G65" s="17">
        <f t="shared" si="5"/>
        <v>97.5</v>
      </c>
      <c r="I65">
        <v>3245</v>
      </c>
      <c r="J65">
        <v>3198</v>
      </c>
      <c r="K65">
        <v>2825</v>
      </c>
      <c r="L65" s="1">
        <f t="shared" si="6"/>
        <v>0.11749999999999999</v>
      </c>
      <c r="M65" s="3">
        <f t="shared" si="12"/>
        <v>101.03719599427754</v>
      </c>
      <c r="N65" s="17">
        <f t="shared" si="7"/>
        <v>117.5</v>
      </c>
      <c r="P65">
        <v>3351</v>
      </c>
      <c r="Q65">
        <v>3198</v>
      </c>
      <c r="R65">
        <v>2773</v>
      </c>
      <c r="S65" s="1">
        <f t="shared" si="8"/>
        <v>0.38250000000000001</v>
      </c>
      <c r="T65" s="3">
        <f t="shared" si="1"/>
        <v>100.68990559186636</v>
      </c>
      <c r="U65" s="17">
        <f t="shared" si="9"/>
        <v>382.5</v>
      </c>
      <c r="W65">
        <v>3435</v>
      </c>
      <c r="X65">
        <v>3193</v>
      </c>
      <c r="Y65">
        <v>2317</v>
      </c>
      <c r="Z65" s="1">
        <f t="shared" si="10"/>
        <v>0.60499999999999998</v>
      </c>
      <c r="AA65" s="3">
        <f t="shared" si="2"/>
        <v>99.827660491167606</v>
      </c>
      <c r="AB65" s="17">
        <f t="shared" si="11"/>
        <v>605</v>
      </c>
    </row>
    <row r="66" spans="1:29">
      <c r="B66">
        <v>3237</v>
      </c>
      <c r="C66">
        <v>3199</v>
      </c>
      <c r="D66">
        <v>2864</v>
      </c>
      <c r="E66" s="1">
        <f t="shared" si="3"/>
        <v>9.5000000000000001E-2</v>
      </c>
      <c r="F66" s="3">
        <f t="shared" si="4"/>
        <v>101.3446567586695</v>
      </c>
      <c r="G66" s="17">
        <f t="shared" si="5"/>
        <v>95</v>
      </c>
      <c r="I66">
        <v>3244</v>
      </c>
      <c r="J66">
        <v>3199</v>
      </c>
      <c r="K66">
        <v>2825</v>
      </c>
      <c r="L66" s="1">
        <f t="shared" si="6"/>
        <v>0.1125</v>
      </c>
      <c r="M66" s="3">
        <f>K66/$K$75*100</f>
        <v>101.03719599427754</v>
      </c>
      <c r="N66" s="17">
        <f t="shared" si="7"/>
        <v>112.5</v>
      </c>
      <c r="P66">
        <v>3346</v>
      </c>
      <c r="Q66">
        <v>3199</v>
      </c>
      <c r="R66">
        <v>2774</v>
      </c>
      <c r="S66" s="1">
        <f t="shared" si="8"/>
        <v>0.36749999999999999</v>
      </c>
      <c r="T66" s="3">
        <f t="shared" si="1"/>
        <v>100.72621641249093</v>
      </c>
      <c r="U66" s="17">
        <f t="shared" si="9"/>
        <v>367.5</v>
      </c>
      <c r="W66">
        <v>3432</v>
      </c>
      <c r="X66">
        <v>3193</v>
      </c>
      <c r="Y66">
        <v>2318</v>
      </c>
      <c r="Z66" s="1">
        <f t="shared" si="10"/>
        <v>0.59750000000000003</v>
      </c>
      <c r="AA66" s="3">
        <f t="shared" si="2"/>
        <v>99.870745368375708</v>
      </c>
      <c r="AB66" s="17">
        <f t="shared" si="11"/>
        <v>597.5</v>
      </c>
    </row>
    <row r="67" spans="1:29">
      <c r="B67">
        <v>3236</v>
      </c>
      <c r="C67">
        <v>3198</v>
      </c>
      <c r="D67">
        <v>2864</v>
      </c>
      <c r="E67" s="1">
        <f t="shared" si="3"/>
        <v>9.5000000000000001E-2</v>
      </c>
      <c r="F67" s="3">
        <f t="shared" si="4"/>
        <v>101.3446567586695</v>
      </c>
      <c r="G67" s="17">
        <f t="shared" si="5"/>
        <v>95</v>
      </c>
      <c r="I67">
        <v>3244</v>
      </c>
      <c r="J67">
        <v>3197</v>
      </c>
      <c r="K67">
        <v>2825</v>
      </c>
      <c r="L67" s="1">
        <f t="shared" si="6"/>
        <v>0.11749999999999999</v>
      </c>
      <c r="M67" s="3">
        <f>K67/$K$75*100</f>
        <v>101.03719599427754</v>
      </c>
      <c r="N67" s="17">
        <f t="shared" si="7"/>
        <v>117.5</v>
      </c>
      <c r="P67">
        <v>3342</v>
      </c>
      <c r="Q67">
        <v>3199</v>
      </c>
      <c r="R67">
        <v>2775</v>
      </c>
      <c r="S67" s="1">
        <f t="shared" si="8"/>
        <v>0.35749999999999998</v>
      </c>
      <c r="T67" s="3">
        <f>R67/$R$75*100</f>
        <v>100.76252723311548</v>
      </c>
      <c r="U67" s="17">
        <f t="shared" si="9"/>
        <v>357.5</v>
      </c>
      <c r="W67">
        <v>3428</v>
      </c>
      <c r="X67">
        <v>3192</v>
      </c>
      <c r="Y67">
        <v>2319</v>
      </c>
      <c r="Z67" s="1">
        <f t="shared" si="10"/>
        <v>0.59</v>
      </c>
      <c r="AA67" s="3">
        <f>(Y67)/$Y$75*100</f>
        <v>99.913830245583796</v>
      </c>
      <c r="AB67" s="17">
        <f t="shared" si="11"/>
        <v>590</v>
      </c>
    </row>
    <row r="68" spans="1:29">
      <c r="B68">
        <v>3236</v>
      </c>
      <c r="C68">
        <v>3198</v>
      </c>
      <c r="D68">
        <v>2864</v>
      </c>
      <c r="E68" s="1">
        <f t="shared" ref="E68:E70" si="13">(B68-C68)/400</f>
        <v>9.5000000000000001E-2</v>
      </c>
      <c r="F68" s="3">
        <f>D68/$D$75*100</f>
        <v>101.3446567586695</v>
      </c>
      <c r="G68" s="17">
        <f t="shared" ref="G68:G70" si="14">E68*1000</f>
        <v>95</v>
      </c>
      <c r="I68">
        <v>3243</v>
      </c>
      <c r="J68">
        <v>3197</v>
      </c>
      <c r="K68">
        <v>2826</v>
      </c>
      <c r="L68" s="1">
        <f t="shared" ref="L68:L70" si="15">(I68-J68)/400</f>
        <v>0.115</v>
      </c>
      <c r="M68" s="3">
        <f>K68/$K$75*100</f>
        <v>101.07296137339057</v>
      </c>
      <c r="N68" s="17">
        <f t="shared" ref="N68:N70" si="16">L68*1000</f>
        <v>115</v>
      </c>
      <c r="P68">
        <v>3338</v>
      </c>
      <c r="Q68">
        <v>3197</v>
      </c>
      <c r="R68">
        <v>2776</v>
      </c>
      <c r="S68" s="1">
        <f t="shared" ref="S68:S70" si="17">(P68-Q68)/400</f>
        <v>0.35249999999999998</v>
      </c>
      <c r="T68" s="3">
        <f>R68/$R$75*100</f>
        <v>100.79883805374001</v>
      </c>
      <c r="U68" s="17">
        <f t="shared" ref="U68:U70" si="18">S68*1000</f>
        <v>352.5</v>
      </c>
      <c r="W68">
        <v>3424</v>
      </c>
      <c r="X68">
        <v>3191</v>
      </c>
      <c r="Y68">
        <v>2320</v>
      </c>
      <c r="Z68" s="1">
        <f t="shared" ref="Z68:Z70" si="19">(W68-X68)/400</f>
        <v>0.58250000000000002</v>
      </c>
      <c r="AA68" s="3">
        <f>(Y68)/$Y$75*100</f>
        <v>99.956915122791898</v>
      </c>
      <c r="AB68" s="17">
        <f t="shared" ref="AB68:AB70" si="20">Z68*1000</f>
        <v>582.5</v>
      </c>
    </row>
    <row r="69" spans="1:29">
      <c r="B69">
        <v>3235</v>
      </c>
      <c r="C69">
        <v>3197</v>
      </c>
      <c r="D69">
        <v>2864</v>
      </c>
      <c r="E69" s="1">
        <f t="shared" si="13"/>
        <v>9.5000000000000001E-2</v>
      </c>
      <c r="F69" s="3">
        <f>D69/$D$75*100</f>
        <v>101.3446567586695</v>
      </c>
      <c r="G69" s="17">
        <f t="shared" si="14"/>
        <v>95</v>
      </c>
      <c r="I69">
        <v>3242</v>
      </c>
      <c r="J69">
        <v>3197</v>
      </c>
      <c r="K69">
        <v>2826</v>
      </c>
      <c r="L69" s="1">
        <f t="shared" si="15"/>
        <v>0.1125</v>
      </c>
      <c r="M69" s="3">
        <f>K69/$K$75*100</f>
        <v>101.07296137339057</v>
      </c>
      <c r="N69" s="17">
        <f t="shared" si="16"/>
        <v>112.5</v>
      </c>
      <c r="P69">
        <v>3335</v>
      </c>
      <c r="Q69">
        <v>3197</v>
      </c>
      <c r="R69">
        <v>2777</v>
      </c>
      <c r="S69" s="1">
        <f t="shared" si="17"/>
        <v>0.34499999999999997</v>
      </c>
      <c r="T69" s="3">
        <f>R69/$R$75*100</f>
        <v>100.83514887436455</v>
      </c>
      <c r="U69" s="17">
        <f t="shared" si="18"/>
        <v>345</v>
      </c>
      <c r="W69">
        <v>3421</v>
      </c>
      <c r="X69">
        <v>3191</v>
      </c>
      <c r="Y69">
        <v>2320</v>
      </c>
      <c r="Z69" s="1">
        <f t="shared" si="19"/>
        <v>0.57499999999999996</v>
      </c>
      <c r="AA69" s="3">
        <f>(Y69)/$Y$75*100</f>
        <v>99.956915122791898</v>
      </c>
      <c r="AB69" s="17">
        <f t="shared" si="20"/>
        <v>575</v>
      </c>
    </row>
    <row r="70" spans="1:29">
      <c r="B70">
        <v>3235</v>
      </c>
      <c r="C70">
        <v>3199</v>
      </c>
      <c r="D70">
        <v>2864</v>
      </c>
      <c r="E70" s="1">
        <f t="shared" si="13"/>
        <v>0.09</v>
      </c>
      <c r="F70" s="3">
        <f>D70/$D$75*100</f>
        <v>101.3446567586695</v>
      </c>
      <c r="G70" s="17">
        <f t="shared" si="14"/>
        <v>90</v>
      </c>
      <c r="I70">
        <v>3242</v>
      </c>
      <c r="J70">
        <v>3200</v>
      </c>
      <c r="K70">
        <v>2826</v>
      </c>
      <c r="L70" s="1">
        <f t="shared" si="15"/>
        <v>0.105</v>
      </c>
      <c r="M70" s="3">
        <f>K70/$K$75*100</f>
        <v>101.07296137339057</v>
      </c>
      <c r="N70" s="17">
        <f t="shared" si="16"/>
        <v>105</v>
      </c>
      <c r="P70">
        <v>3335</v>
      </c>
      <c r="Q70">
        <v>3196</v>
      </c>
      <c r="R70">
        <v>2778</v>
      </c>
      <c r="S70" s="1">
        <f t="shared" si="17"/>
        <v>0.34749999999999998</v>
      </c>
      <c r="T70" s="3">
        <f>R70/$R$75*100</f>
        <v>100.8714596949891</v>
      </c>
      <c r="U70" s="17">
        <f t="shared" si="18"/>
        <v>347.5</v>
      </c>
      <c r="W70">
        <v>3400</v>
      </c>
      <c r="X70">
        <v>3196</v>
      </c>
      <c r="Y70">
        <v>2321</v>
      </c>
      <c r="Z70" s="1">
        <f t="shared" si="19"/>
        <v>0.51</v>
      </c>
      <c r="AA70" s="3">
        <f>(Y70)/$Y$75*100</f>
        <v>100</v>
      </c>
      <c r="AB70" s="17">
        <f t="shared" si="20"/>
        <v>510</v>
      </c>
    </row>
    <row r="71" spans="1:29">
      <c r="A71" s="4"/>
      <c r="B71" s="4"/>
      <c r="C71" s="4"/>
      <c r="D71" s="4"/>
      <c r="E71" s="4"/>
      <c r="F71" s="18"/>
      <c r="G71" s="18"/>
      <c r="H71" s="4"/>
      <c r="I71" s="4"/>
      <c r="J71" s="4"/>
      <c r="K71" s="4"/>
      <c r="L71" s="4"/>
      <c r="M71" s="18"/>
      <c r="N71" s="18"/>
      <c r="O71" s="4"/>
      <c r="P71" s="4"/>
      <c r="Q71" s="4"/>
      <c r="R71" s="4"/>
      <c r="S71" s="4"/>
      <c r="T71" s="18"/>
      <c r="U71" s="18"/>
      <c r="V71" s="4"/>
      <c r="W71" s="4"/>
      <c r="X71" s="4"/>
      <c r="Y71" s="4"/>
      <c r="Z71" s="4"/>
      <c r="AA71" s="18"/>
      <c r="AB71" s="18"/>
      <c r="AC71" s="4"/>
    </row>
    <row r="72" spans="1:29">
      <c r="A72" s="4"/>
      <c r="B72" s="4"/>
      <c r="C72" s="4"/>
      <c r="D72" s="4"/>
      <c r="E72" s="4"/>
      <c r="F72" s="18"/>
      <c r="G72" s="18"/>
      <c r="H72" s="4"/>
      <c r="I72" s="4"/>
      <c r="J72" s="4"/>
      <c r="K72" s="4"/>
      <c r="L72" s="4"/>
      <c r="M72" s="18"/>
      <c r="N72" s="18"/>
      <c r="O72" s="4"/>
      <c r="P72" s="4"/>
      <c r="Q72" s="4"/>
      <c r="R72" s="4"/>
      <c r="S72" s="4"/>
      <c r="T72" s="18"/>
      <c r="U72" s="18"/>
      <c r="V72" s="4"/>
      <c r="W72" s="4"/>
      <c r="X72" s="4"/>
      <c r="Y72" s="4"/>
      <c r="Z72" s="4"/>
      <c r="AA72" s="18"/>
      <c r="AB72" s="18"/>
      <c r="AC72" s="4"/>
    </row>
    <row r="73" spans="1:29">
      <c r="A73" s="4"/>
      <c r="B73" s="4"/>
      <c r="C73" s="4"/>
      <c r="D73" s="4"/>
      <c r="E73" s="4"/>
      <c r="F73" s="18"/>
      <c r="G73" s="18"/>
      <c r="H73" s="4"/>
      <c r="I73" s="4"/>
      <c r="J73" s="4"/>
      <c r="K73" s="4"/>
      <c r="L73" s="4"/>
      <c r="M73" s="18"/>
      <c r="N73" s="18"/>
      <c r="O73" s="4"/>
      <c r="P73" s="4"/>
      <c r="Q73" s="4"/>
      <c r="R73" s="4"/>
      <c r="S73" s="4"/>
      <c r="T73" s="18"/>
      <c r="U73" s="18"/>
      <c r="V73" s="4"/>
      <c r="W73" s="4"/>
      <c r="X73" s="4"/>
      <c r="Y73" s="4"/>
      <c r="Z73" s="4"/>
      <c r="AA73" s="18"/>
      <c r="AB73" s="18"/>
      <c r="AC73" s="4"/>
    </row>
    <row r="75" spans="1:29">
      <c r="B75" s="2" t="s">
        <v>8</v>
      </c>
      <c r="D75">
        <v>2826</v>
      </c>
      <c r="I75" s="2" t="s">
        <v>8</v>
      </c>
      <c r="K75">
        <v>2796</v>
      </c>
      <c r="P75" s="2" t="s">
        <v>8</v>
      </c>
      <c r="R75">
        <v>2754</v>
      </c>
      <c r="W75" s="2" t="s">
        <v>8</v>
      </c>
      <c r="Y75">
        <v>2321</v>
      </c>
    </row>
    <row r="76" spans="1:29">
      <c r="B76" s="2" t="s">
        <v>9</v>
      </c>
      <c r="D76">
        <v>2811</v>
      </c>
      <c r="I76" s="2" t="s">
        <v>9</v>
      </c>
      <c r="K76">
        <v>2774</v>
      </c>
      <c r="P76" s="2" t="s">
        <v>9</v>
      </c>
      <c r="R76">
        <v>2634</v>
      </c>
      <c r="W76" s="2" t="s">
        <v>9</v>
      </c>
      <c r="Y76">
        <v>1950</v>
      </c>
    </row>
    <row r="78" spans="1:29">
      <c r="A78" s="6" t="s">
        <v>20</v>
      </c>
      <c r="B78" s="11" t="s">
        <v>12</v>
      </c>
      <c r="C78" s="11" t="s">
        <v>13</v>
      </c>
      <c r="D78" s="11" t="s">
        <v>14</v>
      </c>
      <c r="E78" s="11" t="s">
        <v>15</v>
      </c>
      <c r="F78" s="11" t="s">
        <v>16</v>
      </c>
      <c r="H78" s="6" t="s">
        <v>21</v>
      </c>
      <c r="I78" s="11" t="s">
        <v>12</v>
      </c>
      <c r="J78" s="11" t="s">
        <v>13</v>
      </c>
      <c r="K78" s="11" t="s">
        <v>14</v>
      </c>
      <c r="L78" s="11" t="s">
        <v>15</v>
      </c>
      <c r="M78" s="11" t="s">
        <v>17</v>
      </c>
    </row>
    <row r="79" spans="1:29">
      <c r="B79" s="16">
        <v>3446</v>
      </c>
      <c r="C79" s="15">
        <v>3350</v>
      </c>
      <c r="D79" s="16">
        <v>1477</v>
      </c>
      <c r="E79" s="15">
        <v>1497</v>
      </c>
      <c r="F79" s="14">
        <f>D79-((B79-E85*1000)*((D79-E79)/(B79-C79)))</f>
        <v>1486.5833333333333</v>
      </c>
      <c r="I79" s="16">
        <v>3741</v>
      </c>
      <c r="J79" s="15">
        <v>3736</v>
      </c>
      <c r="K79" s="16">
        <v>80</v>
      </c>
      <c r="L79" s="15">
        <v>81</v>
      </c>
      <c r="M79" s="11">
        <f>K79-((I79-L85*1000)*((K79-L79)/(I79-J79)))</f>
        <v>80.452000000000041</v>
      </c>
    </row>
    <row r="80" spans="1:29">
      <c r="B80" s="11"/>
      <c r="C80" s="11"/>
      <c r="D80" s="11"/>
      <c r="E80" s="11"/>
      <c r="F80" s="11"/>
      <c r="I80" s="11"/>
      <c r="J80" s="11"/>
      <c r="K80" s="11"/>
      <c r="L80" s="11"/>
      <c r="M80" s="11">
        <f>100-M79</f>
        <v>19.547999999999959</v>
      </c>
    </row>
    <row r="81" spans="1:13">
      <c r="B81" s="11"/>
      <c r="C81" s="11"/>
      <c r="D81" s="11"/>
      <c r="E81" s="11"/>
      <c r="F81" s="11"/>
      <c r="I81" s="11"/>
      <c r="J81" s="11"/>
      <c r="K81" s="11"/>
      <c r="L81" s="11" t="s">
        <v>10</v>
      </c>
      <c r="M81" s="14">
        <f>M80-M79*0.0107</f>
        <v>18.687163599999959</v>
      </c>
    </row>
    <row r="82" spans="1:13">
      <c r="B82" s="11"/>
      <c r="C82" s="11"/>
      <c r="D82" s="11"/>
      <c r="E82" s="11"/>
      <c r="F82" s="11"/>
      <c r="I82" s="11"/>
      <c r="J82" s="11"/>
      <c r="K82" s="11"/>
      <c r="L82" s="11"/>
      <c r="M82" s="11"/>
    </row>
    <row r="83" spans="1:13">
      <c r="B83" s="11"/>
      <c r="C83" s="11"/>
      <c r="D83" s="11"/>
      <c r="E83" s="11"/>
      <c r="F83" s="11"/>
      <c r="I83" s="11"/>
      <c r="J83" s="11"/>
      <c r="K83" s="11"/>
      <c r="L83" s="11"/>
      <c r="M83" s="11"/>
    </row>
    <row r="84" spans="1:13">
      <c r="B84" s="11"/>
      <c r="C84" s="11"/>
      <c r="D84" s="11"/>
      <c r="E84" s="11"/>
      <c r="F84" s="11"/>
      <c r="I84" s="11"/>
      <c r="J84" s="11"/>
      <c r="K84" s="11"/>
      <c r="L84" s="11"/>
      <c r="M84" s="11"/>
    </row>
    <row r="85" spans="1:13">
      <c r="B85" s="11"/>
      <c r="C85" s="11"/>
      <c r="D85" s="12" t="s">
        <v>19</v>
      </c>
      <c r="E85" s="11">
        <v>3.4</v>
      </c>
      <c r="F85" s="11"/>
      <c r="I85" s="11"/>
      <c r="J85" s="11"/>
      <c r="K85" s="11" t="s">
        <v>11</v>
      </c>
      <c r="L85" s="13">
        <v>3.73874</v>
      </c>
      <c r="M85" s="11"/>
    </row>
    <row r="87" spans="1:13">
      <c r="B87" s="21" t="s">
        <v>23</v>
      </c>
      <c r="C87" s="21"/>
      <c r="D87" s="21"/>
      <c r="E87" s="21"/>
      <c r="F87" s="21"/>
      <c r="I87" s="22" t="s">
        <v>22</v>
      </c>
      <c r="J87" s="22"/>
      <c r="K87" s="22"/>
      <c r="L87" s="22"/>
      <c r="M87" s="22"/>
    </row>
    <row r="88" spans="1:13">
      <c r="B88" s="21"/>
      <c r="C88" s="21"/>
      <c r="D88" s="21"/>
      <c r="E88" s="21"/>
      <c r="F88" s="21"/>
      <c r="I88" s="22"/>
      <c r="J88" s="22"/>
      <c r="K88" s="22"/>
      <c r="L88" s="22"/>
      <c r="M88" s="22"/>
    </row>
    <row r="90" spans="1:13">
      <c r="A90" s="19"/>
      <c r="B90" s="19"/>
      <c r="C90" s="19"/>
      <c r="D90" s="19"/>
      <c r="E90" s="19"/>
      <c r="F90" s="19"/>
      <c r="G90" s="19"/>
      <c r="H90" s="19"/>
    </row>
    <row r="91" spans="1:13">
      <c r="A91" s="19"/>
      <c r="B91" s="19"/>
      <c r="C91" s="19"/>
      <c r="D91" s="19"/>
      <c r="E91" s="19"/>
      <c r="F91" s="19"/>
      <c r="G91" s="19"/>
      <c r="H91" s="19"/>
    </row>
    <row r="92" spans="1:13">
      <c r="A92" s="19"/>
      <c r="B92" s="19"/>
      <c r="C92" s="19"/>
      <c r="D92" s="19"/>
      <c r="E92" s="19"/>
      <c r="F92" s="19"/>
      <c r="G92" s="19"/>
      <c r="H92" s="19"/>
    </row>
    <row r="93" spans="1:13">
      <c r="A93" s="19"/>
      <c r="B93" s="19"/>
      <c r="C93" s="19"/>
      <c r="D93" s="19"/>
      <c r="E93" s="19"/>
      <c r="F93" s="19"/>
      <c r="G93" s="19"/>
      <c r="H93" s="19"/>
    </row>
    <row r="94" spans="1:13">
      <c r="A94" s="19"/>
      <c r="B94" s="19"/>
      <c r="C94" s="19"/>
      <c r="D94" s="19"/>
      <c r="E94" s="19"/>
      <c r="F94" s="19"/>
      <c r="G94" s="19"/>
      <c r="H94" s="19"/>
    </row>
    <row r="95" spans="1:13">
      <c r="A95" s="19"/>
      <c r="B95" s="19"/>
      <c r="C95" s="19"/>
      <c r="D95" s="19"/>
      <c r="E95" s="19"/>
      <c r="F95" s="19"/>
      <c r="G95" s="19"/>
      <c r="H95" s="19"/>
    </row>
    <row r="96" spans="1:13">
      <c r="A96" s="19"/>
      <c r="B96" s="19"/>
      <c r="C96" s="19"/>
      <c r="D96" s="19"/>
      <c r="E96" s="19"/>
      <c r="F96" s="19"/>
      <c r="G96" s="19"/>
      <c r="H96" s="19"/>
    </row>
    <row r="97" spans="1:8">
      <c r="A97" s="19"/>
      <c r="B97" s="19"/>
      <c r="C97" s="19"/>
      <c r="D97" s="19"/>
      <c r="E97" s="19"/>
      <c r="F97" s="19"/>
      <c r="G97" s="19"/>
      <c r="H97" s="19"/>
    </row>
    <row r="98" spans="1:8">
      <c r="A98" s="19"/>
      <c r="B98" s="19"/>
      <c r="C98" s="19"/>
      <c r="D98" s="20"/>
      <c r="E98" s="19"/>
      <c r="F98" s="19"/>
      <c r="G98" s="19"/>
      <c r="H98" s="19"/>
    </row>
    <row r="99" spans="1:8">
      <c r="A99" s="19"/>
      <c r="B99" s="19"/>
      <c r="C99" s="19"/>
      <c r="D99" s="19"/>
      <c r="E99" s="19"/>
      <c r="F99" s="19"/>
      <c r="G99" s="19"/>
      <c r="H99" s="19"/>
    </row>
  </sheetData>
  <mergeCells count="2">
    <mergeCell ref="B87:F88"/>
    <mergeCell ref="I87:M8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ZCV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Mediatek</dc:creator>
  <cp:lastModifiedBy>mtk71008</cp:lastModifiedBy>
  <dcterms:created xsi:type="dcterms:W3CDTF">2010-09-15T00:55:10Z</dcterms:created>
  <dcterms:modified xsi:type="dcterms:W3CDTF">2012-09-25T05:50:53Z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-42988143</vt:i4>
  </property>
  <property fmtid="{D5CDD505-2E9C-101B-9397-08002B2CF9AE}" pid="3" name="_NewReviewCycle">
    <vt:lpwstr/>
  </property>
  <property fmtid="{D5CDD505-2E9C-101B-9397-08002B2CF9AE}" pid="4" name="_EmailSubject">
    <vt:lpwstr>聯想ＺＣＶ</vt:lpwstr>
  </property>
  <property fmtid="{D5CDD505-2E9C-101B-9397-08002B2CF9AE}" pid="5" name="_AuthorEmail">
    <vt:lpwstr>Ricky.Wu@mediatek.com</vt:lpwstr>
  </property>
  <property fmtid="{D5CDD505-2E9C-101B-9397-08002B2CF9AE}" pid="6" name="_AuthorEmailDisplayName">
    <vt:lpwstr>Ricky Wu (吳瑞騏)</vt:lpwstr>
  </property>
  <property fmtid="{D5CDD505-2E9C-101B-9397-08002B2CF9AE}" pid="7" name="_PreviousAdHocReviewCycleID">
    <vt:i4>1208888307</vt:i4>
  </property>
  <property fmtid="{D5CDD505-2E9C-101B-9397-08002B2CF9AE}" pid="8" name="_ReviewingToolsShownOnce">
    <vt:lpwstr/>
  </property>
</Properties>
</file>