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490" windowHeight="7965" tabRatio="358"/>
  </bookViews>
  <sheets>
    <sheet name="ZCV" sheetId="25" r:id="rId1"/>
  </sheets>
  <calcPr calcId="125725"/>
</workbook>
</file>

<file path=xl/calcChain.xml><?xml version="1.0" encoding="utf-8"?>
<calcChain xmlns="http://schemas.openxmlformats.org/spreadsheetml/2006/main">
  <c r="E70" i="25"/>
  <c r="F70"/>
  <c r="G70"/>
  <c r="F2"/>
  <c r="M2"/>
  <c r="T2"/>
  <c r="AA2"/>
  <c r="E3"/>
  <c r="G3" s="1"/>
  <c r="F3"/>
  <c r="L3"/>
  <c r="M3"/>
  <c r="N3"/>
  <c r="S3"/>
  <c r="T3"/>
  <c r="U3"/>
  <c r="Z3"/>
  <c r="AA3"/>
  <c r="AB3"/>
  <c r="E4"/>
  <c r="G4" s="1"/>
  <c r="F4"/>
  <c r="L4"/>
  <c r="M4"/>
  <c r="N4"/>
  <c r="S4"/>
  <c r="T4"/>
  <c r="U4"/>
  <c r="Z4"/>
  <c r="AA4"/>
  <c r="AB4"/>
  <c r="E5"/>
  <c r="G5" s="1"/>
  <c r="F5"/>
  <c r="L5"/>
  <c r="M5"/>
  <c r="N5"/>
  <c r="S5"/>
  <c r="T5"/>
  <c r="U5"/>
  <c r="Z5"/>
  <c r="AA5"/>
  <c r="AB5"/>
  <c r="E6"/>
  <c r="G6" s="1"/>
  <c r="F6"/>
  <c r="L6"/>
  <c r="M6"/>
  <c r="N6"/>
  <c r="S6"/>
  <c r="T6"/>
  <c r="U6"/>
  <c r="Z6"/>
  <c r="AA6"/>
  <c r="AB6"/>
  <c r="E7"/>
  <c r="G7" s="1"/>
  <c r="F7"/>
  <c r="L7"/>
  <c r="M7"/>
  <c r="N7"/>
  <c r="S7"/>
  <c r="T7"/>
  <c r="U7"/>
  <c r="Z7"/>
  <c r="AA7"/>
  <c r="AB7"/>
  <c r="E8"/>
  <c r="G8" s="1"/>
  <c r="F8"/>
  <c r="L8"/>
  <c r="M8"/>
  <c r="N8"/>
  <c r="S8"/>
  <c r="T8"/>
  <c r="U8"/>
  <c r="Z8"/>
  <c r="AA8"/>
  <c r="AB8"/>
  <c r="E9"/>
  <c r="G9" s="1"/>
  <c r="F9"/>
  <c r="L9"/>
  <c r="M9"/>
  <c r="N9"/>
  <c r="S9"/>
  <c r="T9"/>
  <c r="U9"/>
  <c r="Z9"/>
  <c r="AA9"/>
  <c r="AB9"/>
  <c r="E10"/>
  <c r="G10" s="1"/>
  <c r="F10"/>
  <c r="L10"/>
  <c r="M10"/>
  <c r="N10"/>
  <c r="S10"/>
  <c r="T10"/>
  <c r="U10"/>
  <c r="Z10"/>
  <c r="AA10"/>
  <c r="AB10"/>
  <c r="E11"/>
  <c r="G11" s="1"/>
  <c r="F11"/>
  <c r="L11"/>
  <c r="M11"/>
  <c r="N11"/>
  <c r="S11"/>
  <c r="T11"/>
  <c r="U11"/>
  <c r="Z11"/>
  <c r="AA11"/>
  <c r="AB11"/>
  <c r="E12"/>
  <c r="G12" s="1"/>
  <c r="F12"/>
  <c r="L12"/>
  <c r="M12"/>
  <c r="N12"/>
  <c r="S12"/>
  <c r="T12"/>
  <c r="U12"/>
  <c r="Z12"/>
  <c r="AA12"/>
  <c r="AB12"/>
  <c r="E13"/>
  <c r="G13" s="1"/>
  <c r="F13"/>
  <c r="L13"/>
  <c r="M13"/>
  <c r="N13"/>
  <c r="S13"/>
  <c r="T13"/>
  <c r="U13"/>
  <c r="Z13"/>
  <c r="AA13"/>
  <c r="AB13"/>
  <c r="E14"/>
  <c r="G14" s="1"/>
  <c r="F14"/>
  <c r="L14"/>
  <c r="M14"/>
  <c r="N14"/>
  <c r="S14"/>
  <c r="T14"/>
  <c r="U14"/>
  <c r="Z14"/>
  <c r="AA14"/>
  <c r="AB14"/>
  <c r="E15"/>
  <c r="G15" s="1"/>
  <c r="F15"/>
  <c r="L15"/>
  <c r="M15"/>
  <c r="N15"/>
  <c r="S15"/>
  <c r="T15"/>
  <c r="U15"/>
  <c r="Z15"/>
  <c r="AA15"/>
  <c r="AB15"/>
  <c r="E16"/>
  <c r="G16" s="1"/>
  <c r="F16"/>
  <c r="L16"/>
  <c r="M16"/>
  <c r="N16"/>
  <c r="S16"/>
  <c r="T16"/>
  <c r="U16"/>
  <c r="Z16"/>
  <c r="AA16"/>
  <c r="AB16"/>
  <c r="E17"/>
  <c r="G17" s="1"/>
  <c r="F17"/>
  <c r="L17"/>
  <c r="M17"/>
  <c r="N17"/>
  <c r="S17"/>
  <c r="T17"/>
  <c r="U17"/>
  <c r="Z17"/>
  <c r="AA17"/>
  <c r="AB17"/>
  <c r="E18"/>
  <c r="G18" s="1"/>
  <c r="F18"/>
  <c r="L18"/>
  <c r="M18"/>
  <c r="N18"/>
  <c r="S18"/>
  <c r="T18"/>
  <c r="U18"/>
  <c r="Z18"/>
  <c r="AA18"/>
  <c r="AB18"/>
  <c r="E19"/>
  <c r="G19" s="1"/>
  <c r="F19"/>
  <c r="L19"/>
  <c r="M19"/>
  <c r="N19"/>
  <c r="S19"/>
  <c r="T19"/>
  <c r="U19"/>
  <c r="Z19"/>
  <c r="AA19"/>
  <c r="AB19"/>
  <c r="E20"/>
  <c r="G20" s="1"/>
  <c r="F20"/>
  <c r="L20"/>
  <c r="M20"/>
  <c r="N20"/>
  <c r="S20"/>
  <c r="T20"/>
  <c r="U20"/>
  <c r="Z20"/>
  <c r="AA20"/>
  <c r="AB20"/>
  <c r="E21"/>
  <c r="G21" s="1"/>
  <c r="F21"/>
  <c r="L21"/>
  <c r="M21"/>
  <c r="N21"/>
  <c r="S21"/>
  <c r="T21"/>
  <c r="U21"/>
  <c r="Z21"/>
  <c r="AA21"/>
  <c r="AB21"/>
  <c r="E22"/>
  <c r="G22" s="1"/>
  <c r="F22"/>
  <c r="L22"/>
  <c r="M22"/>
  <c r="N22"/>
  <c r="S22"/>
  <c r="T22"/>
  <c r="U22"/>
  <c r="Z22"/>
  <c r="AA22"/>
  <c r="AB22"/>
  <c r="E23"/>
  <c r="G23" s="1"/>
  <c r="F23"/>
  <c r="L23"/>
  <c r="M23"/>
  <c r="N23"/>
  <c r="S23"/>
  <c r="T23"/>
  <c r="U23"/>
  <c r="Z23"/>
  <c r="AA23"/>
  <c r="AB23"/>
  <c r="E24"/>
  <c r="G24" s="1"/>
  <c r="F24"/>
  <c r="L24"/>
  <c r="M24"/>
  <c r="N24"/>
  <c r="S24"/>
  <c r="T24"/>
  <c r="U24"/>
  <c r="Z24"/>
  <c r="AA24"/>
  <c r="AB24"/>
  <c r="E25"/>
  <c r="G25" s="1"/>
  <c r="F25"/>
  <c r="L25"/>
  <c r="M25"/>
  <c r="N25"/>
  <c r="S25"/>
  <c r="T25"/>
  <c r="U25"/>
  <c r="Z25"/>
  <c r="AA25"/>
  <c r="AB25"/>
  <c r="E26"/>
  <c r="G26" s="1"/>
  <c r="F26"/>
  <c r="L26"/>
  <c r="M26"/>
  <c r="N26"/>
  <c r="S26"/>
  <c r="T26"/>
  <c r="U26"/>
  <c r="Z26"/>
  <c r="AA26"/>
  <c r="AB26"/>
  <c r="E27"/>
  <c r="G27" s="1"/>
  <c r="F27"/>
  <c r="L27"/>
  <c r="M27"/>
  <c r="N27"/>
  <c r="S27"/>
  <c r="T27"/>
  <c r="U27"/>
  <c r="Z27"/>
  <c r="AA27"/>
  <c r="AB27"/>
  <c r="E28"/>
  <c r="G28" s="1"/>
  <c r="F28"/>
  <c r="L28"/>
  <c r="M28"/>
  <c r="N28"/>
  <c r="S28"/>
  <c r="T28"/>
  <c r="U28"/>
  <c r="Z28"/>
  <c r="AA28"/>
  <c r="AB28"/>
  <c r="E29"/>
  <c r="G29" s="1"/>
  <c r="F29"/>
  <c r="L29"/>
  <c r="M29"/>
  <c r="N29"/>
  <c r="S29"/>
  <c r="T29"/>
  <c r="U29"/>
  <c r="Z29"/>
  <c r="AA29"/>
  <c r="AB29"/>
  <c r="E30"/>
  <c r="G30" s="1"/>
  <c r="F30"/>
  <c r="L30"/>
  <c r="M30"/>
  <c r="N30"/>
  <c r="S30"/>
  <c r="T30"/>
  <c r="U30"/>
  <c r="Z30"/>
  <c r="AA30"/>
  <c r="AB30"/>
  <c r="E31"/>
  <c r="G31" s="1"/>
  <c r="F31"/>
  <c r="L31"/>
  <c r="M31"/>
  <c r="N31"/>
  <c r="S31"/>
  <c r="T31"/>
  <c r="U31"/>
  <c r="Z31"/>
  <c r="AA31"/>
  <c r="AB31"/>
  <c r="E32"/>
  <c r="G32" s="1"/>
  <c r="F32"/>
  <c r="L32"/>
  <c r="M32"/>
  <c r="N32"/>
  <c r="S32"/>
  <c r="T32"/>
  <c r="U32"/>
  <c r="Z32"/>
  <c r="AA32"/>
  <c r="AB32"/>
  <c r="E33"/>
  <c r="G33" s="1"/>
  <c r="F33"/>
  <c r="L33"/>
  <c r="M33"/>
  <c r="N33"/>
  <c r="S33"/>
  <c r="T33"/>
  <c r="U33"/>
  <c r="Z33"/>
  <c r="AA33"/>
  <c r="AB33"/>
  <c r="E34"/>
  <c r="G34" s="1"/>
  <c r="F34"/>
  <c r="L34"/>
  <c r="M34"/>
  <c r="N34"/>
  <c r="S34"/>
  <c r="T34"/>
  <c r="U34"/>
  <c r="Z34"/>
  <c r="AA34"/>
  <c r="AB34"/>
  <c r="E35"/>
  <c r="G35" s="1"/>
  <c r="F35"/>
  <c r="L35"/>
  <c r="M35"/>
  <c r="N35"/>
  <c r="S35"/>
  <c r="T35"/>
  <c r="U35"/>
  <c r="Z35"/>
  <c r="AA35"/>
  <c r="AB35"/>
  <c r="E36"/>
  <c r="G36" s="1"/>
  <c r="F36"/>
  <c r="L36"/>
  <c r="M36"/>
  <c r="N36"/>
  <c r="S36"/>
  <c r="T36"/>
  <c r="U36"/>
  <c r="Z36"/>
  <c r="AA36"/>
  <c r="AB36"/>
  <c r="E37"/>
  <c r="G37" s="1"/>
  <c r="F37"/>
  <c r="L37"/>
  <c r="M37"/>
  <c r="N37"/>
  <c r="S37"/>
  <c r="T37"/>
  <c r="U37"/>
  <c r="Z37"/>
  <c r="AA37"/>
  <c r="AB37"/>
  <c r="E38"/>
  <c r="G38" s="1"/>
  <c r="F38"/>
  <c r="L38"/>
  <c r="M38"/>
  <c r="N38"/>
  <c r="S38"/>
  <c r="T38"/>
  <c r="U38"/>
  <c r="Z38"/>
  <c r="AA38"/>
  <c r="AB38"/>
  <c r="E39"/>
  <c r="G39" s="1"/>
  <c r="F39"/>
  <c r="L39"/>
  <c r="M39"/>
  <c r="N39"/>
  <c r="S39"/>
  <c r="T39"/>
  <c r="U39"/>
  <c r="Z39"/>
  <c r="AA39"/>
  <c r="AB39"/>
  <c r="E40"/>
  <c r="G40" s="1"/>
  <c r="F40"/>
  <c r="L40"/>
  <c r="M40"/>
  <c r="N40"/>
  <c r="S40"/>
  <c r="T40"/>
  <c r="U40"/>
  <c r="Z40"/>
  <c r="AA40"/>
  <c r="AB40"/>
  <c r="E41"/>
  <c r="G41" s="1"/>
  <c r="F41"/>
  <c r="L41"/>
  <c r="M41"/>
  <c r="N41"/>
  <c r="S41"/>
  <c r="T41"/>
  <c r="U41"/>
  <c r="Z41"/>
  <c r="AA41"/>
  <c r="AB41"/>
  <c r="E42"/>
  <c r="F42"/>
  <c r="G42"/>
  <c r="L42"/>
  <c r="M42"/>
  <c r="N42"/>
  <c r="S42"/>
  <c r="T42"/>
  <c r="U42"/>
  <c r="Z42"/>
  <c r="AA42"/>
  <c r="AB42"/>
  <c r="E43"/>
  <c r="F43"/>
  <c r="G43"/>
  <c r="L43"/>
  <c r="M43"/>
  <c r="N43"/>
  <c r="S43"/>
  <c r="T43"/>
  <c r="U43"/>
  <c r="Z43"/>
  <c r="AA43"/>
  <c r="AB43"/>
  <c r="E44"/>
  <c r="F44"/>
  <c r="G44"/>
  <c r="L44"/>
  <c r="M44"/>
  <c r="N44"/>
  <c r="S44"/>
  <c r="T44"/>
  <c r="U44"/>
  <c r="Z44"/>
  <c r="AA44"/>
  <c r="AB44"/>
  <c r="E45"/>
  <c r="G45" s="1"/>
  <c r="F45"/>
  <c r="L45"/>
  <c r="M45"/>
  <c r="N45"/>
  <c r="S45"/>
  <c r="T45"/>
  <c r="U45"/>
  <c r="Z45"/>
  <c r="AA45"/>
  <c r="AB45"/>
  <c r="E46"/>
  <c r="F46"/>
  <c r="G46"/>
  <c r="L46"/>
  <c r="M46"/>
  <c r="N46"/>
  <c r="S46"/>
  <c r="T46"/>
  <c r="U46"/>
  <c r="Z46"/>
  <c r="AA46"/>
  <c r="AB46"/>
  <c r="E47"/>
  <c r="G47" s="1"/>
  <c r="F47"/>
  <c r="L47"/>
  <c r="M47"/>
  <c r="N47"/>
  <c r="S47"/>
  <c r="T47"/>
  <c r="U47"/>
  <c r="Z47"/>
  <c r="AA47"/>
  <c r="AB47"/>
  <c r="E48"/>
  <c r="G48" s="1"/>
  <c r="F48"/>
  <c r="L48"/>
  <c r="M48"/>
  <c r="N48"/>
  <c r="S48"/>
  <c r="T48"/>
  <c r="U48"/>
  <c r="Z48"/>
  <c r="AA48"/>
  <c r="AB48"/>
  <c r="E49"/>
  <c r="G49" s="1"/>
  <c r="F49"/>
  <c r="L49"/>
  <c r="M49"/>
  <c r="N49"/>
  <c r="S49"/>
  <c r="T49"/>
  <c r="U49"/>
  <c r="Z49"/>
  <c r="AA49"/>
  <c r="AB49"/>
  <c r="E50"/>
  <c r="G50" s="1"/>
  <c r="F50"/>
  <c r="L50"/>
  <c r="M50"/>
  <c r="N50"/>
  <c r="S50"/>
  <c r="T50"/>
  <c r="U50"/>
  <c r="Z50"/>
  <c r="AA50"/>
  <c r="AB50"/>
  <c r="E51"/>
  <c r="G51" s="1"/>
  <c r="F51"/>
  <c r="L51"/>
  <c r="M51"/>
  <c r="N51"/>
  <c r="S51"/>
  <c r="T51"/>
  <c r="U51"/>
  <c r="Z51"/>
  <c r="AA51"/>
  <c r="AB51"/>
  <c r="E52"/>
  <c r="G52" s="1"/>
  <c r="F52"/>
  <c r="L52"/>
  <c r="M52"/>
  <c r="N52"/>
  <c r="S52"/>
  <c r="T52"/>
  <c r="U52"/>
  <c r="Z52"/>
  <c r="AA52"/>
  <c r="AB52"/>
  <c r="E53"/>
  <c r="G53" s="1"/>
  <c r="F53"/>
  <c r="L53"/>
  <c r="M53"/>
  <c r="N53"/>
  <c r="S53"/>
  <c r="T53"/>
  <c r="U53"/>
  <c r="Z53"/>
  <c r="AA53"/>
  <c r="AB53"/>
  <c r="E54"/>
  <c r="F54"/>
  <c r="G54"/>
  <c r="L54"/>
  <c r="M54"/>
  <c r="N54"/>
  <c r="S54"/>
  <c r="T54"/>
  <c r="U54"/>
  <c r="Z54"/>
  <c r="AA54"/>
  <c r="AB54"/>
  <c r="E55"/>
  <c r="G55" s="1"/>
  <c r="F55"/>
  <c r="L55"/>
  <c r="M55"/>
  <c r="N55"/>
  <c r="S55"/>
  <c r="T55"/>
  <c r="U55"/>
  <c r="Z55"/>
  <c r="AA55"/>
  <c r="AB55"/>
  <c r="E56"/>
  <c r="G56" s="1"/>
  <c r="F56"/>
  <c r="L56"/>
  <c r="M56"/>
  <c r="N56"/>
  <c r="S56"/>
  <c r="T56"/>
  <c r="U56"/>
  <c r="Z56"/>
  <c r="AA56"/>
  <c r="AB56"/>
  <c r="E57"/>
  <c r="G57" s="1"/>
  <c r="F57"/>
  <c r="L57"/>
  <c r="M57"/>
  <c r="N57"/>
  <c r="S57"/>
  <c r="T57"/>
  <c r="U57"/>
  <c r="Z57"/>
  <c r="AA57"/>
  <c r="AB57"/>
  <c r="E58"/>
  <c r="G58" s="1"/>
  <c r="F58"/>
  <c r="L58"/>
  <c r="M58"/>
  <c r="N58"/>
  <c r="S58"/>
  <c r="T58"/>
  <c r="U58"/>
  <c r="Z58"/>
  <c r="AA58"/>
  <c r="AB58"/>
  <c r="E59"/>
  <c r="G59" s="1"/>
  <c r="F59"/>
  <c r="L59"/>
  <c r="M59"/>
  <c r="N59"/>
  <c r="S59"/>
  <c r="T59"/>
  <c r="U59"/>
  <c r="Z59"/>
  <c r="AA59"/>
  <c r="AB59"/>
  <c r="E60"/>
  <c r="G60" s="1"/>
  <c r="F60"/>
  <c r="L60"/>
  <c r="M60"/>
  <c r="N60"/>
  <c r="S60"/>
  <c r="T60"/>
  <c r="U60"/>
  <c r="Z60"/>
  <c r="AA60"/>
  <c r="AB60"/>
  <c r="E61"/>
  <c r="G61" s="1"/>
  <c r="F61"/>
  <c r="L61"/>
  <c r="M61"/>
  <c r="N61"/>
  <c r="S61"/>
  <c r="T61"/>
  <c r="U61"/>
  <c r="Z61"/>
  <c r="AA61"/>
  <c r="AB61"/>
  <c r="E62"/>
  <c r="G62" s="1"/>
  <c r="F62"/>
  <c r="L62"/>
  <c r="M62"/>
  <c r="N62"/>
  <c r="S62"/>
  <c r="U62" s="1"/>
  <c r="T62"/>
  <c r="Z62"/>
  <c r="AA62"/>
  <c r="AB62"/>
  <c r="E63"/>
  <c r="F63"/>
  <c r="G63"/>
  <c r="L63"/>
  <c r="M63"/>
  <c r="N63"/>
  <c r="S63"/>
  <c r="T63"/>
  <c r="U63"/>
  <c r="Z63"/>
  <c r="AA63"/>
  <c r="AB63"/>
  <c r="E64"/>
  <c r="G64" s="1"/>
  <c r="F64"/>
  <c r="L64"/>
  <c r="M64"/>
  <c r="N64"/>
  <c r="S64"/>
  <c r="T64"/>
  <c r="U64"/>
  <c r="Z64"/>
  <c r="AA64"/>
  <c r="AB64"/>
  <c r="E65"/>
  <c r="G65" s="1"/>
  <c r="F65"/>
  <c r="L65"/>
  <c r="M65"/>
  <c r="N65"/>
  <c r="S65"/>
  <c r="U65" s="1"/>
  <c r="T65"/>
  <c r="Z65"/>
  <c r="AA65"/>
  <c r="AB65"/>
  <c r="E66"/>
  <c r="G66" s="1"/>
  <c r="F66"/>
  <c r="L66"/>
  <c r="M66"/>
  <c r="N66"/>
  <c r="S66"/>
  <c r="T66"/>
  <c r="U66"/>
  <c r="Z66"/>
  <c r="AA66"/>
  <c r="AB66"/>
  <c r="E67"/>
  <c r="F67"/>
  <c r="G67"/>
  <c r="L67"/>
  <c r="M67"/>
  <c r="N67"/>
  <c r="S67"/>
  <c r="T67"/>
  <c r="U67"/>
  <c r="Z67"/>
  <c r="AA67"/>
  <c r="AB67"/>
  <c r="E68"/>
  <c r="F68"/>
  <c r="G68"/>
  <c r="L68"/>
  <c r="M68"/>
  <c r="N68"/>
  <c r="S68"/>
  <c r="T68"/>
  <c r="U68"/>
  <c r="Z68"/>
  <c r="AA68"/>
  <c r="AB68"/>
  <c r="E69"/>
  <c r="F69"/>
  <c r="G69"/>
  <c r="L69"/>
  <c r="M69"/>
  <c r="N69"/>
  <c r="S69"/>
  <c r="T69"/>
  <c r="U69"/>
  <c r="Z69"/>
  <c r="AA69"/>
  <c r="AB69"/>
  <c r="L70"/>
  <c r="N70" s="1"/>
  <c r="M70"/>
  <c r="S70"/>
  <c r="T70"/>
  <c r="U70"/>
  <c r="Z70"/>
  <c r="AB70" s="1"/>
  <c r="AA70"/>
  <c r="M79"/>
  <c r="M80" s="1"/>
  <c r="M81" s="1"/>
  <c r="F79" l="1"/>
</calcChain>
</file>

<file path=xl/sharedStrings.xml><?xml version="1.0" encoding="utf-8"?>
<sst xmlns="http://schemas.openxmlformats.org/spreadsheetml/2006/main" count="53" uniqueCount="25">
  <si>
    <t xml:space="preserve">OCV </t>
  </si>
  <si>
    <t>VC</t>
  </si>
  <si>
    <t>mAh</t>
  </si>
  <si>
    <t>DOD</t>
  </si>
  <si>
    <t>50度</t>
  </si>
  <si>
    <t>25度</t>
  </si>
  <si>
    <t>0度</t>
  </si>
  <si>
    <t>負10度</t>
  </si>
  <si>
    <t>Cmax</t>
  </si>
  <si>
    <t>Cmax_400mA</t>
  </si>
  <si>
    <t>指示百分比</t>
  </si>
  <si>
    <t>30分钟之后量测的电压值：</t>
  </si>
  <si>
    <t>x1(max)</t>
  </si>
  <si>
    <t>x2(min)</t>
  </si>
  <si>
    <t>y1(max)</t>
  </si>
  <si>
    <t>y2(min)</t>
  </si>
  <si>
    <t>y(result)</t>
  </si>
  <si>
    <t>y( result)</t>
  </si>
  <si>
    <t>R(battery)</t>
  </si>
  <si>
    <t>关机电压(V)</t>
  </si>
  <si>
    <t>電量計算</t>
  </si>
  <si>
    <t>常溫驗證</t>
  </si>
  <si>
    <t>注意：常溫下測試，查表請參考25度時量測的ZCV表</t>
  </si>
  <si>
    <t>注意：該表用於3.4V關機時電量的計算，result表示3.4V對應的最大電量值 Cmax</t>
  </si>
  <si>
    <t>R(x1000)</t>
  </si>
</sst>
</file>

<file path=xl/styles.xml><?xml version="1.0" encoding="utf-8"?>
<styleSheet xmlns="http://schemas.openxmlformats.org/spreadsheetml/2006/main">
  <numFmts count="1">
    <numFmt numFmtId="176" formatCode="0.0000"/>
  </numFmts>
  <fonts count="5">
    <font>
      <sz val="12"/>
      <color theme="1"/>
      <name val="宋体"/>
      <family val="2"/>
      <charset val="136"/>
      <scheme val="minor"/>
    </font>
    <font>
      <b/>
      <sz val="12"/>
      <color theme="1"/>
      <name val="宋体"/>
      <family val="2"/>
      <scheme val="minor"/>
    </font>
    <font>
      <sz val="10"/>
      <color theme="1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1" fontId="0" fillId="4" borderId="0" xfId="0" applyNumberFormat="1" applyFill="1"/>
    <xf numFmtId="0" fontId="0" fillId="0" borderId="0" xfId="0" applyFill="1"/>
    <xf numFmtId="176" fontId="0" fillId="0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Fill="1"/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3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OCV 50度</c:v>
          </c:tx>
          <c:xVal>
            <c:numRef>
              <c:f>ZCV!$F$2:$F$65</c:f>
              <c:numCache>
                <c:formatCode>0</c:formatCode>
                <c:ptCount val="64"/>
                <c:pt idx="0">
                  <c:v>0</c:v>
                </c:pt>
                <c:pt idx="1">
                  <c:v>1.6254876462938883</c:v>
                </c:pt>
                <c:pt idx="2">
                  <c:v>3.2509752925877766</c:v>
                </c:pt>
                <c:pt idx="3">
                  <c:v>4.876462938881664</c:v>
                </c:pt>
                <c:pt idx="4">
                  <c:v>6.469440832249675</c:v>
                </c:pt>
                <c:pt idx="5">
                  <c:v>8.0949284785435633</c:v>
                </c:pt>
                <c:pt idx="6">
                  <c:v>9.7204161248374508</c:v>
                </c:pt>
                <c:pt idx="7">
                  <c:v>11.34590377113134</c:v>
                </c:pt>
                <c:pt idx="8">
                  <c:v>12.971391417425227</c:v>
                </c:pt>
                <c:pt idx="9">
                  <c:v>14.564369310793237</c:v>
                </c:pt>
                <c:pt idx="10">
                  <c:v>16.189856957087127</c:v>
                </c:pt>
                <c:pt idx="11">
                  <c:v>17.815344603381014</c:v>
                </c:pt>
                <c:pt idx="12">
                  <c:v>19.440832249674902</c:v>
                </c:pt>
                <c:pt idx="13">
                  <c:v>21.066319895968793</c:v>
                </c:pt>
                <c:pt idx="14">
                  <c:v>22.659297789336801</c:v>
                </c:pt>
                <c:pt idx="15">
                  <c:v>24.284785435630692</c:v>
                </c:pt>
                <c:pt idx="16">
                  <c:v>25.910273081924579</c:v>
                </c:pt>
                <c:pt idx="17">
                  <c:v>27.535760728218467</c:v>
                </c:pt>
                <c:pt idx="18">
                  <c:v>29.161248374512354</c:v>
                </c:pt>
                <c:pt idx="19">
                  <c:v>30.754226267880362</c:v>
                </c:pt>
                <c:pt idx="20">
                  <c:v>32.379713914174253</c:v>
                </c:pt>
                <c:pt idx="21">
                  <c:v>34.005201560468137</c:v>
                </c:pt>
                <c:pt idx="22">
                  <c:v>35.630689206762028</c:v>
                </c:pt>
                <c:pt idx="23">
                  <c:v>37.256176853055919</c:v>
                </c:pt>
                <c:pt idx="24">
                  <c:v>38.849154746423928</c:v>
                </c:pt>
                <c:pt idx="25">
                  <c:v>40.474642392717811</c:v>
                </c:pt>
                <c:pt idx="26">
                  <c:v>42.100130039011702</c:v>
                </c:pt>
                <c:pt idx="27">
                  <c:v>43.725617685305593</c:v>
                </c:pt>
                <c:pt idx="28">
                  <c:v>45.351105331599477</c:v>
                </c:pt>
                <c:pt idx="29">
                  <c:v>46.976592977893368</c:v>
                </c:pt>
                <c:pt idx="30">
                  <c:v>48.569570871261384</c:v>
                </c:pt>
                <c:pt idx="31">
                  <c:v>50.195058517555267</c:v>
                </c:pt>
                <c:pt idx="32">
                  <c:v>51.820546163849158</c:v>
                </c:pt>
                <c:pt idx="33">
                  <c:v>53.446033810143042</c:v>
                </c:pt>
                <c:pt idx="34">
                  <c:v>55.071521456436933</c:v>
                </c:pt>
                <c:pt idx="35">
                  <c:v>56.664499349804942</c:v>
                </c:pt>
                <c:pt idx="36">
                  <c:v>58.289986996098833</c:v>
                </c:pt>
                <c:pt idx="37">
                  <c:v>59.915474642392716</c:v>
                </c:pt>
                <c:pt idx="38">
                  <c:v>61.540962288686607</c:v>
                </c:pt>
                <c:pt idx="39">
                  <c:v>63.166449934980498</c:v>
                </c:pt>
                <c:pt idx="40">
                  <c:v>64.791937581274382</c:v>
                </c:pt>
                <c:pt idx="41">
                  <c:v>66.417425227568273</c:v>
                </c:pt>
                <c:pt idx="42">
                  <c:v>68.010403120936274</c:v>
                </c:pt>
                <c:pt idx="43">
                  <c:v>69.635890767230165</c:v>
                </c:pt>
                <c:pt idx="44">
                  <c:v>71.261378413524056</c:v>
                </c:pt>
                <c:pt idx="45">
                  <c:v>72.886866059817947</c:v>
                </c:pt>
                <c:pt idx="46">
                  <c:v>74.512353706111838</c:v>
                </c:pt>
                <c:pt idx="47">
                  <c:v>76.10533159947984</c:v>
                </c:pt>
                <c:pt idx="48">
                  <c:v>77.730819245773731</c:v>
                </c:pt>
                <c:pt idx="49">
                  <c:v>79.356306892067622</c:v>
                </c:pt>
                <c:pt idx="50">
                  <c:v>80.981794538361513</c:v>
                </c:pt>
                <c:pt idx="51">
                  <c:v>82.607282184655389</c:v>
                </c:pt>
                <c:pt idx="52">
                  <c:v>84.200260078023405</c:v>
                </c:pt>
                <c:pt idx="53">
                  <c:v>85.825747724317296</c:v>
                </c:pt>
                <c:pt idx="54">
                  <c:v>87.451235370611187</c:v>
                </c:pt>
                <c:pt idx="55">
                  <c:v>89.076723016905063</c:v>
                </c:pt>
                <c:pt idx="56">
                  <c:v>90.702210663198954</c:v>
                </c:pt>
                <c:pt idx="57">
                  <c:v>92.29518855656697</c:v>
                </c:pt>
                <c:pt idx="58">
                  <c:v>93.920676202860847</c:v>
                </c:pt>
                <c:pt idx="59">
                  <c:v>95.546163849154738</c:v>
                </c:pt>
                <c:pt idx="60">
                  <c:v>97.171651495448629</c:v>
                </c:pt>
                <c:pt idx="61">
                  <c:v>98.79713914174252</c:v>
                </c:pt>
                <c:pt idx="62">
                  <c:v>100.39011703511053</c:v>
                </c:pt>
                <c:pt idx="63">
                  <c:v>101.17035110533159</c:v>
                </c:pt>
              </c:numCache>
            </c:numRef>
          </c:xVal>
          <c:yVal>
            <c:numRef>
              <c:f>ZCV!$B$2:$B$65</c:f>
              <c:numCache>
                <c:formatCode>General</c:formatCode>
                <c:ptCount val="64"/>
                <c:pt idx="0">
                  <c:v>4192</c:v>
                </c:pt>
                <c:pt idx="1">
                  <c:v>4170</c:v>
                </c:pt>
                <c:pt idx="2">
                  <c:v>4152</c:v>
                </c:pt>
                <c:pt idx="3">
                  <c:v>4136</c:v>
                </c:pt>
                <c:pt idx="4">
                  <c:v>4120</c:v>
                </c:pt>
                <c:pt idx="5">
                  <c:v>4104</c:v>
                </c:pt>
                <c:pt idx="6">
                  <c:v>4089</c:v>
                </c:pt>
                <c:pt idx="7">
                  <c:v>4074</c:v>
                </c:pt>
                <c:pt idx="8">
                  <c:v>4060</c:v>
                </c:pt>
                <c:pt idx="9">
                  <c:v>4046</c:v>
                </c:pt>
                <c:pt idx="10">
                  <c:v>4033</c:v>
                </c:pt>
                <c:pt idx="11">
                  <c:v>4019</c:v>
                </c:pt>
                <c:pt idx="12">
                  <c:v>4007</c:v>
                </c:pt>
                <c:pt idx="13">
                  <c:v>3995</c:v>
                </c:pt>
                <c:pt idx="14">
                  <c:v>3983</c:v>
                </c:pt>
                <c:pt idx="15">
                  <c:v>3972</c:v>
                </c:pt>
                <c:pt idx="16">
                  <c:v>3960</c:v>
                </c:pt>
                <c:pt idx="17">
                  <c:v>3950</c:v>
                </c:pt>
                <c:pt idx="18">
                  <c:v>3939</c:v>
                </c:pt>
                <c:pt idx="19">
                  <c:v>3930</c:v>
                </c:pt>
                <c:pt idx="20">
                  <c:v>3920</c:v>
                </c:pt>
                <c:pt idx="21">
                  <c:v>3910</c:v>
                </c:pt>
                <c:pt idx="22">
                  <c:v>3902</c:v>
                </c:pt>
                <c:pt idx="23">
                  <c:v>3893</c:v>
                </c:pt>
                <c:pt idx="24">
                  <c:v>3883</c:v>
                </c:pt>
                <c:pt idx="25">
                  <c:v>3871</c:v>
                </c:pt>
                <c:pt idx="26">
                  <c:v>3856</c:v>
                </c:pt>
                <c:pt idx="27">
                  <c:v>3843</c:v>
                </c:pt>
                <c:pt idx="28">
                  <c:v>3833</c:v>
                </c:pt>
                <c:pt idx="29">
                  <c:v>3825</c:v>
                </c:pt>
                <c:pt idx="30">
                  <c:v>3819</c:v>
                </c:pt>
                <c:pt idx="31">
                  <c:v>3813</c:v>
                </c:pt>
                <c:pt idx="32">
                  <c:v>3807</c:v>
                </c:pt>
                <c:pt idx="33">
                  <c:v>3802</c:v>
                </c:pt>
                <c:pt idx="34">
                  <c:v>3797</c:v>
                </c:pt>
                <c:pt idx="35">
                  <c:v>3792</c:v>
                </c:pt>
                <c:pt idx="36">
                  <c:v>3788</c:v>
                </c:pt>
                <c:pt idx="37">
                  <c:v>3785</c:v>
                </c:pt>
                <c:pt idx="38">
                  <c:v>3781</c:v>
                </c:pt>
                <c:pt idx="39">
                  <c:v>3777</c:v>
                </c:pt>
                <c:pt idx="40">
                  <c:v>3774</c:v>
                </c:pt>
                <c:pt idx="41">
                  <c:v>3771</c:v>
                </c:pt>
                <c:pt idx="42">
                  <c:v>3769</c:v>
                </c:pt>
                <c:pt idx="43">
                  <c:v>3765</c:v>
                </c:pt>
                <c:pt idx="44">
                  <c:v>3757</c:v>
                </c:pt>
                <c:pt idx="45">
                  <c:v>3748</c:v>
                </c:pt>
                <c:pt idx="46">
                  <c:v>3742</c:v>
                </c:pt>
                <c:pt idx="47">
                  <c:v>3737</c:v>
                </c:pt>
                <c:pt idx="48">
                  <c:v>3730</c:v>
                </c:pt>
                <c:pt idx="49">
                  <c:v>3725</c:v>
                </c:pt>
                <c:pt idx="50">
                  <c:v>3720</c:v>
                </c:pt>
                <c:pt idx="51">
                  <c:v>3714</c:v>
                </c:pt>
                <c:pt idx="52">
                  <c:v>3705</c:v>
                </c:pt>
                <c:pt idx="53">
                  <c:v>3696</c:v>
                </c:pt>
                <c:pt idx="54">
                  <c:v>3687</c:v>
                </c:pt>
                <c:pt idx="55">
                  <c:v>3675</c:v>
                </c:pt>
                <c:pt idx="56">
                  <c:v>3672</c:v>
                </c:pt>
                <c:pt idx="57">
                  <c:v>3669</c:v>
                </c:pt>
                <c:pt idx="58">
                  <c:v>3665</c:v>
                </c:pt>
                <c:pt idx="59">
                  <c:v>3648</c:v>
                </c:pt>
                <c:pt idx="60">
                  <c:v>3592</c:v>
                </c:pt>
                <c:pt idx="61">
                  <c:v>3505</c:v>
                </c:pt>
                <c:pt idx="62">
                  <c:v>3366</c:v>
                </c:pt>
                <c:pt idx="63">
                  <c:v>3257</c:v>
                </c:pt>
              </c:numCache>
            </c:numRef>
          </c:yVal>
        </c:ser>
        <c:ser>
          <c:idx val="1"/>
          <c:order val="1"/>
          <c:xVal>
            <c:numRef>
              <c:f>ZCV!$M$2:$M$72</c:f>
              <c:numCache>
                <c:formatCode>0</c:formatCode>
                <c:ptCount val="71"/>
                <c:pt idx="0">
                  <c:v>0</c:v>
                </c:pt>
                <c:pt idx="1">
                  <c:v>1.5713387806411061</c:v>
                </c:pt>
                <c:pt idx="2">
                  <c:v>3.1426775612822122</c:v>
                </c:pt>
                <c:pt idx="3">
                  <c:v>4.714016341923319</c:v>
                </c:pt>
                <c:pt idx="4">
                  <c:v>6.2853551225644244</c:v>
                </c:pt>
                <c:pt idx="5">
                  <c:v>7.8252671275927099</c:v>
                </c:pt>
                <c:pt idx="6">
                  <c:v>9.3966059082338163</c:v>
                </c:pt>
                <c:pt idx="7">
                  <c:v>10.967944688874921</c:v>
                </c:pt>
                <c:pt idx="8">
                  <c:v>12.539283469516027</c:v>
                </c:pt>
                <c:pt idx="9">
                  <c:v>14.110622250157135</c:v>
                </c:pt>
                <c:pt idx="10">
                  <c:v>15.65053425518542</c:v>
                </c:pt>
                <c:pt idx="11">
                  <c:v>17.221873035826523</c:v>
                </c:pt>
                <c:pt idx="12">
                  <c:v>18.793211816467633</c:v>
                </c:pt>
                <c:pt idx="13">
                  <c:v>20.364550597108735</c:v>
                </c:pt>
                <c:pt idx="14">
                  <c:v>21.935889377749842</c:v>
                </c:pt>
                <c:pt idx="15">
                  <c:v>23.507228158390951</c:v>
                </c:pt>
                <c:pt idx="16">
                  <c:v>25.078566939032054</c:v>
                </c:pt>
                <c:pt idx="17">
                  <c:v>26.649905719673161</c:v>
                </c:pt>
                <c:pt idx="18">
                  <c:v>28.189817724701445</c:v>
                </c:pt>
                <c:pt idx="19">
                  <c:v>29.761156505342552</c:v>
                </c:pt>
                <c:pt idx="20">
                  <c:v>31.332495285983658</c:v>
                </c:pt>
                <c:pt idx="21">
                  <c:v>32.903834066624768</c:v>
                </c:pt>
                <c:pt idx="22">
                  <c:v>34.475172847265874</c:v>
                </c:pt>
                <c:pt idx="23">
                  <c:v>36.046511627906973</c:v>
                </c:pt>
                <c:pt idx="24">
                  <c:v>37.61785040854808</c:v>
                </c:pt>
                <c:pt idx="25">
                  <c:v>39.157762413576371</c:v>
                </c:pt>
                <c:pt idx="26">
                  <c:v>40.729101194217471</c:v>
                </c:pt>
                <c:pt idx="27">
                  <c:v>42.300439974858577</c:v>
                </c:pt>
                <c:pt idx="28">
                  <c:v>43.871778755499683</c:v>
                </c:pt>
                <c:pt idx="29">
                  <c:v>45.44311753614079</c:v>
                </c:pt>
                <c:pt idx="30">
                  <c:v>47.014456316781903</c:v>
                </c:pt>
                <c:pt idx="31">
                  <c:v>48.585795097423009</c:v>
                </c:pt>
                <c:pt idx="32">
                  <c:v>50.157133878064109</c:v>
                </c:pt>
                <c:pt idx="33">
                  <c:v>51.728472658705215</c:v>
                </c:pt>
                <c:pt idx="34">
                  <c:v>53.299811439346321</c:v>
                </c:pt>
                <c:pt idx="35">
                  <c:v>54.839723444374613</c:v>
                </c:pt>
                <c:pt idx="36">
                  <c:v>56.411062225015719</c:v>
                </c:pt>
                <c:pt idx="37">
                  <c:v>57.982401005656826</c:v>
                </c:pt>
                <c:pt idx="38">
                  <c:v>59.553739786297925</c:v>
                </c:pt>
                <c:pt idx="39">
                  <c:v>61.125078566939031</c:v>
                </c:pt>
                <c:pt idx="40">
                  <c:v>62.696417347580137</c:v>
                </c:pt>
                <c:pt idx="41">
                  <c:v>64.267756128221237</c:v>
                </c:pt>
                <c:pt idx="42">
                  <c:v>65.83909490886235</c:v>
                </c:pt>
                <c:pt idx="43">
                  <c:v>67.410433689503463</c:v>
                </c:pt>
                <c:pt idx="44">
                  <c:v>68.981772470144563</c:v>
                </c:pt>
                <c:pt idx="45">
                  <c:v>70.553111250785676</c:v>
                </c:pt>
                <c:pt idx="46">
                  <c:v>72.093023255813947</c:v>
                </c:pt>
                <c:pt idx="47">
                  <c:v>73.66436203645506</c:v>
                </c:pt>
                <c:pt idx="48">
                  <c:v>75.235700817096159</c:v>
                </c:pt>
                <c:pt idx="49">
                  <c:v>76.807039597737273</c:v>
                </c:pt>
                <c:pt idx="50">
                  <c:v>78.378378378378372</c:v>
                </c:pt>
                <c:pt idx="51">
                  <c:v>79.949717159019485</c:v>
                </c:pt>
                <c:pt idx="52">
                  <c:v>81.521055939660584</c:v>
                </c:pt>
                <c:pt idx="53">
                  <c:v>83.060967944688883</c:v>
                </c:pt>
                <c:pt idx="54">
                  <c:v>84.632306725329983</c:v>
                </c:pt>
                <c:pt idx="55">
                  <c:v>86.203645505971082</c:v>
                </c:pt>
                <c:pt idx="56">
                  <c:v>87.774984286612195</c:v>
                </c:pt>
                <c:pt idx="57">
                  <c:v>89.346323067253294</c:v>
                </c:pt>
                <c:pt idx="58">
                  <c:v>90.917661847894408</c:v>
                </c:pt>
                <c:pt idx="59">
                  <c:v>92.489000628535507</c:v>
                </c:pt>
                <c:pt idx="60">
                  <c:v>94.060339409176621</c:v>
                </c:pt>
                <c:pt idx="61">
                  <c:v>95.63167818981772</c:v>
                </c:pt>
                <c:pt idx="62">
                  <c:v>97.203016970458833</c:v>
                </c:pt>
                <c:pt idx="63">
                  <c:v>98.774355751099947</c:v>
                </c:pt>
                <c:pt idx="64">
                  <c:v>100.31426775612822</c:v>
                </c:pt>
                <c:pt idx="65">
                  <c:v>100.91137649277184</c:v>
                </c:pt>
                <c:pt idx="66">
                  <c:v>101.06851037083595</c:v>
                </c:pt>
                <c:pt idx="67">
                  <c:v>101.16279069767442</c:v>
                </c:pt>
                <c:pt idx="68">
                  <c:v>101.22564424890005</c:v>
                </c:pt>
              </c:numCache>
            </c:numRef>
          </c:xVal>
          <c:yVal>
            <c:numRef>
              <c:f>ZCV!$I$2:$I$72</c:f>
              <c:numCache>
                <c:formatCode>General</c:formatCode>
                <c:ptCount val="71"/>
                <c:pt idx="0">
                  <c:v>4187</c:v>
                </c:pt>
                <c:pt idx="1">
                  <c:v>4160</c:v>
                </c:pt>
                <c:pt idx="2">
                  <c:v>4140</c:v>
                </c:pt>
                <c:pt idx="3">
                  <c:v>4122</c:v>
                </c:pt>
                <c:pt idx="4">
                  <c:v>4106</c:v>
                </c:pt>
                <c:pt idx="5">
                  <c:v>4092</c:v>
                </c:pt>
                <c:pt idx="6">
                  <c:v>4080</c:v>
                </c:pt>
                <c:pt idx="7">
                  <c:v>4068</c:v>
                </c:pt>
                <c:pt idx="8">
                  <c:v>4055</c:v>
                </c:pt>
                <c:pt idx="9">
                  <c:v>4038</c:v>
                </c:pt>
                <c:pt idx="10">
                  <c:v>4022</c:v>
                </c:pt>
                <c:pt idx="11">
                  <c:v>4009</c:v>
                </c:pt>
                <c:pt idx="12">
                  <c:v>3998</c:v>
                </c:pt>
                <c:pt idx="13">
                  <c:v>3988</c:v>
                </c:pt>
                <c:pt idx="14">
                  <c:v>3979</c:v>
                </c:pt>
                <c:pt idx="15">
                  <c:v>3971</c:v>
                </c:pt>
                <c:pt idx="16">
                  <c:v>3961</c:v>
                </c:pt>
                <c:pt idx="17">
                  <c:v>3952</c:v>
                </c:pt>
                <c:pt idx="18">
                  <c:v>3944</c:v>
                </c:pt>
                <c:pt idx="19">
                  <c:v>3935</c:v>
                </c:pt>
                <c:pt idx="20">
                  <c:v>3925</c:v>
                </c:pt>
                <c:pt idx="21">
                  <c:v>3917</c:v>
                </c:pt>
                <c:pt idx="22">
                  <c:v>3909</c:v>
                </c:pt>
                <c:pt idx="23">
                  <c:v>3901</c:v>
                </c:pt>
                <c:pt idx="24">
                  <c:v>3892</c:v>
                </c:pt>
                <c:pt idx="25">
                  <c:v>3883</c:v>
                </c:pt>
                <c:pt idx="26">
                  <c:v>3873</c:v>
                </c:pt>
                <c:pt idx="27">
                  <c:v>3862</c:v>
                </c:pt>
                <c:pt idx="28">
                  <c:v>3849</c:v>
                </c:pt>
                <c:pt idx="29">
                  <c:v>3838</c:v>
                </c:pt>
                <c:pt idx="30">
                  <c:v>3829</c:v>
                </c:pt>
                <c:pt idx="31">
                  <c:v>3822</c:v>
                </c:pt>
                <c:pt idx="32">
                  <c:v>3817</c:v>
                </c:pt>
                <c:pt idx="33">
                  <c:v>3811</c:v>
                </c:pt>
                <c:pt idx="34">
                  <c:v>3806</c:v>
                </c:pt>
                <c:pt idx="35">
                  <c:v>3802</c:v>
                </c:pt>
                <c:pt idx="36">
                  <c:v>3798</c:v>
                </c:pt>
                <c:pt idx="37">
                  <c:v>3794</c:v>
                </c:pt>
                <c:pt idx="38">
                  <c:v>3791</c:v>
                </c:pt>
                <c:pt idx="39">
                  <c:v>3788</c:v>
                </c:pt>
                <c:pt idx="40">
                  <c:v>3785</c:v>
                </c:pt>
                <c:pt idx="41">
                  <c:v>3782</c:v>
                </c:pt>
                <c:pt idx="42">
                  <c:v>3780</c:v>
                </c:pt>
                <c:pt idx="43">
                  <c:v>3778</c:v>
                </c:pt>
                <c:pt idx="44">
                  <c:v>3777</c:v>
                </c:pt>
                <c:pt idx="45">
                  <c:v>3775</c:v>
                </c:pt>
                <c:pt idx="46">
                  <c:v>3770</c:v>
                </c:pt>
                <c:pt idx="47">
                  <c:v>3765</c:v>
                </c:pt>
                <c:pt idx="48">
                  <c:v>3759</c:v>
                </c:pt>
                <c:pt idx="49">
                  <c:v>3753</c:v>
                </c:pt>
                <c:pt idx="50">
                  <c:v>3747</c:v>
                </c:pt>
                <c:pt idx="51">
                  <c:v>3742</c:v>
                </c:pt>
                <c:pt idx="52">
                  <c:v>3737</c:v>
                </c:pt>
                <c:pt idx="53">
                  <c:v>3730</c:v>
                </c:pt>
                <c:pt idx="54">
                  <c:v>3722</c:v>
                </c:pt>
                <c:pt idx="55">
                  <c:v>3715</c:v>
                </c:pt>
                <c:pt idx="56">
                  <c:v>3705</c:v>
                </c:pt>
                <c:pt idx="57">
                  <c:v>3694</c:v>
                </c:pt>
                <c:pt idx="58">
                  <c:v>3689</c:v>
                </c:pt>
                <c:pt idx="59">
                  <c:v>3687</c:v>
                </c:pt>
                <c:pt idx="60">
                  <c:v>3683</c:v>
                </c:pt>
                <c:pt idx="61">
                  <c:v>3667</c:v>
                </c:pt>
                <c:pt idx="62">
                  <c:v>3608</c:v>
                </c:pt>
                <c:pt idx="63">
                  <c:v>3519</c:v>
                </c:pt>
                <c:pt idx="64">
                  <c:v>3371</c:v>
                </c:pt>
                <c:pt idx="65">
                  <c:v>3290</c:v>
                </c:pt>
                <c:pt idx="66">
                  <c:v>3278</c:v>
                </c:pt>
                <c:pt idx="67">
                  <c:v>3271</c:v>
                </c:pt>
                <c:pt idx="68">
                  <c:v>3271</c:v>
                </c:pt>
              </c:numCache>
            </c:numRef>
          </c:yVal>
        </c:ser>
        <c:ser>
          <c:idx val="2"/>
          <c:order val="2"/>
          <c:tx>
            <c:v>OCV 0度</c:v>
          </c:tx>
          <c:xVal>
            <c:numRef>
              <c:f>ZCV!$T$2:$T$70</c:f>
              <c:numCache>
                <c:formatCode>0</c:formatCode>
                <c:ptCount val="69"/>
                <c:pt idx="0">
                  <c:v>0</c:v>
                </c:pt>
                <c:pt idx="1">
                  <c:v>1.6233766233766231</c:v>
                </c:pt>
                <c:pt idx="2">
                  <c:v>3.2467532467532463</c:v>
                </c:pt>
                <c:pt idx="3">
                  <c:v>4.837662337662338</c:v>
                </c:pt>
                <c:pt idx="4">
                  <c:v>6.4610389610389607</c:v>
                </c:pt>
                <c:pt idx="5">
                  <c:v>8.0844155844155843</c:v>
                </c:pt>
                <c:pt idx="6">
                  <c:v>9.7077922077922079</c:v>
                </c:pt>
                <c:pt idx="7">
                  <c:v>11.331168831168831</c:v>
                </c:pt>
                <c:pt idx="8">
                  <c:v>12.954545454545455</c:v>
                </c:pt>
                <c:pt idx="9">
                  <c:v>14.577922077922079</c:v>
                </c:pt>
                <c:pt idx="10">
                  <c:v>16.201298701298704</c:v>
                </c:pt>
                <c:pt idx="11">
                  <c:v>17.824675324675322</c:v>
                </c:pt>
                <c:pt idx="12">
                  <c:v>19.415584415584416</c:v>
                </c:pt>
                <c:pt idx="13">
                  <c:v>21.038961038961038</c:v>
                </c:pt>
                <c:pt idx="14">
                  <c:v>22.662337662337663</c:v>
                </c:pt>
                <c:pt idx="15">
                  <c:v>24.285714285714285</c:v>
                </c:pt>
                <c:pt idx="16">
                  <c:v>25.90909090909091</c:v>
                </c:pt>
                <c:pt idx="17">
                  <c:v>27.532467532467532</c:v>
                </c:pt>
                <c:pt idx="18">
                  <c:v>29.155844155844157</c:v>
                </c:pt>
                <c:pt idx="19">
                  <c:v>30.779220779220779</c:v>
                </c:pt>
                <c:pt idx="20">
                  <c:v>32.402597402597408</c:v>
                </c:pt>
                <c:pt idx="21">
                  <c:v>34.025974025974023</c:v>
                </c:pt>
                <c:pt idx="22">
                  <c:v>35.649350649350644</c:v>
                </c:pt>
                <c:pt idx="23">
                  <c:v>37.272727272727273</c:v>
                </c:pt>
                <c:pt idx="24">
                  <c:v>38.896103896103895</c:v>
                </c:pt>
                <c:pt idx="25">
                  <c:v>40.519480519480524</c:v>
                </c:pt>
                <c:pt idx="26">
                  <c:v>42.11038961038961</c:v>
                </c:pt>
                <c:pt idx="27">
                  <c:v>43.733766233766232</c:v>
                </c:pt>
                <c:pt idx="28">
                  <c:v>45.357142857142854</c:v>
                </c:pt>
                <c:pt idx="29">
                  <c:v>46.980519480519476</c:v>
                </c:pt>
                <c:pt idx="30">
                  <c:v>48.603896103896105</c:v>
                </c:pt>
                <c:pt idx="31">
                  <c:v>50.227272727272734</c:v>
                </c:pt>
                <c:pt idx="32">
                  <c:v>51.850649350649348</c:v>
                </c:pt>
                <c:pt idx="33">
                  <c:v>53.474025974025977</c:v>
                </c:pt>
                <c:pt idx="34">
                  <c:v>55.097402597402599</c:v>
                </c:pt>
                <c:pt idx="35">
                  <c:v>56.720779220779214</c:v>
                </c:pt>
                <c:pt idx="36">
                  <c:v>58.344155844155843</c:v>
                </c:pt>
                <c:pt idx="37">
                  <c:v>59.967532467532472</c:v>
                </c:pt>
                <c:pt idx="38">
                  <c:v>61.558441558441558</c:v>
                </c:pt>
                <c:pt idx="39">
                  <c:v>63.181818181818187</c:v>
                </c:pt>
                <c:pt idx="40">
                  <c:v>64.805194805194816</c:v>
                </c:pt>
                <c:pt idx="41">
                  <c:v>66.428571428571431</c:v>
                </c:pt>
                <c:pt idx="42">
                  <c:v>68.051948051948045</c:v>
                </c:pt>
                <c:pt idx="43">
                  <c:v>69.675324675324674</c:v>
                </c:pt>
                <c:pt idx="44">
                  <c:v>71.298701298701289</c:v>
                </c:pt>
                <c:pt idx="45">
                  <c:v>72.922077922077918</c:v>
                </c:pt>
                <c:pt idx="46">
                  <c:v>74.545454545454547</c:v>
                </c:pt>
                <c:pt idx="47">
                  <c:v>76.168831168831161</c:v>
                </c:pt>
                <c:pt idx="48">
                  <c:v>77.79220779220779</c:v>
                </c:pt>
                <c:pt idx="49">
                  <c:v>79.383116883116884</c:v>
                </c:pt>
                <c:pt idx="50">
                  <c:v>81.006493506493499</c:v>
                </c:pt>
                <c:pt idx="51">
                  <c:v>82.629870129870127</c:v>
                </c:pt>
                <c:pt idx="52">
                  <c:v>84.253246753246756</c:v>
                </c:pt>
                <c:pt idx="53">
                  <c:v>85.876623376623371</c:v>
                </c:pt>
                <c:pt idx="54">
                  <c:v>87.5</c:v>
                </c:pt>
                <c:pt idx="55">
                  <c:v>89.123376623376629</c:v>
                </c:pt>
                <c:pt idx="56">
                  <c:v>90.746753246753244</c:v>
                </c:pt>
                <c:pt idx="57">
                  <c:v>92.370129870129873</c:v>
                </c:pt>
                <c:pt idx="58">
                  <c:v>93.961038961038952</c:v>
                </c:pt>
                <c:pt idx="59">
                  <c:v>95.584415584415581</c:v>
                </c:pt>
                <c:pt idx="60">
                  <c:v>97.20779220779221</c:v>
                </c:pt>
                <c:pt idx="61">
                  <c:v>98.831168831168839</c:v>
                </c:pt>
                <c:pt idx="62">
                  <c:v>100.45454545454547</c:v>
                </c:pt>
                <c:pt idx="63">
                  <c:v>100.74675324675324</c:v>
                </c:pt>
                <c:pt idx="64">
                  <c:v>100.84415584415585</c:v>
                </c:pt>
                <c:pt idx="65">
                  <c:v>100.87662337662337</c:v>
                </c:pt>
                <c:pt idx="66">
                  <c:v>100.94155844155843</c:v>
                </c:pt>
                <c:pt idx="67">
                  <c:v>100.94155844155843</c:v>
                </c:pt>
                <c:pt idx="68">
                  <c:v>100.97402597402598</c:v>
                </c:pt>
              </c:numCache>
            </c:numRef>
          </c:xVal>
          <c:yVal>
            <c:numRef>
              <c:f>ZCV!$P$2:$P$70</c:f>
              <c:numCache>
                <c:formatCode>General</c:formatCode>
                <c:ptCount val="69"/>
                <c:pt idx="0">
                  <c:v>4174</c:v>
                </c:pt>
                <c:pt idx="1">
                  <c:v>4134</c:v>
                </c:pt>
                <c:pt idx="2">
                  <c:v>4111</c:v>
                </c:pt>
                <c:pt idx="3">
                  <c:v>4097</c:v>
                </c:pt>
                <c:pt idx="4">
                  <c:v>4086</c:v>
                </c:pt>
                <c:pt idx="5">
                  <c:v>4075</c:v>
                </c:pt>
                <c:pt idx="6">
                  <c:v>4055</c:v>
                </c:pt>
                <c:pt idx="7">
                  <c:v>4030</c:v>
                </c:pt>
                <c:pt idx="8">
                  <c:v>4010</c:v>
                </c:pt>
                <c:pt idx="9">
                  <c:v>3996</c:v>
                </c:pt>
                <c:pt idx="10">
                  <c:v>3986</c:v>
                </c:pt>
                <c:pt idx="11">
                  <c:v>3978</c:v>
                </c:pt>
                <c:pt idx="12">
                  <c:v>3972</c:v>
                </c:pt>
                <c:pt idx="13">
                  <c:v>3964</c:v>
                </c:pt>
                <c:pt idx="14">
                  <c:v>3956</c:v>
                </c:pt>
                <c:pt idx="15">
                  <c:v>3950</c:v>
                </c:pt>
                <c:pt idx="16">
                  <c:v>3940</c:v>
                </c:pt>
                <c:pt idx="17">
                  <c:v>3932</c:v>
                </c:pt>
                <c:pt idx="18">
                  <c:v>3924</c:v>
                </c:pt>
                <c:pt idx="19">
                  <c:v>3914</c:v>
                </c:pt>
                <c:pt idx="20">
                  <c:v>3907</c:v>
                </c:pt>
                <c:pt idx="21">
                  <c:v>3897</c:v>
                </c:pt>
                <c:pt idx="22">
                  <c:v>3888</c:v>
                </c:pt>
                <c:pt idx="23">
                  <c:v>3877</c:v>
                </c:pt>
                <c:pt idx="24">
                  <c:v>3866</c:v>
                </c:pt>
                <c:pt idx="25">
                  <c:v>3855</c:v>
                </c:pt>
                <c:pt idx="26">
                  <c:v>3845</c:v>
                </c:pt>
                <c:pt idx="27">
                  <c:v>3836</c:v>
                </c:pt>
                <c:pt idx="28">
                  <c:v>3829</c:v>
                </c:pt>
                <c:pt idx="29">
                  <c:v>3822</c:v>
                </c:pt>
                <c:pt idx="30">
                  <c:v>3816</c:v>
                </c:pt>
                <c:pt idx="31">
                  <c:v>3811</c:v>
                </c:pt>
                <c:pt idx="32">
                  <c:v>3806</c:v>
                </c:pt>
                <c:pt idx="33">
                  <c:v>3802</c:v>
                </c:pt>
                <c:pt idx="34">
                  <c:v>3799</c:v>
                </c:pt>
                <c:pt idx="35">
                  <c:v>3796</c:v>
                </c:pt>
                <c:pt idx="36">
                  <c:v>3792</c:v>
                </c:pt>
                <c:pt idx="37">
                  <c:v>3790</c:v>
                </c:pt>
                <c:pt idx="38">
                  <c:v>3787</c:v>
                </c:pt>
                <c:pt idx="39">
                  <c:v>3785</c:v>
                </c:pt>
                <c:pt idx="40">
                  <c:v>3784</c:v>
                </c:pt>
                <c:pt idx="41">
                  <c:v>3782</c:v>
                </c:pt>
                <c:pt idx="42">
                  <c:v>3781</c:v>
                </c:pt>
                <c:pt idx="43">
                  <c:v>3779</c:v>
                </c:pt>
                <c:pt idx="44">
                  <c:v>3777</c:v>
                </c:pt>
                <c:pt idx="45">
                  <c:v>3774</c:v>
                </c:pt>
                <c:pt idx="46">
                  <c:v>3771</c:v>
                </c:pt>
                <c:pt idx="47">
                  <c:v>3766</c:v>
                </c:pt>
                <c:pt idx="48">
                  <c:v>3761</c:v>
                </c:pt>
                <c:pt idx="49">
                  <c:v>3756</c:v>
                </c:pt>
                <c:pt idx="50">
                  <c:v>3751</c:v>
                </c:pt>
                <c:pt idx="51">
                  <c:v>3744</c:v>
                </c:pt>
                <c:pt idx="52">
                  <c:v>3735</c:v>
                </c:pt>
                <c:pt idx="53">
                  <c:v>3728</c:v>
                </c:pt>
                <c:pt idx="54">
                  <c:v>3718</c:v>
                </c:pt>
                <c:pt idx="55">
                  <c:v>3707</c:v>
                </c:pt>
                <c:pt idx="56">
                  <c:v>3702</c:v>
                </c:pt>
                <c:pt idx="57">
                  <c:v>3700</c:v>
                </c:pt>
                <c:pt idx="58">
                  <c:v>3695</c:v>
                </c:pt>
                <c:pt idx="59">
                  <c:v>3680</c:v>
                </c:pt>
                <c:pt idx="60">
                  <c:v>3618</c:v>
                </c:pt>
                <c:pt idx="61">
                  <c:v>3522</c:v>
                </c:pt>
                <c:pt idx="62">
                  <c:v>3353</c:v>
                </c:pt>
                <c:pt idx="63">
                  <c:v>3314</c:v>
                </c:pt>
                <c:pt idx="64">
                  <c:v>3301</c:v>
                </c:pt>
                <c:pt idx="65">
                  <c:v>3295</c:v>
                </c:pt>
                <c:pt idx="66">
                  <c:v>3290</c:v>
                </c:pt>
                <c:pt idx="67">
                  <c:v>3288</c:v>
                </c:pt>
                <c:pt idx="68">
                  <c:v>3288</c:v>
                </c:pt>
              </c:numCache>
            </c:numRef>
          </c:yVal>
        </c:ser>
        <c:ser>
          <c:idx val="3"/>
          <c:order val="3"/>
          <c:xVal>
            <c:numRef>
              <c:f>ZCV!$AA$2:$AA$72</c:f>
              <c:numCache>
                <c:formatCode>0</c:formatCode>
                <c:ptCount val="71"/>
                <c:pt idx="0">
                  <c:v>0</c:v>
                </c:pt>
                <c:pt idx="1">
                  <c:v>2.0242914979757085</c:v>
                </c:pt>
                <c:pt idx="2">
                  <c:v>4.048582995951417</c:v>
                </c:pt>
                <c:pt idx="3">
                  <c:v>6.0728744939271255</c:v>
                </c:pt>
                <c:pt idx="4">
                  <c:v>8.097165991902834</c:v>
                </c:pt>
                <c:pt idx="5">
                  <c:v>10.121457489878543</c:v>
                </c:pt>
                <c:pt idx="6">
                  <c:v>12.145748987854251</c:v>
                </c:pt>
                <c:pt idx="7">
                  <c:v>14.129554655870447</c:v>
                </c:pt>
                <c:pt idx="8">
                  <c:v>16.153846153846153</c:v>
                </c:pt>
                <c:pt idx="9">
                  <c:v>18.178137651821864</c:v>
                </c:pt>
                <c:pt idx="10">
                  <c:v>20.20242914979757</c:v>
                </c:pt>
                <c:pt idx="11">
                  <c:v>22.226720647773281</c:v>
                </c:pt>
                <c:pt idx="12">
                  <c:v>24.251012145748987</c:v>
                </c:pt>
                <c:pt idx="13">
                  <c:v>26.275303643724694</c:v>
                </c:pt>
                <c:pt idx="14">
                  <c:v>28.259109311740893</c:v>
                </c:pt>
                <c:pt idx="15">
                  <c:v>30.2834008097166</c:v>
                </c:pt>
                <c:pt idx="16">
                  <c:v>32.307692307692307</c:v>
                </c:pt>
                <c:pt idx="17">
                  <c:v>34.331983805668017</c:v>
                </c:pt>
                <c:pt idx="18">
                  <c:v>36.356275303643727</c:v>
                </c:pt>
                <c:pt idx="19">
                  <c:v>38.38056680161943</c:v>
                </c:pt>
                <c:pt idx="20">
                  <c:v>40.404858299595141</c:v>
                </c:pt>
                <c:pt idx="21">
                  <c:v>42.429149797570851</c:v>
                </c:pt>
                <c:pt idx="22">
                  <c:v>44.453441295546561</c:v>
                </c:pt>
                <c:pt idx="23">
                  <c:v>46.477732793522271</c:v>
                </c:pt>
                <c:pt idx="24">
                  <c:v>48.502024291497975</c:v>
                </c:pt>
                <c:pt idx="25">
                  <c:v>50.526315789473685</c:v>
                </c:pt>
                <c:pt idx="26">
                  <c:v>52.51012145748988</c:v>
                </c:pt>
                <c:pt idx="27">
                  <c:v>54.534412955465584</c:v>
                </c:pt>
                <c:pt idx="28">
                  <c:v>56.558704453441301</c:v>
                </c:pt>
                <c:pt idx="29">
                  <c:v>58.582995951417004</c:v>
                </c:pt>
                <c:pt idx="30">
                  <c:v>60.607287449392707</c:v>
                </c:pt>
                <c:pt idx="31">
                  <c:v>62.631578947368418</c:v>
                </c:pt>
                <c:pt idx="32">
                  <c:v>64.655870445344135</c:v>
                </c:pt>
                <c:pt idx="33">
                  <c:v>66.680161943319831</c:v>
                </c:pt>
                <c:pt idx="34">
                  <c:v>68.704453441295541</c:v>
                </c:pt>
                <c:pt idx="35">
                  <c:v>70.728744939271266</c:v>
                </c:pt>
                <c:pt idx="36">
                  <c:v>72.753036437246962</c:v>
                </c:pt>
                <c:pt idx="37">
                  <c:v>74.777327935222672</c:v>
                </c:pt>
                <c:pt idx="38">
                  <c:v>76.761133603238861</c:v>
                </c:pt>
                <c:pt idx="39">
                  <c:v>78.785425101214585</c:v>
                </c:pt>
                <c:pt idx="40">
                  <c:v>80.809716599190281</c:v>
                </c:pt>
                <c:pt idx="41">
                  <c:v>82.834008097165992</c:v>
                </c:pt>
                <c:pt idx="42">
                  <c:v>84.858299595141702</c:v>
                </c:pt>
                <c:pt idx="43">
                  <c:v>86.882591093117412</c:v>
                </c:pt>
                <c:pt idx="44">
                  <c:v>88.906882591093122</c:v>
                </c:pt>
                <c:pt idx="45">
                  <c:v>90.931174089068818</c:v>
                </c:pt>
                <c:pt idx="46">
                  <c:v>92.955465587044543</c:v>
                </c:pt>
                <c:pt idx="47">
                  <c:v>94.979757085020239</c:v>
                </c:pt>
                <c:pt idx="48">
                  <c:v>97.004048582995949</c:v>
                </c:pt>
                <c:pt idx="49">
                  <c:v>99.02834008097166</c:v>
                </c:pt>
                <c:pt idx="50">
                  <c:v>100.04048582995952</c:v>
                </c:pt>
                <c:pt idx="51">
                  <c:v>100.28340080971661</c:v>
                </c:pt>
                <c:pt idx="52">
                  <c:v>100.36437246963563</c:v>
                </c:pt>
                <c:pt idx="53">
                  <c:v>100.44534412955466</c:v>
                </c:pt>
                <c:pt idx="54">
                  <c:v>100.52631578947368</c:v>
                </c:pt>
                <c:pt idx="55">
                  <c:v>100.56680161943319</c:v>
                </c:pt>
                <c:pt idx="56">
                  <c:v>100.60728744939271</c:v>
                </c:pt>
                <c:pt idx="57">
                  <c:v>100.64777327935224</c:v>
                </c:pt>
                <c:pt idx="58">
                  <c:v>100.64777327935224</c:v>
                </c:pt>
                <c:pt idx="59">
                  <c:v>100.68825910931174</c:v>
                </c:pt>
                <c:pt idx="60">
                  <c:v>100.68825910931174</c:v>
                </c:pt>
                <c:pt idx="61">
                  <c:v>100.72874493927127</c:v>
                </c:pt>
                <c:pt idx="62">
                  <c:v>100.76923076923077</c:v>
                </c:pt>
                <c:pt idx="63">
                  <c:v>100.76923076923077</c:v>
                </c:pt>
                <c:pt idx="64">
                  <c:v>100.8097165991903</c:v>
                </c:pt>
                <c:pt idx="65">
                  <c:v>100.8097165991903</c:v>
                </c:pt>
                <c:pt idx="66">
                  <c:v>100.8097165991903</c:v>
                </c:pt>
                <c:pt idx="67">
                  <c:v>100.8097165991903</c:v>
                </c:pt>
                <c:pt idx="68">
                  <c:v>100.8097165991903</c:v>
                </c:pt>
              </c:numCache>
            </c:numRef>
          </c:xVal>
          <c:yVal>
            <c:numRef>
              <c:f>ZCV!$W$2:$W$72</c:f>
              <c:numCache>
                <c:formatCode>General</c:formatCode>
                <c:ptCount val="71"/>
                <c:pt idx="0">
                  <c:v>4186</c:v>
                </c:pt>
                <c:pt idx="1">
                  <c:v>4166</c:v>
                </c:pt>
                <c:pt idx="2">
                  <c:v>4143</c:v>
                </c:pt>
                <c:pt idx="3">
                  <c:v>4090</c:v>
                </c:pt>
                <c:pt idx="4">
                  <c:v>4070</c:v>
                </c:pt>
                <c:pt idx="5">
                  <c:v>4044</c:v>
                </c:pt>
                <c:pt idx="6">
                  <c:v>4017</c:v>
                </c:pt>
                <c:pt idx="7">
                  <c:v>3998</c:v>
                </c:pt>
                <c:pt idx="8">
                  <c:v>3983</c:v>
                </c:pt>
                <c:pt idx="9">
                  <c:v>3973</c:v>
                </c:pt>
                <c:pt idx="10">
                  <c:v>3964</c:v>
                </c:pt>
                <c:pt idx="11">
                  <c:v>3955</c:v>
                </c:pt>
                <c:pt idx="12">
                  <c:v>3944</c:v>
                </c:pt>
                <c:pt idx="13">
                  <c:v>3933</c:v>
                </c:pt>
                <c:pt idx="14">
                  <c:v>3921</c:v>
                </c:pt>
                <c:pt idx="15">
                  <c:v>3909</c:v>
                </c:pt>
                <c:pt idx="16">
                  <c:v>3898</c:v>
                </c:pt>
                <c:pt idx="17">
                  <c:v>3887</c:v>
                </c:pt>
                <c:pt idx="18">
                  <c:v>3877</c:v>
                </c:pt>
                <c:pt idx="19">
                  <c:v>3868</c:v>
                </c:pt>
                <c:pt idx="20">
                  <c:v>3861</c:v>
                </c:pt>
                <c:pt idx="21">
                  <c:v>3853</c:v>
                </c:pt>
                <c:pt idx="22">
                  <c:v>3845</c:v>
                </c:pt>
                <c:pt idx="23">
                  <c:v>3839</c:v>
                </c:pt>
                <c:pt idx="24">
                  <c:v>3833</c:v>
                </c:pt>
                <c:pt idx="25">
                  <c:v>3827</c:v>
                </c:pt>
                <c:pt idx="26">
                  <c:v>3822</c:v>
                </c:pt>
                <c:pt idx="27">
                  <c:v>3816</c:v>
                </c:pt>
                <c:pt idx="28">
                  <c:v>3810</c:v>
                </c:pt>
                <c:pt idx="29">
                  <c:v>3805</c:v>
                </c:pt>
                <c:pt idx="30">
                  <c:v>3800</c:v>
                </c:pt>
                <c:pt idx="31">
                  <c:v>3795</c:v>
                </c:pt>
                <c:pt idx="32">
                  <c:v>3790</c:v>
                </c:pt>
                <c:pt idx="33">
                  <c:v>3784</c:v>
                </c:pt>
                <c:pt idx="34">
                  <c:v>3779</c:v>
                </c:pt>
                <c:pt idx="35">
                  <c:v>3773</c:v>
                </c:pt>
                <c:pt idx="36">
                  <c:v>3768</c:v>
                </c:pt>
                <c:pt idx="37">
                  <c:v>3761</c:v>
                </c:pt>
                <c:pt idx="38">
                  <c:v>3755</c:v>
                </c:pt>
                <c:pt idx="39">
                  <c:v>3747</c:v>
                </c:pt>
                <c:pt idx="40">
                  <c:v>3740</c:v>
                </c:pt>
                <c:pt idx="41">
                  <c:v>3730</c:v>
                </c:pt>
                <c:pt idx="42">
                  <c:v>3721</c:v>
                </c:pt>
                <c:pt idx="43">
                  <c:v>3713</c:v>
                </c:pt>
                <c:pt idx="44">
                  <c:v>3709</c:v>
                </c:pt>
                <c:pt idx="45">
                  <c:v>3703</c:v>
                </c:pt>
                <c:pt idx="46">
                  <c:v>3694</c:v>
                </c:pt>
                <c:pt idx="47">
                  <c:v>3665</c:v>
                </c:pt>
                <c:pt idx="48">
                  <c:v>3599</c:v>
                </c:pt>
                <c:pt idx="49">
                  <c:v>3485</c:v>
                </c:pt>
                <c:pt idx="50">
                  <c:v>3395</c:v>
                </c:pt>
                <c:pt idx="51">
                  <c:v>3378</c:v>
                </c:pt>
                <c:pt idx="52">
                  <c:v>3370</c:v>
                </c:pt>
                <c:pt idx="53">
                  <c:v>3366</c:v>
                </c:pt>
                <c:pt idx="54">
                  <c:v>3365</c:v>
                </c:pt>
                <c:pt idx="55">
                  <c:v>3362</c:v>
                </c:pt>
                <c:pt idx="56">
                  <c:v>3361</c:v>
                </c:pt>
                <c:pt idx="57">
                  <c:v>3358</c:v>
                </c:pt>
                <c:pt idx="58">
                  <c:v>3357</c:v>
                </c:pt>
                <c:pt idx="59">
                  <c:v>3357</c:v>
                </c:pt>
                <c:pt idx="60">
                  <c:v>3356</c:v>
                </c:pt>
                <c:pt idx="61">
                  <c:v>3356</c:v>
                </c:pt>
                <c:pt idx="62">
                  <c:v>3354</c:v>
                </c:pt>
                <c:pt idx="63">
                  <c:v>3354</c:v>
                </c:pt>
                <c:pt idx="64">
                  <c:v>3353</c:v>
                </c:pt>
                <c:pt idx="65">
                  <c:v>3352</c:v>
                </c:pt>
                <c:pt idx="66">
                  <c:v>3353</c:v>
                </c:pt>
                <c:pt idx="67">
                  <c:v>3352</c:v>
                </c:pt>
                <c:pt idx="68">
                  <c:v>3352</c:v>
                </c:pt>
              </c:numCache>
            </c:numRef>
          </c:yVal>
        </c:ser>
        <c:axId val="141538432"/>
        <c:axId val="141540736"/>
      </c:scatterChart>
      <c:valAx>
        <c:axId val="1415384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</c:title>
        <c:numFmt formatCode="0" sourceLinked="1"/>
        <c:majorTickMark val="none"/>
        <c:tickLblPos val="nextTo"/>
        <c:crossAx val="141540736"/>
        <c:crosses val="autoZero"/>
        <c:crossBetween val="midCat"/>
      </c:valAx>
      <c:valAx>
        <c:axId val="141540736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</c:title>
        <c:numFmt formatCode="General" sourceLinked="1"/>
        <c:majorTickMark val="none"/>
        <c:tickLblPos val="nextTo"/>
        <c:crossAx val="1415384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ZCV!$D$2:$D$72</c:f>
              <c:numCache>
                <c:formatCode>General</c:formatCode>
                <c:ptCount val="7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199</c:v>
                </c:pt>
                <c:pt idx="5">
                  <c:v>249</c:v>
                </c:pt>
                <c:pt idx="6">
                  <c:v>299</c:v>
                </c:pt>
                <c:pt idx="7">
                  <c:v>349</c:v>
                </c:pt>
                <c:pt idx="8">
                  <c:v>399</c:v>
                </c:pt>
                <c:pt idx="9">
                  <c:v>448</c:v>
                </c:pt>
                <c:pt idx="10">
                  <c:v>498</c:v>
                </c:pt>
                <c:pt idx="11">
                  <c:v>548</c:v>
                </c:pt>
                <c:pt idx="12">
                  <c:v>598</c:v>
                </c:pt>
                <c:pt idx="13">
                  <c:v>648</c:v>
                </c:pt>
                <c:pt idx="14">
                  <c:v>697</c:v>
                </c:pt>
                <c:pt idx="15">
                  <c:v>747</c:v>
                </c:pt>
                <c:pt idx="16">
                  <c:v>797</c:v>
                </c:pt>
                <c:pt idx="17">
                  <c:v>847</c:v>
                </c:pt>
                <c:pt idx="18">
                  <c:v>897</c:v>
                </c:pt>
                <c:pt idx="19">
                  <c:v>946</c:v>
                </c:pt>
                <c:pt idx="20">
                  <c:v>996</c:v>
                </c:pt>
                <c:pt idx="21">
                  <c:v>1046</c:v>
                </c:pt>
                <c:pt idx="22">
                  <c:v>1096</c:v>
                </c:pt>
                <c:pt idx="23">
                  <c:v>1146</c:v>
                </c:pt>
                <c:pt idx="24">
                  <c:v>1195</c:v>
                </c:pt>
                <c:pt idx="25">
                  <c:v>1245</c:v>
                </c:pt>
                <c:pt idx="26">
                  <c:v>1295</c:v>
                </c:pt>
                <c:pt idx="27">
                  <c:v>1345</c:v>
                </c:pt>
                <c:pt idx="28">
                  <c:v>1395</c:v>
                </c:pt>
                <c:pt idx="29">
                  <c:v>1445</c:v>
                </c:pt>
                <c:pt idx="30">
                  <c:v>1494</c:v>
                </c:pt>
                <c:pt idx="31">
                  <c:v>1544</c:v>
                </c:pt>
                <c:pt idx="32">
                  <c:v>1594</c:v>
                </c:pt>
                <c:pt idx="33">
                  <c:v>1644</c:v>
                </c:pt>
                <c:pt idx="34">
                  <c:v>1694</c:v>
                </c:pt>
                <c:pt idx="35">
                  <c:v>1743</c:v>
                </c:pt>
                <c:pt idx="36">
                  <c:v>1793</c:v>
                </c:pt>
                <c:pt idx="37">
                  <c:v>1843</c:v>
                </c:pt>
                <c:pt idx="38">
                  <c:v>1893</c:v>
                </c:pt>
                <c:pt idx="39">
                  <c:v>1943</c:v>
                </c:pt>
                <c:pt idx="40">
                  <c:v>1993</c:v>
                </c:pt>
                <c:pt idx="41">
                  <c:v>2043</c:v>
                </c:pt>
                <c:pt idx="42">
                  <c:v>2092</c:v>
                </c:pt>
                <c:pt idx="43">
                  <c:v>2142</c:v>
                </c:pt>
                <c:pt idx="44">
                  <c:v>2192</c:v>
                </c:pt>
                <c:pt idx="45">
                  <c:v>2242</c:v>
                </c:pt>
                <c:pt idx="46">
                  <c:v>2292</c:v>
                </c:pt>
                <c:pt idx="47">
                  <c:v>2341</c:v>
                </c:pt>
                <c:pt idx="48">
                  <c:v>2391</c:v>
                </c:pt>
                <c:pt idx="49">
                  <c:v>2441</c:v>
                </c:pt>
                <c:pt idx="50">
                  <c:v>2491</c:v>
                </c:pt>
                <c:pt idx="51">
                  <c:v>2541</c:v>
                </c:pt>
                <c:pt idx="52">
                  <c:v>2590</c:v>
                </c:pt>
                <c:pt idx="53">
                  <c:v>2640</c:v>
                </c:pt>
                <c:pt idx="54">
                  <c:v>2690</c:v>
                </c:pt>
                <c:pt idx="55">
                  <c:v>2740</c:v>
                </c:pt>
                <c:pt idx="56">
                  <c:v>2790</c:v>
                </c:pt>
                <c:pt idx="57">
                  <c:v>2839</c:v>
                </c:pt>
                <c:pt idx="58">
                  <c:v>2889</c:v>
                </c:pt>
                <c:pt idx="59">
                  <c:v>2939</c:v>
                </c:pt>
                <c:pt idx="60">
                  <c:v>2989</c:v>
                </c:pt>
                <c:pt idx="61">
                  <c:v>3039</c:v>
                </c:pt>
                <c:pt idx="62">
                  <c:v>3088</c:v>
                </c:pt>
                <c:pt idx="63">
                  <c:v>3112</c:v>
                </c:pt>
                <c:pt idx="64">
                  <c:v>3115</c:v>
                </c:pt>
                <c:pt idx="65">
                  <c:v>3117</c:v>
                </c:pt>
                <c:pt idx="66">
                  <c:v>3117</c:v>
                </c:pt>
                <c:pt idx="67">
                  <c:v>3118</c:v>
                </c:pt>
                <c:pt idx="68">
                  <c:v>3118</c:v>
                </c:pt>
              </c:numCache>
            </c:numRef>
          </c:xVal>
          <c:yVal>
            <c:numRef>
              <c:f>ZCV!$B$2:$B$72</c:f>
              <c:numCache>
                <c:formatCode>General</c:formatCode>
                <c:ptCount val="71"/>
                <c:pt idx="0">
                  <c:v>4192</c:v>
                </c:pt>
                <c:pt idx="1">
                  <c:v>4170</c:v>
                </c:pt>
                <c:pt idx="2">
                  <c:v>4152</c:v>
                </c:pt>
                <c:pt idx="3">
                  <c:v>4136</c:v>
                </c:pt>
                <c:pt idx="4">
                  <c:v>4120</c:v>
                </c:pt>
                <c:pt idx="5">
                  <c:v>4104</c:v>
                </c:pt>
                <c:pt idx="6">
                  <c:v>4089</c:v>
                </c:pt>
                <c:pt idx="7">
                  <c:v>4074</c:v>
                </c:pt>
                <c:pt idx="8">
                  <c:v>4060</c:v>
                </c:pt>
                <c:pt idx="9">
                  <c:v>4046</c:v>
                </c:pt>
                <c:pt idx="10">
                  <c:v>4033</c:v>
                </c:pt>
                <c:pt idx="11">
                  <c:v>4019</c:v>
                </c:pt>
                <c:pt idx="12">
                  <c:v>4007</c:v>
                </c:pt>
                <c:pt idx="13">
                  <c:v>3995</c:v>
                </c:pt>
                <c:pt idx="14">
                  <c:v>3983</c:v>
                </c:pt>
                <c:pt idx="15">
                  <c:v>3972</c:v>
                </c:pt>
                <c:pt idx="16">
                  <c:v>3960</c:v>
                </c:pt>
                <c:pt idx="17">
                  <c:v>3950</c:v>
                </c:pt>
                <c:pt idx="18">
                  <c:v>3939</c:v>
                </c:pt>
                <c:pt idx="19">
                  <c:v>3930</c:v>
                </c:pt>
                <c:pt idx="20">
                  <c:v>3920</c:v>
                </c:pt>
                <c:pt idx="21">
                  <c:v>3910</c:v>
                </c:pt>
                <c:pt idx="22">
                  <c:v>3902</c:v>
                </c:pt>
                <c:pt idx="23">
                  <c:v>3893</c:v>
                </c:pt>
                <c:pt idx="24">
                  <c:v>3883</c:v>
                </c:pt>
                <c:pt idx="25">
                  <c:v>3871</c:v>
                </c:pt>
                <c:pt idx="26">
                  <c:v>3856</c:v>
                </c:pt>
                <c:pt idx="27">
                  <c:v>3843</c:v>
                </c:pt>
                <c:pt idx="28">
                  <c:v>3833</c:v>
                </c:pt>
                <c:pt idx="29">
                  <c:v>3825</c:v>
                </c:pt>
                <c:pt idx="30">
                  <c:v>3819</c:v>
                </c:pt>
                <c:pt idx="31">
                  <c:v>3813</c:v>
                </c:pt>
                <c:pt idx="32">
                  <c:v>3807</c:v>
                </c:pt>
                <c:pt idx="33">
                  <c:v>3802</c:v>
                </c:pt>
                <c:pt idx="34">
                  <c:v>3797</c:v>
                </c:pt>
                <c:pt idx="35">
                  <c:v>3792</c:v>
                </c:pt>
                <c:pt idx="36">
                  <c:v>3788</c:v>
                </c:pt>
                <c:pt idx="37">
                  <c:v>3785</c:v>
                </c:pt>
                <c:pt idx="38">
                  <c:v>3781</c:v>
                </c:pt>
                <c:pt idx="39">
                  <c:v>3777</c:v>
                </c:pt>
                <c:pt idx="40">
                  <c:v>3774</c:v>
                </c:pt>
                <c:pt idx="41">
                  <c:v>3771</c:v>
                </c:pt>
                <c:pt idx="42">
                  <c:v>3769</c:v>
                </c:pt>
                <c:pt idx="43">
                  <c:v>3765</c:v>
                </c:pt>
                <c:pt idx="44">
                  <c:v>3757</c:v>
                </c:pt>
                <c:pt idx="45">
                  <c:v>3748</c:v>
                </c:pt>
                <c:pt idx="46">
                  <c:v>3742</c:v>
                </c:pt>
                <c:pt idx="47">
                  <c:v>3737</c:v>
                </c:pt>
                <c:pt idx="48">
                  <c:v>3730</c:v>
                </c:pt>
                <c:pt idx="49">
                  <c:v>3725</c:v>
                </c:pt>
                <c:pt idx="50">
                  <c:v>3720</c:v>
                </c:pt>
                <c:pt idx="51">
                  <c:v>3714</c:v>
                </c:pt>
                <c:pt idx="52">
                  <c:v>3705</c:v>
                </c:pt>
                <c:pt idx="53">
                  <c:v>3696</c:v>
                </c:pt>
                <c:pt idx="54">
                  <c:v>3687</c:v>
                </c:pt>
                <c:pt idx="55">
                  <c:v>3675</c:v>
                </c:pt>
                <c:pt idx="56">
                  <c:v>3672</c:v>
                </c:pt>
                <c:pt idx="57">
                  <c:v>3669</c:v>
                </c:pt>
                <c:pt idx="58">
                  <c:v>3665</c:v>
                </c:pt>
                <c:pt idx="59">
                  <c:v>3648</c:v>
                </c:pt>
                <c:pt idx="60">
                  <c:v>3592</c:v>
                </c:pt>
                <c:pt idx="61">
                  <c:v>3505</c:v>
                </c:pt>
                <c:pt idx="62">
                  <c:v>3366</c:v>
                </c:pt>
                <c:pt idx="63">
                  <c:v>3257</c:v>
                </c:pt>
                <c:pt idx="64">
                  <c:v>3243</c:v>
                </c:pt>
                <c:pt idx="65">
                  <c:v>3238</c:v>
                </c:pt>
                <c:pt idx="66">
                  <c:v>3234</c:v>
                </c:pt>
                <c:pt idx="67">
                  <c:v>3234</c:v>
                </c:pt>
                <c:pt idx="68">
                  <c:v>3234</c:v>
                </c:pt>
              </c:numCache>
            </c:numRef>
          </c:yVal>
        </c:ser>
        <c:ser>
          <c:idx val="1"/>
          <c:order val="1"/>
          <c:xVal>
            <c:numRef>
              <c:f>ZCV!$K$2:$K$72</c:f>
              <c:numCache>
                <c:formatCode>General</c:formatCode>
                <c:ptCount val="7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249</c:v>
                </c:pt>
                <c:pt idx="6">
                  <c:v>299</c:v>
                </c:pt>
                <c:pt idx="7">
                  <c:v>349</c:v>
                </c:pt>
                <c:pt idx="8">
                  <c:v>399</c:v>
                </c:pt>
                <c:pt idx="9">
                  <c:v>449</c:v>
                </c:pt>
                <c:pt idx="10">
                  <c:v>498</c:v>
                </c:pt>
                <c:pt idx="11">
                  <c:v>548</c:v>
                </c:pt>
                <c:pt idx="12">
                  <c:v>598</c:v>
                </c:pt>
                <c:pt idx="13">
                  <c:v>648</c:v>
                </c:pt>
                <c:pt idx="14">
                  <c:v>698</c:v>
                </c:pt>
                <c:pt idx="15">
                  <c:v>748</c:v>
                </c:pt>
                <c:pt idx="16">
                  <c:v>798</c:v>
                </c:pt>
                <c:pt idx="17">
                  <c:v>848</c:v>
                </c:pt>
                <c:pt idx="18">
                  <c:v>897</c:v>
                </c:pt>
                <c:pt idx="19">
                  <c:v>947</c:v>
                </c:pt>
                <c:pt idx="20">
                  <c:v>997</c:v>
                </c:pt>
                <c:pt idx="21">
                  <c:v>1047</c:v>
                </c:pt>
                <c:pt idx="22">
                  <c:v>1097</c:v>
                </c:pt>
                <c:pt idx="23">
                  <c:v>1147</c:v>
                </c:pt>
                <c:pt idx="24">
                  <c:v>1197</c:v>
                </c:pt>
                <c:pt idx="25">
                  <c:v>1246</c:v>
                </c:pt>
                <c:pt idx="26">
                  <c:v>1296</c:v>
                </c:pt>
                <c:pt idx="27">
                  <c:v>1346</c:v>
                </c:pt>
                <c:pt idx="28">
                  <c:v>1396</c:v>
                </c:pt>
                <c:pt idx="29">
                  <c:v>1446</c:v>
                </c:pt>
                <c:pt idx="30">
                  <c:v>1496</c:v>
                </c:pt>
                <c:pt idx="31">
                  <c:v>1546</c:v>
                </c:pt>
                <c:pt idx="32">
                  <c:v>1596</c:v>
                </c:pt>
                <c:pt idx="33">
                  <c:v>1646</c:v>
                </c:pt>
                <c:pt idx="34">
                  <c:v>1696</c:v>
                </c:pt>
                <c:pt idx="35">
                  <c:v>1745</c:v>
                </c:pt>
                <c:pt idx="36">
                  <c:v>1795</c:v>
                </c:pt>
                <c:pt idx="37">
                  <c:v>1845</c:v>
                </c:pt>
                <c:pt idx="38">
                  <c:v>1895</c:v>
                </c:pt>
                <c:pt idx="39">
                  <c:v>1945</c:v>
                </c:pt>
                <c:pt idx="40">
                  <c:v>1995</c:v>
                </c:pt>
                <c:pt idx="41">
                  <c:v>2045</c:v>
                </c:pt>
                <c:pt idx="42">
                  <c:v>2095</c:v>
                </c:pt>
                <c:pt idx="43">
                  <c:v>2145</c:v>
                </c:pt>
                <c:pt idx="44">
                  <c:v>2195</c:v>
                </c:pt>
                <c:pt idx="45">
                  <c:v>2245</c:v>
                </c:pt>
                <c:pt idx="46">
                  <c:v>2294</c:v>
                </c:pt>
                <c:pt idx="47">
                  <c:v>2344</c:v>
                </c:pt>
                <c:pt idx="48">
                  <c:v>2394</c:v>
                </c:pt>
                <c:pt idx="49">
                  <c:v>2444</c:v>
                </c:pt>
                <c:pt idx="50">
                  <c:v>2494</c:v>
                </c:pt>
                <c:pt idx="51">
                  <c:v>2544</c:v>
                </c:pt>
                <c:pt idx="52">
                  <c:v>2594</c:v>
                </c:pt>
                <c:pt idx="53">
                  <c:v>2643</c:v>
                </c:pt>
                <c:pt idx="54">
                  <c:v>2693</c:v>
                </c:pt>
                <c:pt idx="55">
                  <c:v>2743</c:v>
                </c:pt>
                <c:pt idx="56">
                  <c:v>2793</c:v>
                </c:pt>
                <c:pt idx="57">
                  <c:v>2843</c:v>
                </c:pt>
                <c:pt idx="58">
                  <c:v>2893</c:v>
                </c:pt>
                <c:pt idx="59">
                  <c:v>2943</c:v>
                </c:pt>
                <c:pt idx="60">
                  <c:v>2993</c:v>
                </c:pt>
                <c:pt idx="61">
                  <c:v>3043</c:v>
                </c:pt>
                <c:pt idx="62">
                  <c:v>3093</c:v>
                </c:pt>
                <c:pt idx="63">
                  <c:v>3143</c:v>
                </c:pt>
                <c:pt idx="64">
                  <c:v>3192</c:v>
                </c:pt>
                <c:pt idx="65">
                  <c:v>3211</c:v>
                </c:pt>
                <c:pt idx="66">
                  <c:v>3216</c:v>
                </c:pt>
                <c:pt idx="67">
                  <c:v>3219</c:v>
                </c:pt>
                <c:pt idx="68">
                  <c:v>3221</c:v>
                </c:pt>
              </c:numCache>
            </c:numRef>
          </c:xVal>
          <c:yVal>
            <c:numRef>
              <c:f>ZCV!$I$2:$I$72</c:f>
              <c:numCache>
                <c:formatCode>General</c:formatCode>
                <c:ptCount val="71"/>
                <c:pt idx="0">
                  <c:v>4187</c:v>
                </c:pt>
                <c:pt idx="1">
                  <c:v>4160</c:v>
                </c:pt>
                <c:pt idx="2">
                  <c:v>4140</c:v>
                </c:pt>
                <c:pt idx="3">
                  <c:v>4122</c:v>
                </c:pt>
                <c:pt idx="4">
                  <c:v>4106</c:v>
                </c:pt>
                <c:pt idx="5">
                  <c:v>4092</c:v>
                </c:pt>
                <c:pt idx="6">
                  <c:v>4080</c:v>
                </c:pt>
                <c:pt idx="7">
                  <c:v>4068</c:v>
                </c:pt>
                <c:pt idx="8">
                  <c:v>4055</c:v>
                </c:pt>
                <c:pt idx="9">
                  <c:v>4038</c:v>
                </c:pt>
                <c:pt idx="10">
                  <c:v>4022</c:v>
                </c:pt>
                <c:pt idx="11">
                  <c:v>4009</c:v>
                </c:pt>
                <c:pt idx="12">
                  <c:v>3998</c:v>
                </c:pt>
                <c:pt idx="13">
                  <c:v>3988</c:v>
                </c:pt>
                <c:pt idx="14">
                  <c:v>3979</c:v>
                </c:pt>
                <c:pt idx="15">
                  <c:v>3971</c:v>
                </c:pt>
                <c:pt idx="16">
                  <c:v>3961</c:v>
                </c:pt>
                <c:pt idx="17">
                  <c:v>3952</c:v>
                </c:pt>
                <c:pt idx="18">
                  <c:v>3944</c:v>
                </c:pt>
                <c:pt idx="19">
                  <c:v>3935</c:v>
                </c:pt>
                <c:pt idx="20">
                  <c:v>3925</c:v>
                </c:pt>
                <c:pt idx="21">
                  <c:v>3917</c:v>
                </c:pt>
                <c:pt idx="22">
                  <c:v>3909</c:v>
                </c:pt>
                <c:pt idx="23">
                  <c:v>3901</c:v>
                </c:pt>
                <c:pt idx="24">
                  <c:v>3892</c:v>
                </c:pt>
                <c:pt idx="25">
                  <c:v>3883</c:v>
                </c:pt>
                <c:pt idx="26">
                  <c:v>3873</c:v>
                </c:pt>
                <c:pt idx="27">
                  <c:v>3862</c:v>
                </c:pt>
                <c:pt idx="28">
                  <c:v>3849</c:v>
                </c:pt>
                <c:pt idx="29">
                  <c:v>3838</c:v>
                </c:pt>
                <c:pt idx="30">
                  <c:v>3829</c:v>
                </c:pt>
                <c:pt idx="31">
                  <c:v>3822</c:v>
                </c:pt>
                <c:pt idx="32">
                  <c:v>3817</c:v>
                </c:pt>
                <c:pt idx="33">
                  <c:v>3811</c:v>
                </c:pt>
                <c:pt idx="34">
                  <c:v>3806</c:v>
                </c:pt>
                <c:pt idx="35">
                  <c:v>3802</c:v>
                </c:pt>
                <c:pt idx="36">
                  <c:v>3798</c:v>
                </c:pt>
                <c:pt idx="37">
                  <c:v>3794</c:v>
                </c:pt>
                <c:pt idx="38">
                  <c:v>3791</c:v>
                </c:pt>
                <c:pt idx="39">
                  <c:v>3788</c:v>
                </c:pt>
                <c:pt idx="40">
                  <c:v>3785</c:v>
                </c:pt>
                <c:pt idx="41">
                  <c:v>3782</c:v>
                </c:pt>
                <c:pt idx="42">
                  <c:v>3780</c:v>
                </c:pt>
                <c:pt idx="43">
                  <c:v>3778</c:v>
                </c:pt>
                <c:pt idx="44">
                  <c:v>3777</c:v>
                </c:pt>
                <c:pt idx="45">
                  <c:v>3775</c:v>
                </c:pt>
                <c:pt idx="46">
                  <c:v>3770</c:v>
                </c:pt>
                <c:pt idx="47">
                  <c:v>3765</c:v>
                </c:pt>
                <c:pt idx="48">
                  <c:v>3759</c:v>
                </c:pt>
                <c:pt idx="49">
                  <c:v>3753</c:v>
                </c:pt>
                <c:pt idx="50">
                  <c:v>3747</c:v>
                </c:pt>
                <c:pt idx="51">
                  <c:v>3742</c:v>
                </c:pt>
                <c:pt idx="52">
                  <c:v>3737</c:v>
                </c:pt>
                <c:pt idx="53">
                  <c:v>3730</c:v>
                </c:pt>
                <c:pt idx="54">
                  <c:v>3722</c:v>
                </c:pt>
                <c:pt idx="55">
                  <c:v>3715</c:v>
                </c:pt>
                <c:pt idx="56">
                  <c:v>3705</c:v>
                </c:pt>
                <c:pt idx="57">
                  <c:v>3694</c:v>
                </c:pt>
                <c:pt idx="58">
                  <c:v>3689</c:v>
                </c:pt>
                <c:pt idx="59">
                  <c:v>3687</c:v>
                </c:pt>
                <c:pt idx="60">
                  <c:v>3683</c:v>
                </c:pt>
                <c:pt idx="61">
                  <c:v>3667</c:v>
                </c:pt>
                <c:pt idx="62">
                  <c:v>3608</c:v>
                </c:pt>
                <c:pt idx="63">
                  <c:v>3519</c:v>
                </c:pt>
                <c:pt idx="64">
                  <c:v>3371</c:v>
                </c:pt>
                <c:pt idx="65">
                  <c:v>3290</c:v>
                </c:pt>
                <c:pt idx="66">
                  <c:v>3278</c:v>
                </c:pt>
                <c:pt idx="67">
                  <c:v>3271</c:v>
                </c:pt>
                <c:pt idx="68">
                  <c:v>3271</c:v>
                </c:pt>
              </c:numCache>
            </c:numRef>
          </c:yVal>
        </c:ser>
        <c:ser>
          <c:idx val="2"/>
          <c:order val="2"/>
          <c:xVal>
            <c:numRef>
              <c:f>ZCV!$R$2:$R$72</c:f>
              <c:numCache>
                <c:formatCode>General</c:formatCode>
                <c:ptCount val="7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149</c:v>
                </c:pt>
                <c:pt idx="4">
                  <c:v>199</c:v>
                </c:pt>
                <c:pt idx="5">
                  <c:v>249</c:v>
                </c:pt>
                <c:pt idx="6">
                  <c:v>299</c:v>
                </c:pt>
                <c:pt idx="7">
                  <c:v>349</c:v>
                </c:pt>
                <c:pt idx="8">
                  <c:v>399</c:v>
                </c:pt>
                <c:pt idx="9">
                  <c:v>449</c:v>
                </c:pt>
                <c:pt idx="10">
                  <c:v>499</c:v>
                </c:pt>
                <c:pt idx="11">
                  <c:v>549</c:v>
                </c:pt>
                <c:pt idx="12">
                  <c:v>598</c:v>
                </c:pt>
                <c:pt idx="13">
                  <c:v>648</c:v>
                </c:pt>
                <c:pt idx="14">
                  <c:v>698</c:v>
                </c:pt>
                <c:pt idx="15">
                  <c:v>748</c:v>
                </c:pt>
                <c:pt idx="16">
                  <c:v>798</c:v>
                </c:pt>
                <c:pt idx="17">
                  <c:v>848</c:v>
                </c:pt>
                <c:pt idx="18">
                  <c:v>898</c:v>
                </c:pt>
                <c:pt idx="19">
                  <c:v>948</c:v>
                </c:pt>
                <c:pt idx="20">
                  <c:v>998</c:v>
                </c:pt>
                <c:pt idx="21">
                  <c:v>1048</c:v>
                </c:pt>
                <c:pt idx="22">
                  <c:v>1098</c:v>
                </c:pt>
                <c:pt idx="23">
                  <c:v>1148</c:v>
                </c:pt>
                <c:pt idx="24">
                  <c:v>1198</c:v>
                </c:pt>
                <c:pt idx="25">
                  <c:v>1248</c:v>
                </c:pt>
                <c:pt idx="26">
                  <c:v>1297</c:v>
                </c:pt>
                <c:pt idx="27">
                  <c:v>1347</c:v>
                </c:pt>
                <c:pt idx="28">
                  <c:v>1397</c:v>
                </c:pt>
                <c:pt idx="29">
                  <c:v>1447</c:v>
                </c:pt>
                <c:pt idx="30">
                  <c:v>1497</c:v>
                </c:pt>
                <c:pt idx="31">
                  <c:v>1547</c:v>
                </c:pt>
                <c:pt idx="32">
                  <c:v>1597</c:v>
                </c:pt>
                <c:pt idx="33">
                  <c:v>1647</c:v>
                </c:pt>
                <c:pt idx="34">
                  <c:v>1697</c:v>
                </c:pt>
                <c:pt idx="35">
                  <c:v>1747</c:v>
                </c:pt>
                <c:pt idx="36">
                  <c:v>1797</c:v>
                </c:pt>
                <c:pt idx="37">
                  <c:v>1847</c:v>
                </c:pt>
                <c:pt idx="38">
                  <c:v>1896</c:v>
                </c:pt>
                <c:pt idx="39">
                  <c:v>1946</c:v>
                </c:pt>
                <c:pt idx="40">
                  <c:v>1996</c:v>
                </c:pt>
                <c:pt idx="41">
                  <c:v>2046</c:v>
                </c:pt>
                <c:pt idx="42">
                  <c:v>2096</c:v>
                </c:pt>
                <c:pt idx="43">
                  <c:v>2146</c:v>
                </c:pt>
                <c:pt idx="44">
                  <c:v>2196</c:v>
                </c:pt>
                <c:pt idx="45">
                  <c:v>2246</c:v>
                </c:pt>
                <c:pt idx="46">
                  <c:v>2296</c:v>
                </c:pt>
                <c:pt idx="47">
                  <c:v>2346</c:v>
                </c:pt>
                <c:pt idx="48">
                  <c:v>2396</c:v>
                </c:pt>
                <c:pt idx="49">
                  <c:v>2445</c:v>
                </c:pt>
                <c:pt idx="50">
                  <c:v>2495</c:v>
                </c:pt>
                <c:pt idx="51">
                  <c:v>2545</c:v>
                </c:pt>
                <c:pt idx="52">
                  <c:v>2595</c:v>
                </c:pt>
                <c:pt idx="53">
                  <c:v>2645</c:v>
                </c:pt>
                <c:pt idx="54">
                  <c:v>2695</c:v>
                </c:pt>
                <c:pt idx="55">
                  <c:v>2745</c:v>
                </c:pt>
                <c:pt idx="56">
                  <c:v>2795</c:v>
                </c:pt>
                <c:pt idx="57">
                  <c:v>2845</c:v>
                </c:pt>
                <c:pt idx="58">
                  <c:v>2894</c:v>
                </c:pt>
                <c:pt idx="59">
                  <c:v>2944</c:v>
                </c:pt>
                <c:pt idx="60">
                  <c:v>2994</c:v>
                </c:pt>
                <c:pt idx="61">
                  <c:v>3044</c:v>
                </c:pt>
                <c:pt idx="62">
                  <c:v>3094</c:v>
                </c:pt>
                <c:pt idx="63">
                  <c:v>3103</c:v>
                </c:pt>
                <c:pt idx="64">
                  <c:v>3106</c:v>
                </c:pt>
                <c:pt idx="65">
                  <c:v>3107</c:v>
                </c:pt>
                <c:pt idx="66">
                  <c:v>3109</c:v>
                </c:pt>
                <c:pt idx="67">
                  <c:v>3109</c:v>
                </c:pt>
                <c:pt idx="68">
                  <c:v>3110</c:v>
                </c:pt>
              </c:numCache>
            </c:numRef>
          </c:xVal>
          <c:yVal>
            <c:numRef>
              <c:f>ZCV!$P$2:$P$72</c:f>
              <c:numCache>
                <c:formatCode>General</c:formatCode>
                <c:ptCount val="71"/>
                <c:pt idx="0">
                  <c:v>4174</c:v>
                </c:pt>
                <c:pt idx="1">
                  <c:v>4134</c:v>
                </c:pt>
                <c:pt idx="2">
                  <c:v>4111</c:v>
                </c:pt>
                <c:pt idx="3">
                  <c:v>4097</c:v>
                </c:pt>
                <c:pt idx="4">
                  <c:v>4086</c:v>
                </c:pt>
                <c:pt idx="5">
                  <c:v>4075</c:v>
                </c:pt>
                <c:pt idx="6">
                  <c:v>4055</c:v>
                </c:pt>
                <c:pt idx="7">
                  <c:v>4030</c:v>
                </c:pt>
                <c:pt idx="8">
                  <c:v>4010</c:v>
                </c:pt>
                <c:pt idx="9">
                  <c:v>3996</c:v>
                </c:pt>
                <c:pt idx="10">
                  <c:v>3986</c:v>
                </c:pt>
                <c:pt idx="11">
                  <c:v>3978</c:v>
                </c:pt>
                <c:pt idx="12">
                  <c:v>3972</c:v>
                </c:pt>
                <c:pt idx="13">
                  <c:v>3964</c:v>
                </c:pt>
                <c:pt idx="14">
                  <c:v>3956</c:v>
                </c:pt>
                <c:pt idx="15">
                  <c:v>3950</c:v>
                </c:pt>
                <c:pt idx="16">
                  <c:v>3940</c:v>
                </c:pt>
                <c:pt idx="17">
                  <c:v>3932</c:v>
                </c:pt>
                <c:pt idx="18">
                  <c:v>3924</c:v>
                </c:pt>
                <c:pt idx="19">
                  <c:v>3914</c:v>
                </c:pt>
                <c:pt idx="20">
                  <c:v>3907</c:v>
                </c:pt>
                <c:pt idx="21">
                  <c:v>3897</c:v>
                </c:pt>
                <c:pt idx="22">
                  <c:v>3888</c:v>
                </c:pt>
                <c:pt idx="23">
                  <c:v>3877</c:v>
                </c:pt>
                <c:pt idx="24">
                  <c:v>3866</c:v>
                </c:pt>
                <c:pt idx="25">
                  <c:v>3855</c:v>
                </c:pt>
                <c:pt idx="26">
                  <c:v>3845</c:v>
                </c:pt>
                <c:pt idx="27">
                  <c:v>3836</c:v>
                </c:pt>
                <c:pt idx="28">
                  <c:v>3829</c:v>
                </c:pt>
                <c:pt idx="29">
                  <c:v>3822</c:v>
                </c:pt>
                <c:pt idx="30">
                  <c:v>3816</c:v>
                </c:pt>
                <c:pt idx="31">
                  <c:v>3811</c:v>
                </c:pt>
                <c:pt idx="32">
                  <c:v>3806</c:v>
                </c:pt>
                <c:pt idx="33">
                  <c:v>3802</c:v>
                </c:pt>
                <c:pt idx="34">
                  <c:v>3799</c:v>
                </c:pt>
                <c:pt idx="35">
                  <c:v>3796</c:v>
                </c:pt>
                <c:pt idx="36">
                  <c:v>3792</c:v>
                </c:pt>
                <c:pt idx="37">
                  <c:v>3790</c:v>
                </c:pt>
                <c:pt idx="38">
                  <c:v>3787</c:v>
                </c:pt>
                <c:pt idx="39">
                  <c:v>3785</c:v>
                </c:pt>
                <c:pt idx="40">
                  <c:v>3784</c:v>
                </c:pt>
                <c:pt idx="41">
                  <c:v>3782</c:v>
                </c:pt>
                <c:pt idx="42">
                  <c:v>3781</c:v>
                </c:pt>
                <c:pt idx="43">
                  <c:v>3779</c:v>
                </c:pt>
                <c:pt idx="44">
                  <c:v>3777</c:v>
                </c:pt>
                <c:pt idx="45">
                  <c:v>3774</c:v>
                </c:pt>
                <c:pt idx="46">
                  <c:v>3771</c:v>
                </c:pt>
                <c:pt idx="47">
                  <c:v>3766</c:v>
                </c:pt>
                <c:pt idx="48">
                  <c:v>3761</c:v>
                </c:pt>
                <c:pt idx="49">
                  <c:v>3756</c:v>
                </c:pt>
                <c:pt idx="50">
                  <c:v>3751</c:v>
                </c:pt>
                <c:pt idx="51">
                  <c:v>3744</c:v>
                </c:pt>
                <c:pt idx="52">
                  <c:v>3735</c:v>
                </c:pt>
                <c:pt idx="53">
                  <c:v>3728</c:v>
                </c:pt>
                <c:pt idx="54">
                  <c:v>3718</c:v>
                </c:pt>
                <c:pt idx="55">
                  <c:v>3707</c:v>
                </c:pt>
                <c:pt idx="56">
                  <c:v>3702</c:v>
                </c:pt>
                <c:pt idx="57">
                  <c:v>3700</c:v>
                </c:pt>
                <c:pt idx="58">
                  <c:v>3695</c:v>
                </c:pt>
                <c:pt idx="59">
                  <c:v>3680</c:v>
                </c:pt>
                <c:pt idx="60">
                  <c:v>3618</c:v>
                </c:pt>
                <c:pt idx="61">
                  <c:v>3522</c:v>
                </c:pt>
                <c:pt idx="62">
                  <c:v>3353</c:v>
                </c:pt>
                <c:pt idx="63">
                  <c:v>3314</c:v>
                </c:pt>
                <c:pt idx="64">
                  <c:v>3301</c:v>
                </c:pt>
                <c:pt idx="65">
                  <c:v>3295</c:v>
                </c:pt>
                <c:pt idx="66">
                  <c:v>3290</c:v>
                </c:pt>
                <c:pt idx="67">
                  <c:v>3288</c:v>
                </c:pt>
                <c:pt idx="68">
                  <c:v>3288</c:v>
                </c:pt>
              </c:numCache>
            </c:numRef>
          </c:yVal>
        </c:ser>
        <c:ser>
          <c:idx val="3"/>
          <c:order val="3"/>
          <c:xVal>
            <c:numRef>
              <c:f>ZCV!$Y$2:$Y$72</c:f>
              <c:numCache>
                <c:formatCode>General</c:formatCode>
                <c:ptCount val="7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349</c:v>
                </c:pt>
                <c:pt idx="8">
                  <c:v>399</c:v>
                </c:pt>
                <c:pt idx="9">
                  <c:v>449</c:v>
                </c:pt>
                <c:pt idx="10">
                  <c:v>499</c:v>
                </c:pt>
                <c:pt idx="11">
                  <c:v>549</c:v>
                </c:pt>
                <c:pt idx="12">
                  <c:v>599</c:v>
                </c:pt>
                <c:pt idx="13">
                  <c:v>649</c:v>
                </c:pt>
                <c:pt idx="14">
                  <c:v>698</c:v>
                </c:pt>
                <c:pt idx="15">
                  <c:v>748</c:v>
                </c:pt>
                <c:pt idx="16">
                  <c:v>798</c:v>
                </c:pt>
                <c:pt idx="17">
                  <c:v>848</c:v>
                </c:pt>
                <c:pt idx="18">
                  <c:v>898</c:v>
                </c:pt>
                <c:pt idx="19">
                  <c:v>948</c:v>
                </c:pt>
                <c:pt idx="20">
                  <c:v>998</c:v>
                </c:pt>
                <c:pt idx="21">
                  <c:v>1048</c:v>
                </c:pt>
                <c:pt idx="22">
                  <c:v>1098</c:v>
                </c:pt>
                <c:pt idx="23">
                  <c:v>1148</c:v>
                </c:pt>
                <c:pt idx="24">
                  <c:v>1198</c:v>
                </c:pt>
                <c:pt idx="25">
                  <c:v>1248</c:v>
                </c:pt>
                <c:pt idx="26">
                  <c:v>1297</c:v>
                </c:pt>
                <c:pt idx="27">
                  <c:v>1347</c:v>
                </c:pt>
                <c:pt idx="28">
                  <c:v>1397</c:v>
                </c:pt>
                <c:pt idx="29">
                  <c:v>1447</c:v>
                </c:pt>
                <c:pt idx="30">
                  <c:v>1497</c:v>
                </c:pt>
                <c:pt idx="31">
                  <c:v>1547</c:v>
                </c:pt>
                <c:pt idx="32">
                  <c:v>1597</c:v>
                </c:pt>
                <c:pt idx="33">
                  <c:v>1647</c:v>
                </c:pt>
                <c:pt idx="34">
                  <c:v>1697</c:v>
                </c:pt>
                <c:pt idx="35">
                  <c:v>1747</c:v>
                </c:pt>
                <c:pt idx="36">
                  <c:v>1797</c:v>
                </c:pt>
                <c:pt idx="37">
                  <c:v>1847</c:v>
                </c:pt>
                <c:pt idx="38">
                  <c:v>1896</c:v>
                </c:pt>
                <c:pt idx="39">
                  <c:v>1946</c:v>
                </c:pt>
                <c:pt idx="40">
                  <c:v>1996</c:v>
                </c:pt>
                <c:pt idx="41">
                  <c:v>2046</c:v>
                </c:pt>
                <c:pt idx="42">
                  <c:v>2096</c:v>
                </c:pt>
                <c:pt idx="43">
                  <c:v>2146</c:v>
                </c:pt>
                <c:pt idx="44">
                  <c:v>2196</c:v>
                </c:pt>
                <c:pt idx="45">
                  <c:v>2246</c:v>
                </c:pt>
                <c:pt idx="46">
                  <c:v>2296</c:v>
                </c:pt>
                <c:pt idx="47">
                  <c:v>2346</c:v>
                </c:pt>
                <c:pt idx="48">
                  <c:v>2396</c:v>
                </c:pt>
                <c:pt idx="49">
                  <c:v>2446</c:v>
                </c:pt>
                <c:pt idx="50">
                  <c:v>2471</c:v>
                </c:pt>
                <c:pt idx="51">
                  <c:v>2477</c:v>
                </c:pt>
                <c:pt idx="52">
                  <c:v>2479</c:v>
                </c:pt>
                <c:pt idx="53">
                  <c:v>2481</c:v>
                </c:pt>
                <c:pt idx="54">
                  <c:v>2483</c:v>
                </c:pt>
                <c:pt idx="55">
                  <c:v>2484</c:v>
                </c:pt>
                <c:pt idx="56">
                  <c:v>2485</c:v>
                </c:pt>
                <c:pt idx="57">
                  <c:v>2486</c:v>
                </c:pt>
                <c:pt idx="58">
                  <c:v>2486</c:v>
                </c:pt>
                <c:pt idx="59">
                  <c:v>2487</c:v>
                </c:pt>
                <c:pt idx="60">
                  <c:v>2487</c:v>
                </c:pt>
                <c:pt idx="61">
                  <c:v>2488</c:v>
                </c:pt>
                <c:pt idx="62">
                  <c:v>2489</c:v>
                </c:pt>
                <c:pt idx="63">
                  <c:v>2489</c:v>
                </c:pt>
                <c:pt idx="64">
                  <c:v>2490</c:v>
                </c:pt>
                <c:pt idx="65">
                  <c:v>2490</c:v>
                </c:pt>
                <c:pt idx="66">
                  <c:v>2490</c:v>
                </c:pt>
                <c:pt idx="67">
                  <c:v>2490</c:v>
                </c:pt>
                <c:pt idx="68">
                  <c:v>2490</c:v>
                </c:pt>
              </c:numCache>
            </c:numRef>
          </c:xVal>
          <c:yVal>
            <c:numRef>
              <c:f>ZCV!$W$2:$W$72</c:f>
              <c:numCache>
                <c:formatCode>General</c:formatCode>
                <c:ptCount val="71"/>
                <c:pt idx="0">
                  <c:v>4186</c:v>
                </c:pt>
                <c:pt idx="1">
                  <c:v>4166</c:v>
                </c:pt>
                <c:pt idx="2">
                  <c:v>4143</c:v>
                </c:pt>
                <c:pt idx="3">
                  <c:v>4090</c:v>
                </c:pt>
                <c:pt idx="4">
                  <c:v>4070</c:v>
                </c:pt>
                <c:pt idx="5">
                  <c:v>4044</c:v>
                </c:pt>
                <c:pt idx="6">
                  <c:v>4017</c:v>
                </c:pt>
                <c:pt idx="7">
                  <c:v>3998</c:v>
                </c:pt>
                <c:pt idx="8">
                  <c:v>3983</c:v>
                </c:pt>
                <c:pt idx="9">
                  <c:v>3973</c:v>
                </c:pt>
                <c:pt idx="10">
                  <c:v>3964</c:v>
                </c:pt>
                <c:pt idx="11">
                  <c:v>3955</c:v>
                </c:pt>
                <c:pt idx="12">
                  <c:v>3944</c:v>
                </c:pt>
                <c:pt idx="13">
                  <c:v>3933</c:v>
                </c:pt>
                <c:pt idx="14">
                  <c:v>3921</c:v>
                </c:pt>
                <c:pt idx="15">
                  <c:v>3909</c:v>
                </c:pt>
                <c:pt idx="16">
                  <c:v>3898</c:v>
                </c:pt>
                <c:pt idx="17">
                  <c:v>3887</c:v>
                </c:pt>
                <c:pt idx="18">
                  <c:v>3877</c:v>
                </c:pt>
                <c:pt idx="19">
                  <c:v>3868</c:v>
                </c:pt>
                <c:pt idx="20">
                  <c:v>3861</c:v>
                </c:pt>
                <c:pt idx="21">
                  <c:v>3853</c:v>
                </c:pt>
                <c:pt idx="22">
                  <c:v>3845</c:v>
                </c:pt>
                <c:pt idx="23">
                  <c:v>3839</c:v>
                </c:pt>
                <c:pt idx="24">
                  <c:v>3833</c:v>
                </c:pt>
                <c:pt idx="25">
                  <c:v>3827</c:v>
                </c:pt>
                <c:pt idx="26">
                  <c:v>3822</c:v>
                </c:pt>
                <c:pt idx="27">
                  <c:v>3816</c:v>
                </c:pt>
                <c:pt idx="28">
                  <c:v>3810</c:v>
                </c:pt>
                <c:pt idx="29">
                  <c:v>3805</c:v>
                </c:pt>
                <c:pt idx="30">
                  <c:v>3800</c:v>
                </c:pt>
                <c:pt idx="31">
                  <c:v>3795</c:v>
                </c:pt>
                <c:pt idx="32">
                  <c:v>3790</c:v>
                </c:pt>
                <c:pt idx="33">
                  <c:v>3784</c:v>
                </c:pt>
                <c:pt idx="34">
                  <c:v>3779</c:v>
                </c:pt>
                <c:pt idx="35">
                  <c:v>3773</c:v>
                </c:pt>
                <c:pt idx="36">
                  <c:v>3768</c:v>
                </c:pt>
                <c:pt idx="37">
                  <c:v>3761</c:v>
                </c:pt>
                <c:pt idx="38">
                  <c:v>3755</c:v>
                </c:pt>
                <c:pt idx="39">
                  <c:v>3747</c:v>
                </c:pt>
                <c:pt idx="40">
                  <c:v>3740</c:v>
                </c:pt>
                <c:pt idx="41">
                  <c:v>3730</c:v>
                </c:pt>
                <c:pt idx="42">
                  <c:v>3721</c:v>
                </c:pt>
                <c:pt idx="43">
                  <c:v>3713</c:v>
                </c:pt>
                <c:pt idx="44">
                  <c:v>3709</c:v>
                </c:pt>
                <c:pt idx="45">
                  <c:v>3703</c:v>
                </c:pt>
                <c:pt idx="46">
                  <c:v>3694</c:v>
                </c:pt>
                <c:pt idx="47">
                  <c:v>3665</c:v>
                </c:pt>
                <c:pt idx="48">
                  <c:v>3599</c:v>
                </c:pt>
                <c:pt idx="49">
                  <c:v>3485</c:v>
                </c:pt>
                <c:pt idx="50">
                  <c:v>3395</c:v>
                </c:pt>
                <c:pt idx="51">
                  <c:v>3378</c:v>
                </c:pt>
                <c:pt idx="52">
                  <c:v>3370</c:v>
                </c:pt>
                <c:pt idx="53">
                  <c:v>3366</c:v>
                </c:pt>
                <c:pt idx="54">
                  <c:v>3365</c:v>
                </c:pt>
                <c:pt idx="55">
                  <c:v>3362</c:v>
                </c:pt>
                <c:pt idx="56">
                  <c:v>3361</c:v>
                </c:pt>
                <c:pt idx="57">
                  <c:v>3358</c:v>
                </c:pt>
                <c:pt idx="58">
                  <c:v>3357</c:v>
                </c:pt>
                <c:pt idx="59">
                  <c:v>3357</c:v>
                </c:pt>
                <c:pt idx="60">
                  <c:v>3356</c:v>
                </c:pt>
                <c:pt idx="61">
                  <c:v>3356</c:v>
                </c:pt>
                <c:pt idx="62">
                  <c:v>3354</c:v>
                </c:pt>
                <c:pt idx="63">
                  <c:v>3354</c:v>
                </c:pt>
                <c:pt idx="64">
                  <c:v>3353</c:v>
                </c:pt>
                <c:pt idx="65">
                  <c:v>3352</c:v>
                </c:pt>
                <c:pt idx="66">
                  <c:v>3353</c:v>
                </c:pt>
                <c:pt idx="67">
                  <c:v>3352</c:v>
                </c:pt>
                <c:pt idx="68">
                  <c:v>3352</c:v>
                </c:pt>
              </c:numCache>
            </c:numRef>
          </c:yVal>
        </c:ser>
        <c:axId val="142256000"/>
        <c:axId val="142270464"/>
      </c:scatterChart>
      <c:valAx>
        <c:axId val="1422560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42270464"/>
        <c:crosses val="autoZero"/>
        <c:crossBetween val="midCat"/>
      </c:valAx>
      <c:valAx>
        <c:axId val="142270464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422560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677634</xdr:colOff>
      <xdr:row>2</xdr:row>
      <xdr:rowOff>10886</xdr:rowOff>
    </xdr:from>
    <xdr:to>
      <xdr:col>40</xdr:col>
      <xdr:colOff>439509</xdr:colOff>
      <xdr:row>27</xdr:row>
      <xdr:rowOff>176894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13607</xdr:colOff>
      <xdr:row>30</xdr:row>
      <xdr:rowOff>27215</xdr:rowOff>
    </xdr:from>
    <xdr:to>
      <xdr:col>40</xdr:col>
      <xdr:colOff>465223</xdr:colOff>
      <xdr:row>55</xdr:row>
      <xdr:rowOff>186185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88"/>
  <sheetViews>
    <sheetView tabSelected="1" topLeftCell="A34" zoomScale="70" zoomScaleNormal="70" workbookViewId="0">
      <selection activeCell="D73" sqref="D73"/>
    </sheetView>
  </sheetViews>
  <sheetFormatPr defaultRowHeight="14.25"/>
  <cols>
    <col min="2" max="2" width="12.375" customWidth="1"/>
    <col min="5" max="5" width="11" customWidth="1"/>
    <col min="9" max="9" width="12.25" customWidth="1"/>
    <col min="16" max="16" width="12.375" customWidth="1"/>
    <col min="23" max="23" width="12.375" customWidth="1"/>
  </cols>
  <sheetData>
    <row r="1" spans="1:73">
      <c r="A1" s="7" t="s">
        <v>4</v>
      </c>
      <c r="B1" s="8" t="s">
        <v>0</v>
      </c>
      <c r="C1" s="9" t="s">
        <v>1</v>
      </c>
      <c r="D1" s="9" t="s">
        <v>2</v>
      </c>
      <c r="E1" s="8" t="s">
        <v>18</v>
      </c>
      <c r="F1" s="10" t="s">
        <v>3</v>
      </c>
      <c r="G1" s="9" t="s">
        <v>24</v>
      </c>
      <c r="H1" s="7" t="s">
        <v>5</v>
      </c>
      <c r="I1" s="8" t="s">
        <v>0</v>
      </c>
      <c r="J1" s="9" t="s">
        <v>1</v>
      </c>
      <c r="K1" s="9" t="s">
        <v>2</v>
      </c>
      <c r="L1" s="8" t="s">
        <v>18</v>
      </c>
      <c r="M1" s="10" t="s">
        <v>3</v>
      </c>
      <c r="N1" s="9" t="s">
        <v>24</v>
      </c>
      <c r="O1" s="7" t="s">
        <v>6</v>
      </c>
      <c r="P1" s="8" t="s">
        <v>0</v>
      </c>
      <c r="Q1" s="9" t="s">
        <v>1</v>
      </c>
      <c r="R1" s="9" t="s">
        <v>2</v>
      </c>
      <c r="S1" s="8" t="s">
        <v>18</v>
      </c>
      <c r="T1" s="10" t="s">
        <v>3</v>
      </c>
      <c r="U1" s="9" t="s">
        <v>24</v>
      </c>
      <c r="V1" s="7" t="s">
        <v>7</v>
      </c>
      <c r="W1" s="8" t="s">
        <v>0</v>
      </c>
      <c r="X1" s="9" t="s">
        <v>1</v>
      </c>
      <c r="Y1" s="9" t="s">
        <v>2</v>
      </c>
      <c r="Z1" s="8" t="s">
        <v>18</v>
      </c>
      <c r="AA1" s="10" t="s">
        <v>3</v>
      </c>
      <c r="AB1" s="9" t="s">
        <v>24</v>
      </c>
      <c r="BT1" s="4"/>
      <c r="BU1" s="4"/>
    </row>
    <row r="2" spans="1:73">
      <c r="B2">
        <v>4192</v>
      </c>
      <c r="D2">
        <v>0</v>
      </c>
      <c r="E2" s="1"/>
      <c r="F2" s="3">
        <f t="shared" ref="F2:F33" si="0">D2/$D$75*100</f>
        <v>0</v>
      </c>
      <c r="G2" s="17">
        <v>115</v>
      </c>
      <c r="I2" s="18">
        <v>4187</v>
      </c>
      <c r="K2">
        <v>0</v>
      </c>
      <c r="L2" s="1"/>
      <c r="M2" s="3">
        <f t="shared" ref="M2:M33" si="1">K2/$K$75*100</f>
        <v>0</v>
      </c>
      <c r="N2">
        <v>128</v>
      </c>
      <c r="P2" s="18">
        <v>4174</v>
      </c>
      <c r="R2">
        <v>0</v>
      </c>
      <c r="S2" s="1"/>
      <c r="T2" s="3">
        <f t="shared" ref="T2:T33" si="2">R2/$R$75*100</f>
        <v>0</v>
      </c>
      <c r="U2">
        <v>180</v>
      </c>
      <c r="W2" s="18">
        <v>4186</v>
      </c>
      <c r="Y2">
        <v>0</v>
      </c>
      <c r="Z2" s="1"/>
      <c r="AA2" s="3">
        <f t="shared" ref="AA2:AA33" si="3">(Y2)/$Y$75*100</f>
        <v>0</v>
      </c>
      <c r="AB2">
        <v>193</v>
      </c>
      <c r="BT2" s="4"/>
      <c r="BU2" s="5"/>
    </row>
    <row r="3" spans="1:73">
      <c r="B3">
        <v>4170</v>
      </c>
      <c r="C3">
        <v>4135</v>
      </c>
      <c r="D3">
        <v>50</v>
      </c>
      <c r="E3" s="1">
        <f>(B3-C3)/400</f>
        <v>8.7499999999999994E-2</v>
      </c>
      <c r="F3" s="3">
        <f t="shared" si="0"/>
        <v>1.6254876462938883</v>
      </c>
      <c r="G3" s="17">
        <f>E3*1000</f>
        <v>87.5</v>
      </c>
      <c r="I3" s="18">
        <v>4160</v>
      </c>
      <c r="J3" s="18">
        <v>4109</v>
      </c>
      <c r="K3" s="18">
        <v>50</v>
      </c>
      <c r="L3" s="1">
        <f>(I3-J3)/400</f>
        <v>0.1275</v>
      </c>
      <c r="M3" s="3">
        <f t="shared" si="1"/>
        <v>1.5713387806411061</v>
      </c>
      <c r="N3" s="17">
        <f>L3*1000</f>
        <v>127.5</v>
      </c>
      <c r="P3" s="18">
        <v>4134</v>
      </c>
      <c r="Q3" s="18">
        <v>4062</v>
      </c>
      <c r="R3" s="18">
        <v>50</v>
      </c>
      <c r="S3" s="1">
        <f>(P3-Q3)/400</f>
        <v>0.18</v>
      </c>
      <c r="T3" s="3">
        <f t="shared" si="2"/>
        <v>1.6233766233766231</v>
      </c>
      <c r="U3" s="17">
        <f>S3*1000</f>
        <v>180</v>
      </c>
      <c r="W3" s="18">
        <v>4166</v>
      </c>
      <c r="X3" s="18">
        <v>4089</v>
      </c>
      <c r="Y3" s="18">
        <v>50</v>
      </c>
      <c r="Z3" s="1">
        <f>(W3-X3)/400</f>
        <v>0.1925</v>
      </c>
      <c r="AA3" s="3">
        <f t="shared" si="3"/>
        <v>2.0242914979757085</v>
      </c>
      <c r="AB3" s="17">
        <f>Z3*1000</f>
        <v>192.5</v>
      </c>
      <c r="BT3" s="4"/>
      <c r="BU3" s="5"/>
    </row>
    <row r="4" spans="1:73">
      <c r="B4">
        <v>4152</v>
      </c>
      <c r="C4">
        <v>4117</v>
      </c>
      <c r="D4">
        <v>100</v>
      </c>
      <c r="E4" s="1">
        <f t="shared" ref="E4:E56" si="4">(B4-C4)/400</f>
        <v>8.7499999999999994E-2</v>
      </c>
      <c r="F4" s="3">
        <f t="shared" si="0"/>
        <v>3.2509752925877766</v>
      </c>
      <c r="G4" s="17">
        <f t="shared" ref="G4:G67" si="5">E4*1000</f>
        <v>87.5</v>
      </c>
      <c r="I4" s="18">
        <v>4140</v>
      </c>
      <c r="J4" s="18">
        <v>4089</v>
      </c>
      <c r="K4" s="18">
        <v>100</v>
      </c>
      <c r="L4" s="1">
        <f t="shared" ref="L4:L56" si="6">(I4-J4)/400</f>
        <v>0.1275</v>
      </c>
      <c r="M4" s="3">
        <f t="shared" si="1"/>
        <v>3.1426775612822122</v>
      </c>
      <c r="N4" s="17">
        <f t="shared" ref="N4:N67" si="7">L4*1000</f>
        <v>127.5</v>
      </c>
      <c r="P4" s="18">
        <v>4111</v>
      </c>
      <c r="Q4" s="18">
        <v>4035</v>
      </c>
      <c r="R4" s="18">
        <v>100</v>
      </c>
      <c r="S4" s="1">
        <f t="shared" ref="S4:S51" si="8">(P4-Q4)/400</f>
        <v>0.19</v>
      </c>
      <c r="T4" s="3">
        <f t="shared" si="2"/>
        <v>3.2467532467532463</v>
      </c>
      <c r="U4" s="17">
        <f t="shared" ref="U4:U67" si="9">S4*1000</f>
        <v>190</v>
      </c>
      <c r="W4" s="18">
        <v>4143</v>
      </c>
      <c r="X4" s="18">
        <v>4066</v>
      </c>
      <c r="Y4" s="18">
        <v>100</v>
      </c>
      <c r="Z4" s="1">
        <f t="shared" ref="Z4:Z51" si="10">(W4-X4)/400</f>
        <v>0.1925</v>
      </c>
      <c r="AA4" s="3">
        <f t="shared" si="3"/>
        <v>4.048582995951417</v>
      </c>
      <c r="AB4" s="17">
        <f t="shared" ref="AB4:AB67" si="11">Z4*1000</f>
        <v>192.5</v>
      </c>
      <c r="BT4" s="4"/>
      <c r="BU4" s="5"/>
    </row>
    <row r="5" spans="1:73">
      <c r="B5">
        <v>4136</v>
      </c>
      <c r="C5">
        <v>4100</v>
      </c>
      <c r="D5">
        <v>150</v>
      </c>
      <c r="E5" s="1">
        <f t="shared" si="4"/>
        <v>0.09</v>
      </c>
      <c r="F5" s="3">
        <f t="shared" si="0"/>
        <v>4.876462938881664</v>
      </c>
      <c r="G5" s="17">
        <f t="shared" si="5"/>
        <v>90</v>
      </c>
      <c r="I5" s="18">
        <v>4122</v>
      </c>
      <c r="J5" s="18">
        <v>4071</v>
      </c>
      <c r="K5" s="18">
        <v>150</v>
      </c>
      <c r="L5" s="1">
        <f t="shared" si="6"/>
        <v>0.1275</v>
      </c>
      <c r="M5" s="3">
        <f t="shared" si="1"/>
        <v>4.714016341923319</v>
      </c>
      <c r="N5" s="17">
        <f t="shared" si="7"/>
        <v>127.5</v>
      </c>
      <c r="P5" s="18">
        <v>4097</v>
      </c>
      <c r="Q5" s="18">
        <v>4018</v>
      </c>
      <c r="R5" s="18">
        <v>149</v>
      </c>
      <c r="S5" s="1">
        <f t="shared" si="8"/>
        <v>0.19750000000000001</v>
      </c>
      <c r="T5" s="3">
        <f t="shared" si="2"/>
        <v>4.837662337662338</v>
      </c>
      <c r="U5" s="17">
        <f t="shared" si="9"/>
        <v>197.5</v>
      </c>
      <c r="W5" s="18">
        <v>4090</v>
      </c>
      <c r="X5" s="18">
        <v>3971</v>
      </c>
      <c r="Y5" s="18">
        <v>150</v>
      </c>
      <c r="Z5" s="1">
        <f t="shared" si="10"/>
        <v>0.29749999999999999</v>
      </c>
      <c r="AA5" s="3">
        <f t="shared" si="3"/>
        <v>6.0728744939271255</v>
      </c>
      <c r="AB5" s="17">
        <f t="shared" si="11"/>
        <v>297.5</v>
      </c>
      <c r="BT5" s="4"/>
      <c r="BU5" s="5"/>
    </row>
    <row r="6" spans="1:73">
      <c r="B6">
        <v>4120</v>
      </c>
      <c r="C6">
        <v>4084</v>
      </c>
      <c r="D6">
        <v>199</v>
      </c>
      <c r="E6" s="1">
        <f t="shared" si="4"/>
        <v>0.09</v>
      </c>
      <c r="F6" s="3">
        <f t="shared" si="0"/>
        <v>6.469440832249675</v>
      </c>
      <c r="G6" s="17">
        <f t="shared" si="5"/>
        <v>90</v>
      </c>
      <c r="I6" s="18">
        <v>4106</v>
      </c>
      <c r="J6" s="18">
        <v>4055</v>
      </c>
      <c r="K6" s="18">
        <v>200</v>
      </c>
      <c r="L6" s="1">
        <f t="shared" si="6"/>
        <v>0.1275</v>
      </c>
      <c r="M6" s="3">
        <f t="shared" si="1"/>
        <v>6.2853551225644244</v>
      </c>
      <c r="N6" s="17">
        <f t="shared" si="7"/>
        <v>127.5</v>
      </c>
      <c r="P6" s="18">
        <v>4086</v>
      </c>
      <c r="Q6" s="18">
        <v>4006</v>
      </c>
      <c r="R6" s="18">
        <v>199</v>
      </c>
      <c r="S6" s="1">
        <f t="shared" si="8"/>
        <v>0.2</v>
      </c>
      <c r="T6" s="3">
        <f t="shared" si="2"/>
        <v>6.4610389610389607</v>
      </c>
      <c r="U6" s="17">
        <f t="shared" si="9"/>
        <v>200</v>
      </c>
      <c r="W6" s="18">
        <v>4070</v>
      </c>
      <c r="X6" s="18">
        <v>3928</v>
      </c>
      <c r="Y6" s="18">
        <v>200</v>
      </c>
      <c r="Z6" s="1">
        <f t="shared" si="10"/>
        <v>0.35499999999999998</v>
      </c>
      <c r="AA6" s="3">
        <f t="shared" si="3"/>
        <v>8.097165991902834</v>
      </c>
      <c r="AB6" s="17">
        <f t="shared" si="11"/>
        <v>355</v>
      </c>
      <c r="BT6" s="4"/>
      <c r="BU6" s="5"/>
    </row>
    <row r="7" spans="1:73">
      <c r="B7">
        <v>4104</v>
      </c>
      <c r="C7">
        <v>4068</v>
      </c>
      <c r="D7">
        <v>249</v>
      </c>
      <c r="E7" s="1">
        <f t="shared" si="4"/>
        <v>0.09</v>
      </c>
      <c r="F7" s="3">
        <f t="shared" si="0"/>
        <v>8.0949284785435633</v>
      </c>
      <c r="G7" s="17">
        <f t="shared" si="5"/>
        <v>90</v>
      </c>
      <c r="I7" s="18">
        <v>4092</v>
      </c>
      <c r="J7" s="18">
        <v>4040</v>
      </c>
      <c r="K7" s="18">
        <v>249</v>
      </c>
      <c r="L7" s="1">
        <f t="shared" si="6"/>
        <v>0.13</v>
      </c>
      <c r="M7" s="3">
        <f t="shared" si="1"/>
        <v>7.8252671275927099</v>
      </c>
      <c r="N7" s="17">
        <f t="shared" si="7"/>
        <v>130</v>
      </c>
      <c r="P7" s="18">
        <v>4075</v>
      </c>
      <c r="Q7" s="18">
        <v>3993</v>
      </c>
      <c r="R7" s="18">
        <v>249</v>
      </c>
      <c r="S7" s="1">
        <f t="shared" si="8"/>
        <v>0.20499999999999999</v>
      </c>
      <c r="T7" s="3">
        <f t="shared" si="2"/>
        <v>8.0844155844155843</v>
      </c>
      <c r="U7" s="17">
        <f t="shared" si="9"/>
        <v>205</v>
      </c>
      <c r="W7" s="18">
        <v>4044</v>
      </c>
      <c r="X7" s="18">
        <v>3898</v>
      </c>
      <c r="Y7" s="18">
        <v>250</v>
      </c>
      <c r="Z7" s="1">
        <f t="shared" si="10"/>
        <v>0.36499999999999999</v>
      </c>
      <c r="AA7" s="3">
        <f t="shared" si="3"/>
        <v>10.121457489878543</v>
      </c>
      <c r="AB7" s="17">
        <f t="shared" si="11"/>
        <v>365</v>
      </c>
      <c r="BT7" s="4"/>
      <c r="BU7" s="5"/>
    </row>
    <row r="8" spans="1:73">
      <c r="B8">
        <v>4089</v>
      </c>
      <c r="C8">
        <v>4053</v>
      </c>
      <c r="D8">
        <v>299</v>
      </c>
      <c r="E8" s="1">
        <f t="shared" si="4"/>
        <v>0.09</v>
      </c>
      <c r="F8" s="3">
        <f t="shared" si="0"/>
        <v>9.7204161248374508</v>
      </c>
      <c r="G8" s="17">
        <f t="shared" si="5"/>
        <v>90</v>
      </c>
      <c r="I8" s="18">
        <v>4080</v>
      </c>
      <c r="J8" s="18">
        <v>4029</v>
      </c>
      <c r="K8" s="18">
        <v>299</v>
      </c>
      <c r="L8" s="1">
        <f t="shared" si="6"/>
        <v>0.1275</v>
      </c>
      <c r="M8" s="3">
        <f t="shared" si="1"/>
        <v>9.3966059082338163</v>
      </c>
      <c r="N8" s="17">
        <f t="shared" si="7"/>
        <v>127.5</v>
      </c>
      <c r="P8" s="18">
        <v>4055</v>
      </c>
      <c r="Q8" s="18">
        <v>3973</v>
      </c>
      <c r="R8" s="18">
        <v>299</v>
      </c>
      <c r="S8" s="1">
        <f t="shared" si="8"/>
        <v>0.20499999999999999</v>
      </c>
      <c r="T8" s="3">
        <f t="shared" si="2"/>
        <v>9.7077922077922079</v>
      </c>
      <c r="U8" s="17">
        <f t="shared" si="9"/>
        <v>205</v>
      </c>
      <c r="W8" s="18">
        <v>4017</v>
      </c>
      <c r="X8" s="18">
        <v>3868</v>
      </c>
      <c r="Y8" s="18">
        <v>300</v>
      </c>
      <c r="Z8" s="1">
        <f t="shared" si="10"/>
        <v>0.3725</v>
      </c>
      <c r="AA8" s="3">
        <f t="shared" si="3"/>
        <v>12.145748987854251</v>
      </c>
      <c r="AB8" s="17">
        <f t="shared" si="11"/>
        <v>372.5</v>
      </c>
      <c r="BT8" s="4"/>
      <c r="BU8" s="5"/>
    </row>
    <row r="9" spans="1:73">
      <c r="B9">
        <v>4074</v>
      </c>
      <c r="C9">
        <v>4037</v>
      </c>
      <c r="D9">
        <v>349</v>
      </c>
      <c r="E9" s="1">
        <f t="shared" si="4"/>
        <v>9.2499999999999999E-2</v>
      </c>
      <c r="F9" s="3">
        <f t="shared" si="0"/>
        <v>11.34590377113134</v>
      </c>
      <c r="G9" s="17">
        <f t="shared" si="5"/>
        <v>92.5</v>
      </c>
      <c r="I9" s="18">
        <v>4068</v>
      </c>
      <c r="J9" s="18">
        <v>4017</v>
      </c>
      <c r="K9" s="18">
        <v>349</v>
      </c>
      <c r="L9" s="1">
        <f t="shared" si="6"/>
        <v>0.1275</v>
      </c>
      <c r="M9" s="3">
        <f t="shared" si="1"/>
        <v>10.967944688874921</v>
      </c>
      <c r="N9" s="17">
        <f t="shared" si="7"/>
        <v>127.5</v>
      </c>
      <c r="P9" s="18">
        <v>4030</v>
      </c>
      <c r="Q9" s="18">
        <v>3947</v>
      </c>
      <c r="R9" s="18">
        <v>349</v>
      </c>
      <c r="S9" s="1">
        <f t="shared" si="8"/>
        <v>0.20749999999999999</v>
      </c>
      <c r="T9" s="3">
        <f t="shared" si="2"/>
        <v>11.331168831168831</v>
      </c>
      <c r="U9" s="17">
        <f t="shared" si="9"/>
        <v>207.5</v>
      </c>
      <c r="W9" s="18">
        <v>3998</v>
      </c>
      <c r="X9" s="18">
        <v>3845</v>
      </c>
      <c r="Y9" s="18">
        <v>349</v>
      </c>
      <c r="Z9" s="1">
        <f t="shared" si="10"/>
        <v>0.38250000000000001</v>
      </c>
      <c r="AA9" s="3">
        <f t="shared" si="3"/>
        <v>14.129554655870447</v>
      </c>
      <c r="AB9" s="17">
        <f t="shared" si="11"/>
        <v>382.5</v>
      </c>
      <c r="BT9" s="4"/>
      <c r="BU9" s="5"/>
    </row>
    <row r="10" spans="1:73">
      <c r="B10">
        <v>4060</v>
      </c>
      <c r="C10">
        <v>4023</v>
      </c>
      <c r="D10">
        <v>399</v>
      </c>
      <c r="E10" s="1">
        <f t="shared" si="4"/>
        <v>9.2499999999999999E-2</v>
      </c>
      <c r="F10" s="3">
        <f t="shared" si="0"/>
        <v>12.971391417425227</v>
      </c>
      <c r="G10" s="17">
        <f t="shared" si="5"/>
        <v>92.5</v>
      </c>
      <c r="I10" s="18">
        <v>4055</v>
      </c>
      <c r="J10" s="18">
        <v>4003</v>
      </c>
      <c r="K10" s="18">
        <v>399</v>
      </c>
      <c r="L10" s="1">
        <f t="shared" si="6"/>
        <v>0.13</v>
      </c>
      <c r="M10" s="3">
        <f t="shared" si="1"/>
        <v>12.539283469516027</v>
      </c>
      <c r="N10" s="17">
        <f t="shared" si="7"/>
        <v>130</v>
      </c>
      <c r="P10" s="18">
        <v>4010</v>
      </c>
      <c r="Q10" s="18">
        <v>3926</v>
      </c>
      <c r="R10" s="18">
        <v>399</v>
      </c>
      <c r="S10" s="1">
        <f t="shared" si="8"/>
        <v>0.21</v>
      </c>
      <c r="T10" s="3">
        <f t="shared" si="2"/>
        <v>12.954545454545455</v>
      </c>
      <c r="U10" s="17">
        <f t="shared" si="9"/>
        <v>210</v>
      </c>
      <c r="W10" s="18">
        <v>3983</v>
      </c>
      <c r="X10" s="18">
        <v>3828</v>
      </c>
      <c r="Y10" s="18">
        <v>399</v>
      </c>
      <c r="Z10" s="1">
        <f t="shared" si="10"/>
        <v>0.38750000000000001</v>
      </c>
      <c r="AA10" s="3">
        <f t="shared" si="3"/>
        <v>16.153846153846153</v>
      </c>
      <c r="AB10" s="17">
        <f t="shared" si="11"/>
        <v>387.5</v>
      </c>
      <c r="BT10" s="4"/>
      <c r="BU10" s="5"/>
    </row>
    <row r="11" spans="1:73">
      <c r="B11">
        <v>4046</v>
      </c>
      <c r="C11">
        <v>4009</v>
      </c>
      <c r="D11">
        <v>448</v>
      </c>
      <c r="E11" s="1">
        <f t="shared" si="4"/>
        <v>9.2499999999999999E-2</v>
      </c>
      <c r="F11" s="3">
        <f t="shared" si="0"/>
        <v>14.564369310793237</v>
      </c>
      <c r="G11" s="17">
        <f t="shared" si="5"/>
        <v>92.5</v>
      </c>
      <c r="I11" s="18">
        <v>4038</v>
      </c>
      <c r="J11" s="18">
        <v>3986</v>
      </c>
      <c r="K11" s="18">
        <v>449</v>
      </c>
      <c r="L11" s="1">
        <f t="shared" si="6"/>
        <v>0.13</v>
      </c>
      <c r="M11" s="3">
        <f t="shared" si="1"/>
        <v>14.110622250157135</v>
      </c>
      <c r="N11" s="17">
        <f t="shared" si="7"/>
        <v>130</v>
      </c>
      <c r="P11" s="18">
        <v>3996</v>
      </c>
      <c r="Q11" s="18">
        <v>3910</v>
      </c>
      <c r="R11" s="18">
        <v>449</v>
      </c>
      <c r="S11" s="1">
        <f t="shared" si="8"/>
        <v>0.215</v>
      </c>
      <c r="T11" s="3">
        <f t="shared" si="2"/>
        <v>14.577922077922079</v>
      </c>
      <c r="U11" s="17">
        <f t="shared" si="9"/>
        <v>215</v>
      </c>
      <c r="W11" s="18">
        <v>3973</v>
      </c>
      <c r="X11" s="18">
        <v>3816</v>
      </c>
      <c r="Y11" s="18">
        <v>449</v>
      </c>
      <c r="Z11" s="1">
        <f t="shared" si="10"/>
        <v>0.39250000000000002</v>
      </c>
      <c r="AA11" s="3">
        <f t="shared" si="3"/>
        <v>18.178137651821864</v>
      </c>
      <c r="AB11" s="17">
        <f t="shared" si="11"/>
        <v>392.5</v>
      </c>
      <c r="BT11" s="4"/>
      <c r="BU11" s="5"/>
    </row>
    <row r="12" spans="1:73">
      <c r="B12">
        <v>4033</v>
      </c>
      <c r="C12">
        <v>3996</v>
      </c>
      <c r="D12">
        <v>498</v>
      </c>
      <c r="E12" s="1">
        <f t="shared" si="4"/>
        <v>9.2499999999999999E-2</v>
      </c>
      <c r="F12" s="3">
        <f t="shared" si="0"/>
        <v>16.189856957087127</v>
      </c>
      <c r="G12" s="17">
        <f t="shared" si="5"/>
        <v>92.5</v>
      </c>
      <c r="I12" s="18">
        <v>4022</v>
      </c>
      <c r="J12" s="18">
        <v>3969</v>
      </c>
      <c r="K12" s="18">
        <v>498</v>
      </c>
      <c r="L12" s="1">
        <f t="shared" si="6"/>
        <v>0.13250000000000001</v>
      </c>
      <c r="M12" s="3">
        <f t="shared" si="1"/>
        <v>15.65053425518542</v>
      </c>
      <c r="N12" s="17">
        <f t="shared" si="7"/>
        <v>132.5</v>
      </c>
      <c r="P12" s="18">
        <v>3986</v>
      </c>
      <c r="Q12" s="18">
        <v>3897</v>
      </c>
      <c r="R12" s="18">
        <v>499</v>
      </c>
      <c r="S12" s="1">
        <f t="shared" si="8"/>
        <v>0.2225</v>
      </c>
      <c r="T12" s="3">
        <f t="shared" si="2"/>
        <v>16.201298701298704</v>
      </c>
      <c r="U12" s="17">
        <f t="shared" si="9"/>
        <v>222.5</v>
      </c>
      <c r="W12" s="18">
        <v>3964</v>
      </c>
      <c r="X12" s="18">
        <v>3806</v>
      </c>
      <c r="Y12" s="18">
        <v>499</v>
      </c>
      <c r="Z12" s="1">
        <f t="shared" si="10"/>
        <v>0.39500000000000002</v>
      </c>
      <c r="AA12" s="3">
        <f t="shared" si="3"/>
        <v>20.20242914979757</v>
      </c>
      <c r="AB12" s="17">
        <f t="shared" si="11"/>
        <v>395</v>
      </c>
      <c r="BT12" s="4"/>
      <c r="BU12" s="5"/>
    </row>
    <row r="13" spans="1:73">
      <c r="B13">
        <v>4019</v>
      </c>
      <c r="C13">
        <v>3982</v>
      </c>
      <c r="D13">
        <v>548</v>
      </c>
      <c r="E13" s="1">
        <f t="shared" si="4"/>
        <v>9.2499999999999999E-2</v>
      </c>
      <c r="F13" s="3">
        <f t="shared" si="0"/>
        <v>17.815344603381014</v>
      </c>
      <c r="G13" s="17">
        <f t="shared" si="5"/>
        <v>92.5</v>
      </c>
      <c r="I13" s="18">
        <v>4009</v>
      </c>
      <c r="J13" s="18">
        <v>3956</v>
      </c>
      <c r="K13" s="18">
        <v>548</v>
      </c>
      <c r="L13" s="1">
        <f t="shared" si="6"/>
        <v>0.13250000000000001</v>
      </c>
      <c r="M13" s="3">
        <f t="shared" si="1"/>
        <v>17.221873035826523</v>
      </c>
      <c r="N13" s="17">
        <f t="shared" si="7"/>
        <v>132.5</v>
      </c>
      <c r="P13" s="18">
        <v>3978</v>
      </c>
      <c r="Q13" s="18">
        <v>3888</v>
      </c>
      <c r="R13" s="18">
        <v>549</v>
      </c>
      <c r="S13" s="1">
        <f t="shared" si="8"/>
        <v>0.22500000000000001</v>
      </c>
      <c r="T13" s="3">
        <f t="shared" si="2"/>
        <v>17.824675324675322</v>
      </c>
      <c r="U13" s="17">
        <f t="shared" si="9"/>
        <v>225</v>
      </c>
      <c r="W13" s="18">
        <v>3955</v>
      </c>
      <c r="X13" s="18">
        <v>3796</v>
      </c>
      <c r="Y13" s="18">
        <v>549</v>
      </c>
      <c r="Z13" s="1">
        <f t="shared" si="10"/>
        <v>0.39750000000000002</v>
      </c>
      <c r="AA13" s="3">
        <f t="shared" si="3"/>
        <v>22.226720647773281</v>
      </c>
      <c r="AB13" s="17">
        <f t="shared" si="11"/>
        <v>397.5</v>
      </c>
      <c r="BT13" s="4"/>
      <c r="BU13" s="5"/>
    </row>
    <row r="14" spans="1:73">
      <c r="B14">
        <v>4007</v>
      </c>
      <c r="C14">
        <v>3969</v>
      </c>
      <c r="D14">
        <v>598</v>
      </c>
      <c r="E14" s="1">
        <f t="shared" si="4"/>
        <v>9.5000000000000001E-2</v>
      </c>
      <c r="F14" s="3">
        <f t="shared" si="0"/>
        <v>19.440832249674902</v>
      </c>
      <c r="G14" s="17">
        <f t="shared" si="5"/>
        <v>95</v>
      </c>
      <c r="I14" s="18">
        <v>3998</v>
      </c>
      <c r="J14" s="18">
        <v>3944</v>
      </c>
      <c r="K14" s="18">
        <v>598</v>
      </c>
      <c r="L14" s="1">
        <f t="shared" si="6"/>
        <v>0.13500000000000001</v>
      </c>
      <c r="M14" s="3">
        <f t="shared" si="1"/>
        <v>18.793211816467633</v>
      </c>
      <c r="N14" s="17">
        <f t="shared" si="7"/>
        <v>135</v>
      </c>
      <c r="P14" s="18">
        <v>3972</v>
      </c>
      <c r="Q14" s="18">
        <v>3879</v>
      </c>
      <c r="R14" s="18">
        <v>598</v>
      </c>
      <c r="S14" s="1">
        <f t="shared" si="8"/>
        <v>0.23250000000000001</v>
      </c>
      <c r="T14" s="3">
        <f t="shared" si="2"/>
        <v>19.415584415584416</v>
      </c>
      <c r="U14" s="17">
        <f t="shared" si="9"/>
        <v>232.5</v>
      </c>
      <c r="W14" s="18">
        <v>3944</v>
      </c>
      <c r="X14" s="18">
        <v>3788</v>
      </c>
      <c r="Y14" s="18">
        <v>599</v>
      </c>
      <c r="Z14" s="1">
        <f t="shared" si="10"/>
        <v>0.39</v>
      </c>
      <c r="AA14" s="3">
        <f t="shared" si="3"/>
        <v>24.251012145748987</v>
      </c>
      <c r="AB14" s="17">
        <f t="shared" si="11"/>
        <v>390</v>
      </c>
      <c r="BT14" s="4"/>
      <c r="BU14" s="5"/>
    </row>
    <row r="15" spans="1:73">
      <c r="B15">
        <v>3995</v>
      </c>
      <c r="C15">
        <v>3957</v>
      </c>
      <c r="D15">
        <v>648</v>
      </c>
      <c r="E15" s="1">
        <f t="shared" si="4"/>
        <v>9.5000000000000001E-2</v>
      </c>
      <c r="F15" s="3">
        <f t="shared" si="0"/>
        <v>21.066319895968793</v>
      </c>
      <c r="G15" s="17">
        <f t="shared" si="5"/>
        <v>95</v>
      </c>
      <c r="I15" s="18">
        <v>3988</v>
      </c>
      <c r="J15" s="18">
        <v>3934</v>
      </c>
      <c r="K15" s="18">
        <v>648</v>
      </c>
      <c r="L15" s="1">
        <f t="shared" si="6"/>
        <v>0.13500000000000001</v>
      </c>
      <c r="M15" s="3">
        <f t="shared" si="1"/>
        <v>20.364550597108735</v>
      </c>
      <c r="N15" s="17">
        <f t="shared" si="7"/>
        <v>135</v>
      </c>
      <c r="P15" s="18">
        <v>3964</v>
      </c>
      <c r="Q15" s="18">
        <v>3871</v>
      </c>
      <c r="R15" s="18">
        <v>648</v>
      </c>
      <c r="S15" s="1">
        <f t="shared" si="8"/>
        <v>0.23250000000000001</v>
      </c>
      <c r="T15" s="3">
        <f t="shared" si="2"/>
        <v>21.038961038961038</v>
      </c>
      <c r="U15" s="17">
        <f t="shared" si="9"/>
        <v>232.5</v>
      </c>
      <c r="W15" s="18">
        <v>3933</v>
      </c>
      <c r="X15" s="18">
        <v>3779</v>
      </c>
      <c r="Y15" s="18">
        <v>649</v>
      </c>
      <c r="Z15" s="1">
        <f t="shared" si="10"/>
        <v>0.38500000000000001</v>
      </c>
      <c r="AA15" s="3">
        <f t="shared" si="3"/>
        <v>26.275303643724694</v>
      </c>
      <c r="AB15" s="17">
        <f t="shared" si="11"/>
        <v>385</v>
      </c>
    </row>
    <row r="16" spans="1:73">
      <c r="B16">
        <v>3983</v>
      </c>
      <c r="C16">
        <v>3946</v>
      </c>
      <c r="D16">
        <v>697</v>
      </c>
      <c r="E16" s="1">
        <f t="shared" si="4"/>
        <v>9.2499999999999999E-2</v>
      </c>
      <c r="F16" s="3">
        <f t="shared" si="0"/>
        <v>22.659297789336801</v>
      </c>
      <c r="G16" s="17">
        <f t="shared" si="5"/>
        <v>92.5</v>
      </c>
      <c r="I16" s="18">
        <v>3979</v>
      </c>
      <c r="J16" s="18">
        <v>3923</v>
      </c>
      <c r="K16" s="18">
        <v>698</v>
      </c>
      <c r="L16" s="1">
        <f t="shared" si="6"/>
        <v>0.14000000000000001</v>
      </c>
      <c r="M16" s="3">
        <f t="shared" si="1"/>
        <v>21.935889377749842</v>
      </c>
      <c r="N16" s="17">
        <f t="shared" si="7"/>
        <v>140</v>
      </c>
      <c r="P16" s="18">
        <v>3956</v>
      </c>
      <c r="Q16" s="18">
        <v>3862</v>
      </c>
      <c r="R16" s="18">
        <v>698</v>
      </c>
      <c r="S16" s="1">
        <f t="shared" si="8"/>
        <v>0.23499999999999999</v>
      </c>
      <c r="T16" s="3">
        <f t="shared" si="2"/>
        <v>22.662337662337663</v>
      </c>
      <c r="U16" s="17">
        <f t="shared" si="9"/>
        <v>235</v>
      </c>
      <c r="W16" s="18">
        <v>3921</v>
      </c>
      <c r="X16" s="18">
        <v>3769</v>
      </c>
      <c r="Y16" s="18">
        <v>698</v>
      </c>
      <c r="Z16" s="1">
        <f t="shared" si="10"/>
        <v>0.38</v>
      </c>
      <c r="AA16" s="3">
        <f t="shared" si="3"/>
        <v>28.259109311740893</v>
      </c>
      <c r="AB16" s="17">
        <f t="shared" si="11"/>
        <v>380</v>
      </c>
    </row>
    <row r="17" spans="2:28">
      <c r="B17">
        <v>3972</v>
      </c>
      <c r="C17">
        <v>3933</v>
      </c>
      <c r="D17">
        <v>747</v>
      </c>
      <c r="E17" s="1">
        <f t="shared" si="4"/>
        <v>9.7500000000000003E-2</v>
      </c>
      <c r="F17" s="3">
        <f t="shared" si="0"/>
        <v>24.284785435630692</v>
      </c>
      <c r="G17" s="17">
        <f t="shared" si="5"/>
        <v>97.5</v>
      </c>
      <c r="I17" s="18">
        <v>3971</v>
      </c>
      <c r="J17" s="18">
        <v>3915</v>
      </c>
      <c r="K17" s="18">
        <v>748</v>
      </c>
      <c r="L17" s="1">
        <f t="shared" si="6"/>
        <v>0.14000000000000001</v>
      </c>
      <c r="M17" s="3">
        <f t="shared" si="1"/>
        <v>23.507228158390951</v>
      </c>
      <c r="N17" s="17">
        <f t="shared" si="7"/>
        <v>140</v>
      </c>
      <c r="P17" s="18">
        <v>3950</v>
      </c>
      <c r="Q17" s="18">
        <v>3853</v>
      </c>
      <c r="R17" s="18">
        <v>748</v>
      </c>
      <c r="S17" s="1">
        <f t="shared" si="8"/>
        <v>0.24249999999999999</v>
      </c>
      <c r="T17" s="3">
        <f t="shared" si="2"/>
        <v>24.285714285714285</v>
      </c>
      <c r="U17" s="17">
        <f t="shared" si="9"/>
        <v>242.5</v>
      </c>
      <c r="W17" s="18">
        <v>3909</v>
      </c>
      <c r="X17" s="18">
        <v>3759</v>
      </c>
      <c r="Y17" s="18">
        <v>748</v>
      </c>
      <c r="Z17" s="1">
        <f t="shared" si="10"/>
        <v>0.375</v>
      </c>
      <c r="AA17" s="3">
        <f t="shared" si="3"/>
        <v>30.2834008097166</v>
      </c>
      <c r="AB17" s="17">
        <f t="shared" si="11"/>
        <v>375</v>
      </c>
    </row>
    <row r="18" spans="2:28">
      <c r="B18">
        <v>3960</v>
      </c>
      <c r="C18">
        <v>3922</v>
      </c>
      <c r="D18">
        <v>797</v>
      </c>
      <c r="E18" s="1">
        <f t="shared" si="4"/>
        <v>9.5000000000000001E-2</v>
      </c>
      <c r="F18" s="3">
        <f t="shared" si="0"/>
        <v>25.910273081924579</v>
      </c>
      <c r="G18" s="17">
        <f t="shared" si="5"/>
        <v>95</v>
      </c>
      <c r="I18" s="18">
        <v>3961</v>
      </c>
      <c r="J18" s="18">
        <v>3906</v>
      </c>
      <c r="K18" s="18">
        <v>798</v>
      </c>
      <c r="L18" s="1">
        <f t="shared" si="6"/>
        <v>0.13750000000000001</v>
      </c>
      <c r="M18" s="3">
        <f t="shared" si="1"/>
        <v>25.078566939032054</v>
      </c>
      <c r="N18" s="17">
        <f t="shared" si="7"/>
        <v>137.5</v>
      </c>
      <c r="P18" s="18">
        <v>3940</v>
      </c>
      <c r="Q18" s="18">
        <v>3845</v>
      </c>
      <c r="R18" s="18">
        <v>798</v>
      </c>
      <c r="S18" s="1">
        <f t="shared" si="8"/>
        <v>0.23749999999999999</v>
      </c>
      <c r="T18" s="3">
        <f t="shared" si="2"/>
        <v>25.90909090909091</v>
      </c>
      <c r="U18" s="17">
        <f t="shared" si="9"/>
        <v>237.5</v>
      </c>
      <c r="W18" s="18">
        <v>3898</v>
      </c>
      <c r="X18" s="18">
        <v>3749</v>
      </c>
      <c r="Y18" s="18">
        <v>798</v>
      </c>
      <c r="Z18" s="1">
        <f t="shared" si="10"/>
        <v>0.3725</v>
      </c>
      <c r="AA18" s="3">
        <f t="shared" si="3"/>
        <v>32.307692307692307</v>
      </c>
      <c r="AB18" s="17">
        <f t="shared" si="11"/>
        <v>372.5</v>
      </c>
    </row>
    <row r="19" spans="2:28">
      <c r="B19">
        <v>3950</v>
      </c>
      <c r="C19">
        <v>3911</v>
      </c>
      <c r="D19">
        <v>847</v>
      </c>
      <c r="E19" s="1">
        <f t="shared" si="4"/>
        <v>9.7500000000000003E-2</v>
      </c>
      <c r="F19" s="3">
        <f t="shared" si="0"/>
        <v>27.535760728218467</v>
      </c>
      <c r="G19" s="17">
        <f t="shared" si="5"/>
        <v>97.5</v>
      </c>
      <c r="I19" s="18">
        <v>3952</v>
      </c>
      <c r="J19" s="18">
        <v>3896</v>
      </c>
      <c r="K19" s="18">
        <v>848</v>
      </c>
      <c r="L19" s="1">
        <f t="shared" si="6"/>
        <v>0.14000000000000001</v>
      </c>
      <c r="M19" s="3">
        <f t="shared" si="1"/>
        <v>26.649905719673161</v>
      </c>
      <c r="N19" s="17">
        <f t="shared" si="7"/>
        <v>140</v>
      </c>
      <c r="P19" s="18">
        <v>3932</v>
      </c>
      <c r="Q19" s="18">
        <v>3835</v>
      </c>
      <c r="R19" s="18">
        <v>848</v>
      </c>
      <c r="S19" s="1">
        <f t="shared" si="8"/>
        <v>0.24249999999999999</v>
      </c>
      <c r="T19" s="3">
        <f t="shared" si="2"/>
        <v>27.532467532467532</v>
      </c>
      <c r="U19" s="17">
        <f t="shared" si="9"/>
        <v>242.5</v>
      </c>
      <c r="W19" s="18">
        <v>3887</v>
      </c>
      <c r="X19" s="18">
        <v>3740</v>
      </c>
      <c r="Y19" s="18">
        <v>848</v>
      </c>
      <c r="Z19" s="1">
        <f t="shared" si="10"/>
        <v>0.36749999999999999</v>
      </c>
      <c r="AA19" s="3">
        <f t="shared" si="3"/>
        <v>34.331983805668017</v>
      </c>
      <c r="AB19" s="17">
        <f t="shared" si="11"/>
        <v>367.5</v>
      </c>
    </row>
    <row r="20" spans="2:28">
      <c r="B20">
        <v>3939</v>
      </c>
      <c r="C20">
        <v>3900</v>
      </c>
      <c r="D20">
        <v>897</v>
      </c>
      <c r="E20" s="1">
        <f t="shared" si="4"/>
        <v>9.7500000000000003E-2</v>
      </c>
      <c r="F20" s="3">
        <f t="shared" si="0"/>
        <v>29.161248374512354</v>
      </c>
      <c r="G20" s="17">
        <f t="shared" si="5"/>
        <v>97.5</v>
      </c>
      <c r="I20" s="18">
        <v>3944</v>
      </c>
      <c r="J20" s="18">
        <v>3885</v>
      </c>
      <c r="K20" s="18">
        <v>897</v>
      </c>
      <c r="L20" s="1">
        <f t="shared" si="6"/>
        <v>0.14749999999999999</v>
      </c>
      <c r="M20" s="3">
        <f t="shared" si="1"/>
        <v>28.189817724701445</v>
      </c>
      <c r="N20" s="17">
        <f t="shared" si="7"/>
        <v>147.5</v>
      </c>
      <c r="P20" s="18">
        <v>3924</v>
      </c>
      <c r="Q20" s="18">
        <v>3826</v>
      </c>
      <c r="R20" s="18">
        <v>898</v>
      </c>
      <c r="S20" s="1">
        <f t="shared" si="8"/>
        <v>0.245</v>
      </c>
      <c r="T20" s="3">
        <f t="shared" si="2"/>
        <v>29.155844155844157</v>
      </c>
      <c r="U20" s="17">
        <f t="shared" si="9"/>
        <v>245</v>
      </c>
      <c r="W20" s="18">
        <v>3877</v>
      </c>
      <c r="X20" s="18">
        <v>3731</v>
      </c>
      <c r="Y20" s="18">
        <v>898</v>
      </c>
      <c r="Z20" s="1">
        <f t="shared" si="10"/>
        <v>0.36499999999999999</v>
      </c>
      <c r="AA20" s="3">
        <f t="shared" si="3"/>
        <v>36.356275303643727</v>
      </c>
      <c r="AB20" s="17">
        <f t="shared" si="11"/>
        <v>365</v>
      </c>
    </row>
    <row r="21" spans="2:28">
      <c r="B21">
        <v>3930</v>
      </c>
      <c r="C21">
        <v>3889</v>
      </c>
      <c r="D21">
        <v>946</v>
      </c>
      <c r="E21" s="1">
        <f t="shared" si="4"/>
        <v>0.10249999999999999</v>
      </c>
      <c r="F21" s="3">
        <f t="shared" si="0"/>
        <v>30.754226267880362</v>
      </c>
      <c r="G21" s="17">
        <f t="shared" si="5"/>
        <v>102.5</v>
      </c>
      <c r="I21" s="18">
        <v>3935</v>
      </c>
      <c r="J21" s="18">
        <v>3875</v>
      </c>
      <c r="K21" s="18">
        <v>947</v>
      </c>
      <c r="L21" s="1">
        <f t="shared" si="6"/>
        <v>0.15</v>
      </c>
      <c r="M21" s="3">
        <f t="shared" si="1"/>
        <v>29.761156505342552</v>
      </c>
      <c r="N21" s="17">
        <f t="shared" si="7"/>
        <v>150</v>
      </c>
      <c r="P21" s="18">
        <v>3914</v>
      </c>
      <c r="Q21" s="18">
        <v>3817</v>
      </c>
      <c r="R21" s="18">
        <v>948</v>
      </c>
      <c r="S21" s="1">
        <f t="shared" si="8"/>
        <v>0.24249999999999999</v>
      </c>
      <c r="T21" s="3">
        <f t="shared" si="2"/>
        <v>30.779220779220779</v>
      </c>
      <c r="U21" s="17">
        <f t="shared" si="9"/>
        <v>242.5</v>
      </c>
      <c r="W21" s="18">
        <v>3868</v>
      </c>
      <c r="X21" s="18">
        <v>3721</v>
      </c>
      <c r="Y21" s="18">
        <v>948</v>
      </c>
      <c r="Z21" s="1">
        <f t="shared" si="10"/>
        <v>0.36749999999999999</v>
      </c>
      <c r="AA21" s="3">
        <f t="shared" si="3"/>
        <v>38.38056680161943</v>
      </c>
      <c r="AB21" s="17">
        <f t="shared" si="11"/>
        <v>367.5</v>
      </c>
    </row>
    <row r="22" spans="2:28">
      <c r="B22">
        <v>3920</v>
      </c>
      <c r="C22">
        <v>3878</v>
      </c>
      <c r="D22">
        <v>996</v>
      </c>
      <c r="E22" s="1">
        <f t="shared" si="4"/>
        <v>0.105</v>
      </c>
      <c r="F22" s="3">
        <f t="shared" si="0"/>
        <v>32.379713914174253</v>
      </c>
      <c r="G22" s="17">
        <f t="shared" si="5"/>
        <v>105</v>
      </c>
      <c r="I22" s="18">
        <v>3925</v>
      </c>
      <c r="J22" s="18">
        <v>3865</v>
      </c>
      <c r="K22" s="18">
        <v>997</v>
      </c>
      <c r="L22" s="1">
        <f t="shared" si="6"/>
        <v>0.15</v>
      </c>
      <c r="M22" s="3">
        <f t="shared" si="1"/>
        <v>31.332495285983658</v>
      </c>
      <c r="N22" s="17">
        <f t="shared" si="7"/>
        <v>150</v>
      </c>
      <c r="P22" s="18">
        <v>3907</v>
      </c>
      <c r="Q22" s="18">
        <v>3807</v>
      </c>
      <c r="R22" s="18">
        <v>998</v>
      </c>
      <c r="S22" s="1">
        <f t="shared" si="8"/>
        <v>0.25</v>
      </c>
      <c r="T22" s="3">
        <f t="shared" si="2"/>
        <v>32.402597402597408</v>
      </c>
      <c r="U22" s="17">
        <f t="shared" si="9"/>
        <v>250</v>
      </c>
      <c r="W22" s="18">
        <v>3861</v>
      </c>
      <c r="X22" s="18">
        <v>3714</v>
      </c>
      <c r="Y22" s="18">
        <v>998</v>
      </c>
      <c r="Z22" s="1">
        <f t="shared" si="10"/>
        <v>0.36749999999999999</v>
      </c>
      <c r="AA22" s="3">
        <f t="shared" si="3"/>
        <v>40.404858299595141</v>
      </c>
      <c r="AB22" s="17">
        <f t="shared" si="11"/>
        <v>367.5</v>
      </c>
    </row>
    <row r="23" spans="2:28">
      <c r="B23">
        <v>3910</v>
      </c>
      <c r="C23">
        <v>3869</v>
      </c>
      <c r="D23">
        <v>1046</v>
      </c>
      <c r="E23" s="1">
        <f t="shared" si="4"/>
        <v>0.10249999999999999</v>
      </c>
      <c r="F23" s="3">
        <f t="shared" si="0"/>
        <v>34.005201560468137</v>
      </c>
      <c r="G23" s="17">
        <f t="shared" si="5"/>
        <v>102.5</v>
      </c>
      <c r="I23" s="18">
        <v>3917</v>
      </c>
      <c r="J23" s="18">
        <v>3856</v>
      </c>
      <c r="K23" s="18">
        <v>1047</v>
      </c>
      <c r="L23" s="1">
        <f t="shared" si="6"/>
        <v>0.1525</v>
      </c>
      <c r="M23" s="3">
        <f t="shared" si="1"/>
        <v>32.903834066624768</v>
      </c>
      <c r="N23" s="17">
        <f t="shared" si="7"/>
        <v>152.5</v>
      </c>
      <c r="P23" s="18">
        <v>3897</v>
      </c>
      <c r="Q23" s="18">
        <v>3799</v>
      </c>
      <c r="R23" s="18">
        <v>1048</v>
      </c>
      <c r="S23" s="1">
        <f t="shared" si="8"/>
        <v>0.245</v>
      </c>
      <c r="T23" s="3">
        <f t="shared" si="2"/>
        <v>34.025974025974023</v>
      </c>
      <c r="U23" s="17">
        <f t="shared" si="9"/>
        <v>245</v>
      </c>
      <c r="W23" s="18">
        <v>3853</v>
      </c>
      <c r="X23" s="18">
        <v>3706</v>
      </c>
      <c r="Y23" s="18">
        <v>1048</v>
      </c>
      <c r="Z23" s="1">
        <f t="shared" si="10"/>
        <v>0.36749999999999999</v>
      </c>
      <c r="AA23" s="3">
        <f t="shared" si="3"/>
        <v>42.429149797570851</v>
      </c>
      <c r="AB23" s="17">
        <f t="shared" si="11"/>
        <v>367.5</v>
      </c>
    </row>
    <row r="24" spans="2:28">
      <c r="B24">
        <v>3902</v>
      </c>
      <c r="C24">
        <v>3858</v>
      </c>
      <c r="D24">
        <v>1096</v>
      </c>
      <c r="E24" s="1">
        <f t="shared" si="4"/>
        <v>0.11</v>
      </c>
      <c r="F24" s="3">
        <f t="shared" si="0"/>
        <v>35.630689206762028</v>
      </c>
      <c r="G24" s="17">
        <f t="shared" si="5"/>
        <v>110</v>
      </c>
      <c r="I24" s="18">
        <v>3909</v>
      </c>
      <c r="J24" s="18">
        <v>3846</v>
      </c>
      <c r="K24" s="18">
        <v>1097</v>
      </c>
      <c r="L24" s="1">
        <f t="shared" si="6"/>
        <v>0.1575</v>
      </c>
      <c r="M24" s="3">
        <f t="shared" si="1"/>
        <v>34.475172847265874</v>
      </c>
      <c r="N24" s="17">
        <f t="shared" si="7"/>
        <v>157.5</v>
      </c>
      <c r="P24" s="18">
        <v>3888</v>
      </c>
      <c r="Q24" s="18">
        <v>3792</v>
      </c>
      <c r="R24" s="18">
        <v>1098</v>
      </c>
      <c r="S24" s="1">
        <f t="shared" si="8"/>
        <v>0.24</v>
      </c>
      <c r="T24" s="3">
        <f t="shared" si="2"/>
        <v>35.649350649350644</v>
      </c>
      <c r="U24" s="17">
        <f t="shared" si="9"/>
        <v>240</v>
      </c>
      <c r="W24" s="18">
        <v>3845</v>
      </c>
      <c r="X24" s="18">
        <v>3699</v>
      </c>
      <c r="Y24" s="18">
        <v>1098</v>
      </c>
      <c r="Z24" s="1">
        <f t="shared" si="10"/>
        <v>0.36499999999999999</v>
      </c>
      <c r="AA24" s="3">
        <f t="shared" si="3"/>
        <v>44.453441295546561</v>
      </c>
      <c r="AB24" s="17">
        <f t="shared" si="11"/>
        <v>365</v>
      </c>
    </row>
    <row r="25" spans="2:28">
      <c r="B25">
        <v>3893</v>
      </c>
      <c r="C25">
        <v>3848</v>
      </c>
      <c r="D25">
        <v>1146</v>
      </c>
      <c r="E25" s="1">
        <f t="shared" si="4"/>
        <v>0.1125</v>
      </c>
      <c r="F25" s="3">
        <f t="shared" si="0"/>
        <v>37.256176853055919</v>
      </c>
      <c r="G25" s="17">
        <f t="shared" si="5"/>
        <v>112.5</v>
      </c>
      <c r="I25" s="18">
        <v>3901</v>
      </c>
      <c r="J25" s="18">
        <v>3837</v>
      </c>
      <c r="K25" s="18">
        <v>1147</v>
      </c>
      <c r="L25" s="1">
        <f t="shared" si="6"/>
        <v>0.16</v>
      </c>
      <c r="M25" s="3">
        <f t="shared" si="1"/>
        <v>36.046511627906973</v>
      </c>
      <c r="N25" s="17">
        <f t="shared" si="7"/>
        <v>160</v>
      </c>
      <c r="P25" s="18">
        <v>3877</v>
      </c>
      <c r="Q25" s="18">
        <v>3783</v>
      </c>
      <c r="R25" s="18">
        <v>1148</v>
      </c>
      <c r="S25" s="1">
        <f t="shared" si="8"/>
        <v>0.23499999999999999</v>
      </c>
      <c r="T25" s="3">
        <f t="shared" si="2"/>
        <v>37.272727272727273</v>
      </c>
      <c r="U25" s="17">
        <f t="shared" si="9"/>
        <v>235</v>
      </c>
      <c r="W25" s="18">
        <v>3839</v>
      </c>
      <c r="X25" s="18">
        <v>3692</v>
      </c>
      <c r="Y25" s="18">
        <v>1148</v>
      </c>
      <c r="Z25" s="1">
        <f t="shared" si="10"/>
        <v>0.36749999999999999</v>
      </c>
      <c r="AA25" s="3">
        <f t="shared" si="3"/>
        <v>46.477732793522271</v>
      </c>
      <c r="AB25" s="17">
        <f t="shared" si="11"/>
        <v>367.5</v>
      </c>
    </row>
    <row r="26" spans="2:28">
      <c r="B26">
        <v>3883</v>
      </c>
      <c r="C26">
        <v>3837</v>
      </c>
      <c r="D26">
        <v>1195</v>
      </c>
      <c r="E26" s="1">
        <f t="shared" si="4"/>
        <v>0.115</v>
      </c>
      <c r="F26" s="3">
        <f t="shared" si="0"/>
        <v>38.849154746423928</v>
      </c>
      <c r="G26" s="17">
        <f t="shared" si="5"/>
        <v>115</v>
      </c>
      <c r="I26" s="18">
        <v>3892</v>
      </c>
      <c r="J26" s="18">
        <v>3828</v>
      </c>
      <c r="K26" s="18">
        <v>1197</v>
      </c>
      <c r="L26" s="1">
        <f t="shared" si="6"/>
        <v>0.16</v>
      </c>
      <c r="M26" s="3">
        <f t="shared" si="1"/>
        <v>37.61785040854808</v>
      </c>
      <c r="N26" s="17">
        <f t="shared" si="7"/>
        <v>160</v>
      </c>
      <c r="P26" s="18">
        <v>3866</v>
      </c>
      <c r="Q26" s="18">
        <v>3775</v>
      </c>
      <c r="R26" s="18">
        <v>1198</v>
      </c>
      <c r="S26" s="1">
        <f t="shared" si="8"/>
        <v>0.22750000000000001</v>
      </c>
      <c r="T26" s="3">
        <f t="shared" si="2"/>
        <v>38.896103896103895</v>
      </c>
      <c r="U26" s="17">
        <f t="shared" si="9"/>
        <v>227.5</v>
      </c>
      <c r="W26" s="18">
        <v>3833</v>
      </c>
      <c r="X26" s="18">
        <v>3685</v>
      </c>
      <c r="Y26" s="18">
        <v>1198</v>
      </c>
      <c r="Z26" s="1">
        <f t="shared" si="10"/>
        <v>0.37</v>
      </c>
      <c r="AA26" s="3">
        <f t="shared" si="3"/>
        <v>48.502024291497975</v>
      </c>
      <c r="AB26" s="17">
        <f t="shared" si="11"/>
        <v>370</v>
      </c>
    </row>
    <row r="27" spans="2:28">
      <c r="B27">
        <v>3871</v>
      </c>
      <c r="C27">
        <v>3826</v>
      </c>
      <c r="D27">
        <v>1245</v>
      </c>
      <c r="E27" s="1">
        <f t="shared" si="4"/>
        <v>0.1125</v>
      </c>
      <c r="F27" s="3">
        <f t="shared" si="0"/>
        <v>40.474642392717811</v>
      </c>
      <c r="G27" s="17">
        <f t="shared" si="5"/>
        <v>112.5</v>
      </c>
      <c r="I27" s="18">
        <v>3883</v>
      </c>
      <c r="J27" s="18">
        <v>3818</v>
      </c>
      <c r="K27" s="18">
        <v>1246</v>
      </c>
      <c r="L27" s="1">
        <f t="shared" si="6"/>
        <v>0.16250000000000001</v>
      </c>
      <c r="M27" s="3">
        <f t="shared" si="1"/>
        <v>39.157762413576371</v>
      </c>
      <c r="N27" s="17">
        <f t="shared" si="7"/>
        <v>162.5</v>
      </c>
      <c r="P27" s="18">
        <v>3855</v>
      </c>
      <c r="Q27" s="18">
        <v>3767</v>
      </c>
      <c r="R27" s="18">
        <v>1248</v>
      </c>
      <c r="S27" s="1">
        <f t="shared" si="8"/>
        <v>0.22</v>
      </c>
      <c r="T27" s="3">
        <f t="shared" si="2"/>
        <v>40.519480519480524</v>
      </c>
      <c r="U27" s="17">
        <f t="shared" si="9"/>
        <v>220</v>
      </c>
      <c r="W27" s="18">
        <v>3827</v>
      </c>
      <c r="X27" s="18">
        <v>3678</v>
      </c>
      <c r="Y27" s="18">
        <v>1248</v>
      </c>
      <c r="Z27" s="1">
        <f t="shared" si="10"/>
        <v>0.3725</v>
      </c>
      <c r="AA27" s="3">
        <f t="shared" si="3"/>
        <v>50.526315789473685</v>
      </c>
      <c r="AB27" s="17">
        <f t="shared" si="11"/>
        <v>372.5</v>
      </c>
    </row>
    <row r="28" spans="2:28">
      <c r="B28">
        <v>3856</v>
      </c>
      <c r="C28">
        <v>3815</v>
      </c>
      <c r="D28">
        <v>1295</v>
      </c>
      <c r="E28" s="1">
        <f t="shared" si="4"/>
        <v>0.10249999999999999</v>
      </c>
      <c r="F28" s="3">
        <f t="shared" si="0"/>
        <v>42.100130039011702</v>
      </c>
      <c r="G28" s="17">
        <f t="shared" si="5"/>
        <v>102.5</v>
      </c>
      <c r="I28" s="18">
        <v>3873</v>
      </c>
      <c r="J28" s="18">
        <v>3809</v>
      </c>
      <c r="K28" s="18">
        <v>1296</v>
      </c>
      <c r="L28" s="1">
        <f t="shared" si="6"/>
        <v>0.16</v>
      </c>
      <c r="M28" s="3">
        <f t="shared" si="1"/>
        <v>40.729101194217471</v>
      </c>
      <c r="N28" s="17">
        <f t="shared" si="7"/>
        <v>160</v>
      </c>
      <c r="P28" s="18">
        <v>3845</v>
      </c>
      <c r="Q28" s="18">
        <v>3761</v>
      </c>
      <c r="R28" s="18">
        <v>1297</v>
      </c>
      <c r="S28" s="1">
        <f t="shared" si="8"/>
        <v>0.21</v>
      </c>
      <c r="T28" s="3">
        <f t="shared" si="2"/>
        <v>42.11038961038961</v>
      </c>
      <c r="U28" s="17">
        <f t="shared" si="9"/>
        <v>210</v>
      </c>
      <c r="W28" s="18">
        <v>3822</v>
      </c>
      <c r="X28" s="18">
        <v>3672</v>
      </c>
      <c r="Y28" s="18">
        <v>1297</v>
      </c>
      <c r="Z28" s="1">
        <f t="shared" si="10"/>
        <v>0.375</v>
      </c>
      <c r="AA28" s="3">
        <f t="shared" si="3"/>
        <v>52.51012145748988</v>
      </c>
      <c r="AB28" s="17">
        <f t="shared" si="11"/>
        <v>375</v>
      </c>
    </row>
    <row r="29" spans="2:28">
      <c r="B29">
        <v>3843</v>
      </c>
      <c r="C29">
        <v>3805</v>
      </c>
      <c r="D29">
        <v>1345</v>
      </c>
      <c r="E29" s="1">
        <f t="shared" si="4"/>
        <v>9.5000000000000001E-2</v>
      </c>
      <c r="F29" s="3">
        <f t="shared" si="0"/>
        <v>43.725617685305593</v>
      </c>
      <c r="G29" s="17">
        <f t="shared" si="5"/>
        <v>95</v>
      </c>
      <c r="I29" s="18">
        <v>3862</v>
      </c>
      <c r="J29" s="18">
        <v>3800</v>
      </c>
      <c r="K29" s="18">
        <v>1346</v>
      </c>
      <c r="L29" s="1">
        <f t="shared" si="6"/>
        <v>0.155</v>
      </c>
      <c r="M29" s="3">
        <f t="shared" si="1"/>
        <v>42.300439974858577</v>
      </c>
      <c r="N29" s="17">
        <f t="shared" si="7"/>
        <v>155</v>
      </c>
      <c r="P29" s="18">
        <v>3836</v>
      </c>
      <c r="Q29" s="18">
        <v>3754</v>
      </c>
      <c r="R29" s="18">
        <v>1347</v>
      </c>
      <c r="S29" s="1">
        <f t="shared" si="8"/>
        <v>0.20499999999999999</v>
      </c>
      <c r="T29" s="3">
        <f t="shared" si="2"/>
        <v>43.733766233766232</v>
      </c>
      <c r="U29" s="17">
        <f t="shared" si="9"/>
        <v>205</v>
      </c>
      <c r="W29" s="18">
        <v>3816</v>
      </c>
      <c r="X29" s="18">
        <v>3665</v>
      </c>
      <c r="Y29" s="18">
        <v>1347</v>
      </c>
      <c r="Z29" s="1">
        <f t="shared" si="10"/>
        <v>0.3775</v>
      </c>
      <c r="AA29" s="3">
        <f t="shared" si="3"/>
        <v>54.534412955465584</v>
      </c>
      <c r="AB29" s="17">
        <f t="shared" si="11"/>
        <v>377.5</v>
      </c>
    </row>
    <row r="30" spans="2:28">
      <c r="B30">
        <v>3833</v>
      </c>
      <c r="C30">
        <v>3796</v>
      </c>
      <c r="D30">
        <v>1395</v>
      </c>
      <c r="E30" s="1">
        <f t="shared" si="4"/>
        <v>9.2499999999999999E-2</v>
      </c>
      <c r="F30" s="3">
        <f t="shared" si="0"/>
        <v>45.351105331599477</v>
      </c>
      <c r="G30" s="17">
        <f t="shared" si="5"/>
        <v>92.5</v>
      </c>
      <c r="I30" s="18">
        <v>3849</v>
      </c>
      <c r="J30" s="18">
        <v>3791</v>
      </c>
      <c r="K30" s="18">
        <v>1396</v>
      </c>
      <c r="L30" s="1">
        <f t="shared" si="6"/>
        <v>0.14499999999999999</v>
      </c>
      <c r="M30" s="3">
        <f t="shared" si="1"/>
        <v>43.871778755499683</v>
      </c>
      <c r="N30" s="17">
        <f t="shared" si="7"/>
        <v>145</v>
      </c>
      <c r="P30" s="18">
        <v>3829</v>
      </c>
      <c r="Q30" s="18">
        <v>3748</v>
      </c>
      <c r="R30" s="18">
        <v>1397</v>
      </c>
      <c r="S30" s="1">
        <f t="shared" si="8"/>
        <v>0.20250000000000001</v>
      </c>
      <c r="T30" s="3">
        <f t="shared" si="2"/>
        <v>45.357142857142854</v>
      </c>
      <c r="U30" s="17">
        <f t="shared" si="9"/>
        <v>202.5</v>
      </c>
      <c r="W30" s="18">
        <v>3810</v>
      </c>
      <c r="X30" s="18">
        <v>3660</v>
      </c>
      <c r="Y30" s="18">
        <v>1397</v>
      </c>
      <c r="Z30" s="1">
        <f t="shared" si="10"/>
        <v>0.375</v>
      </c>
      <c r="AA30" s="3">
        <f t="shared" si="3"/>
        <v>56.558704453441301</v>
      </c>
      <c r="AB30" s="17">
        <f t="shared" si="11"/>
        <v>375</v>
      </c>
    </row>
    <row r="31" spans="2:28">
      <c r="B31">
        <v>3825</v>
      </c>
      <c r="C31">
        <v>3788</v>
      </c>
      <c r="D31">
        <v>1445</v>
      </c>
      <c r="E31" s="1">
        <f t="shared" si="4"/>
        <v>9.2499999999999999E-2</v>
      </c>
      <c r="F31" s="3">
        <f t="shared" si="0"/>
        <v>46.976592977893368</v>
      </c>
      <c r="G31" s="17">
        <f t="shared" si="5"/>
        <v>92.5</v>
      </c>
      <c r="I31" s="18">
        <v>3838</v>
      </c>
      <c r="J31" s="18">
        <v>3783</v>
      </c>
      <c r="K31" s="18">
        <v>1446</v>
      </c>
      <c r="L31" s="1">
        <f t="shared" si="6"/>
        <v>0.13750000000000001</v>
      </c>
      <c r="M31" s="3">
        <f t="shared" si="1"/>
        <v>45.44311753614079</v>
      </c>
      <c r="N31" s="17">
        <f t="shared" si="7"/>
        <v>137.5</v>
      </c>
      <c r="P31" s="18">
        <v>3822</v>
      </c>
      <c r="Q31" s="18">
        <v>3741</v>
      </c>
      <c r="R31" s="18">
        <v>1447</v>
      </c>
      <c r="S31" s="1">
        <f t="shared" si="8"/>
        <v>0.20250000000000001</v>
      </c>
      <c r="T31" s="3">
        <f t="shared" si="2"/>
        <v>46.980519480519476</v>
      </c>
      <c r="U31" s="17">
        <f t="shared" si="9"/>
        <v>202.5</v>
      </c>
      <c r="W31" s="18">
        <v>3805</v>
      </c>
      <c r="X31" s="18">
        <v>3655</v>
      </c>
      <c r="Y31" s="18">
        <v>1447</v>
      </c>
      <c r="Z31" s="1">
        <f t="shared" si="10"/>
        <v>0.375</v>
      </c>
      <c r="AA31" s="3">
        <f t="shared" si="3"/>
        <v>58.582995951417004</v>
      </c>
      <c r="AB31" s="17">
        <f t="shared" si="11"/>
        <v>375</v>
      </c>
    </row>
    <row r="32" spans="2:28">
      <c r="B32">
        <v>3819</v>
      </c>
      <c r="C32">
        <v>3782</v>
      </c>
      <c r="D32">
        <v>1494</v>
      </c>
      <c r="E32" s="1">
        <f t="shared" si="4"/>
        <v>9.2499999999999999E-2</v>
      </c>
      <c r="F32" s="3">
        <f t="shared" si="0"/>
        <v>48.569570871261384</v>
      </c>
      <c r="G32" s="17">
        <f t="shared" si="5"/>
        <v>92.5</v>
      </c>
      <c r="I32" s="18">
        <v>3829</v>
      </c>
      <c r="J32" s="18">
        <v>3777</v>
      </c>
      <c r="K32" s="18">
        <v>1496</v>
      </c>
      <c r="L32" s="1">
        <f t="shared" si="6"/>
        <v>0.13</v>
      </c>
      <c r="M32" s="3">
        <f t="shared" si="1"/>
        <v>47.014456316781903</v>
      </c>
      <c r="N32" s="17">
        <f t="shared" si="7"/>
        <v>130</v>
      </c>
      <c r="P32" s="18">
        <v>3816</v>
      </c>
      <c r="Q32" s="18">
        <v>3736</v>
      </c>
      <c r="R32" s="18">
        <v>1497</v>
      </c>
      <c r="S32" s="1">
        <f t="shared" si="8"/>
        <v>0.2</v>
      </c>
      <c r="T32" s="3">
        <f t="shared" si="2"/>
        <v>48.603896103896105</v>
      </c>
      <c r="U32" s="17">
        <f t="shared" si="9"/>
        <v>200</v>
      </c>
      <c r="W32" s="18">
        <v>3800</v>
      </c>
      <c r="X32" s="18">
        <v>3648</v>
      </c>
      <c r="Y32" s="18">
        <v>1497</v>
      </c>
      <c r="Z32" s="1">
        <f t="shared" si="10"/>
        <v>0.38</v>
      </c>
      <c r="AA32" s="3">
        <f t="shared" si="3"/>
        <v>60.607287449392707</v>
      </c>
      <c r="AB32" s="17">
        <f t="shared" si="11"/>
        <v>380</v>
      </c>
    </row>
    <row r="33" spans="2:28">
      <c r="B33">
        <v>3813</v>
      </c>
      <c r="C33">
        <v>3775</v>
      </c>
      <c r="D33">
        <v>1544</v>
      </c>
      <c r="E33" s="1">
        <f t="shared" si="4"/>
        <v>9.5000000000000001E-2</v>
      </c>
      <c r="F33" s="3">
        <f t="shared" si="0"/>
        <v>50.195058517555267</v>
      </c>
      <c r="G33" s="17">
        <f t="shared" si="5"/>
        <v>95</v>
      </c>
      <c r="I33" s="18">
        <v>3822</v>
      </c>
      <c r="J33" s="18">
        <v>3770</v>
      </c>
      <c r="K33" s="18">
        <v>1546</v>
      </c>
      <c r="L33" s="1">
        <f t="shared" si="6"/>
        <v>0.13</v>
      </c>
      <c r="M33" s="3">
        <f t="shared" si="1"/>
        <v>48.585795097423009</v>
      </c>
      <c r="N33" s="17">
        <f t="shared" si="7"/>
        <v>130</v>
      </c>
      <c r="P33" s="18">
        <v>3811</v>
      </c>
      <c r="Q33" s="18">
        <v>3731</v>
      </c>
      <c r="R33" s="18">
        <v>1547</v>
      </c>
      <c r="S33" s="1">
        <f t="shared" si="8"/>
        <v>0.2</v>
      </c>
      <c r="T33" s="3">
        <f t="shared" si="2"/>
        <v>50.227272727272734</v>
      </c>
      <c r="U33" s="17">
        <f t="shared" si="9"/>
        <v>200</v>
      </c>
      <c r="W33" s="18">
        <v>3795</v>
      </c>
      <c r="X33" s="18">
        <v>3643</v>
      </c>
      <c r="Y33" s="18">
        <v>1547</v>
      </c>
      <c r="Z33" s="1">
        <f t="shared" si="10"/>
        <v>0.38</v>
      </c>
      <c r="AA33" s="3">
        <f t="shared" si="3"/>
        <v>62.631578947368418</v>
      </c>
      <c r="AB33" s="17">
        <f t="shared" si="11"/>
        <v>380</v>
      </c>
    </row>
    <row r="34" spans="2:28">
      <c r="B34">
        <v>3807</v>
      </c>
      <c r="C34">
        <v>3769</v>
      </c>
      <c r="D34">
        <v>1594</v>
      </c>
      <c r="E34" s="1">
        <f t="shared" si="4"/>
        <v>9.5000000000000001E-2</v>
      </c>
      <c r="F34" s="3">
        <f t="shared" ref="F34:F57" si="12">D34/$D$75*100</f>
        <v>51.820546163849158</v>
      </c>
      <c r="G34" s="17">
        <f t="shared" si="5"/>
        <v>95</v>
      </c>
      <c r="I34" s="18">
        <v>3817</v>
      </c>
      <c r="J34" s="18">
        <v>3764</v>
      </c>
      <c r="K34" s="18">
        <v>1596</v>
      </c>
      <c r="L34" s="1">
        <f t="shared" si="6"/>
        <v>0.13250000000000001</v>
      </c>
      <c r="M34" s="3">
        <f t="shared" ref="M34:M56" si="13">K34/$K$75*100</f>
        <v>50.157133878064109</v>
      </c>
      <c r="N34" s="17">
        <f t="shared" si="7"/>
        <v>132.5</v>
      </c>
      <c r="P34" s="18">
        <v>3806</v>
      </c>
      <c r="Q34" s="18">
        <v>3726</v>
      </c>
      <c r="R34" s="18">
        <v>1597</v>
      </c>
      <c r="S34" s="1">
        <f t="shared" si="8"/>
        <v>0.2</v>
      </c>
      <c r="T34" s="3">
        <f t="shared" ref="T34:T51" si="14">R34/$R$75*100</f>
        <v>51.850649350649348</v>
      </c>
      <c r="U34" s="17">
        <f t="shared" si="9"/>
        <v>200</v>
      </c>
      <c r="W34" s="18">
        <v>3790</v>
      </c>
      <c r="X34" s="18">
        <v>3637</v>
      </c>
      <c r="Y34" s="18">
        <v>1597</v>
      </c>
      <c r="Z34" s="1">
        <f t="shared" si="10"/>
        <v>0.38250000000000001</v>
      </c>
      <c r="AA34" s="3">
        <f t="shared" ref="AA34:AA51" si="15">(Y34)/$Y$75*100</f>
        <v>64.655870445344135</v>
      </c>
      <c r="AB34" s="17">
        <f t="shared" si="11"/>
        <v>382.5</v>
      </c>
    </row>
    <row r="35" spans="2:28">
      <c r="B35">
        <v>3802</v>
      </c>
      <c r="C35">
        <v>3765</v>
      </c>
      <c r="D35">
        <v>1644</v>
      </c>
      <c r="E35" s="1">
        <f t="shared" si="4"/>
        <v>9.2499999999999999E-2</v>
      </c>
      <c r="F35" s="3">
        <f t="shared" si="12"/>
        <v>53.446033810143042</v>
      </c>
      <c r="G35" s="17">
        <f t="shared" si="5"/>
        <v>92.5</v>
      </c>
      <c r="I35" s="18">
        <v>3811</v>
      </c>
      <c r="J35" s="18">
        <v>3759</v>
      </c>
      <c r="K35" s="18">
        <v>1646</v>
      </c>
      <c r="L35" s="1">
        <f t="shared" si="6"/>
        <v>0.13</v>
      </c>
      <c r="M35" s="3">
        <f t="shared" si="13"/>
        <v>51.728472658705215</v>
      </c>
      <c r="N35" s="17">
        <f t="shared" si="7"/>
        <v>130</v>
      </c>
      <c r="P35" s="18">
        <v>3802</v>
      </c>
      <c r="Q35" s="18">
        <v>3722</v>
      </c>
      <c r="R35" s="18">
        <v>1647</v>
      </c>
      <c r="S35" s="1">
        <f t="shared" si="8"/>
        <v>0.2</v>
      </c>
      <c r="T35" s="3">
        <f t="shared" si="14"/>
        <v>53.474025974025977</v>
      </c>
      <c r="U35" s="17">
        <f t="shared" si="9"/>
        <v>200</v>
      </c>
      <c r="W35" s="18">
        <v>3784</v>
      </c>
      <c r="X35" s="18">
        <v>3632</v>
      </c>
      <c r="Y35" s="18">
        <v>1647</v>
      </c>
      <c r="Z35" s="1">
        <f t="shared" si="10"/>
        <v>0.38</v>
      </c>
      <c r="AA35" s="3">
        <f t="shared" si="15"/>
        <v>66.680161943319831</v>
      </c>
      <c r="AB35" s="17">
        <f t="shared" si="11"/>
        <v>380</v>
      </c>
    </row>
    <row r="36" spans="2:28">
      <c r="B36">
        <v>3797</v>
      </c>
      <c r="C36">
        <v>3759</v>
      </c>
      <c r="D36">
        <v>1694</v>
      </c>
      <c r="E36" s="1">
        <f t="shared" si="4"/>
        <v>9.5000000000000001E-2</v>
      </c>
      <c r="F36" s="3">
        <f t="shared" si="12"/>
        <v>55.071521456436933</v>
      </c>
      <c r="G36" s="17">
        <f t="shared" si="5"/>
        <v>95</v>
      </c>
      <c r="I36" s="18">
        <v>3806</v>
      </c>
      <c r="J36" s="18">
        <v>3754</v>
      </c>
      <c r="K36" s="18">
        <v>1696</v>
      </c>
      <c r="L36" s="1">
        <f t="shared" si="6"/>
        <v>0.13</v>
      </c>
      <c r="M36" s="3">
        <f t="shared" si="13"/>
        <v>53.299811439346321</v>
      </c>
      <c r="N36" s="17">
        <f t="shared" si="7"/>
        <v>130</v>
      </c>
      <c r="P36" s="18">
        <v>3799</v>
      </c>
      <c r="Q36" s="18">
        <v>3718</v>
      </c>
      <c r="R36" s="18">
        <v>1697</v>
      </c>
      <c r="S36" s="1">
        <f t="shared" si="8"/>
        <v>0.20250000000000001</v>
      </c>
      <c r="T36" s="3">
        <f t="shared" si="14"/>
        <v>55.097402597402599</v>
      </c>
      <c r="U36" s="17">
        <f t="shared" si="9"/>
        <v>202.5</v>
      </c>
      <c r="W36" s="18">
        <v>3779</v>
      </c>
      <c r="X36" s="18">
        <v>3627</v>
      </c>
      <c r="Y36" s="18">
        <v>1697</v>
      </c>
      <c r="Z36" s="1">
        <f t="shared" si="10"/>
        <v>0.38</v>
      </c>
      <c r="AA36" s="3">
        <f t="shared" si="15"/>
        <v>68.704453441295541</v>
      </c>
      <c r="AB36" s="17">
        <f t="shared" si="11"/>
        <v>380</v>
      </c>
    </row>
    <row r="37" spans="2:28">
      <c r="B37">
        <v>3792</v>
      </c>
      <c r="C37">
        <v>3755</v>
      </c>
      <c r="D37">
        <v>1743</v>
      </c>
      <c r="E37" s="1">
        <f t="shared" si="4"/>
        <v>9.2499999999999999E-2</v>
      </c>
      <c r="F37" s="3">
        <f t="shared" si="12"/>
        <v>56.664499349804942</v>
      </c>
      <c r="G37" s="17">
        <f t="shared" si="5"/>
        <v>92.5</v>
      </c>
      <c r="I37" s="18">
        <v>3802</v>
      </c>
      <c r="J37" s="18">
        <v>3751</v>
      </c>
      <c r="K37" s="18">
        <v>1745</v>
      </c>
      <c r="L37" s="1">
        <f t="shared" si="6"/>
        <v>0.1275</v>
      </c>
      <c r="M37" s="3">
        <f t="shared" si="13"/>
        <v>54.839723444374613</v>
      </c>
      <c r="N37" s="17">
        <f t="shared" si="7"/>
        <v>127.5</v>
      </c>
      <c r="P37" s="18">
        <v>3796</v>
      </c>
      <c r="Q37" s="18">
        <v>3714</v>
      </c>
      <c r="R37" s="18">
        <v>1747</v>
      </c>
      <c r="S37" s="1">
        <f t="shared" si="8"/>
        <v>0.20499999999999999</v>
      </c>
      <c r="T37" s="3">
        <f t="shared" si="14"/>
        <v>56.720779220779214</v>
      </c>
      <c r="U37" s="17">
        <f t="shared" si="9"/>
        <v>205</v>
      </c>
      <c r="W37" s="18">
        <v>3773</v>
      </c>
      <c r="X37" s="18">
        <v>3621</v>
      </c>
      <c r="Y37" s="18">
        <v>1747</v>
      </c>
      <c r="Z37" s="1">
        <f t="shared" si="10"/>
        <v>0.38</v>
      </c>
      <c r="AA37" s="3">
        <f t="shared" si="15"/>
        <v>70.728744939271266</v>
      </c>
      <c r="AB37" s="17">
        <f t="shared" si="11"/>
        <v>380</v>
      </c>
    </row>
    <row r="38" spans="2:28">
      <c r="B38">
        <v>3788</v>
      </c>
      <c r="C38">
        <v>3751</v>
      </c>
      <c r="D38">
        <v>1793</v>
      </c>
      <c r="E38" s="1">
        <f t="shared" si="4"/>
        <v>9.2499999999999999E-2</v>
      </c>
      <c r="F38" s="3">
        <f t="shared" si="12"/>
        <v>58.289986996098833</v>
      </c>
      <c r="G38" s="17">
        <f t="shared" si="5"/>
        <v>92.5</v>
      </c>
      <c r="I38" s="18">
        <v>3798</v>
      </c>
      <c r="J38" s="18">
        <v>3746</v>
      </c>
      <c r="K38" s="18">
        <v>1795</v>
      </c>
      <c r="L38" s="1">
        <f t="shared" si="6"/>
        <v>0.13</v>
      </c>
      <c r="M38" s="3">
        <f t="shared" si="13"/>
        <v>56.411062225015719</v>
      </c>
      <c r="N38" s="17">
        <f t="shared" si="7"/>
        <v>130</v>
      </c>
      <c r="P38" s="18">
        <v>3792</v>
      </c>
      <c r="Q38" s="18">
        <v>3710</v>
      </c>
      <c r="R38" s="18">
        <v>1797</v>
      </c>
      <c r="S38" s="1">
        <f t="shared" si="8"/>
        <v>0.20499999999999999</v>
      </c>
      <c r="T38" s="3">
        <f t="shared" si="14"/>
        <v>58.344155844155843</v>
      </c>
      <c r="U38" s="17">
        <f t="shared" si="9"/>
        <v>205</v>
      </c>
      <c r="W38" s="18">
        <v>3768</v>
      </c>
      <c r="X38" s="18">
        <v>3615</v>
      </c>
      <c r="Y38" s="18">
        <v>1797</v>
      </c>
      <c r="Z38" s="1">
        <f t="shared" si="10"/>
        <v>0.38250000000000001</v>
      </c>
      <c r="AA38" s="3">
        <f t="shared" si="15"/>
        <v>72.753036437246962</v>
      </c>
      <c r="AB38" s="17">
        <f t="shared" si="11"/>
        <v>382.5</v>
      </c>
    </row>
    <row r="39" spans="2:28">
      <c r="B39">
        <v>3785</v>
      </c>
      <c r="C39">
        <v>3746</v>
      </c>
      <c r="D39">
        <v>1843</v>
      </c>
      <c r="E39" s="1">
        <f t="shared" si="4"/>
        <v>9.7500000000000003E-2</v>
      </c>
      <c r="F39" s="3">
        <f t="shared" si="12"/>
        <v>59.915474642392716</v>
      </c>
      <c r="G39" s="17">
        <f t="shared" si="5"/>
        <v>97.5</v>
      </c>
      <c r="I39" s="18">
        <v>3794</v>
      </c>
      <c r="J39" s="18">
        <v>3742</v>
      </c>
      <c r="K39" s="18">
        <v>1845</v>
      </c>
      <c r="L39" s="1">
        <f t="shared" si="6"/>
        <v>0.13</v>
      </c>
      <c r="M39" s="3">
        <f t="shared" si="13"/>
        <v>57.982401005656826</v>
      </c>
      <c r="N39" s="17">
        <f t="shared" si="7"/>
        <v>130</v>
      </c>
      <c r="P39" s="18">
        <v>3790</v>
      </c>
      <c r="Q39" s="18">
        <v>3707</v>
      </c>
      <c r="R39" s="18">
        <v>1847</v>
      </c>
      <c r="S39" s="1">
        <f t="shared" si="8"/>
        <v>0.20749999999999999</v>
      </c>
      <c r="T39" s="3">
        <f t="shared" si="14"/>
        <v>59.967532467532472</v>
      </c>
      <c r="U39" s="17">
        <f t="shared" si="9"/>
        <v>207.5</v>
      </c>
      <c r="W39" s="18">
        <v>3761</v>
      </c>
      <c r="X39" s="18">
        <v>3609</v>
      </c>
      <c r="Y39" s="18">
        <v>1847</v>
      </c>
      <c r="Z39" s="1">
        <f t="shared" si="10"/>
        <v>0.38</v>
      </c>
      <c r="AA39" s="3">
        <f t="shared" si="15"/>
        <v>74.777327935222672</v>
      </c>
      <c r="AB39" s="17">
        <f t="shared" si="11"/>
        <v>380</v>
      </c>
    </row>
    <row r="40" spans="2:28">
      <c r="B40">
        <v>3781</v>
      </c>
      <c r="C40">
        <v>3742</v>
      </c>
      <c r="D40">
        <v>1893</v>
      </c>
      <c r="E40" s="1">
        <f t="shared" si="4"/>
        <v>9.7500000000000003E-2</v>
      </c>
      <c r="F40" s="3">
        <f t="shared" si="12"/>
        <v>61.540962288686607</v>
      </c>
      <c r="G40" s="17">
        <f t="shared" si="5"/>
        <v>97.5</v>
      </c>
      <c r="I40" s="18">
        <v>3791</v>
      </c>
      <c r="J40" s="18">
        <v>3739</v>
      </c>
      <c r="K40" s="18">
        <v>1895</v>
      </c>
      <c r="L40" s="1">
        <f t="shared" si="6"/>
        <v>0.13</v>
      </c>
      <c r="M40" s="3">
        <f t="shared" si="13"/>
        <v>59.553739786297925</v>
      </c>
      <c r="N40" s="17">
        <f t="shared" si="7"/>
        <v>130</v>
      </c>
      <c r="P40" s="18">
        <v>3787</v>
      </c>
      <c r="Q40" s="18">
        <v>3704</v>
      </c>
      <c r="R40" s="18">
        <v>1896</v>
      </c>
      <c r="S40" s="1">
        <f t="shared" si="8"/>
        <v>0.20749999999999999</v>
      </c>
      <c r="T40" s="3">
        <f t="shared" si="14"/>
        <v>61.558441558441558</v>
      </c>
      <c r="U40" s="17">
        <f t="shared" si="9"/>
        <v>207.5</v>
      </c>
      <c r="W40" s="18">
        <v>3755</v>
      </c>
      <c r="X40" s="18">
        <v>3603</v>
      </c>
      <c r="Y40" s="18">
        <v>1896</v>
      </c>
      <c r="Z40" s="1">
        <f t="shared" si="10"/>
        <v>0.38</v>
      </c>
      <c r="AA40" s="3">
        <f t="shared" si="15"/>
        <v>76.761133603238861</v>
      </c>
      <c r="AB40" s="17">
        <f t="shared" si="11"/>
        <v>380</v>
      </c>
    </row>
    <row r="41" spans="2:28">
      <c r="B41">
        <v>3777</v>
      </c>
      <c r="C41">
        <v>3739</v>
      </c>
      <c r="D41">
        <v>1943</v>
      </c>
      <c r="E41" s="1">
        <f t="shared" si="4"/>
        <v>9.5000000000000001E-2</v>
      </c>
      <c r="F41" s="3">
        <f t="shared" si="12"/>
        <v>63.166449934980498</v>
      </c>
      <c r="G41" s="17">
        <f t="shared" si="5"/>
        <v>95</v>
      </c>
      <c r="I41" s="18">
        <v>3788</v>
      </c>
      <c r="J41" s="18">
        <v>3735</v>
      </c>
      <c r="K41" s="18">
        <v>1945</v>
      </c>
      <c r="L41" s="1">
        <f t="shared" si="6"/>
        <v>0.13250000000000001</v>
      </c>
      <c r="M41" s="3">
        <f t="shared" si="13"/>
        <v>61.125078566939031</v>
      </c>
      <c r="N41" s="17">
        <f t="shared" si="7"/>
        <v>132.5</v>
      </c>
      <c r="P41" s="18">
        <v>3785</v>
      </c>
      <c r="Q41" s="18">
        <v>3702</v>
      </c>
      <c r="R41" s="18">
        <v>1946</v>
      </c>
      <c r="S41" s="1">
        <f t="shared" si="8"/>
        <v>0.20749999999999999</v>
      </c>
      <c r="T41" s="3">
        <f t="shared" si="14"/>
        <v>63.181818181818187</v>
      </c>
      <c r="U41" s="17">
        <f t="shared" si="9"/>
        <v>207.5</v>
      </c>
      <c r="W41" s="18">
        <v>3747</v>
      </c>
      <c r="X41" s="18">
        <v>3596</v>
      </c>
      <c r="Y41" s="18">
        <v>1946</v>
      </c>
      <c r="Z41" s="1">
        <f t="shared" si="10"/>
        <v>0.3775</v>
      </c>
      <c r="AA41" s="3">
        <f t="shared" si="15"/>
        <v>78.785425101214585</v>
      </c>
      <c r="AB41" s="17">
        <f t="shared" si="11"/>
        <v>377.5</v>
      </c>
    </row>
    <row r="42" spans="2:28">
      <c r="B42">
        <v>3774</v>
      </c>
      <c r="C42">
        <v>3735</v>
      </c>
      <c r="D42">
        <v>1993</v>
      </c>
      <c r="E42" s="1">
        <f t="shared" si="4"/>
        <v>9.7500000000000003E-2</v>
      </c>
      <c r="F42" s="3">
        <f t="shared" si="12"/>
        <v>64.791937581274382</v>
      </c>
      <c r="G42" s="17">
        <f t="shared" si="5"/>
        <v>97.5</v>
      </c>
      <c r="I42" s="18">
        <v>3785</v>
      </c>
      <c r="J42" s="18">
        <v>3732</v>
      </c>
      <c r="K42" s="18">
        <v>1995</v>
      </c>
      <c r="L42" s="1">
        <f t="shared" si="6"/>
        <v>0.13250000000000001</v>
      </c>
      <c r="M42" s="3">
        <f t="shared" si="13"/>
        <v>62.696417347580137</v>
      </c>
      <c r="N42" s="17">
        <f t="shared" si="7"/>
        <v>132.5</v>
      </c>
      <c r="P42" s="18">
        <v>3784</v>
      </c>
      <c r="Q42" s="18">
        <v>3700</v>
      </c>
      <c r="R42" s="18">
        <v>1996</v>
      </c>
      <c r="S42" s="1">
        <f t="shared" si="8"/>
        <v>0.21</v>
      </c>
      <c r="T42" s="3">
        <f t="shared" si="14"/>
        <v>64.805194805194816</v>
      </c>
      <c r="U42" s="17">
        <f t="shared" si="9"/>
        <v>210</v>
      </c>
      <c r="W42" s="18">
        <v>3740</v>
      </c>
      <c r="X42" s="18">
        <v>3588</v>
      </c>
      <c r="Y42" s="18">
        <v>1996</v>
      </c>
      <c r="Z42" s="1">
        <f t="shared" si="10"/>
        <v>0.38</v>
      </c>
      <c r="AA42" s="3">
        <f t="shared" si="15"/>
        <v>80.809716599190281</v>
      </c>
      <c r="AB42" s="17">
        <f t="shared" si="11"/>
        <v>380</v>
      </c>
    </row>
    <row r="43" spans="2:28">
      <c r="B43">
        <v>3771</v>
      </c>
      <c r="C43">
        <v>3731</v>
      </c>
      <c r="D43">
        <v>2043</v>
      </c>
      <c r="E43" s="1">
        <f t="shared" si="4"/>
        <v>0.1</v>
      </c>
      <c r="F43" s="3">
        <f t="shared" si="12"/>
        <v>66.417425227568273</v>
      </c>
      <c r="G43" s="17">
        <f t="shared" si="5"/>
        <v>100</v>
      </c>
      <c r="I43" s="18">
        <v>3782</v>
      </c>
      <c r="J43" s="18">
        <v>3729</v>
      </c>
      <c r="K43" s="18">
        <v>2045</v>
      </c>
      <c r="L43" s="1">
        <f t="shared" si="6"/>
        <v>0.13250000000000001</v>
      </c>
      <c r="M43" s="3">
        <f t="shared" si="13"/>
        <v>64.267756128221237</v>
      </c>
      <c r="N43" s="17">
        <f t="shared" si="7"/>
        <v>132.5</v>
      </c>
      <c r="P43" s="18">
        <v>3782</v>
      </c>
      <c r="Q43" s="18">
        <v>3697</v>
      </c>
      <c r="R43" s="18">
        <v>2046</v>
      </c>
      <c r="S43" s="1">
        <f t="shared" si="8"/>
        <v>0.21249999999999999</v>
      </c>
      <c r="T43" s="3">
        <f t="shared" si="14"/>
        <v>66.428571428571431</v>
      </c>
      <c r="U43" s="17">
        <f t="shared" si="9"/>
        <v>212.5</v>
      </c>
      <c r="W43" s="18">
        <v>3730</v>
      </c>
      <c r="X43" s="18">
        <v>3580</v>
      </c>
      <c r="Y43" s="18">
        <v>2046</v>
      </c>
      <c r="Z43" s="1">
        <f t="shared" si="10"/>
        <v>0.375</v>
      </c>
      <c r="AA43" s="3">
        <f t="shared" si="15"/>
        <v>82.834008097165992</v>
      </c>
      <c r="AB43" s="17">
        <f t="shared" si="11"/>
        <v>375</v>
      </c>
    </row>
    <row r="44" spans="2:28">
      <c r="B44">
        <v>3769</v>
      </c>
      <c r="C44">
        <v>3728</v>
      </c>
      <c r="D44">
        <v>2092</v>
      </c>
      <c r="E44" s="1">
        <f t="shared" si="4"/>
        <v>0.10249999999999999</v>
      </c>
      <c r="F44" s="3">
        <f t="shared" si="12"/>
        <v>68.010403120936274</v>
      </c>
      <c r="G44" s="17">
        <f t="shared" si="5"/>
        <v>102.5</v>
      </c>
      <c r="I44" s="18">
        <v>3780</v>
      </c>
      <c r="J44" s="18">
        <v>3726</v>
      </c>
      <c r="K44" s="18">
        <v>2095</v>
      </c>
      <c r="L44" s="1">
        <f t="shared" si="6"/>
        <v>0.13500000000000001</v>
      </c>
      <c r="M44" s="3">
        <f t="shared" si="13"/>
        <v>65.83909490886235</v>
      </c>
      <c r="N44" s="17">
        <f t="shared" si="7"/>
        <v>135</v>
      </c>
      <c r="P44" s="18">
        <v>3781</v>
      </c>
      <c r="Q44" s="18">
        <v>3695</v>
      </c>
      <c r="R44" s="18">
        <v>2096</v>
      </c>
      <c r="S44" s="1">
        <f t="shared" si="8"/>
        <v>0.215</v>
      </c>
      <c r="T44" s="3">
        <f t="shared" si="14"/>
        <v>68.051948051948045</v>
      </c>
      <c r="U44" s="17">
        <f t="shared" si="9"/>
        <v>215</v>
      </c>
      <c r="W44" s="18">
        <v>3721</v>
      </c>
      <c r="X44" s="18">
        <v>3571</v>
      </c>
      <c r="Y44" s="18">
        <v>2096</v>
      </c>
      <c r="Z44" s="1">
        <f t="shared" si="10"/>
        <v>0.375</v>
      </c>
      <c r="AA44" s="3">
        <f t="shared" si="15"/>
        <v>84.858299595141702</v>
      </c>
      <c r="AB44" s="17">
        <f t="shared" si="11"/>
        <v>375</v>
      </c>
    </row>
    <row r="45" spans="2:28">
      <c r="B45">
        <v>3765</v>
      </c>
      <c r="C45">
        <v>3724</v>
      </c>
      <c r="D45">
        <v>2142</v>
      </c>
      <c r="E45" s="1">
        <f t="shared" si="4"/>
        <v>0.10249999999999999</v>
      </c>
      <c r="F45" s="3">
        <f t="shared" si="12"/>
        <v>69.635890767230165</v>
      </c>
      <c r="G45" s="17">
        <f t="shared" si="5"/>
        <v>102.5</v>
      </c>
      <c r="I45" s="18">
        <v>3778</v>
      </c>
      <c r="J45" s="18">
        <v>3723</v>
      </c>
      <c r="K45" s="18">
        <v>2145</v>
      </c>
      <c r="L45" s="1">
        <f t="shared" si="6"/>
        <v>0.13750000000000001</v>
      </c>
      <c r="M45" s="3">
        <f t="shared" si="13"/>
        <v>67.410433689503463</v>
      </c>
      <c r="N45" s="17">
        <f t="shared" si="7"/>
        <v>137.5</v>
      </c>
      <c r="P45" s="18">
        <v>3779</v>
      </c>
      <c r="Q45" s="18">
        <v>3694</v>
      </c>
      <c r="R45" s="18">
        <v>2146</v>
      </c>
      <c r="S45" s="1">
        <f t="shared" si="8"/>
        <v>0.21249999999999999</v>
      </c>
      <c r="T45" s="3">
        <f t="shared" si="14"/>
        <v>69.675324675324674</v>
      </c>
      <c r="U45" s="17">
        <f t="shared" si="9"/>
        <v>212.5</v>
      </c>
      <c r="W45" s="18">
        <v>3713</v>
      </c>
      <c r="X45" s="18">
        <v>3562</v>
      </c>
      <c r="Y45" s="18">
        <v>2146</v>
      </c>
      <c r="Z45" s="1">
        <f t="shared" si="10"/>
        <v>0.3775</v>
      </c>
      <c r="AA45" s="3">
        <f t="shared" si="15"/>
        <v>86.882591093117412</v>
      </c>
      <c r="AB45" s="17">
        <f t="shared" si="11"/>
        <v>377.5</v>
      </c>
    </row>
    <row r="46" spans="2:28">
      <c r="B46">
        <v>3757</v>
      </c>
      <c r="C46">
        <v>3719</v>
      </c>
      <c r="D46">
        <v>2192</v>
      </c>
      <c r="E46" s="1">
        <f t="shared" si="4"/>
        <v>9.5000000000000001E-2</v>
      </c>
      <c r="F46" s="3">
        <f t="shared" si="12"/>
        <v>71.261378413524056</v>
      </c>
      <c r="G46" s="17">
        <f t="shared" si="5"/>
        <v>95</v>
      </c>
      <c r="I46" s="18">
        <v>3777</v>
      </c>
      <c r="J46" s="18">
        <v>3721</v>
      </c>
      <c r="K46" s="18">
        <v>2195</v>
      </c>
      <c r="L46" s="1">
        <f t="shared" si="6"/>
        <v>0.14000000000000001</v>
      </c>
      <c r="M46" s="3">
        <f t="shared" si="13"/>
        <v>68.981772470144563</v>
      </c>
      <c r="N46" s="17">
        <f t="shared" si="7"/>
        <v>140</v>
      </c>
      <c r="P46" s="18">
        <v>3777</v>
      </c>
      <c r="Q46" s="18">
        <v>3691</v>
      </c>
      <c r="R46" s="18">
        <v>2196</v>
      </c>
      <c r="S46" s="1">
        <f t="shared" si="8"/>
        <v>0.215</v>
      </c>
      <c r="T46" s="3">
        <f t="shared" si="14"/>
        <v>71.298701298701289</v>
      </c>
      <c r="U46" s="17">
        <f t="shared" si="9"/>
        <v>215</v>
      </c>
      <c r="W46" s="18">
        <v>3709</v>
      </c>
      <c r="X46" s="18">
        <v>3552</v>
      </c>
      <c r="Y46" s="18">
        <v>2196</v>
      </c>
      <c r="Z46" s="1">
        <f t="shared" si="10"/>
        <v>0.39250000000000002</v>
      </c>
      <c r="AA46" s="3">
        <f t="shared" si="15"/>
        <v>88.906882591093122</v>
      </c>
      <c r="AB46" s="17">
        <f t="shared" si="11"/>
        <v>392.5</v>
      </c>
    </row>
    <row r="47" spans="2:28">
      <c r="B47">
        <v>3748</v>
      </c>
      <c r="C47">
        <v>3712</v>
      </c>
      <c r="D47">
        <v>2242</v>
      </c>
      <c r="E47" s="1">
        <f t="shared" si="4"/>
        <v>0.09</v>
      </c>
      <c r="F47" s="3">
        <f t="shared" si="12"/>
        <v>72.886866059817947</v>
      </c>
      <c r="G47" s="17">
        <f t="shared" si="5"/>
        <v>90</v>
      </c>
      <c r="I47" s="18">
        <v>3775</v>
      </c>
      <c r="J47" s="18">
        <v>3719</v>
      </c>
      <c r="K47" s="18">
        <v>2245</v>
      </c>
      <c r="L47" s="1">
        <f t="shared" si="6"/>
        <v>0.14000000000000001</v>
      </c>
      <c r="M47" s="3">
        <f t="shared" si="13"/>
        <v>70.553111250785676</v>
      </c>
      <c r="N47" s="17">
        <f t="shared" si="7"/>
        <v>140</v>
      </c>
      <c r="P47" s="18">
        <v>3774</v>
      </c>
      <c r="Q47" s="18">
        <v>3689</v>
      </c>
      <c r="R47" s="18">
        <v>2246</v>
      </c>
      <c r="S47" s="1">
        <f t="shared" si="8"/>
        <v>0.21249999999999999</v>
      </c>
      <c r="T47" s="3">
        <f t="shared" si="14"/>
        <v>72.922077922077918</v>
      </c>
      <c r="U47" s="17">
        <f t="shared" si="9"/>
        <v>212.5</v>
      </c>
      <c r="W47" s="18">
        <v>3703</v>
      </c>
      <c r="X47" s="18">
        <v>3539</v>
      </c>
      <c r="Y47" s="18">
        <v>2246</v>
      </c>
      <c r="Z47" s="1">
        <f t="shared" si="10"/>
        <v>0.41</v>
      </c>
      <c r="AA47" s="3">
        <f t="shared" si="15"/>
        <v>90.931174089068818</v>
      </c>
      <c r="AB47" s="17">
        <f t="shared" si="11"/>
        <v>410</v>
      </c>
    </row>
    <row r="48" spans="2:28">
      <c r="B48">
        <v>3742</v>
      </c>
      <c r="C48">
        <v>3705</v>
      </c>
      <c r="D48">
        <v>2292</v>
      </c>
      <c r="E48" s="1">
        <f t="shared" si="4"/>
        <v>9.2499999999999999E-2</v>
      </c>
      <c r="F48" s="3">
        <f t="shared" si="12"/>
        <v>74.512353706111838</v>
      </c>
      <c r="G48" s="17">
        <f t="shared" si="5"/>
        <v>92.5</v>
      </c>
      <c r="I48" s="18">
        <v>3770</v>
      </c>
      <c r="J48" s="18">
        <v>3717</v>
      </c>
      <c r="K48" s="18">
        <v>2294</v>
      </c>
      <c r="L48" s="1">
        <f t="shared" si="6"/>
        <v>0.13250000000000001</v>
      </c>
      <c r="M48" s="3">
        <f t="shared" si="13"/>
        <v>72.093023255813947</v>
      </c>
      <c r="N48" s="17">
        <f t="shared" si="7"/>
        <v>132.5</v>
      </c>
      <c r="P48" s="18">
        <v>3771</v>
      </c>
      <c r="Q48" s="18">
        <v>3686</v>
      </c>
      <c r="R48" s="18">
        <v>2296</v>
      </c>
      <c r="S48" s="1">
        <f t="shared" si="8"/>
        <v>0.21249999999999999</v>
      </c>
      <c r="T48" s="3">
        <f t="shared" si="14"/>
        <v>74.545454545454547</v>
      </c>
      <c r="U48" s="17">
        <f t="shared" si="9"/>
        <v>212.5</v>
      </c>
      <c r="W48" s="18">
        <v>3694</v>
      </c>
      <c r="X48" s="18">
        <v>3520</v>
      </c>
      <c r="Y48" s="18">
        <v>2296</v>
      </c>
      <c r="Z48" s="1">
        <f t="shared" si="10"/>
        <v>0.435</v>
      </c>
      <c r="AA48" s="3">
        <f t="shared" si="15"/>
        <v>92.955465587044543</v>
      </c>
      <c r="AB48" s="17">
        <f t="shared" si="11"/>
        <v>435</v>
      </c>
    </row>
    <row r="49" spans="2:28">
      <c r="B49">
        <v>3737</v>
      </c>
      <c r="C49">
        <v>3700</v>
      </c>
      <c r="D49">
        <v>2341</v>
      </c>
      <c r="E49" s="1">
        <f t="shared" si="4"/>
        <v>9.2499999999999999E-2</v>
      </c>
      <c r="F49" s="3">
        <f t="shared" si="12"/>
        <v>76.10533159947984</v>
      </c>
      <c r="G49" s="17">
        <f t="shared" si="5"/>
        <v>92.5</v>
      </c>
      <c r="I49" s="18">
        <v>3765</v>
      </c>
      <c r="J49" s="18">
        <v>3712</v>
      </c>
      <c r="K49" s="18">
        <v>2344</v>
      </c>
      <c r="L49" s="1">
        <f t="shared" si="6"/>
        <v>0.13250000000000001</v>
      </c>
      <c r="M49" s="3">
        <f t="shared" si="13"/>
        <v>73.66436203645506</v>
      </c>
      <c r="N49" s="17">
        <f t="shared" si="7"/>
        <v>132.5</v>
      </c>
      <c r="P49" s="18">
        <v>3766</v>
      </c>
      <c r="Q49" s="18">
        <v>3682</v>
      </c>
      <c r="R49" s="18">
        <v>2346</v>
      </c>
      <c r="S49" s="1">
        <f t="shared" si="8"/>
        <v>0.21</v>
      </c>
      <c r="T49" s="3">
        <f t="shared" si="14"/>
        <v>76.168831168831161</v>
      </c>
      <c r="U49" s="17">
        <f t="shared" si="9"/>
        <v>210</v>
      </c>
      <c r="W49" s="18">
        <v>3665</v>
      </c>
      <c r="X49" s="18">
        <v>3485</v>
      </c>
      <c r="Y49" s="18">
        <v>2346</v>
      </c>
      <c r="Z49" s="1">
        <f t="shared" si="10"/>
        <v>0.45</v>
      </c>
      <c r="AA49" s="3">
        <f t="shared" si="15"/>
        <v>94.979757085020239</v>
      </c>
      <c r="AB49" s="17">
        <f t="shared" si="11"/>
        <v>450</v>
      </c>
    </row>
    <row r="50" spans="2:28">
      <c r="B50">
        <v>3730</v>
      </c>
      <c r="C50">
        <v>3694</v>
      </c>
      <c r="D50">
        <v>2391</v>
      </c>
      <c r="E50" s="1">
        <f t="shared" si="4"/>
        <v>0.09</v>
      </c>
      <c r="F50" s="3">
        <f t="shared" si="12"/>
        <v>77.730819245773731</v>
      </c>
      <c r="G50" s="17">
        <f t="shared" si="5"/>
        <v>90</v>
      </c>
      <c r="I50" s="18">
        <v>3759</v>
      </c>
      <c r="J50" s="18">
        <v>3707</v>
      </c>
      <c r="K50" s="18">
        <v>2394</v>
      </c>
      <c r="L50" s="1">
        <f t="shared" si="6"/>
        <v>0.13</v>
      </c>
      <c r="M50" s="3">
        <f t="shared" si="13"/>
        <v>75.235700817096159</v>
      </c>
      <c r="N50" s="17">
        <f t="shared" si="7"/>
        <v>130</v>
      </c>
      <c r="P50" s="18">
        <v>3761</v>
      </c>
      <c r="Q50" s="18">
        <v>3679</v>
      </c>
      <c r="R50" s="18">
        <v>2396</v>
      </c>
      <c r="S50" s="1">
        <f t="shared" si="8"/>
        <v>0.20499999999999999</v>
      </c>
      <c r="T50" s="3">
        <f t="shared" si="14"/>
        <v>77.79220779220779</v>
      </c>
      <c r="U50" s="17">
        <f t="shared" si="9"/>
        <v>205</v>
      </c>
      <c r="W50" s="18">
        <v>3599</v>
      </c>
      <c r="X50" s="18">
        <v>3421</v>
      </c>
      <c r="Y50" s="18">
        <v>2396</v>
      </c>
      <c r="Z50" s="1">
        <f t="shared" si="10"/>
        <v>0.44500000000000001</v>
      </c>
      <c r="AA50" s="3">
        <f t="shared" si="15"/>
        <v>97.004048582995949</v>
      </c>
      <c r="AB50" s="17">
        <f t="shared" si="11"/>
        <v>445</v>
      </c>
    </row>
    <row r="51" spans="2:28">
      <c r="B51">
        <v>3725</v>
      </c>
      <c r="C51">
        <v>3689</v>
      </c>
      <c r="D51">
        <v>2441</v>
      </c>
      <c r="E51" s="1">
        <f t="shared" si="4"/>
        <v>0.09</v>
      </c>
      <c r="F51" s="3">
        <f t="shared" si="12"/>
        <v>79.356306892067622</v>
      </c>
      <c r="G51" s="17">
        <f t="shared" si="5"/>
        <v>90</v>
      </c>
      <c r="I51" s="18">
        <v>3753</v>
      </c>
      <c r="J51" s="18">
        <v>3702</v>
      </c>
      <c r="K51" s="18">
        <v>2444</v>
      </c>
      <c r="L51" s="1">
        <f t="shared" si="6"/>
        <v>0.1275</v>
      </c>
      <c r="M51" s="3">
        <f t="shared" si="13"/>
        <v>76.807039597737273</v>
      </c>
      <c r="N51" s="17">
        <f t="shared" si="7"/>
        <v>127.5</v>
      </c>
      <c r="P51" s="18">
        <v>3756</v>
      </c>
      <c r="Q51" s="18">
        <v>3673</v>
      </c>
      <c r="R51" s="18">
        <v>2445</v>
      </c>
      <c r="S51" s="1">
        <f t="shared" si="8"/>
        <v>0.20749999999999999</v>
      </c>
      <c r="T51" s="3">
        <f t="shared" si="14"/>
        <v>79.383116883116884</v>
      </c>
      <c r="U51" s="17">
        <f t="shared" si="9"/>
        <v>207.5</v>
      </c>
      <c r="W51" s="18">
        <v>3485</v>
      </c>
      <c r="X51" s="18">
        <v>3297</v>
      </c>
      <c r="Y51" s="18">
        <v>2446</v>
      </c>
      <c r="Z51" s="1">
        <f t="shared" si="10"/>
        <v>0.47</v>
      </c>
      <c r="AA51" s="3">
        <f t="shared" si="15"/>
        <v>99.02834008097166</v>
      </c>
      <c r="AB51" s="17">
        <f t="shared" si="11"/>
        <v>470</v>
      </c>
    </row>
    <row r="52" spans="2:28">
      <c r="B52">
        <v>3720</v>
      </c>
      <c r="C52">
        <v>3683</v>
      </c>
      <c r="D52">
        <v>2491</v>
      </c>
      <c r="E52" s="1">
        <f t="shared" si="4"/>
        <v>9.2499999999999999E-2</v>
      </c>
      <c r="F52" s="3">
        <f t="shared" si="12"/>
        <v>80.981794538361513</v>
      </c>
      <c r="G52" s="17">
        <f t="shared" si="5"/>
        <v>92.5</v>
      </c>
      <c r="I52" s="18">
        <v>3747</v>
      </c>
      <c r="J52" s="18">
        <v>3696</v>
      </c>
      <c r="K52" s="18">
        <v>2494</v>
      </c>
      <c r="L52" s="1">
        <f t="shared" si="6"/>
        <v>0.1275</v>
      </c>
      <c r="M52" s="3">
        <f t="shared" si="13"/>
        <v>78.378378378378372</v>
      </c>
      <c r="N52" s="17">
        <f t="shared" si="7"/>
        <v>127.5</v>
      </c>
      <c r="P52" s="18">
        <v>3751</v>
      </c>
      <c r="Q52" s="18">
        <v>3667</v>
      </c>
      <c r="R52" s="18">
        <v>2495</v>
      </c>
      <c r="S52" s="1">
        <f t="shared" ref="S52:S55" si="16">(P52-Q52)/400</f>
        <v>0.21</v>
      </c>
      <c r="T52" s="3">
        <f t="shared" ref="T52:T55" si="17">R52/$R$75*100</f>
        <v>81.006493506493499</v>
      </c>
      <c r="U52" s="17">
        <f t="shared" si="9"/>
        <v>210</v>
      </c>
      <c r="W52" s="18">
        <v>3395</v>
      </c>
      <c r="X52" s="18">
        <v>3200</v>
      </c>
      <c r="Y52" s="18">
        <v>2471</v>
      </c>
      <c r="Z52" s="1">
        <f t="shared" ref="Z52:Z70" si="18">(W52-X52)/400</f>
        <v>0.48749999999999999</v>
      </c>
      <c r="AA52" s="3">
        <f t="shared" ref="AA52:AA70" si="19">(Y52)/$Y$75*100</f>
        <v>100.04048582995952</v>
      </c>
      <c r="AB52" s="17">
        <f t="shared" si="11"/>
        <v>487.5</v>
      </c>
    </row>
    <row r="53" spans="2:28">
      <c r="B53">
        <v>3714</v>
      </c>
      <c r="C53">
        <v>3676</v>
      </c>
      <c r="D53">
        <v>2541</v>
      </c>
      <c r="E53" s="1">
        <f t="shared" si="4"/>
        <v>9.5000000000000001E-2</v>
      </c>
      <c r="F53" s="3">
        <f t="shared" si="12"/>
        <v>82.607282184655389</v>
      </c>
      <c r="G53" s="17">
        <f t="shared" si="5"/>
        <v>95</v>
      </c>
      <c r="I53" s="18">
        <v>3742</v>
      </c>
      <c r="J53" s="18">
        <v>3691</v>
      </c>
      <c r="K53" s="18">
        <v>2544</v>
      </c>
      <c r="L53" s="1">
        <f t="shared" si="6"/>
        <v>0.1275</v>
      </c>
      <c r="M53" s="3">
        <f t="shared" si="13"/>
        <v>79.949717159019485</v>
      </c>
      <c r="N53" s="17">
        <f t="shared" si="7"/>
        <v>127.5</v>
      </c>
      <c r="P53" s="18">
        <v>3744</v>
      </c>
      <c r="Q53" s="18">
        <v>3661</v>
      </c>
      <c r="R53" s="18">
        <v>2545</v>
      </c>
      <c r="S53" s="1">
        <f t="shared" si="16"/>
        <v>0.20749999999999999</v>
      </c>
      <c r="T53" s="3">
        <f t="shared" si="17"/>
        <v>82.629870129870127</v>
      </c>
      <c r="U53" s="17">
        <f t="shared" si="9"/>
        <v>207.5</v>
      </c>
      <c r="W53" s="18">
        <v>3378</v>
      </c>
      <c r="X53" s="18">
        <v>3199</v>
      </c>
      <c r="Y53" s="18">
        <v>2477</v>
      </c>
      <c r="Z53" s="1">
        <f t="shared" si="18"/>
        <v>0.44750000000000001</v>
      </c>
      <c r="AA53" s="3">
        <f t="shared" si="19"/>
        <v>100.28340080971661</v>
      </c>
      <c r="AB53" s="17">
        <f t="shared" si="11"/>
        <v>447.5</v>
      </c>
    </row>
    <row r="54" spans="2:28">
      <c r="B54">
        <v>3705</v>
      </c>
      <c r="C54">
        <v>3669</v>
      </c>
      <c r="D54">
        <v>2590</v>
      </c>
      <c r="E54" s="1">
        <f t="shared" si="4"/>
        <v>0.09</v>
      </c>
      <c r="F54" s="3">
        <f t="shared" si="12"/>
        <v>84.200260078023405</v>
      </c>
      <c r="G54" s="17">
        <f t="shared" si="5"/>
        <v>90</v>
      </c>
      <c r="I54" s="18">
        <v>3737</v>
      </c>
      <c r="J54" s="18">
        <v>3685</v>
      </c>
      <c r="K54" s="18">
        <v>2594</v>
      </c>
      <c r="L54" s="1">
        <f t="shared" si="6"/>
        <v>0.13</v>
      </c>
      <c r="M54" s="3">
        <f t="shared" si="13"/>
        <v>81.521055939660584</v>
      </c>
      <c r="N54" s="17">
        <f t="shared" si="7"/>
        <v>130</v>
      </c>
      <c r="P54" s="18">
        <v>3735</v>
      </c>
      <c r="Q54" s="18">
        <v>3653</v>
      </c>
      <c r="R54" s="18">
        <v>2595</v>
      </c>
      <c r="S54" s="1">
        <f t="shared" si="16"/>
        <v>0.20499999999999999</v>
      </c>
      <c r="T54" s="3">
        <f t="shared" si="17"/>
        <v>84.253246753246756</v>
      </c>
      <c r="U54" s="17">
        <f t="shared" si="9"/>
        <v>205</v>
      </c>
      <c r="W54" s="18">
        <v>3370</v>
      </c>
      <c r="X54" s="18">
        <v>3199</v>
      </c>
      <c r="Y54" s="18">
        <v>2479</v>
      </c>
      <c r="Z54" s="1">
        <f t="shared" si="18"/>
        <v>0.42749999999999999</v>
      </c>
      <c r="AA54" s="3">
        <f t="shared" si="19"/>
        <v>100.36437246963563</v>
      </c>
      <c r="AB54" s="17">
        <f t="shared" si="11"/>
        <v>427.5</v>
      </c>
    </row>
    <row r="55" spans="2:28">
      <c r="B55">
        <v>3696</v>
      </c>
      <c r="C55">
        <v>3660</v>
      </c>
      <c r="D55">
        <v>2640</v>
      </c>
      <c r="E55" s="1">
        <f t="shared" si="4"/>
        <v>0.09</v>
      </c>
      <c r="F55" s="3">
        <f t="shared" si="12"/>
        <v>85.825747724317296</v>
      </c>
      <c r="G55" s="17">
        <f t="shared" si="5"/>
        <v>90</v>
      </c>
      <c r="I55" s="18">
        <v>3730</v>
      </c>
      <c r="J55" s="18">
        <v>3678</v>
      </c>
      <c r="K55" s="18">
        <v>2643</v>
      </c>
      <c r="L55" s="1">
        <f t="shared" si="6"/>
        <v>0.13</v>
      </c>
      <c r="M55" s="3">
        <f t="shared" si="13"/>
        <v>83.060967944688883</v>
      </c>
      <c r="N55" s="17">
        <f t="shared" si="7"/>
        <v>130</v>
      </c>
      <c r="P55" s="18">
        <v>3728</v>
      </c>
      <c r="Q55" s="18">
        <v>3645</v>
      </c>
      <c r="R55" s="18">
        <v>2645</v>
      </c>
      <c r="S55" s="1">
        <f t="shared" si="16"/>
        <v>0.20749999999999999</v>
      </c>
      <c r="T55" s="3">
        <f t="shared" si="17"/>
        <v>85.876623376623371</v>
      </c>
      <c r="U55" s="17">
        <f t="shared" si="9"/>
        <v>207.5</v>
      </c>
      <c r="W55" s="18">
        <v>3366</v>
      </c>
      <c r="X55" s="18">
        <v>3199</v>
      </c>
      <c r="Y55" s="18">
        <v>2481</v>
      </c>
      <c r="Z55" s="1">
        <f t="shared" si="18"/>
        <v>0.41749999999999998</v>
      </c>
      <c r="AA55" s="3">
        <f t="shared" si="19"/>
        <v>100.44534412955466</v>
      </c>
      <c r="AB55" s="17">
        <f t="shared" si="11"/>
        <v>417.5</v>
      </c>
    </row>
    <row r="56" spans="2:28">
      <c r="B56">
        <v>3687</v>
      </c>
      <c r="C56">
        <v>3650</v>
      </c>
      <c r="D56">
        <v>2690</v>
      </c>
      <c r="E56" s="1">
        <f t="shared" si="4"/>
        <v>9.2499999999999999E-2</v>
      </c>
      <c r="F56" s="3">
        <f t="shared" si="12"/>
        <v>87.451235370611187</v>
      </c>
      <c r="G56" s="17">
        <f t="shared" si="5"/>
        <v>92.5</v>
      </c>
      <c r="I56" s="18">
        <v>3722</v>
      </c>
      <c r="J56" s="18">
        <v>3671</v>
      </c>
      <c r="K56" s="18">
        <v>2693</v>
      </c>
      <c r="L56" s="1">
        <f t="shared" si="6"/>
        <v>0.1275</v>
      </c>
      <c r="M56" s="3">
        <f t="shared" si="13"/>
        <v>84.632306725329983</v>
      </c>
      <c r="N56" s="17">
        <f t="shared" si="7"/>
        <v>127.5</v>
      </c>
      <c r="P56" s="18">
        <v>3718</v>
      </c>
      <c r="Q56" s="18">
        <v>3635</v>
      </c>
      <c r="R56" s="18">
        <v>2695</v>
      </c>
      <c r="S56" s="1">
        <f t="shared" ref="S56:S70" si="20">(P56-Q56)/400</f>
        <v>0.20749999999999999</v>
      </c>
      <c r="T56" s="3">
        <f t="shared" ref="T56:T70" si="21">R56/$R$75*100</f>
        <v>87.5</v>
      </c>
      <c r="U56" s="17">
        <f t="shared" si="9"/>
        <v>207.5</v>
      </c>
      <c r="W56" s="18">
        <v>3365</v>
      </c>
      <c r="X56" s="18">
        <v>3200</v>
      </c>
      <c r="Y56" s="18">
        <v>2483</v>
      </c>
      <c r="Z56" s="1">
        <f t="shared" si="18"/>
        <v>0.41249999999999998</v>
      </c>
      <c r="AA56" s="3">
        <f t="shared" si="19"/>
        <v>100.52631578947368</v>
      </c>
      <c r="AB56" s="17">
        <f t="shared" si="11"/>
        <v>412.5</v>
      </c>
    </row>
    <row r="57" spans="2:28">
      <c r="B57">
        <v>3675</v>
      </c>
      <c r="C57">
        <v>3640</v>
      </c>
      <c r="D57">
        <v>2740</v>
      </c>
      <c r="E57" s="1">
        <f>(B57-C57)/400</f>
        <v>8.7499999999999994E-2</v>
      </c>
      <c r="F57" s="3">
        <f t="shared" si="12"/>
        <v>89.076723016905063</v>
      </c>
      <c r="G57" s="17">
        <f t="shared" si="5"/>
        <v>87.5</v>
      </c>
      <c r="I57" s="18">
        <v>3715</v>
      </c>
      <c r="J57" s="18">
        <v>3663</v>
      </c>
      <c r="K57" s="18">
        <v>2743</v>
      </c>
      <c r="L57" s="1">
        <f t="shared" ref="L57:L70" si="22">(I57-J57)/400</f>
        <v>0.13</v>
      </c>
      <c r="M57" s="3">
        <f t="shared" ref="M57:M70" si="23">K57/$K$75*100</f>
        <v>86.203645505971082</v>
      </c>
      <c r="N57" s="17">
        <f t="shared" si="7"/>
        <v>130</v>
      </c>
      <c r="P57" s="18">
        <v>3707</v>
      </c>
      <c r="Q57" s="18">
        <v>3626</v>
      </c>
      <c r="R57" s="18">
        <v>2745</v>
      </c>
      <c r="S57" s="1">
        <f t="shared" si="20"/>
        <v>0.20250000000000001</v>
      </c>
      <c r="T57" s="3">
        <f t="shared" si="21"/>
        <v>89.123376623376629</v>
      </c>
      <c r="U57" s="17">
        <f t="shared" si="9"/>
        <v>202.5</v>
      </c>
      <c r="W57" s="18">
        <v>3362</v>
      </c>
      <c r="X57" s="18">
        <v>3197</v>
      </c>
      <c r="Y57" s="18">
        <v>2484</v>
      </c>
      <c r="Z57" s="1">
        <f t="shared" si="18"/>
        <v>0.41249999999999998</v>
      </c>
      <c r="AA57" s="3">
        <f t="shared" si="19"/>
        <v>100.56680161943319</v>
      </c>
      <c r="AB57" s="17">
        <f t="shared" si="11"/>
        <v>412.5</v>
      </c>
    </row>
    <row r="58" spans="2:28">
      <c r="B58">
        <v>3672</v>
      </c>
      <c r="C58">
        <v>3636</v>
      </c>
      <c r="D58">
        <v>2790</v>
      </c>
      <c r="E58" s="1">
        <f t="shared" ref="E58:E69" si="24">(B58-C58)/400</f>
        <v>0.09</v>
      </c>
      <c r="F58" s="3">
        <f t="shared" ref="F58:F69" si="25">D58/$D$75*100</f>
        <v>90.702210663198954</v>
      </c>
      <c r="G58" s="17">
        <f t="shared" si="5"/>
        <v>90</v>
      </c>
      <c r="I58" s="18">
        <v>3705</v>
      </c>
      <c r="J58" s="18">
        <v>3653</v>
      </c>
      <c r="K58" s="18">
        <v>2793</v>
      </c>
      <c r="L58" s="1">
        <f t="shared" si="22"/>
        <v>0.13</v>
      </c>
      <c r="M58" s="3">
        <f t="shared" si="23"/>
        <v>87.774984286612195</v>
      </c>
      <c r="N58" s="17">
        <f t="shared" si="7"/>
        <v>130</v>
      </c>
      <c r="P58" s="18">
        <v>3702</v>
      </c>
      <c r="Q58" s="18">
        <v>3621</v>
      </c>
      <c r="R58" s="18">
        <v>2795</v>
      </c>
      <c r="S58" s="1">
        <f t="shared" si="20"/>
        <v>0.20250000000000001</v>
      </c>
      <c r="T58" s="3">
        <f t="shared" si="21"/>
        <v>90.746753246753244</v>
      </c>
      <c r="U58" s="17">
        <f t="shared" si="9"/>
        <v>202.5</v>
      </c>
      <c r="W58" s="18">
        <v>3361</v>
      </c>
      <c r="X58" s="18">
        <v>3200</v>
      </c>
      <c r="Y58" s="18">
        <v>2485</v>
      </c>
      <c r="Z58" s="1">
        <f t="shared" si="18"/>
        <v>0.40250000000000002</v>
      </c>
      <c r="AA58" s="3">
        <f t="shared" si="19"/>
        <v>100.60728744939271</v>
      </c>
      <c r="AB58" s="17">
        <f t="shared" si="11"/>
        <v>402.5</v>
      </c>
    </row>
    <row r="59" spans="2:28">
      <c r="B59">
        <v>3669</v>
      </c>
      <c r="C59">
        <v>3631</v>
      </c>
      <c r="D59">
        <v>2839</v>
      </c>
      <c r="E59" s="1">
        <f t="shared" si="24"/>
        <v>9.5000000000000001E-2</v>
      </c>
      <c r="F59" s="3">
        <f t="shared" si="25"/>
        <v>92.29518855656697</v>
      </c>
      <c r="G59" s="17">
        <f t="shared" si="5"/>
        <v>95</v>
      </c>
      <c r="H59" s="4"/>
      <c r="I59" s="18">
        <v>3694</v>
      </c>
      <c r="J59" s="18">
        <v>3642</v>
      </c>
      <c r="K59" s="18">
        <v>2843</v>
      </c>
      <c r="L59" s="1">
        <f t="shared" si="22"/>
        <v>0.13</v>
      </c>
      <c r="M59" s="3">
        <f t="shared" si="23"/>
        <v>89.346323067253294</v>
      </c>
      <c r="N59" s="17">
        <f t="shared" si="7"/>
        <v>130</v>
      </c>
      <c r="O59" s="4"/>
      <c r="P59" s="18">
        <v>3700</v>
      </c>
      <c r="Q59" s="18">
        <v>3614</v>
      </c>
      <c r="R59" s="18">
        <v>2845</v>
      </c>
      <c r="S59" s="1">
        <f t="shared" si="20"/>
        <v>0.215</v>
      </c>
      <c r="T59" s="3">
        <f t="shared" si="21"/>
        <v>92.370129870129873</v>
      </c>
      <c r="U59" s="17">
        <f t="shared" si="9"/>
        <v>215</v>
      </c>
      <c r="W59" s="18">
        <v>3358</v>
      </c>
      <c r="X59" s="18">
        <v>3199</v>
      </c>
      <c r="Y59" s="18">
        <v>2486</v>
      </c>
      <c r="Z59" s="1">
        <f t="shared" si="18"/>
        <v>0.39750000000000002</v>
      </c>
      <c r="AA59" s="3">
        <f t="shared" si="19"/>
        <v>100.64777327935224</v>
      </c>
      <c r="AB59" s="17">
        <f t="shared" si="11"/>
        <v>397.5</v>
      </c>
    </row>
    <row r="60" spans="2:28">
      <c r="B60">
        <v>3665</v>
      </c>
      <c r="C60">
        <v>3625</v>
      </c>
      <c r="D60">
        <v>2889</v>
      </c>
      <c r="E60" s="1">
        <f t="shared" si="24"/>
        <v>0.1</v>
      </c>
      <c r="F60" s="3">
        <f t="shared" si="25"/>
        <v>93.920676202860847</v>
      </c>
      <c r="G60" s="17">
        <f t="shared" si="5"/>
        <v>100</v>
      </c>
      <c r="H60" s="4"/>
      <c r="I60" s="18">
        <v>3689</v>
      </c>
      <c r="J60" s="18">
        <v>3638</v>
      </c>
      <c r="K60" s="18">
        <v>2893</v>
      </c>
      <c r="L60" s="1">
        <f t="shared" si="22"/>
        <v>0.1275</v>
      </c>
      <c r="M60" s="3">
        <f t="shared" si="23"/>
        <v>90.917661847894408</v>
      </c>
      <c r="N60" s="17">
        <f t="shared" si="7"/>
        <v>127.5</v>
      </c>
      <c r="O60" s="4"/>
      <c r="P60" s="18">
        <v>3695</v>
      </c>
      <c r="Q60" s="18">
        <v>3605</v>
      </c>
      <c r="R60" s="18">
        <v>2894</v>
      </c>
      <c r="S60" s="1">
        <f t="shared" si="20"/>
        <v>0.22500000000000001</v>
      </c>
      <c r="T60" s="3">
        <f t="shared" si="21"/>
        <v>93.961038961038952</v>
      </c>
      <c r="U60" s="17">
        <f t="shared" si="9"/>
        <v>225</v>
      </c>
      <c r="W60" s="18">
        <v>3357</v>
      </c>
      <c r="X60" s="18">
        <v>3199</v>
      </c>
      <c r="Y60" s="18">
        <v>2486</v>
      </c>
      <c r="Z60" s="1">
        <f t="shared" si="18"/>
        <v>0.39500000000000002</v>
      </c>
      <c r="AA60" s="3">
        <f t="shared" si="19"/>
        <v>100.64777327935224</v>
      </c>
      <c r="AB60" s="17">
        <f t="shared" si="11"/>
        <v>395</v>
      </c>
    </row>
    <row r="61" spans="2:28">
      <c r="B61">
        <v>3648</v>
      </c>
      <c r="C61">
        <v>3608</v>
      </c>
      <c r="D61">
        <v>2939</v>
      </c>
      <c r="E61" s="1">
        <f t="shared" si="24"/>
        <v>0.1</v>
      </c>
      <c r="F61" s="3">
        <f t="shared" si="25"/>
        <v>95.546163849154738</v>
      </c>
      <c r="G61" s="17">
        <f t="shared" si="5"/>
        <v>100</v>
      </c>
      <c r="H61" s="4"/>
      <c r="I61" s="18">
        <v>3687</v>
      </c>
      <c r="J61" s="18">
        <v>3634</v>
      </c>
      <c r="K61" s="18">
        <v>2943</v>
      </c>
      <c r="L61" s="1">
        <f t="shared" si="22"/>
        <v>0.13250000000000001</v>
      </c>
      <c r="M61" s="3">
        <f t="shared" si="23"/>
        <v>92.489000628535507</v>
      </c>
      <c r="N61" s="17">
        <f t="shared" si="7"/>
        <v>132.5</v>
      </c>
      <c r="O61" s="4"/>
      <c r="P61" s="18">
        <v>3680</v>
      </c>
      <c r="Q61" s="18">
        <v>3582</v>
      </c>
      <c r="R61" s="18">
        <v>2944</v>
      </c>
      <c r="S61" s="1">
        <f t="shared" si="20"/>
        <v>0.245</v>
      </c>
      <c r="T61" s="3">
        <f t="shared" si="21"/>
        <v>95.584415584415581</v>
      </c>
      <c r="U61" s="17">
        <f t="shared" si="9"/>
        <v>245</v>
      </c>
      <c r="W61" s="18">
        <v>3357</v>
      </c>
      <c r="X61" s="18">
        <v>3199</v>
      </c>
      <c r="Y61" s="18">
        <v>2487</v>
      </c>
      <c r="Z61" s="1">
        <f t="shared" si="18"/>
        <v>0.39500000000000002</v>
      </c>
      <c r="AA61" s="3">
        <f t="shared" si="19"/>
        <v>100.68825910931174</v>
      </c>
      <c r="AB61" s="17">
        <f t="shared" si="11"/>
        <v>395</v>
      </c>
    </row>
    <row r="62" spans="2:28">
      <c r="B62">
        <v>3592</v>
      </c>
      <c r="C62">
        <v>3551</v>
      </c>
      <c r="D62">
        <v>2989</v>
      </c>
      <c r="E62" s="1">
        <f t="shared" si="24"/>
        <v>0.10249999999999999</v>
      </c>
      <c r="F62" s="3">
        <f t="shared" si="25"/>
        <v>97.171651495448629</v>
      </c>
      <c r="G62" s="17">
        <f t="shared" si="5"/>
        <v>102.5</v>
      </c>
      <c r="H62" s="4"/>
      <c r="I62" s="18">
        <v>3683</v>
      </c>
      <c r="J62" s="18">
        <v>3627</v>
      </c>
      <c r="K62" s="18">
        <v>2993</v>
      </c>
      <c r="L62" s="1">
        <f t="shared" si="22"/>
        <v>0.14000000000000001</v>
      </c>
      <c r="M62" s="3">
        <f t="shared" si="23"/>
        <v>94.060339409176621</v>
      </c>
      <c r="N62" s="17">
        <f t="shared" si="7"/>
        <v>140</v>
      </c>
      <c r="O62" s="4"/>
      <c r="P62" s="18">
        <v>3618</v>
      </c>
      <c r="Q62" s="18">
        <v>3525</v>
      </c>
      <c r="R62" s="18">
        <v>2994</v>
      </c>
      <c r="S62" s="1">
        <f t="shared" si="20"/>
        <v>0.23250000000000001</v>
      </c>
      <c r="T62" s="3">
        <f t="shared" si="21"/>
        <v>97.20779220779221</v>
      </c>
      <c r="U62" s="17">
        <f t="shared" si="9"/>
        <v>232.5</v>
      </c>
      <c r="W62" s="18">
        <v>3356</v>
      </c>
      <c r="X62" s="18">
        <v>3199</v>
      </c>
      <c r="Y62" s="18">
        <v>2487</v>
      </c>
      <c r="Z62" s="1">
        <f t="shared" si="18"/>
        <v>0.39250000000000002</v>
      </c>
      <c r="AA62" s="3">
        <f t="shared" si="19"/>
        <v>100.68825910931174</v>
      </c>
      <c r="AB62" s="17">
        <f t="shared" si="11"/>
        <v>392.5</v>
      </c>
    </row>
    <row r="63" spans="2:28">
      <c r="B63">
        <v>3505</v>
      </c>
      <c r="C63">
        <v>3461</v>
      </c>
      <c r="D63">
        <v>3039</v>
      </c>
      <c r="E63" s="1">
        <f t="shared" si="24"/>
        <v>0.11</v>
      </c>
      <c r="F63" s="3">
        <f t="shared" si="25"/>
        <v>98.79713914174252</v>
      </c>
      <c r="G63" s="17">
        <f t="shared" si="5"/>
        <v>110</v>
      </c>
      <c r="H63" s="4"/>
      <c r="I63" s="18">
        <v>3667</v>
      </c>
      <c r="J63" s="18">
        <v>3610</v>
      </c>
      <c r="K63" s="18">
        <v>3043</v>
      </c>
      <c r="L63" s="1">
        <f t="shared" si="22"/>
        <v>0.14249999999999999</v>
      </c>
      <c r="M63" s="3">
        <f t="shared" si="23"/>
        <v>95.63167818981772</v>
      </c>
      <c r="N63" s="17">
        <f t="shared" si="7"/>
        <v>142.5</v>
      </c>
      <c r="O63" s="4"/>
      <c r="P63" s="18">
        <v>3522</v>
      </c>
      <c r="Q63" s="18">
        <v>3420</v>
      </c>
      <c r="R63" s="18">
        <v>3044</v>
      </c>
      <c r="S63" s="1">
        <f t="shared" si="20"/>
        <v>0.255</v>
      </c>
      <c r="T63" s="3">
        <f t="shared" si="21"/>
        <v>98.831168831168839</v>
      </c>
      <c r="U63" s="17">
        <f t="shared" si="9"/>
        <v>255</v>
      </c>
      <c r="W63" s="18">
        <v>3356</v>
      </c>
      <c r="X63" s="18">
        <v>3199</v>
      </c>
      <c r="Y63" s="18">
        <v>2488</v>
      </c>
      <c r="Z63" s="1">
        <f t="shared" si="18"/>
        <v>0.39250000000000002</v>
      </c>
      <c r="AA63" s="3">
        <f t="shared" si="19"/>
        <v>100.72874493927127</v>
      </c>
      <c r="AB63" s="17">
        <f t="shared" si="11"/>
        <v>392.5</v>
      </c>
    </row>
    <row r="64" spans="2:28">
      <c r="B64">
        <v>3366</v>
      </c>
      <c r="C64">
        <v>3312</v>
      </c>
      <c r="D64">
        <v>3088</v>
      </c>
      <c r="E64" s="1">
        <f t="shared" si="24"/>
        <v>0.13500000000000001</v>
      </c>
      <c r="F64" s="3">
        <f t="shared" si="25"/>
        <v>100.39011703511053</v>
      </c>
      <c r="G64" s="17">
        <f t="shared" si="5"/>
        <v>135</v>
      </c>
      <c r="H64" s="4"/>
      <c r="I64" s="18">
        <v>3608</v>
      </c>
      <c r="J64" s="18">
        <v>3550</v>
      </c>
      <c r="K64" s="18">
        <v>3093</v>
      </c>
      <c r="L64" s="1">
        <f t="shared" si="22"/>
        <v>0.14499999999999999</v>
      </c>
      <c r="M64" s="3">
        <f t="shared" si="23"/>
        <v>97.203016970458833</v>
      </c>
      <c r="N64" s="17">
        <f t="shared" si="7"/>
        <v>145</v>
      </c>
      <c r="O64" s="4"/>
      <c r="P64" s="18">
        <v>3353</v>
      </c>
      <c r="Q64" s="18">
        <v>3227</v>
      </c>
      <c r="R64" s="18">
        <v>3094</v>
      </c>
      <c r="S64" s="1">
        <f t="shared" si="20"/>
        <v>0.315</v>
      </c>
      <c r="T64" s="3">
        <f t="shared" si="21"/>
        <v>100.45454545454547</v>
      </c>
      <c r="U64" s="17">
        <f t="shared" si="9"/>
        <v>315</v>
      </c>
      <c r="W64" s="18">
        <v>3354</v>
      </c>
      <c r="X64" s="18">
        <v>3197</v>
      </c>
      <c r="Y64" s="18">
        <v>2489</v>
      </c>
      <c r="Z64" s="1">
        <f t="shared" si="18"/>
        <v>0.39250000000000002</v>
      </c>
      <c r="AA64" s="3">
        <f t="shared" si="19"/>
        <v>100.76923076923077</v>
      </c>
      <c r="AB64" s="17">
        <f t="shared" si="11"/>
        <v>392.5</v>
      </c>
    </row>
    <row r="65" spans="1:28">
      <c r="B65">
        <v>3257</v>
      </c>
      <c r="C65">
        <v>3199</v>
      </c>
      <c r="D65">
        <v>3112</v>
      </c>
      <c r="E65" s="1">
        <f t="shared" si="24"/>
        <v>0.14499999999999999</v>
      </c>
      <c r="F65" s="3">
        <f t="shared" si="25"/>
        <v>101.17035110533159</v>
      </c>
      <c r="G65" s="17">
        <f t="shared" si="5"/>
        <v>145</v>
      </c>
      <c r="H65" s="4"/>
      <c r="I65" s="18">
        <v>3519</v>
      </c>
      <c r="J65" s="18">
        <v>3455</v>
      </c>
      <c r="K65" s="18">
        <v>3143</v>
      </c>
      <c r="L65" s="1">
        <f t="shared" si="22"/>
        <v>0.16</v>
      </c>
      <c r="M65" s="3">
        <f t="shared" si="23"/>
        <v>98.774355751099947</v>
      </c>
      <c r="N65" s="17">
        <f t="shared" si="7"/>
        <v>160</v>
      </c>
      <c r="O65" s="4"/>
      <c r="P65" s="18">
        <v>3314</v>
      </c>
      <c r="Q65" s="18">
        <v>3199</v>
      </c>
      <c r="R65" s="18">
        <v>3103</v>
      </c>
      <c r="S65" s="1">
        <f t="shared" si="20"/>
        <v>0.28749999999999998</v>
      </c>
      <c r="T65" s="3">
        <f t="shared" si="21"/>
        <v>100.74675324675324</v>
      </c>
      <c r="U65" s="17">
        <f t="shared" si="9"/>
        <v>287.5</v>
      </c>
      <c r="W65" s="18">
        <v>3354</v>
      </c>
      <c r="X65" s="18">
        <v>3199</v>
      </c>
      <c r="Y65" s="18">
        <v>2489</v>
      </c>
      <c r="Z65" s="1">
        <f t="shared" si="18"/>
        <v>0.38750000000000001</v>
      </c>
      <c r="AA65" s="3">
        <f t="shared" si="19"/>
        <v>100.76923076923077</v>
      </c>
      <c r="AB65" s="17">
        <f t="shared" si="11"/>
        <v>387.5</v>
      </c>
    </row>
    <row r="66" spans="1:28">
      <c r="B66">
        <v>3243</v>
      </c>
      <c r="C66">
        <v>3198</v>
      </c>
      <c r="D66">
        <v>3115</v>
      </c>
      <c r="E66" s="1">
        <f t="shared" si="24"/>
        <v>0.1125</v>
      </c>
      <c r="F66" s="3">
        <f t="shared" si="25"/>
        <v>101.26788036410923</v>
      </c>
      <c r="G66" s="17">
        <f t="shared" si="5"/>
        <v>112.5</v>
      </c>
      <c r="H66" s="4"/>
      <c r="I66" s="18">
        <v>3371</v>
      </c>
      <c r="J66" s="18">
        <v>3290</v>
      </c>
      <c r="K66" s="18">
        <v>3192</v>
      </c>
      <c r="L66" s="1">
        <f t="shared" si="22"/>
        <v>0.20250000000000001</v>
      </c>
      <c r="M66" s="3">
        <f t="shared" si="23"/>
        <v>100.31426775612822</v>
      </c>
      <c r="N66" s="17">
        <f t="shared" si="7"/>
        <v>202.5</v>
      </c>
      <c r="O66" s="4"/>
      <c r="P66" s="18">
        <v>3301</v>
      </c>
      <c r="Q66" s="18">
        <v>3198</v>
      </c>
      <c r="R66" s="18">
        <v>3106</v>
      </c>
      <c r="S66" s="1">
        <f t="shared" si="20"/>
        <v>0.25750000000000001</v>
      </c>
      <c r="T66" s="3">
        <f t="shared" si="21"/>
        <v>100.84415584415585</v>
      </c>
      <c r="U66" s="17">
        <f t="shared" si="9"/>
        <v>257.5</v>
      </c>
      <c r="W66" s="18">
        <v>3353</v>
      </c>
      <c r="X66" s="18">
        <v>3197</v>
      </c>
      <c r="Y66" s="18">
        <v>2490</v>
      </c>
      <c r="Z66" s="1">
        <f t="shared" si="18"/>
        <v>0.39</v>
      </c>
      <c r="AA66" s="3">
        <f t="shared" si="19"/>
        <v>100.8097165991903</v>
      </c>
      <c r="AB66" s="17">
        <f t="shared" si="11"/>
        <v>390</v>
      </c>
    </row>
    <row r="67" spans="1:28">
      <c r="B67">
        <v>3238</v>
      </c>
      <c r="C67">
        <v>3198</v>
      </c>
      <c r="D67">
        <v>3117</v>
      </c>
      <c r="E67" s="1">
        <f t="shared" si="24"/>
        <v>0.1</v>
      </c>
      <c r="F67" s="3">
        <f t="shared" si="25"/>
        <v>101.332899869961</v>
      </c>
      <c r="G67" s="17">
        <f t="shared" si="5"/>
        <v>100</v>
      </c>
      <c r="H67" s="4"/>
      <c r="I67" s="18">
        <v>3290</v>
      </c>
      <c r="J67" s="18">
        <v>3199</v>
      </c>
      <c r="K67" s="18">
        <v>3211</v>
      </c>
      <c r="L67" s="1">
        <f t="shared" si="22"/>
        <v>0.22750000000000001</v>
      </c>
      <c r="M67" s="3">
        <f t="shared" si="23"/>
        <v>100.91137649277184</v>
      </c>
      <c r="N67" s="17">
        <f t="shared" si="7"/>
        <v>227.5</v>
      </c>
      <c r="O67" s="4"/>
      <c r="P67" s="18">
        <v>3295</v>
      </c>
      <c r="Q67" s="18">
        <v>3199</v>
      </c>
      <c r="R67" s="18">
        <v>3107</v>
      </c>
      <c r="S67" s="1">
        <f t="shared" si="20"/>
        <v>0.24</v>
      </c>
      <c r="T67" s="3">
        <f t="shared" si="21"/>
        <v>100.87662337662337</v>
      </c>
      <c r="U67" s="17">
        <f t="shared" si="9"/>
        <v>240</v>
      </c>
      <c r="W67" s="18">
        <v>3352</v>
      </c>
      <c r="X67" s="18">
        <v>3197</v>
      </c>
      <c r="Y67" s="18">
        <v>2490</v>
      </c>
      <c r="Z67" s="1">
        <f t="shared" si="18"/>
        <v>0.38750000000000001</v>
      </c>
      <c r="AA67" s="3">
        <f t="shared" si="19"/>
        <v>100.8097165991903</v>
      </c>
      <c r="AB67" s="17">
        <f t="shared" si="11"/>
        <v>387.5</v>
      </c>
    </row>
    <row r="68" spans="1:28">
      <c r="B68">
        <v>3234</v>
      </c>
      <c r="C68">
        <v>3198</v>
      </c>
      <c r="D68">
        <v>3117</v>
      </c>
      <c r="E68" s="1">
        <f t="shared" si="24"/>
        <v>0.09</v>
      </c>
      <c r="F68" s="3">
        <f t="shared" si="25"/>
        <v>101.332899869961</v>
      </c>
      <c r="G68" s="17">
        <f t="shared" ref="G68:G69" si="26">E68*1000</f>
        <v>90</v>
      </c>
      <c r="H68" s="4"/>
      <c r="I68" s="18">
        <v>3278</v>
      </c>
      <c r="J68" s="18">
        <v>3199</v>
      </c>
      <c r="K68" s="18">
        <v>3216</v>
      </c>
      <c r="L68" s="1">
        <f t="shared" si="22"/>
        <v>0.19750000000000001</v>
      </c>
      <c r="M68" s="3">
        <f t="shared" si="23"/>
        <v>101.06851037083595</v>
      </c>
      <c r="N68" s="17">
        <f t="shared" ref="N68:N70" si="27">L68*1000</f>
        <v>197.5</v>
      </c>
      <c r="O68" s="4"/>
      <c r="P68" s="18">
        <v>3290</v>
      </c>
      <c r="Q68" s="18">
        <v>3199</v>
      </c>
      <c r="R68" s="18">
        <v>3109</v>
      </c>
      <c r="S68" s="1">
        <f t="shared" si="20"/>
        <v>0.22750000000000001</v>
      </c>
      <c r="T68" s="3">
        <f t="shared" si="21"/>
        <v>100.94155844155843</v>
      </c>
      <c r="U68" s="17">
        <f t="shared" ref="U68:U70" si="28">S68*1000</f>
        <v>227.5</v>
      </c>
      <c r="W68" s="18">
        <v>3353</v>
      </c>
      <c r="X68" s="18">
        <v>3199</v>
      </c>
      <c r="Y68" s="18">
        <v>2490</v>
      </c>
      <c r="Z68" s="1">
        <f t="shared" si="18"/>
        <v>0.38500000000000001</v>
      </c>
      <c r="AA68" s="3">
        <f t="shared" si="19"/>
        <v>100.8097165991903</v>
      </c>
      <c r="AB68" s="17">
        <f t="shared" ref="AB68:AB70" si="29">Z68*1000</f>
        <v>385</v>
      </c>
    </row>
    <row r="69" spans="1:28">
      <c r="B69">
        <v>3234</v>
      </c>
      <c r="C69">
        <v>3199</v>
      </c>
      <c r="D69">
        <v>3118</v>
      </c>
      <c r="E69" s="1">
        <f t="shared" si="24"/>
        <v>8.7499999999999994E-2</v>
      </c>
      <c r="F69" s="3">
        <f t="shared" si="25"/>
        <v>101.36540962288687</v>
      </c>
      <c r="G69" s="17">
        <f t="shared" si="26"/>
        <v>87.5</v>
      </c>
      <c r="H69" s="4"/>
      <c r="I69" s="18">
        <v>3271</v>
      </c>
      <c r="J69" s="18">
        <v>3199</v>
      </c>
      <c r="K69" s="18">
        <v>3219</v>
      </c>
      <c r="L69" s="1">
        <f t="shared" si="22"/>
        <v>0.18</v>
      </c>
      <c r="M69" s="3">
        <f t="shared" si="23"/>
        <v>101.16279069767442</v>
      </c>
      <c r="N69" s="17">
        <f t="shared" si="27"/>
        <v>180</v>
      </c>
      <c r="O69" s="4"/>
      <c r="P69" s="18">
        <v>3288</v>
      </c>
      <c r="Q69" s="18">
        <v>3199</v>
      </c>
      <c r="R69" s="18">
        <v>3109</v>
      </c>
      <c r="S69" s="1">
        <f t="shared" si="20"/>
        <v>0.2225</v>
      </c>
      <c r="T69" s="3">
        <f t="shared" si="21"/>
        <v>100.94155844155843</v>
      </c>
      <c r="U69" s="17">
        <f t="shared" si="28"/>
        <v>222.5</v>
      </c>
      <c r="W69" s="18">
        <v>3352</v>
      </c>
      <c r="X69" s="18">
        <v>3198</v>
      </c>
      <c r="Y69" s="18">
        <v>2490</v>
      </c>
      <c r="Z69" s="1">
        <f t="shared" si="18"/>
        <v>0.38500000000000001</v>
      </c>
      <c r="AA69" s="3">
        <f t="shared" si="19"/>
        <v>100.8097165991903</v>
      </c>
      <c r="AB69" s="17">
        <f t="shared" si="29"/>
        <v>385</v>
      </c>
    </row>
    <row r="70" spans="1:28">
      <c r="B70">
        <v>3234</v>
      </c>
      <c r="C70">
        <v>3198</v>
      </c>
      <c r="D70">
        <v>3118</v>
      </c>
      <c r="E70" s="1">
        <f t="shared" ref="E70" si="30">(B70-C70)/400</f>
        <v>0.09</v>
      </c>
      <c r="F70" s="3">
        <f t="shared" ref="F70" si="31">D70/$D$75*100</f>
        <v>101.36540962288687</v>
      </c>
      <c r="G70" s="17">
        <f t="shared" ref="G70" si="32">E70*1000</f>
        <v>90</v>
      </c>
      <c r="H70" s="4"/>
      <c r="I70" s="18">
        <v>3271</v>
      </c>
      <c r="J70" s="18">
        <v>3199</v>
      </c>
      <c r="K70" s="18">
        <v>3221</v>
      </c>
      <c r="L70" s="1">
        <f t="shared" si="22"/>
        <v>0.18</v>
      </c>
      <c r="M70" s="3">
        <f t="shared" si="23"/>
        <v>101.22564424890005</v>
      </c>
      <c r="N70" s="17">
        <f t="shared" si="27"/>
        <v>180</v>
      </c>
      <c r="O70" s="4"/>
      <c r="P70" s="18">
        <v>3288</v>
      </c>
      <c r="Q70" s="18">
        <v>3199</v>
      </c>
      <c r="R70" s="18">
        <v>3110</v>
      </c>
      <c r="S70" s="1">
        <f t="shared" si="20"/>
        <v>0.2225</v>
      </c>
      <c r="T70" s="3">
        <f t="shared" si="21"/>
        <v>100.97402597402598</v>
      </c>
      <c r="U70" s="17">
        <f t="shared" si="28"/>
        <v>222.5</v>
      </c>
      <c r="W70" s="18">
        <v>3352</v>
      </c>
      <c r="X70" s="18">
        <v>3199</v>
      </c>
      <c r="Y70" s="18">
        <v>2490</v>
      </c>
      <c r="Z70" s="1">
        <f t="shared" si="18"/>
        <v>0.38250000000000001</v>
      </c>
      <c r="AA70" s="3">
        <f t="shared" si="19"/>
        <v>100.8097165991903</v>
      </c>
      <c r="AB70" s="17">
        <f t="shared" si="29"/>
        <v>382.5</v>
      </c>
    </row>
    <row r="71" spans="1:28">
      <c r="B71" s="4"/>
      <c r="C71" s="4"/>
      <c r="D71" s="4"/>
      <c r="E71" s="4"/>
      <c r="F71" s="19"/>
      <c r="G71" s="19"/>
      <c r="H71" s="4"/>
      <c r="I71" s="20"/>
      <c r="J71" s="20"/>
      <c r="K71" s="20"/>
      <c r="L71" s="4"/>
      <c r="M71" s="19"/>
      <c r="N71" s="19"/>
      <c r="O71" s="4"/>
      <c r="P71" s="20"/>
      <c r="Q71" s="20"/>
      <c r="R71" s="20"/>
      <c r="S71" s="4"/>
      <c r="T71" s="19"/>
      <c r="U71" s="19"/>
      <c r="V71" s="4"/>
      <c r="W71" s="20"/>
      <c r="X71" s="20"/>
      <c r="Y71" s="20"/>
      <c r="Z71" s="4"/>
      <c r="AA71" s="19"/>
      <c r="AB71" s="19"/>
    </row>
    <row r="72" spans="1:28">
      <c r="B72" s="4"/>
      <c r="C72" s="4"/>
      <c r="D72" s="4"/>
      <c r="E72" s="4"/>
      <c r="F72" s="19"/>
      <c r="G72" s="19"/>
      <c r="H72" s="4"/>
      <c r="I72" s="20"/>
      <c r="J72" s="20"/>
      <c r="K72" s="20"/>
      <c r="L72" s="4"/>
      <c r="M72" s="19"/>
      <c r="N72" s="19"/>
      <c r="O72" s="4"/>
      <c r="P72" s="20"/>
      <c r="Q72" s="20"/>
      <c r="R72" s="20"/>
      <c r="S72" s="4"/>
      <c r="T72" s="19"/>
      <c r="U72" s="19"/>
      <c r="V72" s="4"/>
      <c r="W72" s="20"/>
      <c r="X72" s="20"/>
      <c r="Y72" s="20"/>
      <c r="Z72" s="4"/>
      <c r="AA72" s="19"/>
      <c r="AB72" s="19"/>
    </row>
    <row r="73" spans="1:28">
      <c r="B73" s="4"/>
      <c r="C73" s="4"/>
      <c r="D73" s="4"/>
      <c r="E73" s="4"/>
      <c r="F73" s="19"/>
      <c r="G73" s="19"/>
      <c r="H73" s="4"/>
      <c r="I73" s="4"/>
      <c r="J73" s="4"/>
      <c r="K73" s="4"/>
      <c r="L73" s="4"/>
      <c r="M73" s="19"/>
      <c r="N73" s="19"/>
      <c r="O73" s="4"/>
      <c r="P73" s="4"/>
      <c r="Q73" s="4"/>
      <c r="R73" s="4"/>
      <c r="S73" s="4"/>
      <c r="T73" s="19"/>
      <c r="U73" s="19"/>
      <c r="V73" s="4"/>
      <c r="W73" s="4"/>
      <c r="X73" s="4"/>
      <c r="Y73" s="4"/>
      <c r="Z73" s="4"/>
      <c r="AA73" s="19"/>
      <c r="AB73" s="19"/>
    </row>
    <row r="75" spans="1:28">
      <c r="B75" s="2" t="s">
        <v>8</v>
      </c>
      <c r="D75">
        <v>3076</v>
      </c>
      <c r="I75" s="2" t="s">
        <v>8</v>
      </c>
      <c r="K75">
        <v>3182</v>
      </c>
      <c r="P75" s="2" t="s">
        <v>8</v>
      </c>
      <c r="R75">
        <v>3080</v>
      </c>
      <c r="W75" s="2" t="s">
        <v>8</v>
      </c>
      <c r="Y75" s="18">
        <v>2470</v>
      </c>
    </row>
    <row r="76" spans="1:28">
      <c r="B76" s="2" t="s">
        <v>9</v>
      </c>
      <c r="D76">
        <v>3059</v>
      </c>
      <c r="I76" s="2" t="s">
        <v>9</v>
      </c>
      <c r="K76">
        <v>3159</v>
      </c>
      <c r="P76" s="2" t="s">
        <v>9</v>
      </c>
      <c r="R76">
        <v>3049</v>
      </c>
      <c r="W76" s="2" t="s">
        <v>9</v>
      </c>
      <c r="Y76">
        <v>2404</v>
      </c>
    </row>
    <row r="78" spans="1:28">
      <c r="A78" s="6" t="s">
        <v>20</v>
      </c>
      <c r="B78" s="11" t="s">
        <v>12</v>
      </c>
      <c r="C78" s="11" t="s">
        <v>13</v>
      </c>
      <c r="D78" s="11" t="s">
        <v>14</v>
      </c>
      <c r="E78" s="11" t="s">
        <v>15</v>
      </c>
      <c r="F78" s="11" t="s">
        <v>16</v>
      </c>
      <c r="H78" s="6" t="s">
        <v>21</v>
      </c>
      <c r="I78" s="11" t="s">
        <v>12</v>
      </c>
      <c r="J78" s="11" t="s">
        <v>13</v>
      </c>
      <c r="K78" s="11" t="s">
        <v>14</v>
      </c>
      <c r="L78" s="11" t="s">
        <v>15</v>
      </c>
      <c r="M78" s="11" t="s">
        <v>17</v>
      </c>
    </row>
    <row r="79" spans="1:28">
      <c r="B79" s="21"/>
      <c r="C79" s="21"/>
      <c r="D79" s="21"/>
      <c r="E79" s="21"/>
      <c r="F79" s="14" t="e">
        <f>D79-((B79-E85*1000)*((D79-E79)/(B79-C79)))</f>
        <v>#DIV/0!</v>
      </c>
      <c r="I79" s="16">
        <v>3741</v>
      </c>
      <c r="J79" s="15">
        <v>3736</v>
      </c>
      <c r="K79" s="16">
        <v>80</v>
      </c>
      <c r="L79" s="15">
        <v>81</v>
      </c>
      <c r="M79" s="11">
        <f>K79-((I79-L85*1000)*((K79-L79)/(I79-J79)))</f>
        <v>80.452000000000041</v>
      </c>
    </row>
    <row r="80" spans="1:28">
      <c r="B80" s="21"/>
      <c r="C80" s="21"/>
      <c r="D80" s="21"/>
      <c r="E80" s="11"/>
      <c r="F80" s="11"/>
      <c r="I80" s="11"/>
      <c r="J80" s="11"/>
      <c r="K80" s="11"/>
      <c r="L80" s="11"/>
      <c r="M80" s="11">
        <f>100-M79</f>
        <v>19.547999999999959</v>
      </c>
    </row>
    <row r="81" spans="2:13">
      <c r="B81" s="11"/>
      <c r="C81" s="11"/>
      <c r="D81" s="11"/>
      <c r="E81" s="11"/>
      <c r="F81" s="11"/>
      <c r="I81" s="11"/>
      <c r="J81" s="11"/>
      <c r="K81" s="11"/>
      <c r="L81" s="11" t="s">
        <v>10</v>
      </c>
      <c r="M81" s="14">
        <f>M80-M79*0.0107</f>
        <v>18.687163599999959</v>
      </c>
    </row>
    <row r="82" spans="2:13">
      <c r="B82" s="11"/>
      <c r="C82" s="11"/>
      <c r="D82" s="11"/>
      <c r="E82" s="11"/>
      <c r="F82" s="11"/>
      <c r="I82" s="11"/>
      <c r="J82" s="11"/>
      <c r="K82" s="11"/>
      <c r="L82" s="11"/>
      <c r="M82" s="11"/>
    </row>
    <row r="83" spans="2:13">
      <c r="B83" s="11"/>
      <c r="C83" s="11"/>
      <c r="D83" s="11"/>
      <c r="E83" s="11"/>
      <c r="F83" s="11"/>
      <c r="I83" s="11"/>
      <c r="J83" s="11"/>
      <c r="K83" s="11"/>
      <c r="L83" s="11"/>
      <c r="M83" s="11"/>
    </row>
    <row r="84" spans="2:13">
      <c r="B84" s="11"/>
      <c r="C84" s="11"/>
      <c r="D84" s="11"/>
      <c r="E84" s="11"/>
      <c r="F84" s="11"/>
      <c r="I84" s="11"/>
      <c r="J84" s="11"/>
      <c r="K84" s="11"/>
      <c r="L84" s="11"/>
      <c r="M84" s="11"/>
    </row>
    <row r="85" spans="2:13">
      <c r="B85" s="11"/>
      <c r="C85" s="11"/>
      <c r="D85" s="12" t="s">
        <v>19</v>
      </c>
      <c r="E85" s="11">
        <v>3.4</v>
      </c>
      <c r="F85" s="11"/>
      <c r="I85" s="11"/>
      <c r="J85" s="11"/>
      <c r="K85" s="11" t="s">
        <v>11</v>
      </c>
      <c r="L85" s="13">
        <v>3.73874</v>
      </c>
      <c r="M85" s="11"/>
    </row>
    <row r="87" spans="2:13">
      <c r="B87" s="22" t="s">
        <v>23</v>
      </c>
      <c r="C87" s="22"/>
      <c r="D87" s="22"/>
      <c r="E87" s="22"/>
      <c r="F87" s="22"/>
      <c r="I87" s="23" t="s">
        <v>22</v>
      </c>
      <c r="J87" s="23"/>
      <c r="K87" s="23"/>
      <c r="L87" s="23"/>
      <c r="M87" s="23"/>
    </row>
    <row r="88" spans="2:13">
      <c r="B88" s="22"/>
      <c r="C88" s="22"/>
      <c r="D88" s="22"/>
      <c r="E88" s="22"/>
      <c r="F88" s="22"/>
      <c r="I88" s="23"/>
      <c r="J88" s="23"/>
      <c r="K88" s="23"/>
      <c r="L88" s="23"/>
      <c r="M88" s="23"/>
    </row>
  </sheetData>
  <mergeCells count="2">
    <mergeCell ref="B87:F88"/>
    <mergeCell ref="I87:M8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ZCV</vt:lpstr>
    </vt:vector>
  </TitlesOfParts>
  <Company>MediaTek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Mediatek</dc:creator>
  <cp:lastModifiedBy>mtk71008</cp:lastModifiedBy>
  <dcterms:created xsi:type="dcterms:W3CDTF">2010-09-15T00:55:10Z</dcterms:created>
  <dcterms:modified xsi:type="dcterms:W3CDTF">2012-11-12T09:27:09Z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-42988143</vt:i4>
  </property>
  <property fmtid="{D5CDD505-2E9C-101B-9397-08002B2CF9AE}" pid="3" name="_NewReviewCycle">
    <vt:lpwstr/>
  </property>
  <property fmtid="{D5CDD505-2E9C-101B-9397-08002B2CF9AE}" pid="4" name="_EmailSubject">
    <vt:lpwstr>聯想ＺＣＶ</vt:lpwstr>
  </property>
  <property fmtid="{D5CDD505-2E9C-101B-9397-08002B2CF9AE}" pid="5" name="_AuthorEmail">
    <vt:lpwstr>Ricky.Wu@mediatek.com</vt:lpwstr>
  </property>
  <property fmtid="{D5CDD505-2E9C-101B-9397-08002B2CF9AE}" pid="6" name="_AuthorEmailDisplayName">
    <vt:lpwstr>Ricky Wu (吳瑞騏)</vt:lpwstr>
  </property>
  <property fmtid="{D5CDD505-2E9C-101B-9397-08002B2CF9AE}" pid="7" name="_PreviousAdHocReviewCycleID">
    <vt:i4>1208888307</vt:i4>
  </property>
  <property fmtid="{D5CDD505-2E9C-101B-9397-08002B2CF9AE}" pid="8" name="_ReviewingToolsShownOnce">
    <vt:lpwstr/>
  </property>
</Properties>
</file>